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updateLinks="never" codeName="ThisWorkbook" defaultThemeVersion="124226"/>
  <bookViews>
    <workbookView xWindow="480" yWindow="90" windowWidth="14295" windowHeight="5130" tabRatio="868" activeTab="6"/>
  </bookViews>
  <sheets>
    <sheet name="Instruction" sheetId="9" r:id="rId1"/>
    <sheet name="Data" sheetId="1" r:id="rId2"/>
    <sheet name="GSTR_3B" sheetId="2" r:id="rId3"/>
    <sheet name="PURCHASE_B2B" sheetId="3" r:id="rId4"/>
    <sheet name="PURCHASE_OTHERS" sheetId="15" r:id="rId5"/>
    <sheet name="SALES_Taxable_B2B" sheetId="4" r:id="rId6"/>
    <sheet name="Taxable Supplies B2C" sheetId="12" r:id="rId7"/>
    <sheet name="Sales_Zero Rated &amp;Deemed Export" sheetId="7" r:id="rId8"/>
    <sheet name="Sales_Other Nil rated&amp;Exempted" sheetId="11" state="hidden" r:id="rId9"/>
    <sheet name="Anex_GSTR_1" sheetId="14" r:id="rId10"/>
    <sheet name="State Code Ref" sheetId="6" r:id="rId11"/>
    <sheet name="Cess Rate Ref" sheetId="13" r:id="rId12"/>
    <sheet name="Master" sheetId="8" r:id="rId13"/>
    <sheet name="UNIQUE GSTIN" sheetId="17" state="hidden" r:id="rId14"/>
  </sheets>
  <functionGroups/>
  <externalReferences>
    <externalReference r:id="rId15"/>
    <externalReference r:id="rId16"/>
  </externalReferences>
  <definedNames>
    <definedName name="dealer">PURCHASE_OTHERS!$I$6</definedName>
    <definedName name="gstin">Data!$C$4</definedName>
    <definedName name="legal">Data!$C$6</definedName>
    <definedName name="mo">Data!$G$6</definedName>
    <definedName name="month">Data!$G$6</definedName>
    <definedName name="_xlnm.Print_Area" localSheetId="4">PURCHASE_OTHERS!$A$1:$I$44</definedName>
    <definedName name="_xlnm.Print_Titles" localSheetId="3">PURCHASE_B2B!$1:$3</definedName>
    <definedName name="_xlnm.Print_Titles" localSheetId="5">SALES_Taxable_B2B!$1:$3</definedName>
    <definedName name="_xlnm.Print_Titles" localSheetId="7">'Sales_Zero Rated &amp;Deemed Export'!$1:$3</definedName>
    <definedName name="_xlnm.Print_Titles" localSheetId="6">'Taxable Supplies B2C'!$1:$3</definedName>
    <definedName name="SN">[1]GSTIN!$CC$59:$CC$95</definedName>
    <definedName name="ye">Data!$G$4</definedName>
  </definedNames>
  <calcPr calcId="124519"/>
</workbook>
</file>

<file path=xl/calcChain.xml><?xml version="1.0" encoding="utf-8"?>
<calcChain xmlns="http://schemas.openxmlformats.org/spreadsheetml/2006/main">
  <c r="K5" i="12"/>
  <c r="J5"/>
  <c r="I5"/>
  <c r="H5"/>
  <c r="G5"/>
  <c r="M8" i="3"/>
  <c r="F29" i="2" s="1"/>
  <c r="J2508" i="12"/>
  <c r="I2508"/>
  <c r="H2508"/>
  <c r="J2507"/>
  <c r="I2507"/>
  <c r="H2507"/>
  <c r="J2506"/>
  <c r="I2506"/>
  <c r="H2506"/>
  <c r="J2505"/>
  <c r="I2505"/>
  <c r="H2505"/>
  <c r="J2504"/>
  <c r="I2504"/>
  <c r="H2504"/>
  <c r="J2503"/>
  <c r="I2503"/>
  <c r="H2503"/>
  <c r="J2502"/>
  <c r="I2502"/>
  <c r="H2502"/>
  <c r="J2501"/>
  <c r="I2501"/>
  <c r="H2501"/>
  <c r="J2500"/>
  <c r="I2500"/>
  <c r="H2500"/>
  <c r="J2499"/>
  <c r="I2499"/>
  <c r="H2499"/>
  <c r="J2498"/>
  <c r="I2498"/>
  <c r="H2498"/>
  <c r="J2497"/>
  <c r="I2497"/>
  <c r="H2497"/>
  <c r="J2496"/>
  <c r="I2496"/>
  <c r="H2496"/>
  <c r="J2495"/>
  <c r="I2495"/>
  <c r="H2495"/>
  <c r="J2494"/>
  <c r="I2494"/>
  <c r="H2494"/>
  <c r="J2493"/>
  <c r="I2493"/>
  <c r="H2493"/>
  <c r="J2492"/>
  <c r="I2492"/>
  <c r="H2492"/>
  <c r="J2491"/>
  <c r="I2491"/>
  <c r="H2491"/>
  <c r="J2490"/>
  <c r="I2490"/>
  <c r="H2490"/>
  <c r="J2489"/>
  <c r="I2489"/>
  <c r="H2489"/>
  <c r="J2488"/>
  <c r="I2488"/>
  <c r="H2488"/>
  <c r="J2487"/>
  <c r="I2487"/>
  <c r="H2487"/>
  <c r="J2486"/>
  <c r="I2486"/>
  <c r="H2486"/>
  <c r="J2485"/>
  <c r="I2485"/>
  <c r="H2485"/>
  <c r="J2484"/>
  <c r="I2484"/>
  <c r="H2484"/>
  <c r="J2483"/>
  <c r="I2483"/>
  <c r="H2483"/>
  <c r="J2482"/>
  <c r="I2482"/>
  <c r="H2482"/>
  <c r="J2481"/>
  <c r="I2481"/>
  <c r="H2481"/>
  <c r="J2480"/>
  <c r="I2480"/>
  <c r="H2480"/>
  <c r="J2479"/>
  <c r="I2479"/>
  <c r="H2479"/>
  <c r="J2478"/>
  <c r="I2478"/>
  <c r="H2478"/>
  <c r="J2477"/>
  <c r="I2477"/>
  <c r="H2477"/>
  <c r="J2476"/>
  <c r="I2476"/>
  <c r="H2476"/>
  <c r="J2475"/>
  <c r="I2475"/>
  <c r="H2475"/>
  <c r="J2474"/>
  <c r="I2474"/>
  <c r="H2474"/>
  <c r="J2473"/>
  <c r="I2473"/>
  <c r="H2473"/>
  <c r="J2472"/>
  <c r="I2472"/>
  <c r="H2472"/>
  <c r="J2471"/>
  <c r="I2471"/>
  <c r="H2471"/>
  <c r="J2470"/>
  <c r="I2470"/>
  <c r="H2470"/>
  <c r="J2469"/>
  <c r="I2469"/>
  <c r="H2469"/>
  <c r="J2468"/>
  <c r="I2468"/>
  <c r="H2468"/>
  <c r="J2467"/>
  <c r="I2467"/>
  <c r="H2467"/>
  <c r="J2466"/>
  <c r="I2466"/>
  <c r="H2466"/>
  <c r="J2465"/>
  <c r="I2465"/>
  <c r="H2465"/>
  <c r="J2464"/>
  <c r="I2464"/>
  <c r="H2464"/>
  <c r="J2463"/>
  <c r="I2463"/>
  <c r="H2463"/>
  <c r="J2462"/>
  <c r="I2462"/>
  <c r="H2462"/>
  <c r="J2461"/>
  <c r="I2461"/>
  <c r="H2461"/>
  <c r="J2460"/>
  <c r="I2460"/>
  <c r="H2460"/>
  <c r="J2459"/>
  <c r="I2459"/>
  <c r="H2459"/>
  <c r="J2458"/>
  <c r="I2458"/>
  <c r="H2458"/>
  <c r="J2457"/>
  <c r="I2457"/>
  <c r="H2457"/>
  <c r="J2456"/>
  <c r="I2456"/>
  <c r="H2456"/>
  <c r="J2455"/>
  <c r="I2455"/>
  <c r="H2455"/>
  <c r="J2454"/>
  <c r="I2454"/>
  <c r="H2454"/>
  <c r="J2453"/>
  <c r="I2453"/>
  <c r="H2453"/>
  <c r="J2452"/>
  <c r="I2452"/>
  <c r="H2452"/>
  <c r="J2451"/>
  <c r="I2451"/>
  <c r="H2451"/>
  <c r="J2450"/>
  <c r="I2450"/>
  <c r="H2450"/>
  <c r="J2449"/>
  <c r="I2449"/>
  <c r="H2449"/>
  <c r="J2448"/>
  <c r="I2448"/>
  <c r="H2448"/>
  <c r="J2447"/>
  <c r="I2447"/>
  <c r="H2447"/>
  <c r="J2446"/>
  <c r="I2446"/>
  <c r="H2446"/>
  <c r="J2445"/>
  <c r="I2445"/>
  <c r="H2445"/>
  <c r="J2444"/>
  <c r="I2444"/>
  <c r="H2444"/>
  <c r="J2443"/>
  <c r="I2443"/>
  <c r="H2443"/>
  <c r="J2442"/>
  <c r="I2442"/>
  <c r="H2442"/>
  <c r="J2441"/>
  <c r="I2441"/>
  <c r="H2441"/>
  <c r="J2440"/>
  <c r="I2440"/>
  <c r="H2440"/>
  <c r="J2439"/>
  <c r="I2439"/>
  <c r="H2439"/>
  <c r="J2438"/>
  <c r="I2438"/>
  <c r="H2438"/>
  <c r="J2437"/>
  <c r="I2437"/>
  <c r="H2437"/>
  <c r="J2436"/>
  <c r="I2436"/>
  <c r="H2436"/>
  <c r="J2435"/>
  <c r="I2435"/>
  <c r="H2435"/>
  <c r="J2434"/>
  <c r="I2434"/>
  <c r="H2434"/>
  <c r="J2433"/>
  <c r="I2433"/>
  <c r="H2433"/>
  <c r="J2432"/>
  <c r="I2432"/>
  <c r="H2432"/>
  <c r="J2431"/>
  <c r="I2431"/>
  <c r="H2431"/>
  <c r="J2430"/>
  <c r="I2430"/>
  <c r="H2430"/>
  <c r="J2429"/>
  <c r="I2429"/>
  <c r="H2429"/>
  <c r="J2428"/>
  <c r="I2428"/>
  <c r="H2428"/>
  <c r="J2427"/>
  <c r="I2427"/>
  <c r="H2427"/>
  <c r="J2426"/>
  <c r="I2426"/>
  <c r="H2426"/>
  <c r="J2425"/>
  <c r="I2425"/>
  <c r="H2425"/>
  <c r="J2424"/>
  <c r="I2424"/>
  <c r="H2424"/>
  <c r="J2423"/>
  <c r="I2423"/>
  <c r="H2423"/>
  <c r="J2422"/>
  <c r="I2422"/>
  <c r="H2422"/>
  <c r="J2421"/>
  <c r="I2421"/>
  <c r="H2421"/>
  <c r="J2420"/>
  <c r="I2420"/>
  <c r="H2420"/>
  <c r="J2419"/>
  <c r="I2419"/>
  <c r="H2419"/>
  <c r="J2418"/>
  <c r="I2418"/>
  <c r="H2418"/>
  <c r="J2417"/>
  <c r="I2417"/>
  <c r="H2417"/>
  <c r="J2416"/>
  <c r="I2416"/>
  <c r="H2416"/>
  <c r="J2415"/>
  <c r="I2415"/>
  <c r="H2415"/>
  <c r="J2414"/>
  <c r="I2414"/>
  <c r="H2414"/>
  <c r="J2413"/>
  <c r="I2413"/>
  <c r="H2413"/>
  <c r="J2412"/>
  <c r="I2412"/>
  <c r="H2412"/>
  <c r="J2411"/>
  <c r="I2411"/>
  <c r="H2411"/>
  <c r="J2410"/>
  <c r="I2410"/>
  <c r="H2410"/>
  <c r="J2409"/>
  <c r="I2409"/>
  <c r="H2409"/>
  <c r="J2408"/>
  <c r="I2408"/>
  <c r="H2408"/>
  <c r="J2407"/>
  <c r="I2407"/>
  <c r="H2407"/>
  <c r="J2406"/>
  <c r="I2406"/>
  <c r="H2406"/>
  <c r="J2405"/>
  <c r="I2405"/>
  <c r="H2405"/>
  <c r="J2404"/>
  <c r="I2404"/>
  <c r="H2404"/>
  <c r="J2403"/>
  <c r="I2403"/>
  <c r="H2403"/>
  <c r="J2402"/>
  <c r="I2402"/>
  <c r="H2402"/>
  <c r="J2401"/>
  <c r="I2401"/>
  <c r="H2401"/>
  <c r="J2400"/>
  <c r="I2400"/>
  <c r="H2400"/>
  <c r="J2399"/>
  <c r="I2399"/>
  <c r="H2399"/>
  <c r="J2398"/>
  <c r="I2398"/>
  <c r="H2398"/>
  <c r="J2397"/>
  <c r="I2397"/>
  <c r="H2397"/>
  <c r="J2396"/>
  <c r="I2396"/>
  <c r="H2396"/>
  <c r="J2395"/>
  <c r="I2395"/>
  <c r="H2395"/>
  <c r="J2394"/>
  <c r="I2394"/>
  <c r="H2394"/>
  <c r="J2393"/>
  <c r="I2393"/>
  <c r="H2393"/>
  <c r="J2392"/>
  <c r="I2392"/>
  <c r="H2392"/>
  <c r="J2391"/>
  <c r="I2391"/>
  <c r="H2391"/>
  <c r="J2390"/>
  <c r="I2390"/>
  <c r="H2390"/>
  <c r="J2389"/>
  <c r="I2389"/>
  <c r="H2389"/>
  <c r="J2388"/>
  <c r="I2388"/>
  <c r="H2388"/>
  <c r="J2387"/>
  <c r="I2387"/>
  <c r="H2387"/>
  <c r="J2386"/>
  <c r="I2386"/>
  <c r="H2386"/>
  <c r="J2385"/>
  <c r="I2385"/>
  <c r="H2385"/>
  <c r="J2384"/>
  <c r="I2384"/>
  <c r="H2384"/>
  <c r="J2383"/>
  <c r="I2383"/>
  <c r="H2383"/>
  <c r="J2382"/>
  <c r="I2382"/>
  <c r="H2382"/>
  <c r="J2381"/>
  <c r="I2381"/>
  <c r="H2381"/>
  <c r="J2380"/>
  <c r="I2380"/>
  <c r="H2380"/>
  <c r="J2379"/>
  <c r="I2379"/>
  <c r="H2379"/>
  <c r="J2378"/>
  <c r="I2378"/>
  <c r="H2378"/>
  <c r="J2377"/>
  <c r="I2377"/>
  <c r="H2377"/>
  <c r="J2376"/>
  <c r="I2376"/>
  <c r="H2376"/>
  <c r="J2375"/>
  <c r="I2375"/>
  <c r="H2375"/>
  <c r="J2374"/>
  <c r="I2374"/>
  <c r="H2374"/>
  <c r="J2373"/>
  <c r="I2373"/>
  <c r="H2373"/>
  <c r="J2372"/>
  <c r="I2372"/>
  <c r="H2372"/>
  <c r="J2371"/>
  <c r="I2371"/>
  <c r="H2371"/>
  <c r="J2370"/>
  <c r="I2370"/>
  <c r="H2370"/>
  <c r="J2369"/>
  <c r="I2369"/>
  <c r="H2369"/>
  <c r="J2368"/>
  <c r="I2368"/>
  <c r="H2368"/>
  <c r="J2367"/>
  <c r="I2367"/>
  <c r="H2367"/>
  <c r="J2366"/>
  <c r="I2366"/>
  <c r="H2366"/>
  <c r="J2365"/>
  <c r="I2365"/>
  <c r="H2365"/>
  <c r="J2364"/>
  <c r="I2364"/>
  <c r="H2364"/>
  <c r="J2363"/>
  <c r="I2363"/>
  <c r="H2363"/>
  <c r="J2362"/>
  <c r="I2362"/>
  <c r="H2362"/>
  <c r="J2361"/>
  <c r="I2361"/>
  <c r="H2361"/>
  <c r="J2360"/>
  <c r="I2360"/>
  <c r="H2360"/>
  <c r="J2359"/>
  <c r="I2359"/>
  <c r="H2359"/>
  <c r="J2358"/>
  <c r="I2358"/>
  <c r="H2358"/>
  <c r="J2357"/>
  <c r="I2357"/>
  <c r="H2357"/>
  <c r="J2356"/>
  <c r="I2356"/>
  <c r="H2356"/>
  <c r="J2355"/>
  <c r="I2355"/>
  <c r="H2355"/>
  <c r="J2354"/>
  <c r="I2354"/>
  <c r="H2354"/>
  <c r="J2353"/>
  <c r="I2353"/>
  <c r="H2353"/>
  <c r="J2352"/>
  <c r="I2352"/>
  <c r="H2352"/>
  <c r="J2351"/>
  <c r="I2351"/>
  <c r="H2351"/>
  <c r="J2350"/>
  <c r="I2350"/>
  <c r="H2350"/>
  <c r="J2349"/>
  <c r="I2349"/>
  <c r="H2349"/>
  <c r="J2348"/>
  <c r="I2348"/>
  <c r="H2348"/>
  <c r="J2347"/>
  <c r="I2347"/>
  <c r="H2347"/>
  <c r="J2346"/>
  <c r="I2346"/>
  <c r="H2346"/>
  <c r="J2345"/>
  <c r="I2345"/>
  <c r="H2345"/>
  <c r="J2344"/>
  <c r="I2344"/>
  <c r="H2344"/>
  <c r="J2343"/>
  <c r="I2343"/>
  <c r="H2343"/>
  <c r="J2342"/>
  <c r="I2342"/>
  <c r="H2342"/>
  <c r="J2341"/>
  <c r="I2341"/>
  <c r="H2341"/>
  <c r="J2340"/>
  <c r="I2340"/>
  <c r="H2340"/>
  <c r="J2339"/>
  <c r="I2339"/>
  <c r="H2339"/>
  <c r="J2338"/>
  <c r="I2338"/>
  <c r="H2338"/>
  <c r="J2337"/>
  <c r="I2337"/>
  <c r="H2337"/>
  <c r="J2336"/>
  <c r="I2336"/>
  <c r="H2336"/>
  <c r="J2335"/>
  <c r="I2335"/>
  <c r="H2335"/>
  <c r="J2334"/>
  <c r="I2334"/>
  <c r="H2334"/>
  <c r="J2333"/>
  <c r="I2333"/>
  <c r="H2333"/>
  <c r="J2332"/>
  <c r="I2332"/>
  <c r="H2332"/>
  <c r="J2331"/>
  <c r="I2331"/>
  <c r="H2331"/>
  <c r="J2330"/>
  <c r="I2330"/>
  <c r="H2330"/>
  <c r="J2329"/>
  <c r="I2329"/>
  <c r="H2329"/>
  <c r="J2328"/>
  <c r="I2328"/>
  <c r="H2328"/>
  <c r="J2327"/>
  <c r="I2327"/>
  <c r="H2327"/>
  <c r="J2326"/>
  <c r="I2326"/>
  <c r="H2326"/>
  <c r="J2325"/>
  <c r="I2325"/>
  <c r="H2325"/>
  <c r="J2324"/>
  <c r="I2324"/>
  <c r="H2324"/>
  <c r="J2323"/>
  <c r="I2323"/>
  <c r="H2323"/>
  <c r="J2322"/>
  <c r="I2322"/>
  <c r="H2322"/>
  <c r="J2321"/>
  <c r="I2321"/>
  <c r="H2321"/>
  <c r="J2320"/>
  <c r="I2320"/>
  <c r="H2320"/>
  <c r="J2319"/>
  <c r="I2319"/>
  <c r="H2319"/>
  <c r="J2318"/>
  <c r="I2318"/>
  <c r="H2318"/>
  <c r="J2317"/>
  <c r="I2317"/>
  <c r="H2317"/>
  <c r="J2316"/>
  <c r="I2316"/>
  <c r="H2316"/>
  <c r="J2315"/>
  <c r="I2315"/>
  <c r="H2315"/>
  <c r="J2314"/>
  <c r="I2314"/>
  <c r="H2314"/>
  <c r="J2313"/>
  <c r="I2313"/>
  <c r="H2313"/>
  <c r="J2312"/>
  <c r="I2312"/>
  <c r="H2312"/>
  <c r="J2311"/>
  <c r="I2311"/>
  <c r="H2311"/>
  <c r="J2310"/>
  <c r="I2310"/>
  <c r="H2310"/>
  <c r="J2309"/>
  <c r="I2309"/>
  <c r="H2309"/>
  <c r="J2308"/>
  <c r="I2308"/>
  <c r="H2308"/>
  <c r="J2307"/>
  <c r="I2307"/>
  <c r="H2307"/>
  <c r="J2306"/>
  <c r="I2306"/>
  <c r="H2306"/>
  <c r="J2305"/>
  <c r="I2305"/>
  <c r="H2305"/>
  <c r="J2304"/>
  <c r="I2304"/>
  <c r="H2304"/>
  <c r="J2303"/>
  <c r="I2303"/>
  <c r="H2303"/>
  <c r="J2302"/>
  <c r="I2302"/>
  <c r="H2302"/>
  <c r="J2301"/>
  <c r="I2301"/>
  <c r="H2301"/>
  <c r="J2300"/>
  <c r="I2300"/>
  <c r="H2300"/>
  <c r="J2299"/>
  <c r="I2299"/>
  <c r="H2299"/>
  <c r="J2298"/>
  <c r="I2298"/>
  <c r="H2298"/>
  <c r="J2297"/>
  <c r="I2297"/>
  <c r="H2297"/>
  <c r="J2296"/>
  <c r="I2296"/>
  <c r="H2296"/>
  <c r="J2295"/>
  <c r="I2295"/>
  <c r="H2295"/>
  <c r="J2294"/>
  <c r="I2294"/>
  <c r="H2294"/>
  <c r="J2293"/>
  <c r="I2293"/>
  <c r="H2293"/>
  <c r="J2292"/>
  <c r="I2292"/>
  <c r="H2292"/>
  <c r="J2291"/>
  <c r="I2291"/>
  <c r="H2291"/>
  <c r="J2290"/>
  <c r="I2290"/>
  <c r="H2290"/>
  <c r="J2289"/>
  <c r="I2289"/>
  <c r="H2289"/>
  <c r="J2288"/>
  <c r="I2288"/>
  <c r="H2288"/>
  <c r="J2287"/>
  <c r="I2287"/>
  <c r="H2287"/>
  <c r="J2286"/>
  <c r="I2286"/>
  <c r="H2286"/>
  <c r="J2285"/>
  <c r="I2285"/>
  <c r="H2285"/>
  <c r="J2284"/>
  <c r="I2284"/>
  <c r="H2284"/>
  <c r="J2283"/>
  <c r="I2283"/>
  <c r="H2283"/>
  <c r="J2282"/>
  <c r="I2282"/>
  <c r="H2282"/>
  <c r="J2281"/>
  <c r="I2281"/>
  <c r="H2281"/>
  <c r="J2280"/>
  <c r="I2280"/>
  <c r="H2280"/>
  <c r="J2279"/>
  <c r="I2279"/>
  <c r="H2279"/>
  <c r="J2278"/>
  <c r="I2278"/>
  <c r="H2278"/>
  <c r="J2277"/>
  <c r="I2277"/>
  <c r="H2277"/>
  <c r="J2276"/>
  <c r="I2276"/>
  <c r="H2276"/>
  <c r="J2275"/>
  <c r="I2275"/>
  <c r="H2275"/>
  <c r="J2274"/>
  <c r="I2274"/>
  <c r="H2274"/>
  <c r="J2273"/>
  <c r="I2273"/>
  <c r="H2273"/>
  <c r="J2272"/>
  <c r="I2272"/>
  <c r="H2272"/>
  <c r="J2271"/>
  <c r="I2271"/>
  <c r="H2271"/>
  <c r="J2270"/>
  <c r="I2270"/>
  <c r="H2270"/>
  <c r="J2269"/>
  <c r="I2269"/>
  <c r="H2269"/>
  <c r="J2268"/>
  <c r="I2268"/>
  <c r="H2268"/>
  <c r="J2267"/>
  <c r="I2267"/>
  <c r="H2267"/>
  <c r="J2266"/>
  <c r="I2266"/>
  <c r="H2266"/>
  <c r="J2265"/>
  <c r="I2265"/>
  <c r="H2265"/>
  <c r="J2264"/>
  <c r="I2264"/>
  <c r="H2264"/>
  <c r="J2263"/>
  <c r="I2263"/>
  <c r="H2263"/>
  <c r="J2262"/>
  <c r="I2262"/>
  <c r="H2262"/>
  <c r="J2261"/>
  <c r="I2261"/>
  <c r="H2261"/>
  <c r="J2260"/>
  <c r="I2260"/>
  <c r="H2260"/>
  <c r="J2259"/>
  <c r="I2259"/>
  <c r="H2259"/>
  <c r="J2258"/>
  <c r="I2258"/>
  <c r="H2258"/>
  <c r="J2257"/>
  <c r="I2257"/>
  <c r="H2257"/>
  <c r="J2256"/>
  <c r="I2256"/>
  <c r="H2256"/>
  <c r="J2255"/>
  <c r="I2255"/>
  <c r="H2255"/>
  <c r="J2254"/>
  <c r="I2254"/>
  <c r="H2254"/>
  <c r="J2253"/>
  <c r="I2253"/>
  <c r="H2253"/>
  <c r="J2252"/>
  <c r="I2252"/>
  <c r="H2252"/>
  <c r="J2251"/>
  <c r="I2251"/>
  <c r="H2251"/>
  <c r="J2250"/>
  <c r="I2250"/>
  <c r="H2250"/>
  <c r="J2249"/>
  <c r="I2249"/>
  <c r="H2249"/>
  <c r="J2248"/>
  <c r="I2248"/>
  <c r="H2248"/>
  <c r="J2247"/>
  <c r="I2247"/>
  <c r="H2247"/>
  <c r="J2246"/>
  <c r="I2246"/>
  <c r="H2246"/>
  <c r="J2245"/>
  <c r="I2245"/>
  <c r="H2245"/>
  <c r="J2244"/>
  <c r="I2244"/>
  <c r="H2244"/>
  <c r="J2243"/>
  <c r="I2243"/>
  <c r="H2243"/>
  <c r="J2242"/>
  <c r="I2242"/>
  <c r="H2242"/>
  <c r="J2241"/>
  <c r="I2241"/>
  <c r="H2241"/>
  <c r="J2240"/>
  <c r="I2240"/>
  <c r="H2240"/>
  <c r="J2239"/>
  <c r="I2239"/>
  <c r="H2239"/>
  <c r="J2238"/>
  <c r="I2238"/>
  <c r="H2238"/>
  <c r="J2237"/>
  <c r="I2237"/>
  <c r="H2237"/>
  <c r="J2236"/>
  <c r="I2236"/>
  <c r="H2236"/>
  <c r="J2235"/>
  <c r="I2235"/>
  <c r="H2235"/>
  <c r="J2234"/>
  <c r="I2234"/>
  <c r="H2234"/>
  <c r="J2233"/>
  <c r="I2233"/>
  <c r="H2233"/>
  <c r="J2232"/>
  <c r="I2232"/>
  <c r="H2232"/>
  <c r="J2231"/>
  <c r="I2231"/>
  <c r="H2231"/>
  <c r="J2230"/>
  <c r="I2230"/>
  <c r="H2230"/>
  <c r="J2229"/>
  <c r="I2229"/>
  <c r="H2229"/>
  <c r="J2228"/>
  <c r="I2228"/>
  <c r="H2228"/>
  <c r="J2227"/>
  <c r="I2227"/>
  <c r="H2227"/>
  <c r="J2226"/>
  <c r="I2226"/>
  <c r="H2226"/>
  <c r="J2225"/>
  <c r="I2225"/>
  <c r="H2225"/>
  <c r="J2224"/>
  <c r="I2224"/>
  <c r="H2224"/>
  <c r="J2223"/>
  <c r="I2223"/>
  <c r="H2223"/>
  <c r="J2222"/>
  <c r="I2222"/>
  <c r="H2222"/>
  <c r="J2221"/>
  <c r="I2221"/>
  <c r="H2221"/>
  <c r="J2220"/>
  <c r="I2220"/>
  <c r="H2220"/>
  <c r="J2219"/>
  <c r="I2219"/>
  <c r="H2219"/>
  <c r="J2218"/>
  <c r="I2218"/>
  <c r="H2218"/>
  <c r="J2217"/>
  <c r="I2217"/>
  <c r="H2217"/>
  <c r="J2216"/>
  <c r="I2216"/>
  <c r="H2216"/>
  <c r="J2215"/>
  <c r="I2215"/>
  <c r="H2215"/>
  <c r="J2214"/>
  <c r="I2214"/>
  <c r="H2214"/>
  <c r="J2213"/>
  <c r="I2213"/>
  <c r="H2213"/>
  <c r="J2212"/>
  <c r="I2212"/>
  <c r="H2212"/>
  <c r="J2211"/>
  <c r="I2211"/>
  <c r="H2211"/>
  <c r="J2210"/>
  <c r="I2210"/>
  <c r="H2210"/>
  <c r="J2209"/>
  <c r="I2209"/>
  <c r="H2209"/>
  <c r="J2208"/>
  <c r="I2208"/>
  <c r="H2208"/>
  <c r="J2207"/>
  <c r="I2207"/>
  <c r="H2207"/>
  <c r="J2206"/>
  <c r="I2206"/>
  <c r="H2206"/>
  <c r="J2205"/>
  <c r="I2205"/>
  <c r="H2205"/>
  <c r="J2204"/>
  <c r="I2204"/>
  <c r="H2204"/>
  <c r="J2203"/>
  <c r="I2203"/>
  <c r="H2203"/>
  <c r="J2202"/>
  <c r="I2202"/>
  <c r="H2202"/>
  <c r="J2201"/>
  <c r="I2201"/>
  <c r="H2201"/>
  <c r="J2200"/>
  <c r="I2200"/>
  <c r="H2200"/>
  <c r="J2199"/>
  <c r="I2199"/>
  <c r="H2199"/>
  <c r="J2198"/>
  <c r="I2198"/>
  <c r="H2198"/>
  <c r="J2197"/>
  <c r="I2197"/>
  <c r="H2197"/>
  <c r="J2196"/>
  <c r="I2196"/>
  <c r="H2196"/>
  <c r="J2195"/>
  <c r="I2195"/>
  <c r="H2195"/>
  <c r="J2194"/>
  <c r="I2194"/>
  <c r="H2194"/>
  <c r="J2193"/>
  <c r="I2193"/>
  <c r="H2193"/>
  <c r="J2192"/>
  <c r="I2192"/>
  <c r="H2192"/>
  <c r="J2191"/>
  <c r="I2191"/>
  <c r="H2191"/>
  <c r="J2190"/>
  <c r="I2190"/>
  <c r="H2190"/>
  <c r="J2189"/>
  <c r="I2189"/>
  <c r="H2189"/>
  <c r="J2188"/>
  <c r="I2188"/>
  <c r="H2188"/>
  <c r="J2187"/>
  <c r="I2187"/>
  <c r="H2187"/>
  <c r="J2186"/>
  <c r="I2186"/>
  <c r="H2186"/>
  <c r="J2185"/>
  <c r="I2185"/>
  <c r="H2185"/>
  <c r="J2184"/>
  <c r="I2184"/>
  <c r="H2184"/>
  <c r="J2183"/>
  <c r="I2183"/>
  <c r="H2183"/>
  <c r="J2182"/>
  <c r="I2182"/>
  <c r="H2182"/>
  <c r="J2181"/>
  <c r="I2181"/>
  <c r="H2181"/>
  <c r="J2180"/>
  <c r="I2180"/>
  <c r="H2180"/>
  <c r="J2179"/>
  <c r="I2179"/>
  <c r="H2179"/>
  <c r="J2178"/>
  <c r="I2178"/>
  <c r="H2178"/>
  <c r="J2177"/>
  <c r="I2177"/>
  <c r="H2177"/>
  <c r="J2176"/>
  <c r="I2176"/>
  <c r="H2176"/>
  <c r="J2175"/>
  <c r="I2175"/>
  <c r="H2175"/>
  <c r="J2174"/>
  <c r="I2174"/>
  <c r="H2174"/>
  <c r="J2173"/>
  <c r="I2173"/>
  <c r="H2173"/>
  <c r="J2172"/>
  <c r="I2172"/>
  <c r="H2172"/>
  <c r="J2171"/>
  <c r="I2171"/>
  <c r="H2171"/>
  <c r="J2170"/>
  <c r="I2170"/>
  <c r="H2170"/>
  <c r="J2169"/>
  <c r="I2169"/>
  <c r="H2169"/>
  <c r="J2168"/>
  <c r="I2168"/>
  <c r="H2168"/>
  <c r="J2167"/>
  <c r="I2167"/>
  <c r="H2167"/>
  <c r="J2166"/>
  <c r="I2166"/>
  <c r="H2166"/>
  <c r="J2165"/>
  <c r="I2165"/>
  <c r="H2165"/>
  <c r="J2164"/>
  <c r="I2164"/>
  <c r="H2164"/>
  <c r="J2163"/>
  <c r="I2163"/>
  <c r="H2163"/>
  <c r="J2162"/>
  <c r="I2162"/>
  <c r="H2162"/>
  <c r="J2161"/>
  <c r="I2161"/>
  <c r="H2161"/>
  <c r="J2160"/>
  <c r="I2160"/>
  <c r="H2160"/>
  <c r="J2159"/>
  <c r="I2159"/>
  <c r="H2159"/>
  <c r="J2158"/>
  <c r="I2158"/>
  <c r="H2158"/>
  <c r="J2157"/>
  <c r="I2157"/>
  <c r="H2157"/>
  <c r="J2156"/>
  <c r="I2156"/>
  <c r="H2156"/>
  <c r="J2155"/>
  <c r="I2155"/>
  <c r="H2155"/>
  <c r="J2154"/>
  <c r="I2154"/>
  <c r="H2154"/>
  <c r="J2153"/>
  <c r="I2153"/>
  <c r="H2153"/>
  <c r="J2152"/>
  <c r="I2152"/>
  <c r="H2152"/>
  <c r="J2151"/>
  <c r="I2151"/>
  <c r="H2151"/>
  <c r="J2150"/>
  <c r="I2150"/>
  <c r="H2150"/>
  <c r="J2149"/>
  <c r="I2149"/>
  <c r="H2149"/>
  <c r="J2148"/>
  <c r="I2148"/>
  <c r="H2148"/>
  <c r="J2147"/>
  <c r="I2147"/>
  <c r="H2147"/>
  <c r="J2146"/>
  <c r="I2146"/>
  <c r="H2146"/>
  <c r="J2145"/>
  <c r="I2145"/>
  <c r="H2145"/>
  <c r="J2144"/>
  <c r="I2144"/>
  <c r="H2144"/>
  <c r="J2143"/>
  <c r="I2143"/>
  <c r="H2143"/>
  <c r="J2142"/>
  <c r="I2142"/>
  <c r="H2142"/>
  <c r="J2141"/>
  <c r="I2141"/>
  <c r="H2141"/>
  <c r="J2140"/>
  <c r="I2140"/>
  <c r="H2140"/>
  <c r="J2139"/>
  <c r="I2139"/>
  <c r="H2139"/>
  <c r="J2138"/>
  <c r="I2138"/>
  <c r="H2138"/>
  <c r="J2137"/>
  <c r="I2137"/>
  <c r="H2137"/>
  <c r="J2136"/>
  <c r="I2136"/>
  <c r="H2136"/>
  <c r="J2135"/>
  <c r="I2135"/>
  <c r="H2135"/>
  <c r="J2134"/>
  <c r="I2134"/>
  <c r="H2134"/>
  <c r="J2133"/>
  <c r="I2133"/>
  <c r="H2133"/>
  <c r="J2132"/>
  <c r="I2132"/>
  <c r="H2132"/>
  <c r="J2131"/>
  <c r="I2131"/>
  <c r="H2131"/>
  <c r="J2130"/>
  <c r="I2130"/>
  <c r="H2130"/>
  <c r="J2129"/>
  <c r="I2129"/>
  <c r="H2129"/>
  <c r="J2128"/>
  <c r="I2128"/>
  <c r="H2128"/>
  <c r="J2127"/>
  <c r="I2127"/>
  <c r="H2127"/>
  <c r="J2126"/>
  <c r="I2126"/>
  <c r="H2126"/>
  <c r="J2125"/>
  <c r="I2125"/>
  <c r="H2125"/>
  <c r="J2124"/>
  <c r="I2124"/>
  <c r="H2124"/>
  <c r="J2123"/>
  <c r="I2123"/>
  <c r="H2123"/>
  <c r="J2122"/>
  <c r="I2122"/>
  <c r="H2122"/>
  <c r="J2121"/>
  <c r="I2121"/>
  <c r="H2121"/>
  <c r="J2120"/>
  <c r="I2120"/>
  <c r="H2120"/>
  <c r="J2119"/>
  <c r="I2119"/>
  <c r="H2119"/>
  <c r="J2118"/>
  <c r="I2118"/>
  <c r="H2118"/>
  <c r="J2117"/>
  <c r="I2117"/>
  <c r="H2117"/>
  <c r="J2116"/>
  <c r="I2116"/>
  <c r="H2116"/>
  <c r="J2115"/>
  <c r="I2115"/>
  <c r="H2115"/>
  <c r="J2114"/>
  <c r="I2114"/>
  <c r="H2114"/>
  <c r="J2113"/>
  <c r="I2113"/>
  <c r="H2113"/>
  <c r="J2112"/>
  <c r="I2112"/>
  <c r="H2112"/>
  <c r="J2111"/>
  <c r="I2111"/>
  <c r="H2111"/>
  <c r="J2110"/>
  <c r="I2110"/>
  <c r="H2110"/>
  <c r="J2109"/>
  <c r="I2109"/>
  <c r="H2109"/>
  <c r="J2108"/>
  <c r="I2108"/>
  <c r="H2108"/>
  <c r="J2107"/>
  <c r="I2107"/>
  <c r="H2107"/>
  <c r="J2106"/>
  <c r="I2106"/>
  <c r="H2106"/>
  <c r="J2105"/>
  <c r="I2105"/>
  <c r="H2105"/>
  <c r="J2104"/>
  <c r="I2104"/>
  <c r="H2104"/>
  <c r="J2103"/>
  <c r="I2103"/>
  <c r="H2103"/>
  <c r="J2102"/>
  <c r="I2102"/>
  <c r="H2102"/>
  <c r="J2101"/>
  <c r="I2101"/>
  <c r="H2101"/>
  <c r="J2100"/>
  <c r="I2100"/>
  <c r="H2100"/>
  <c r="J2099"/>
  <c r="I2099"/>
  <c r="H2099"/>
  <c r="J2098"/>
  <c r="I2098"/>
  <c r="H2098"/>
  <c r="J2097"/>
  <c r="I2097"/>
  <c r="H2097"/>
  <c r="J2096"/>
  <c r="I2096"/>
  <c r="H2096"/>
  <c r="J2095"/>
  <c r="I2095"/>
  <c r="H2095"/>
  <c r="J2094"/>
  <c r="I2094"/>
  <c r="H2094"/>
  <c r="J2093"/>
  <c r="I2093"/>
  <c r="H2093"/>
  <c r="J2092"/>
  <c r="I2092"/>
  <c r="H2092"/>
  <c r="J2091"/>
  <c r="I2091"/>
  <c r="H2091"/>
  <c r="J2090"/>
  <c r="I2090"/>
  <c r="H2090"/>
  <c r="J2089"/>
  <c r="I2089"/>
  <c r="H2089"/>
  <c r="J2088"/>
  <c r="I2088"/>
  <c r="H2088"/>
  <c r="J2087"/>
  <c r="I2087"/>
  <c r="H2087"/>
  <c r="J2086"/>
  <c r="I2086"/>
  <c r="H2086"/>
  <c r="J2085"/>
  <c r="I2085"/>
  <c r="H2085"/>
  <c r="J2084"/>
  <c r="I2084"/>
  <c r="H2084"/>
  <c r="J2083"/>
  <c r="I2083"/>
  <c r="H2083"/>
  <c r="J2082"/>
  <c r="I2082"/>
  <c r="H2082"/>
  <c r="J2081"/>
  <c r="I2081"/>
  <c r="H2081"/>
  <c r="J2080"/>
  <c r="I2080"/>
  <c r="H2080"/>
  <c r="J2079"/>
  <c r="I2079"/>
  <c r="H2079"/>
  <c r="J2078"/>
  <c r="I2078"/>
  <c r="H2078"/>
  <c r="J2077"/>
  <c r="I2077"/>
  <c r="H2077"/>
  <c r="J2076"/>
  <c r="I2076"/>
  <c r="H2076"/>
  <c r="J2075"/>
  <c r="I2075"/>
  <c r="H2075"/>
  <c r="J2074"/>
  <c r="I2074"/>
  <c r="H2074"/>
  <c r="J2073"/>
  <c r="I2073"/>
  <c r="H2073"/>
  <c r="J2072"/>
  <c r="I2072"/>
  <c r="H2072"/>
  <c r="J2071"/>
  <c r="I2071"/>
  <c r="H2071"/>
  <c r="J2070"/>
  <c r="I2070"/>
  <c r="H2070"/>
  <c r="J2069"/>
  <c r="I2069"/>
  <c r="H2069"/>
  <c r="J2068"/>
  <c r="I2068"/>
  <c r="H2068"/>
  <c r="J2067"/>
  <c r="I2067"/>
  <c r="H2067"/>
  <c r="J2066"/>
  <c r="I2066"/>
  <c r="H2066"/>
  <c r="J2065"/>
  <c r="I2065"/>
  <c r="H2065"/>
  <c r="J2064"/>
  <c r="I2064"/>
  <c r="H2064"/>
  <c r="J2063"/>
  <c r="I2063"/>
  <c r="H2063"/>
  <c r="J2062"/>
  <c r="I2062"/>
  <c r="H2062"/>
  <c r="J2061"/>
  <c r="I2061"/>
  <c r="H2061"/>
  <c r="J2060"/>
  <c r="I2060"/>
  <c r="H2060"/>
  <c r="J2059"/>
  <c r="I2059"/>
  <c r="H2059"/>
  <c r="J2058"/>
  <c r="I2058"/>
  <c r="H2058"/>
  <c r="J2057"/>
  <c r="I2057"/>
  <c r="H2057"/>
  <c r="J2056"/>
  <c r="I2056"/>
  <c r="H2056"/>
  <c r="J2055"/>
  <c r="I2055"/>
  <c r="H2055"/>
  <c r="J2054"/>
  <c r="I2054"/>
  <c r="H2054"/>
  <c r="J2053"/>
  <c r="I2053"/>
  <c r="H2053"/>
  <c r="J2052"/>
  <c r="I2052"/>
  <c r="H2052"/>
  <c r="J2051"/>
  <c r="I2051"/>
  <c r="H2051"/>
  <c r="J2050"/>
  <c r="I2050"/>
  <c r="H2050"/>
  <c r="J2049"/>
  <c r="I2049"/>
  <c r="H2049"/>
  <c r="J2048"/>
  <c r="I2048"/>
  <c r="H2048"/>
  <c r="J2047"/>
  <c r="I2047"/>
  <c r="H2047"/>
  <c r="J2046"/>
  <c r="I2046"/>
  <c r="H2046"/>
  <c r="J2045"/>
  <c r="I2045"/>
  <c r="H2045"/>
  <c r="J2044"/>
  <c r="I2044"/>
  <c r="H2044"/>
  <c r="J2043"/>
  <c r="I2043"/>
  <c r="H2043"/>
  <c r="J2042"/>
  <c r="I2042"/>
  <c r="H2042"/>
  <c r="J2041"/>
  <c r="I2041"/>
  <c r="H2041"/>
  <c r="J2040"/>
  <c r="I2040"/>
  <c r="H2040"/>
  <c r="J2039"/>
  <c r="I2039"/>
  <c r="H2039"/>
  <c r="J2038"/>
  <c r="I2038"/>
  <c r="H2038"/>
  <c r="J2037"/>
  <c r="I2037"/>
  <c r="H2037"/>
  <c r="J2036"/>
  <c r="I2036"/>
  <c r="H2036"/>
  <c r="J2035"/>
  <c r="I2035"/>
  <c r="H2035"/>
  <c r="J2034"/>
  <c r="I2034"/>
  <c r="H2034"/>
  <c r="J2033"/>
  <c r="I2033"/>
  <c r="H2033"/>
  <c r="J2032"/>
  <c r="I2032"/>
  <c r="H2032"/>
  <c r="J2031"/>
  <c r="I2031"/>
  <c r="H2031"/>
  <c r="J2030"/>
  <c r="I2030"/>
  <c r="H2030"/>
  <c r="J2029"/>
  <c r="I2029"/>
  <c r="H2029"/>
  <c r="J2028"/>
  <c r="I2028"/>
  <c r="H2028"/>
  <c r="J2027"/>
  <c r="I2027"/>
  <c r="H2027"/>
  <c r="J2026"/>
  <c r="I2026"/>
  <c r="H2026"/>
  <c r="J2025"/>
  <c r="I2025"/>
  <c r="H2025"/>
  <c r="J2024"/>
  <c r="I2024"/>
  <c r="H2024"/>
  <c r="J2023"/>
  <c r="I2023"/>
  <c r="H2023"/>
  <c r="J2022"/>
  <c r="I2022"/>
  <c r="H2022"/>
  <c r="J2021"/>
  <c r="I2021"/>
  <c r="H2021"/>
  <c r="J2020"/>
  <c r="I2020"/>
  <c r="H2020"/>
  <c r="J2019"/>
  <c r="I2019"/>
  <c r="H2019"/>
  <c r="J2018"/>
  <c r="I2018"/>
  <c r="H2018"/>
  <c r="J2017"/>
  <c r="I2017"/>
  <c r="H2017"/>
  <c r="J2016"/>
  <c r="I2016"/>
  <c r="H2016"/>
  <c r="J2015"/>
  <c r="I2015"/>
  <c r="H2015"/>
  <c r="J2014"/>
  <c r="I2014"/>
  <c r="H2014"/>
  <c r="J2013"/>
  <c r="I2013"/>
  <c r="H2013"/>
  <c r="J2012"/>
  <c r="I2012"/>
  <c r="H2012"/>
  <c r="J2011"/>
  <c r="I2011"/>
  <c r="H2011"/>
  <c r="J2010"/>
  <c r="I2010"/>
  <c r="H2010"/>
  <c r="J2009"/>
  <c r="I2009"/>
  <c r="H2009"/>
  <c r="J2008"/>
  <c r="I2008"/>
  <c r="H2008"/>
  <c r="J2007"/>
  <c r="I2007"/>
  <c r="H2007"/>
  <c r="J2006"/>
  <c r="I2006"/>
  <c r="H2006"/>
  <c r="J2005"/>
  <c r="I2005"/>
  <c r="H2005"/>
  <c r="J2004"/>
  <c r="I2004"/>
  <c r="H2004"/>
  <c r="J2003"/>
  <c r="I2003"/>
  <c r="H2003"/>
  <c r="J2002"/>
  <c r="I2002"/>
  <c r="H2002"/>
  <c r="J2001"/>
  <c r="I2001"/>
  <c r="H2001"/>
  <c r="J2000"/>
  <c r="I2000"/>
  <c r="H2000"/>
  <c r="J1999"/>
  <c r="I1999"/>
  <c r="H1999"/>
  <c r="J1998"/>
  <c r="I1998"/>
  <c r="H1998"/>
  <c r="J1997"/>
  <c r="I1997"/>
  <c r="H1997"/>
  <c r="J1996"/>
  <c r="I1996"/>
  <c r="H1996"/>
  <c r="J1995"/>
  <c r="I1995"/>
  <c r="H1995"/>
  <c r="J1994"/>
  <c r="I1994"/>
  <c r="H1994"/>
  <c r="J1993"/>
  <c r="I1993"/>
  <c r="H1993"/>
  <c r="J1992"/>
  <c r="I1992"/>
  <c r="H1992"/>
  <c r="J1991"/>
  <c r="I1991"/>
  <c r="H1991"/>
  <c r="J1990"/>
  <c r="I1990"/>
  <c r="H1990"/>
  <c r="J1989"/>
  <c r="I1989"/>
  <c r="H1989"/>
  <c r="J1988"/>
  <c r="I1988"/>
  <c r="H1988"/>
  <c r="J1987"/>
  <c r="I1987"/>
  <c r="H1987"/>
  <c r="J1986"/>
  <c r="I1986"/>
  <c r="H1986"/>
  <c r="J1985"/>
  <c r="I1985"/>
  <c r="H1985"/>
  <c r="J1984"/>
  <c r="I1984"/>
  <c r="H1984"/>
  <c r="J1983"/>
  <c r="I1983"/>
  <c r="H1983"/>
  <c r="J1982"/>
  <c r="I1982"/>
  <c r="H1982"/>
  <c r="J1981"/>
  <c r="I1981"/>
  <c r="H1981"/>
  <c r="J1980"/>
  <c r="I1980"/>
  <c r="H1980"/>
  <c r="J1979"/>
  <c r="I1979"/>
  <c r="H1979"/>
  <c r="J1978"/>
  <c r="I1978"/>
  <c r="H1978"/>
  <c r="J1977"/>
  <c r="I1977"/>
  <c r="H1977"/>
  <c r="J1976"/>
  <c r="I1976"/>
  <c r="H1976"/>
  <c r="J1975"/>
  <c r="I1975"/>
  <c r="H1975"/>
  <c r="J1974"/>
  <c r="I1974"/>
  <c r="H1974"/>
  <c r="J1973"/>
  <c r="I1973"/>
  <c r="H1973"/>
  <c r="J1972"/>
  <c r="I1972"/>
  <c r="H1972"/>
  <c r="J1971"/>
  <c r="I1971"/>
  <c r="H1971"/>
  <c r="J1970"/>
  <c r="I1970"/>
  <c r="H1970"/>
  <c r="J1969"/>
  <c r="I1969"/>
  <c r="H1969"/>
  <c r="J1968"/>
  <c r="I1968"/>
  <c r="H1968"/>
  <c r="J1967"/>
  <c r="I1967"/>
  <c r="H1967"/>
  <c r="J1966"/>
  <c r="I1966"/>
  <c r="H1966"/>
  <c r="J1965"/>
  <c r="I1965"/>
  <c r="H1965"/>
  <c r="J1964"/>
  <c r="I1964"/>
  <c r="H1964"/>
  <c r="J1963"/>
  <c r="I1963"/>
  <c r="H1963"/>
  <c r="J1962"/>
  <c r="I1962"/>
  <c r="H1962"/>
  <c r="J1961"/>
  <c r="I1961"/>
  <c r="H1961"/>
  <c r="J1960"/>
  <c r="I1960"/>
  <c r="H1960"/>
  <c r="J1959"/>
  <c r="I1959"/>
  <c r="H1959"/>
  <c r="J1958"/>
  <c r="I1958"/>
  <c r="H1958"/>
  <c r="J1957"/>
  <c r="I1957"/>
  <c r="H1957"/>
  <c r="J1956"/>
  <c r="I1956"/>
  <c r="H1956"/>
  <c r="J1955"/>
  <c r="I1955"/>
  <c r="H1955"/>
  <c r="J1954"/>
  <c r="I1954"/>
  <c r="H1954"/>
  <c r="J1953"/>
  <c r="I1953"/>
  <c r="H1953"/>
  <c r="J1952"/>
  <c r="I1952"/>
  <c r="H1952"/>
  <c r="J1951"/>
  <c r="I1951"/>
  <c r="H1951"/>
  <c r="J1950"/>
  <c r="I1950"/>
  <c r="H1950"/>
  <c r="J1949"/>
  <c r="I1949"/>
  <c r="H1949"/>
  <c r="J1948"/>
  <c r="I1948"/>
  <c r="H1948"/>
  <c r="J1947"/>
  <c r="I1947"/>
  <c r="H1947"/>
  <c r="J1946"/>
  <c r="I1946"/>
  <c r="H1946"/>
  <c r="J1945"/>
  <c r="I1945"/>
  <c r="H1945"/>
  <c r="J1944"/>
  <c r="I1944"/>
  <c r="H1944"/>
  <c r="J1943"/>
  <c r="I1943"/>
  <c r="H1943"/>
  <c r="J1942"/>
  <c r="I1942"/>
  <c r="H1942"/>
  <c r="J1941"/>
  <c r="I1941"/>
  <c r="H1941"/>
  <c r="J1940"/>
  <c r="I1940"/>
  <c r="H1940"/>
  <c r="J1939"/>
  <c r="I1939"/>
  <c r="H1939"/>
  <c r="J1938"/>
  <c r="I1938"/>
  <c r="H1938"/>
  <c r="J1937"/>
  <c r="I1937"/>
  <c r="H1937"/>
  <c r="J1936"/>
  <c r="I1936"/>
  <c r="H1936"/>
  <c r="J1935"/>
  <c r="I1935"/>
  <c r="H1935"/>
  <c r="J1934"/>
  <c r="I1934"/>
  <c r="H1934"/>
  <c r="J1933"/>
  <c r="I1933"/>
  <c r="H1933"/>
  <c r="J1932"/>
  <c r="I1932"/>
  <c r="H1932"/>
  <c r="J1931"/>
  <c r="I1931"/>
  <c r="H1931"/>
  <c r="J1930"/>
  <c r="I1930"/>
  <c r="H1930"/>
  <c r="J1929"/>
  <c r="I1929"/>
  <c r="H1929"/>
  <c r="J1928"/>
  <c r="I1928"/>
  <c r="H1928"/>
  <c r="J1927"/>
  <c r="I1927"/>
  <c r="H1927"/>
  <c r="J1926"/>
  <c r="I1926"/>
  <c r="H1926"/>
  <c r="J1925"/>
  <c r="I1925"/>
  <c r="H1925"/>
  <c r="J1924"/>
  <c r="I1924"/>
  <c r="H1924"/>
  <c r="J1923"/>
  <c r="I1923"/>
  <c r="H1923"/>
  <c r="J1922"/>
  <c r="I1922"/>
  <c r="H1922"/>
  <c r="J1921"/>
  <c r="I1921"/>
  <c r="H1921"/>
  <c r="J1920"/>
  <c r="I1920"/>
  <c r="H1920"/>
  <c r="J1919"/>
  <c r="I1919"/>
  <c r="H1919"/>
  <c r="J1918"/>
  <c r="I1918"/>
  <c r="H1918"/>
  <c r="J1917"/>
  <c r="I1917"/>
  <c r="H1917"/>
  <c r="J1916"/>
  <c r="I1916"/>
  <c r="H1916"/>
  <c r="J1915"/>
  <c r="I1915"/>
  <c r="H1915"/>
  <c r="J1914"/>
  <c r="I1914"/>
  <c r="H1914"/>
  <c r="J1913"/>
  <c r="I1913"/>
  <c r="H1913"/>
  <c r="J1912"/>
  <c r="I1912"/>
  <c r="H1912"/>
  <c r="J1911"/>
  <c r="I1911"/>
  <c r="H1911"/>
  <c r="J1910"/>
  <c r="I1910"/>
  <c r="H1910"/>
  <c r="J1909"/>
  <c r="I1909"/>
  <c r="H1909"/>
  <c r="J1908"/>
  <c r="I1908"/>
  <c r="H1908"/>
  <c r="J1907"/>
  <c r="I1907"/>
  <c r="H1907"/>
  <c r="J1906"/>
  <c r="I1906"/>
  <c r="H1906"/>
  <c r="J1905"/>
  <c r="I1905"/>
  <c r="H1905"/>
  <c r="J1904"/>
  <c r="I1904"/>
  <c r="H1904"/>
  <c r="J1903"/>
  <c r="I1903"/>
  <c r="H1903"/>
  <c r="J1902"/>
  <c r="I1902"/>
  <c r="H1902"/>
  <c r="J1901"/>
  <c r="I1901"/>
  <c r="H1901"/>
  <c r="J1900"/>
  <c r="I1900"/>
  <c r="H1900"/>
  <c r="J1899"/>
  <c r="I1899"/>
  <c r="H1899"/>
  <c r="J1898"/>
  <c r="I1898"/>
  <c r="H1898"/>
  <c r="J1897"/>
  <c r="I1897"/>
  <c r="H1897"/>
  <c r="J1896"/>
  <c r="I1896"/>
  <c r="H1896"/>
  <c r="J1895"/>
  <c r="I1895"/>
  <c r="H1895"/>
  <c r="J1894"/>
  <c r="I1894"/>
  <c r="H1894"/>
  <c r="J1893"/>
  <c r="I1893"/>
  <c r="H1893"/>
  <c r="J1892"/>
  <c r="I1892"/>
  <c r="H1892"/>
  <c r="J1891"/>
  <c r="I1891"/>
  <c r="H1891"/>
  <c r="J1890"/>
  <c r="I1890"/>
  <c r="H1890"/>
  <c r="J1889"/>
  <c r="I1889"/>
  <c r="H1889"/>
  <c r="J1888"/>
  <c r="I1888"/>
  <c r="H1888"/>
  <c r="J1887"/>
  <c r="I1887"/>
  <c r="H1887"/>
  <c r="J1886"/>
  <c r="I1886"/>
  <c r="H1886"/>
  <c r="J1885"/>
  <c r="I1885"/>
  <c r="H1885"/>
  <c r="J1884"/>
  <c r="I1884"/>
  <c r="H1884"/>
  <c r="J1883"/>
  <c r="I1883"/>
  <c r="H1883"/>
  <c r="J1882"/>
  <c r="I1882"/>
  <c r="H1882"/>
  <c r="J1881"/>
  <c r="I1881"/>
  <c r="H1881"/>
  <c r="J1880"/>
  <c r="I1880"/>
  <c r="H1880"/>
  <c r="J1879"/>
  <c r="I1879"/>
  <c r="H1879"/>
  <c r="J1878"/>
  <c r="I1878"/>
  <c r="H1878"/>
  <c r="J1877"/>
  <c r="I1877"/>
  <c r="H1877"/>
  <c r="J1876"/>
  <c r="I1876"/>
  <c r="H1876"/>
  <c r="J1875"/>
  <c r="I1875"/>
  <c r="H1875"/>
  <c r="J1874"/>
  <c r="I1874"/>
  <c r="H1874"/>
  <c r="J1873"/>
  <c r="I1873"/>
  <c r="H1873"/>
  <c r="J1872"/>
  <c r="I1872"/>
  <c r="H1872"/>
  <c r="J1871"/>
  <c r="I1871"/>
  <c r="H1871"/>
  <c r="J1870"/>
  <c r="I1870"/>
  <c r="H1870"/>
  <c r="J1869"/>
  <c r="I1869"/>
  <c r="H1869"/>
  <c r="J1868"/>
  <c r="I1868"/>
  <c r="H1868"/>
  <c r="J1867"/>
  <c r="I1867"/>
  <c r="H1867"/>
  <c r="J1866"/>
  <c r="I1866"/>
  <c r="H1866"/>
  <c r="J1865"/>
  <c r="I1865"/>
  <c r="H1865"/>
  <c r="J1864"/>
  <c r="I1864"/>
  <c r="H1864"/>
  <c r="J1863"/>
  <c r="I1863"/>
  <c r="H1863"/>
  <c r="J1862"/>
  <c r="I1862"/>
  <c r="H1862"/>
  <c r="J1861"/>
  <c r="I1861"/>
  <c r="H1861"/>
  <c r="J1860"/>
  <c r="I1860"/>
  <c r="H1860"/>
  <c r="J1859"/>
  <c r="I1859"/>
  <c r="H1859"/>
  <c r="J1858"/>
  <c r="I1858"/>
  <c r="H1858"/>
  <c r="J1857"/>
  <c r="I1857"/>
  <c r="H1857"/>
  <c r="J1856"/>
  <c r="I1856"/>
  <c r="H1856"/>
  <c r="J1855"/>
  <c r="I1855"/>
  <c r="H1855"/>
  <c r="J1854"/>
  <c r="I1854"/>
  <c r="H1854"/>
  <c r="J1853"/>
  <c r="I1853"/>
  <c r="H1853"/>
  <c r="J1852"/>
  <c r="I1852"/>
  <c r="H1852"/>
  <c r="J1851"/>
  <c r="I1851"/>
  <c r="H1851"/>
  <c r="J1850"/>
  <c r="I1850"/>
  <c r="H1850"/>
  <c r="J1849"/>
  <c r="I1849"/>
  <c r="H1849"/>
  <c r="J1848"/>
  <c r="I1848"/>
  <c r="H1848"/>
  <c r="J1847"/>
  <c r="I1847"/>
  <c r="H1847"/>
  <c r="J1846"/>
  <c r="I1846"/>
  <c r="H1846"/>
  <c r="J1845"/>
  <c r="I1845"/>
  <c r="H1845"/>
  <c r="J1844"/>
  <c r="I1844"/>
  <c r="H1844"/>
  <c r="J1843"/>
  <c r="I1843"/>
  <c r="H1843"/>
  <c r="J1842"/>
  <c r="I1842"/>
  <c r="H1842"/>
  <c r="J1841"/>
  <c r="I1841"/>
  <c r="H1841"/>
  <c r="J1840"/>
  <c r="I1840"/>
  <c r="H1840"/>
  <c r="J1839"/>
  <c r="I1839"/>
  <c r="H1839"/>
  <c r="J1838"/>
  <c r="I1838"/>
  <c r="H1838"/>
  <c r="J1837"/>
  <c r="I1837"/>
  <c r="H1837"/>
  <c r="J1836"/>
  <c r="I1836"/>
  <c r="H1836"/>
  <c r="J1835"/>
  <c r="I1835"/>
  <c r="H1835"/>
  <c r="J1834"/>
  <c r="I1834"/>
  <c r="H1834"/>
  <c r="J1833"/>
  <c r="I1833"/>
  <c r="H1833"/>
  <c r="J1832"/>
  <c r="I1832"/>
  <c r="H1832"/>
  <c r="J1831"/>
  <c r="I1831"/>
  <c r="H1831"/>
  <c r="J1830"/>
  <c r="I1830"/>
  <c r="H1830"/>
  <c r="J1829"/>
  <c r="I1829"/>
  <c r="H1829"/>
  <c r="J1828"/>
  <c r="I1828"/>
  <c r="H1828"/>
  <c r="J1827"/>
  <c r="I1827"/>
  <c r="H1827"/>
  <c r="J1826"/>
  <c r="I1826"/>
  <c r="H1826"/>
  <c r="J1825"/>
  <c r="I1825"/>
  <c r="H1825"/>
  <c r="J1824"/>
  <c r="I1824"/>
  <c r="H1824"/>
  <c r="J1823"/>
  <c r="I1823"/>
  <c r="H1823"/>
  <c r="J1822"/>
  <c r="I1822"/>
  <c r="H1822"/>
  <c r="J1821"/>
  <c r="I1821"/>
  <c r="H1821"/>
  <c r="J1820"/>
  <c r="I1820"/>
  <c r="H1820"/>
  <c r="J1819"/>
  <c r="I1819"/>
  <c r="H1819"/>
  <c r="J1818"/>
  <c r="I1818"/>
  <c r="H1818"/>
  <c r="J1817"/>
  <c r="I1817"/>
  <c r="H1817"/>
  <c r="J1816"/>
  <c r="I1816"/>
  <c r="H1816"/>
  <c r="J1815"/>
  <c r="I1815"/>
  <c r="H1815"/>
  <c r="J1814"/>
  <c r="I1814"/>
  <c r="H1814"/>
  <c r="J1813"/>
  <c r="I1813"/>
  <c r="H1813"/>
  <c r="J1812"/>
  <c r="I1812"/>
  <c r="H1812"/>
  <c r="J1811"/>
  <c r="I1811"/>
  <c r="H1811"/>
  <c r="J1810"/>
  <c r="I1810"/>
  <c r="H1810"/>
  <c r="J1809"/>
  <c r="I1809"/>
  <c r="H1809"/>
  <c r="J1808"/>
  <c r="I1808"/>
  <c r="H1808"/>
  <c r="J1807"/>
  <c r="I1807"/>
  <c r="H1807"/>
  <c r="J1806"/>
  <c r="I1806"/>
  <c r="H1806"/>
  <c r="J1805"/>
  <c r="I1805"/>
  <c r="H1805"/>
  <c r="J1804"/>
  <c r="I1804"/>
  <c r="H1804"/>
  <c r="J1803"/>
  <c r="I1803"/>
  <c r="H1803"/>
  <c r="J1802"/>
  <c r="I1802"/>
  <c r="H1802"/>
  <c r="J1801"/>
  <c r="I1801"/>
  <c r="H1801"/>
  <c r="J1800"/>
  <c r="I1800"/>
  <c r="H1800"/>
  <c r="J1799"/>
  <c r="I1799"/>
  <c r="H1799"/>
  <c r="J1798"/>
  <c r="I1798"/>
  <c r="H1798"/>
  <c r="J1797"/>
  <c r="I1797"/>
  <c r="H1797"/>
  <c r="J1796"/>
  <c r="I1796"/>
  <c r="H1796"/>
  <c r="J1795"/>
  <c r="I1795"/>
  <c r="H1795"/>
  <c r="J1794"/>
  <c r="I1794"/>
  <c r="H1794"/>
  <c r="J1793"/>
  <c r="I1793"/>
  <c r="H1793"/>
  <c r="J1792"/>
  <c r="I1792"/>
  <c r="H1792"/>
  <c r="J1791"/>
  <c r="I1791"/>
  <c r="H1791"/>
  <c r="J1790"/>
  <c r="I1790"/>
  <c r="H1790"/>
  <c r="J1789"/>
  <c r="I1789"/>
  <c r="H1789"/>
  <c r="J1788"/>
  <c r="I1788"/>
  <c r="H1788"/>
  <c r="J1787"/>
  <c r="I1787"/>
  <c r="H1787"/>
  <c r="J1786"/>
  <c r="I1786"/>
  <c r="H1786"/>
  <c r="J1785"/>
  <c r="I1785"/>
  <c r="H1785"/>
  <c r="J1784"/>
  <c r="I1784"/>
  <c r="H1784"/>
  <c r="J1783"/>
  <c r="I1783"/>
  <c r="H1783"/>
  <c r="J1782"/>
  <c r="I1782"/>
  <c r="H1782"/>
  <c r="J1781"/>
  <c r="I1781"/>
  <c r="H1781"/>
  <c r="J1780"/>
  <c r="I1780"/>
  <c r="H1780"/>
  <c r="J1779"/>
  <c r="I1779"/>
  <c r="H1779"/>
  <c r="J1778"/>
  <c r="I1778"/>
  <c r="H1778"/>
  <c r="J1777"/>
  <c r="I1777"/>
  <c r="H1777"/>
  <c r="J1776"/>
  <c r="I1776"/>
  <c r="H1776"/>
  <c r="J1775"/>
  <c r="I1775"/>
  <c r="H1775"/>
  <c r="J1774"/>
  <c r="I1774"/>
  <c r="H1774"/>
  <c r="J1773"/>
  <c r="I1773"/>
  <c r="H1773"/>
  <c r="J1772"/>
  <c r="I1772"/>
  <c r="H1772"/>
  <c r="J1771"/>
  <c r="I1771"/>
  <c r="H1771"/>
  <c r="J1770"/>
  <c r="I1770"/>
  <c r="H1770"/>
  <c r="J1769"/>
  <c r="I1769"/>
  <c r="H1769"/>
  <c r="J1768"/>
  <c r="I1768"/>
  <c r="H1768"/>
  <c r="J1767"/>
  <c r="I1767"/>
  <c r="H1767"/>
  <c r="J1766"/>
  <c r="I1766"/>
  <c r="H1766"/>
  <c r="J1765"/>
  <c r="I1765"/>
  <c r="H1765"/>
  <c r="J1764"/>
  <c r="I1764"/>
  <c r="H1764"/>
  <c r="J1763"/>
  <c r="I1763"/>
  <c r="H1763"/>
  <c r="J1762"/>
  <c r="I1762"/>
  <c r="H1762"/>
  <c r="J1761"/>
  <c r="I1761"/>
  <c r="H1761"/>
  <c r="J1760"/>
  <c r="I1760"/>
  <c r="H1760"/>
  <c r="J1759"/>
  <c r="I1759"/>
  <c r="H1759"/>
  <c r="J1758"/>
  <c r="I1758"/>
  <c r="H1758"/>
  <c r="J1757"/>
  <c r="I1757"/>
  <c r="H1757"/>
  <c r="J1756"/>
  <c r="I1756"/>
  <c r="H1756"/>
  <c r="J1755"/>
  <c r="I1755"/>
  <c r="H1755"/>
  <c r="J1754"/>
  <c r="I1754"/>
  <c r="H1754"/>
  <c r="J1753"/>
  <c r="I1753"/>
  <c r="H1753"/>
  <c r="J1752"/>
  <c r="I1752"/>
  <c r="H1752"/>
  <c r="J1751"/>
  <c r="I1751"/>
  <c r="H1751"/>
  <c r="J1750"/>
  <c r="I1750"/>
  <c r="H1750"/>
  <c r="J1749"/>
  <c r="I1749"/>
  <c r="H1749"/>
  <c r="J1748"/>
  <c r="I1748"/>
  <c r="H1748"/>
  <c r="J1747"/>
  <c r="I1747"/>
  <c r="H1747"/>
  <c r="J1746"/>
  <c r="I1746"/>
  <c r="H1746"/>
  <c r="J1745"/>
  <c r="I1745"/>
  <c r="H1745"/>
  <c r="J1744"/>
  <c r="I1744"/>
  <c r="H1744"/>
  <c r="J1743"/>
  <c r="I1743"/>
  <c r="H1743"/>
  <c r="J1742"/>
  <c r="I1742"/>
  <c r="H1742"/>
  <c r="J1741"/>
  <c r="I1741"/>
  <c r="H1741"/>
  <c r="J1740"/>
  <c r="I1740"/>
  <c r="H1740"/>
  <c r="J1739"/>
  <c r="I1739"/>
  <c r="H1739"/>
  <c r="J1738"/>
  <c r="I1738"/>
  <c r="H1738"/>
  <c r="J1737"/>
  <c r="I1737"/>
  <c r="H1737"/>
  <c r="J1736"/>
  <c r="I1736"/>
  <c r="H1736"/>
  <c r="J1735"/>
  <c r="I1735"/>
  <c r="H1735"/>
  <c r="J1734"/>
  <c r="I1734"/>
  <c r="H1734"/>
  <c r="J1733"/>
  <c r="I1733"/>
  <c r="H1733"/>
  <c r="J1732"/>
  <c r="I1732"/>
  <c r="H1732"/>
  <c r="J1731"/>
  <c r="I1731"/>
  <c r="H1731"/>
  <c r="J1730"/>
  <c r="I1730"/>
  <c r="H1730"/>
  <c r="J1729"/>
  <c r="I1729"/>
  <c r="H1729"/>
  <c r="J1728"/>
  <c r="I1728"/>
  <c r="H1728"/>
  <c r="J1727"/>
  <c r="I1727"/>
  <c r="H1727"/>
  <c r="J1726"/>
  <c r="I1726"/>
  <c r="H1726"/>
  <c r="J1725"/>
  <c r="I1725"/>
  <c r="H1725"/>
  <c r="J1724"/>
  <c r="I1724"/>
  <c r="H1724"/>
  <c r="J1723"/>
  <c r="I1723"/>
  <c r="H1723"/>
  <c r="J1722"/>
  <c r="I1722"/>
  <c r="H1722"/>
  <c r="J1721"/>
  <c r="I1721"/>
  <c r="H1721"/>
  <c r="J1720"/>
  <c r="I1720"/>
  <c r="H1720"/>
  <c r="J1719"/>
  <c r="I1719"/>
  <c r="H1719"/>
  <c r="J1718"/>
  <c r="I1718"/>
  <c r="H1718"/>
  <c r="J1717"/>
  <c r="I1717"/>
  <c r="H1717"/>
  <c r="J1716"/>
  <c r="I1716"/>
  <c r="H1716"/>
  <c r="J1715"/>
  <c r="I1715"/>
  <c r="H1715"/>
  <c r="J1714"/>
  <c r="I1714"/>
  <c r="H1714"/>
  <c r="J1713"/>
  <c r="I1713"/>
  <c r="H1713"/>
  <c r="J1712"/>
  <c r="I1712"/>
  <c r="H1712"/>
  <c r="J1711"/>
  <c r="I1711"/>
  <c r="H1711"/>
  <c r="J1710"/>
  <c r="I1710"/>
  <c r="H1710"/>
  <c r="J1709"/>
  <c r="I1709"/>
  <c r="H1709"/>
  <c r="J1708"/>
  <c r="I1708"/>
  <c r="H1708"/>
  <c r="J1707"/>
  <c r="I1707"/>
  <c r="H1707"/>
  <c r="J1706"/>
  <c r="I1706"/>
  <c r="H1706"/>
  <c r="J1705"/>
  <c r="I1705"/>
  <c r="H1705"/>
  <c r="J1704"/>
  <c r="I1704"/>
  <c r="H1704"/>
  <c r="J1703"/>
  <c r="I1703"/>
  <c r="H1703"/>
  <c r="J1702"/>
  <c r="I1702"/>
  <c r="H1702"/>
  <c r="J1701"/>
  <c r="I1701"/>
  <c r="H1701"/>
  <c r="J1700"/>
  <c r="I1700"/>
  <c r="H1700"/>
  <c r="J1699"/>
  <c r="I1699"/>
  <c r="H1699"/>
  <c r="J1698"/>
  <c r="I1698"/>
  <c r="H1698"/>
  <c r="J1697"/>
  <c r="I1697"/>
  <c r="H1697"/>
  <c r="J1696"/>
  <c r="I1696"/>
  <c r="H1696"/>
  <c r="J1695"/>
  <c r="I1695"/>
  <c r="H1695"/>
  <c r="J1694"/>
  <c r="I1694"/>
  <c r="H1694"/>
  <c r="J1693"/>
  <c r="I1693"/>
  <c r="H1693"/>
  <c r="J1692"/>
  <c r="I1692"/>
  <c r="H1692"/>
  <c r="J1691"/>
  <c r="I1691"/>
  <c r="H1691"/>
  <c r="J1690"/>
  <c r="I1690"/>
  <c r="H1690"/>
  <c r="J1689"/>
  <c r="I1689"/>
  <c r="H1689"/>
  <c r="J1688"/>
  <c r="I1688"/>
  <c r="H1688"/>
  <c r="J1687"/>
  <c r="I1687"/>
  <c r="H1687"/>
  <c r="J1686"/>
  <c r="I1686"/>
  <c r="H1686"/>
  <c r="J1685"/>
  <c r="I1685"/>
  <c r="H1685"/>
  <c r="J1684"/>
  <c r="I1684"/>
  <c r="H1684"/>
  <c r="J1683"/>
  <c r="I1683"/>
  <c r="H1683"/>
  <c r="J1682"/>
  <c r="I1682"/>
  <c r="H1682"/>
  <c r="J1681"/>
  <c r="I1681"/>
  <c r="H1681"/>
  <c r="J1680"/>
  <c r="I1680"/>
  <c r="H1680"/>
  <c r="J1679"/>
  <c r="I1679"/>
  <c r="H1679"/>
  <c r="J1678"/>
  <c r="I1678"/>
  <c r="H1678"/>
  <c r="J1677"/>
  <c r="I1677"/>
  <c r="H1677"/>
  <c r="J1676"/>
  <c r="I1676"/>
  <c r="H1676"/>
  <c r="J1675"/>
  <c r="I1675"/>
  <c r="H1675"/>
  <c r="J1674"/>
  <c r="I1674"/>
  <c r="H1674"/>
  <c r="J1673"/>
  <c r="I1673"/>
  <c r="H1673"/>
  <c r="J1672"/>
  <c r="I1672"/>
  <c r="H1672"/>
  <c r="J1671"/>
  <c r="I1671"/>
  <c r="H1671"/>
  <c r="J1670"/>
  <c r="I1670"/>
  <c r="H1670"/>
  <c r="J1669"/>
  <c r="I1669"/>
  <c r="H1669"/>
  <c r="J1668"/>
  <c r="I1668"/>
  <c r="H1668"/>
  <c r="J1667"/>
  <c r="I1667"/>
  <c r="H1667"/>
  <c r="J1666"/>
  <c r="I1666"/>
  <c r="H1666"/>
  <c r="J1665"/>
  <c r="I1665"/>
  <c r="H1665"/>
  <c r="J1664"/>
  <c r="I1664"/>
  <c r="H1664"/>
  <c r="J1663"/>
  <c r="I1663"/>
  <c r="H1663"/>
  <c r="J1662"/>
  <c r="I1662"/>
  <c r="H1662"/>
  <c r="J1661"/>
  <c r="I1661"/>
  <c r="H1661"/>
  <c r="J1660"/>
  <c r="I1660"/>
  <c r="H1660"/>
  <c r="J1659"/>
  <c r="I1659"/>
  <c r="H1659"/>
  <c r="J1658"/>
  <c r="I1658"/>
  <c r="H1658"/>
  <c r="J1657"/>
  <c r="I1657"/>
  <c r="H1657"/>
  <c r="J1656"/>
  <c r="I1656"/>
  <c r="H1656"/>
  <c r="J1655"/>
  <c r="I1655"/>
  <c r="H1655"/>
  <c r="J1654"/>
  <c r="I1654"/>
  <c r="H1654"/>
  <c r="J1653"/>
  <c r="I1653"/>
  <c r="H1653"/>
  <c r="J1652"/>
  <c r="I1652"/>
  <c r="H1652"/>
  <c r="J1651"/>
  <c r="I1651"/>
  <c r="H1651"/>
  <c r="J1650"/>
  <c r="I1650"/>
  <c r="H1650"/>
  <c r="J1649"/>
  <c r="I1649"/>
  <c r="H1649"/>
  <c r="J1648"/>
  <c r="I1648"/>
  <c r="H1648"/>
  <c r="J1647"/>
  <c r="I1647"/>
  <c r="H1647"/>
  <c r="J1646"/>
  <c r="I1646"/>
  <c r="H1646"/>
  <c r="J1645"/>
  <c r="I1645"/>
  <c r="H1645"/>
  <c r="J1644"/>
  <c r="I1644"/>
  <c r="H1644"/>
  <c r="J1643"/>
  <c r="I1643"/>
  <c r="H1643"/>
  <c r="J1642"/>
  <c r="I1642"/>
  <c r="H1642"/>
  <c r="J1641"/>
  <c r="I1641"/>
  <c r="H1641"/>
  <c r="J1640"/>
  <c r="I1640"/>
  <c r="H1640"/>
  <c r="J1639"/>
  <c r="I1639"/>
  <c r="H1639"/>
  <c r="J1638"/>
  <c r="I1638"/>
  <c r="H1638"/>
  <c r="J1637"/>
  <c r="I1637"/>
  <c r="H1637"/>
  <c r="J1636"/>
  <c r="I1636"/>
  <c r="H1636"/>
  <c r="J1635"/>
  <c r="I1635"/>
  <c r="H1635"/>
  <c r="J1634"/>
  <c r="I1634"/>
  <c r="H1634"/>
  <c r="J1633"/>
  <c r="I1633"/>
  <c r="H1633"/>
  <c r="J1632"/>
  <c r="I1632"/>
  <c r="H1632"/>
  <c r="J1631"/>
  <c r="I1631"/>
  <c r="H1631"/>
  <c r="J1630"/>
  <c r="I1630"/>
  <c r="H1630"/>
  <c r="J1629"/>
  <c r="I1629"/>
  <c r="H1629"/>
  <c r="J1628"/>
  <c r="I1628"/>
  <c r="H1628"/>
  <c r="J1627"/>
  <c r="I1627"/>
  <c r="H1627"/>
  <c r="J1626"/>
  <c r="I1626"/>
  <c r="H1626"/>
  <c r="J1625"/>
  <c r="I1625"/>
  <c r="H1625"/>
  <c r="J1624"/>
  <c r="I1624"/>
  <c r="H1624"/>
  <c r="J1623"/>
  <c r="I1623"/>
  <c r="H1623"/>
  <c r="J1622"/>
  <c r="I1622"/>
  <c r="H1622"/>
  <c r="J1621"/>
  <c r="I1621"/>
  <c r="H1621"/>
  <c r="J1620"/>
  <c r="I1620"/>
  <c r="H1620"/>
  <c r="J1619"/>
  <c r="I1619"/>
  <c r="H1619"/>
  <c r="J1618"/>
  <c r="I1618"/>
  <c r="H1618"/>
  <c r="J1617"/>
  <c r="I1617"/>
  <c r="H1617"/>
  <c r="J1616"/>
  <c r="I1616"/>
  <c r="H1616"/>
  <c r="J1615"/>
  <c r="I1615"/>
  <c r="H1615"/>
  <c r="J1614"/>
  <c r="I1614"/>
  <c r="H1614"/>
  <c r="J1613"/>
  <c r="I1613"/>
  <c r="H1613"/>
  <c r="J1612"/>
  <c r="I1612"/>
  <c r="H1612"/>
  <c r="J1611"/>
  <c r="I1611"/>
  <c r="H1611"/>
  <c r="J1610"/>
  <c r="I1610"/>
  <c r="H1610"/>
  <c r="J1609"/>
  <c r="I1609"/>
  <c r="H1609"/>
  <c r="J1608"/>
  <c r="I1608"/>
  <c r="H1608"/>
  <c r="J1607"/>
  <c r="I1607"/>
  <c r="H1607"/>
  <c r="J1606"/>
  <c r="I1606"/>
  <c r="H1606"/>
  <c r="J1605"/>
  <c r="I1605"/>
  <c r="H1605"/>
  <c r="J1604"/>
  <c r="I1604"/>
  <c r="H1604"/>
  <c r="J1603"/>
  <c r="I1603"/>
  <c r="H1603"/>
  <c r="J1602"/>
  <c r="I1602"/>
  <c r="H1602"/>
  <c r="J1601"/>
  <c r="I1601"/>
  <c r="H1601"/>
  <c r="J1600"/>
  <c r="I1600"/>
  <c r="H1600"/>
  <c r="J1599"/>
  <c r="I1599"/>
  <c r="H1599"/>
  <c r="J1598"/>
  <c r="I1598"/>
  <c r="H1598"/>
  <c r="J1597"/>
  <c r="I1597"/>
  <c r="H1597"/>
  <c r="J1596"/>
  <c r="I1596"/>
  <c r="H1596"/>
  <c r="J1595"/>
  <c r="I1595"/>
  <c r="H1595"/>
  <c r="J1594"/>
  <c r="I1594"/>
  <c r="H1594"/>
  <c r="J1593"/>
  <c r="I1593"/>
  <c r="H1593"/>
  <c r="J1592"/>
  <c r="I1592"/>
  <c r="H1592"/>
  <c r="J1591"/>
  <c r="I1591"/>
  <c r="H1591"/>
  <c r="J1590"/>
  <c r="I1590"/>
  <c r="H1590"/>
  <c r="J1589"/>
  <c r="I1589"/>
  <c r="H1589"/>
  <c r="J1588"/>
  <c r="I1588"/>
  <c r="H1588"/>
  <c r="J1587"/>
  <c r="I1587"/>
  <c r="H1587"/>
  <c r="J1586"/>
  <c r="I1586"/>
  <c r="H1586"/>
  <c r="J1585"/>
  <c r="I1585"/>
  <c r="H1585"/>
  <c r="J1584"/>
  <c r="I1584"/>
  <c r="H1584"/>
  <c r="J1583"/>
  <c r="I1583"/>
  <c r="H1583"/>
  <c r="J1582"/>
  <c r="I1582"/>
  <c r="H1582"/>
  <c r="J1581"/>
  <c r="I1581"/>
  <c r="H1581"/>
  <c r="J1580"/>
  <c r="I1580"/>
  <c r="H1580"/>
  <c r="J1579"/>
  <c r="I1579"/>
  <c r="H1579"/>
  <c r="J1578"/>
  <c r="I1578"/>
  <c r="H1578"/>
  <c r="J1577"/>
  <c r="I1577"/>
  <c r="H1577"/>
  <c r="J1576"/>
  <c r="I1576"/>
  <c r="H1576"/>
  <c r="J1575"/>
  <c r="I1575"/>
  <c r="H1575"/>
  <c r="J1574"/>
  <c r="I1574"/>
  <c r="H1574"/>
  <c r="J1573"/>
  <c r="I1573"/>
  <c r="H1573"/>
  <c r="J1572"/>
  <c r="I1572"/>
  <c r="H1572"/>
  <c r="J1571"/>
  <c r="I1571"/>
  <c r="H1571"/>
  <c r="J1570"/>
  <c r="I1570"/>
  <c r="H1570"/>
  <c r="J1569"/>
  <c r="I1569"/>
  <c r="H1569"/>
  <c r="J1568"/>
  <c r="I1568"/>
  <c r="H1568"/>
  <c r="J1567"/>
  <c r="I1567"/>
  <c r="H1567"/>
  <c r="J1566"/>
  <c r="I1566"/>
  <c r="H1566"/>
  <c r="J1565"/>
  <c r="I1565"/>
  <c r="H1565"/>
  <c r="J1564"/>
  <c r="I1564"/>
  <c r="H1564"/>
  <c r="J1563"/>
  <c r="I1563"/>
  <c r="H1563"/>
  <c r="J1562"/>
  <c r="I1562"/>
  <c r="H1562"/>
  <c r="J1561"/>
  <c r="I1561"/>
  <c r="H1561"/>
  <c r="J1560"/>
  <c r="I1560"/>
  <c r="H1560"/>
  <c r="J1559"/>
  <c r="I1559"/>
  <c r="H1559"/>
  <c r="J1558"/>
  <c r="I1558"/>
  <c r="H1558"/>
  <c r="J1557"/>
  <c r="I1557"/>
  <c r="H1557"/>
  <c r="J1556"/>
  <c r="I1556"/>
  <c r="H1556"/>
  <c r="J1555"/>
  <c r="I1555"/>
  <c r="H1555"/>
  <c r="J1554"/>
  <c r="I1554"/>
  <c r="H1554"/>
  <c r="J1553"/>
  <c r="I1553"/>
  <c r="H1553"/>
  <c r="J1552"/>
  <c r="I1552"/>
  <c r="H1552"/>
  <c r="J1551"/>
  <c r="I1551"/>
  <c r="H1551"/>
  <c r="J1550"/>
  <c r="I1550"/>
  <c r="H1550"/>
  <c r="J1549"/>
  <c r="I1549"/>
  <c r="H1549"/>
  <c r="J1548"/>
  <c r="I1548"/>
  <c r="H1548"/>
  <c r="J1547"/>
  <c r="I1547"/>
  <c r="H1547"/>
  <c r="J1546"/>
  <c r="I1546"/>
  <c r="H1546"/>
  <c r="J1545"/>
  <c r="I1545"/>
  <c r="H1545"/>
  <c r="J1544"/>
  <c r="I1544"/>
  <c r="H1544"/>
  <c r="J1543"/>
  <c r="I1543"/>
  <c r="H1543"/>
  <c r="J1542"/>
  <c r="I1542"/>
  <c r="H1542"/>
  <c r="J1541"/>
  <c r="I1541"/>
  <c r="H1541"/>
  <c r="J1540"/>
  <c r="I1540"/>
  <c r="H1540"/>
  <c r="J1539"/>
  <c r="I1539"/>
  <c r="H1539"/>
  <c r="J1538"/>
  <c r="I1538"/>
  <c r="H1538"/>
  <c r="J1537"/>
  <c r="I1537"/>
  <c r="H1537"/>
  <c r="J1536"/>
  <c r="I1536"/>
  <c r="H1536"/>
  <c r="J1535"/>
  <c r="I1535"/>
  <c r="H1535"/>
  <c r="J1534"/>
  <c r="I1534"/>
  <c r="H1534"/>
  <c r="J1533"/>
  <c r="I1533"/>
  <c r="H1533"/>
  <c r="J1532"/>
  <c r="I1532"/>
  <c r="H1532"/>
  <c r="J1531"/>
  <c r="I1531"/>
  <c r="H1531"/>
  <c r="J1530"/>
  <c r="I1530"/>
  <c r="H1530"/>
  <c r="J1529"/>
  <c r="I1529"/>
  <c r="H1529"/>
  <c r="J1528"/>
  <c r="I1528"/>
  <c r="H1528"/>
  <c r="J1527"/>
  <c r="I1527"/>
  <c r="H1527"/>
  <c r="J1526"/>
  <c r="I1526"/>
  <c r="H1526"/>
  <c r="J1525"/>
  <c r="I1525"/>
  <c r="H1525"/>
  <c r="J1524"/>
  <c r="I1524"/>
  <c r="H1524"/>
  <c r="J1523"/>
  <c r="I1523"/>
  <c r="H1523"/>
  <c r="J1522"/>
  <c r="I1522"/>
  <c r="H1522"/>
  <c r="J1521"/>
  <c r="I1521"/>
  <c r="H1521"/>
  <c r="J1520"/>
  <c r="I1520"/>
  <c r="H1520"/>
  <c r="J1519"/>
  <c r="I1519"/>
  <c r="H1519"/>
  <c r="J1518"/>
  <c r="I1518"/>
  <c r="H1518"/>
  <c r="J1517"/>
  <c r="I1517"/>
  <c r="H1517"/>
  <c r="J1516"/>
  <c r="I1516"/>
  <c r="H1516"/>
  <c r="J1515"/>
  <c r="I1515"/>
  <c r="H1515"/>
  <c r="J1514"/>
  <c r="I1514"/>
  <c r="H1514"/>
  <c r="J1513"/>
  <c r="I1513"/>
  <c r="H1513"/>
  <c r="J1512"/>
  <c r="I1512"/>
  <c r="H1512"/>
  <c r="J1511"/>
  <c r="I1511"/>
  <c r="H1511"/>
  <c r="J1510"/>
  <c r="I1510"/>
  <c r="H1510"/>
  <c r="J1509"/>
  <c r="I1509"/>
  <c r="H1509"/>
  <c r="J1508"/>
  <c r="I1508"/>
  <c r="H1508"/>
  <c r="J1507"/>
  <c r="I1507"/>
  <c r="H1507"/>
  <c r="J1506"/>
  <c r="I1506"/>
  <c r="H1506"/>
  <c r="J1505"/>
  <c r="I1505"/>
  <c r="H1505"/>
  <c r="J1504"/>
  <c r="I1504"/>
  <c r="H1504"/>
  <c r="J1503"/>
  <c r="I1503"/>
  <c r="H1503"/>
  <c r="J1502"/>
  <c r="I1502"/>
  <c r="H1502"/>
  <c r="J1501"/>
  <c r="I1501"/>
  <c r="H1501"/>
  <c r="J1500"/>
  <c r="I1500"/>
  <c r="H1500"/>
  <c r="J1499"/>
  <c r="I1499"/>
  <c r="H1499"/>
  <c r="J1498"/>
  <c r="I1498"/>
  <c r="H1498"/>
  <c r="J1497"/>
  <c r="I1497"/>
  <c r="H1497"/>
  <c r="J1496"/>
  <c r="I1496"/>
  <c r="H1496"/>
  <c r="J1495"/>
  <c r="I1495"/>
  <c r="H1495"/>
  <c r="J1494"/>
  <c r="I1494"/>
  <c r="H1494"/>
  <c r="J1493"/>
  <c r="I1493"/>
  <c r="H1493"/>
  <c r="J1492"/>
  <c r="I1492"/>
  <c r="H1492"/>
  <c r="J1491"/>
  <c r="I1491"/>
  <c r="H1491"/>
  <c r="J1490"/>
  <c r="I1490"/>
  <c r="H1490"/>
  <c r="J1489"/>
  <c r="I1489"/>
  <c r="H1489"/>
  <c r="J1488"/>
  <c r="I1488"/>
  <c r="H1488"/>
  <c r="J1487"/>
  <c r="I1487"/>
  <c r="H1487"/>
  <c r="J1486"/>
  <c r="I1486"/>
  <c r="H1486"/>
  <c r="J1485"/>
  <c r="I1485"/>
  <c r="H1485"/>
  <c r="J1484"/>
  <c r="I1484"/>
  <c r="H1484"/>
  <c r="J1483"/>
  <c r="I1483"/>
  <c r="H1483"/>
  <c r="J1482"/>
  <c r="I1482"/>
  <c r="H1482"/>
  <c r="J1481"/>
  <c r="I1481"/>
  <c r="H1481"/>
  <c r="J1480"/>
  <c r="I1480"/>
  <c r="H1480"/>
  <c r="J1479"/>
  <c r="I1479"/>
  <c r="H1479"/>
  <c r="J1478"/>
  <c r="I1478"/>
  <c r="H1478"/>
  <c r="J1477"/>
  <c r="I1477"/>
  <c r="H1477"/>
  <c r="J1476"/>
  <c r="I1476"/>
  <c r="H1476"/>
  <c r="J1475"/>
  <c r="I1475"/>
  <c r="H1475"/>
  <c r="J1474"/>
  <c r="I1474"/>
  <c r="H1474"/>
  <c r="J1473"/>
  <c r="I1473"/>
  <c r="H1473"/>
  <c r="J1472"/>
  <c r="I1472"/>
  <c r="H1472"/>
  <c r="J1471"/>
  <c r="I1471"/>
  <c r="H1471"/>
  <c r="J1470"/>
  <c r="I1470"/>
  <c r="H1470"/>
  <c r="J1469"/>
  <c r="I1469"/>
  <c r="H1469"/>
  <c r="J1468"/>
  <c r="I1468"/>
  <c r="H1468"/>
  <c r="J1467"/>
  <c r="I1467"/>
  <c r="H1467"/>
  <c r="J1466"/>
  <c r="I1466"/>
  <c r="H1466"/>
  <c r="J1465"/>
  <c r="I1465"/>
  <c r="H1465"/>
  <c r="J1464"/>
  <c r="I1464"/>
  <c r="H1464"/>
  <c r="J1463"/>
  <c r="I1463"/>
  <c r="H1463"/>
  <c r="J1462"/>
  <c r="I1462"/>
  <c r="H1462"/>
  <c r="J1461"/>
  <c r="I1461"/>
  <c r="H1461"/>
  <c r="J1460"/>
  <c r="I1460"/>
  <c r="H1460"/>
  <c r="J1459"/>
  <c r="I1459"/>
  <c r="H1459"/>
  <c r="J1458"/>
  <c r="I1458"/>
  <c r="H1458"/>
  <c r="J1457"/>
  <c r="I1457"/>
  <c r="H1457"/>
  <c r="J1456"/>
  <c r="I1456"/>
  <c r="H1456"/>
  <c r="J1455"/>
  <c r="I1455"/>
  <c r="H1455"/>
  <c r="J1454"/>
  <c r="I1454"/>
  <c r="H1454"/>
  <c r="J1453"/>
  <c r="I1453"/>
  <c r="H1453"/>
  <c r="J1452"/>
  <c r="I1452"/>
  <c r="H1452"/>
  <c r="J1451"/>
  <c r="I1451"/>
  <c r="H1451"/>
  <c r="J1450"/>
  <c r="I1450"/>
  <c r="H1450"/>
  <c r="J1449"/>
  <c r="I1449"/>
  <c r="H1449"/>
  <c r="J1448"/>
  <c r="I1448"/>
  <c r="H1448"/>
  <c r="J1447"/>
  <c r="I1447"/>
  <c r="H1447"/>
  <c r="J1446"/>
  <c r="I1446"/>
  <c r="H1446"/>
  <c r="J1445"/>
  <c r="I1445"/>
  <c r="H1445"/>
  <c r="J1444"/>
  <c r="I1444"/>
  <c r="H1444"/>
  <c r="J1443"/>
  <c r="I1443"/>
  <c r="H1443"/>
  <c r="J1442"/>
  <c r="I1442"/>
  <c r="H1442"/>
  <c r="J1441"/>
  <c r="I1441"/>
  <c r="H1441"/>
  <c r="J1440"/>
  <c r="I1440"/>
  <c r="H1440"/>
  <c r="J1439"/>
  <c r="I1439"/>
  <c r="H1439"/>
  <c r="J1438"/>
  <c r="I1438"/>
  <c r="H1438"/>
  <c r="J1437"/>
  <c r="I1437"/>
  <c r="H1437"/>
  <c r="J1436"/>
  <c r="I1436"/>
  <c r="H1436"/>
  <c r="J1435"/>
  <c r="I1435"/>
  <c r="H1435"/>
  <c r="J1434"/>
  <c r="I1434"/>
  <c r="H1434"/>
  <c r="J1433"/>
  <c r="I1433"/>
  <c r="H1433"/>
  <c r="J1432"/>
  <c r="I1432"/>
  <c r="H1432"/>
  <c r="J1431"/>
  <c r="I1431"/>
  <c r="H1431"/>
  <c r="J1430"/>
  <c r="I1430"/>
  <c r="H1430"/>
  <c r="J1429"/>
  <c r="I1429"/>
  <c r="H1429"/>
  <c r="J1428"/>
  <c r="I1428"/>
  <c r="H1428"/>
  <c r="J1427"/>
  <c r="I1427"/>
  <c r="H1427"/>
  <c r="J1426"/>
  <c r="I1426"/>
  <c r="H1426"/>
  <c r="J1425"/>
  <c r="I1425"/>
  <c r="H1425"/>
  <c r="J1424"/>
  <c r="I1424"/>
  <c r="H1424"/>
  <c r="J1423"/>
  <c r="I1423"/>
  <c r="H1423"/>
  <c r="J1422"/>
  <c r="I1422"/>
  <c r="H1422"/>
  <c r="J1421"/>
  <c r="I1421"/>
  <c r="H1421"/>
  <c r="J1420"/>
  <c r="I1420"/>
  <c r="H1420"/>
  <c r="J1419"/>
  <c r="I1419"/>
  <c r="H1419"/>
  <c r="J1418"/>
  <c r="I1418"/>
  <c r="H1418"/>
  <c r="J1417"/>
  <c r="I1417"/>
  <c r="H1417"/>
  <c r="J1416"/>
  <c r="I1416"/>
  <c r="H1416"/>
  <c r="J1415"/>
  <c r="I1415"/>
  <c r="H1415"/>
  <c r="J1414"/>
  <c r="I1414"/>
  <c r="H1414"/>
  <c r="J1413"/>
  <c r="I1413"/>
  <c r="H1413"/>
  <c r="J1412"/>
  <c r="I1412"/>
  <c r="H1412"/>
  <c r="J1411"/>
  <c r="I1411"/>
  <c r="H1411"/>
  <c r="J1410"/>
  <c r="I1410"/>
  <c r="H1410"/>
  <c r="J1409"/>
  <c r="I1409"/>
  <c r="H1409"/>
  <c r="J1408"/>
  <c r="I1408"/>
  <c r="H1408"/>
  <c r="J1407"/>
  <c r="I1407"/>
  <c r="H1407"/>
  <c r="J1406"/>
  <c r="I1406"/>
  <c r="H1406"/>
  <c r="J1405"/>
  <c r="I1405"/>
  <c r="H1405"/>
  <c r="J1404"/>
  <c r="I1404"/>
  <c r="H1404"/>
  <c r="J1403"/>
  <c r="I1403"/>
  <c r="H1403"/>
  <c r="J1402"/>
  <c r="I1402"/>
  <c r="H1402"/>
  <c r="J1401"/>
  <c r="I1401"/>
  <c r="H1401"/>
  <c r="J1400"/>
  <c r="I1400"/>
  <c r="H1400"/>
  <c r="J1399"/>
  <c r="I1399"/>
  <c r="H1399"/>
  <c r="J1398"/>
  <c r="I1398"/>
  <c r="H1398"/>
  <c r="J1397"/>
  <c r="I1397"/>
  <c r="H1397"/>
  <c r="J1396"/>
  <c r="I1396"/>
  <c r="H1396"/>
  <c r="J1395"/>
  <c r="I1395"/>
  <c r="H1395"/>
  <c r="J1394"/>
  <c r="I1394"/>
  <c r="H1394"/>
  <c r="J1393"/>
  <c r="I1393"/>
  <c r="H1393"/>
  <c r="J1392"/>
  <c r="I1392"/>
  <c r="H1392"/>
  <c r="J1391"/>
  <c r="I1391"/>
  <c r="H1391"/>
  <c r="J1390"/>
  <c r="I1390"/>
  <c r="H1390"/>
  <c r="J1389"/>
  <c r="I1389"/>
  <c r="H1389"/>
  <c r="J1388"/>
  <c r="I1388"/>
  <c r="H1388"/>
  <c r="J1387"/>
  <c r="I1387"/>
  <c r="H1387"/>
  <c r="J1386"/>
  <c r="I1386"/>
  <c r="H1386"/>
  <c r="J1385"/>
  <c r="I1385"/>
  <c r="H1385"/>
  <c r="J1384"/>
  <c r="I1384"/>
  <c r="H1384"/>
  <c r="J1383"/>
  <c r="I1383"/>
  <c r="H1383"/>
  <c r="J1382"/>
  <c r="I1382"/>
  <c r="H1382"/>
  <c r="J1381"/>
  <c r="I1381"/>
  <c r="H1381"/>
  <c r="J1380"/>
  <c r="I1380"/>
  <c r="H1380"/>
  <c r="J1379"/>
  <c r="I1379"/>
  <c r="H1379"/>
  <c r="J1378"/>
  <c r="I1378"/>
  <c r="H1378"/>
  <c r="J1377"/>
  <c r="I1377"/>
  <c r="H1377"/>
  <c r="J1376"/>
  <c r="I1376"/>
  <c r="H1376"/>
  <c r="J1375"/>
  <c r="I1375"/>
  <c r="H1375"/>
  <c r="J1374"/>
  <c r="I1374"/>
  <c r="H1374"/>
  <c r="J1373"/>
  <c r="I1373"/>
  <c r="H1373"/>
  <c r="J1372"/>
  <c r="I1372"/>
  <c r="H1372"/>
  <c r="J1371"/>
  <c r="I1371"/>
  <c r="H1371"/>
  <c r="J1370"/>
  <c r="I1370"/>
  <c r="H1370"/>
  <c r="J1369"/>
  <c r="I1369"/>
  <c r="H1369"/>
  <c r="J1368"/>
  <c r="I1368"/>
  <c r="H1368"/>
  <c r="J1367"/>
  <c r="I1367"/>
  <c r="H1367"/>
  <c r="J1366"/>
  <c r="I1366"/>
  <c r="H1366"/>
  <c r="J1365"/>
  <c r="I1365"/>
  <c r="H1365"/>
  <c r="J1364"/>
  <c r="I1364"/>
  <c r="H1364"/>
  <c r="J1363"/>
  <c r="I1363"/>
  <c r="H1363"/>
  <c r="J1362"/>
  <c r="I1362"/>
  <c r="H1362"/>
  <c r="J1361"/>
  <c r="I1361"/>
  <c r="H1361"/>
  <c r="J1360"/>
  <c r="I1360"/>
  <c r="H1360"/>
  <c r="J1359"/>
  <c r="I1359"/>
  <c r="H1359"/>
  <c r="J1358"/>
  <c r="I1358"/>
  <c r="H1358"/>
  <c r="J1357"/>
  <c r="I1357"/>
  <c r="H1357"/>
  <c r="J1356"/>
  <c r="I1356"/>
  <c r="H1356"/>
  <c r="J1355"/>
  <c r="I1355"/>
  <c r="H1355"/>
  <c r="J1354"/>
  <c r="I1354"/>
  <c r="H1354"/>
  <c r="J1353"/>
  <c r="I1353"/>
  <c r="H1353"/>
  <c r="J1352"/>
  <c r="I1352"/>
  <c r="H1352"/>
  <c r="J1351"/>
  <c r="I1351"/>
  <c r="H1351"/>
  <c r="J1350"/>
  <c r="I1350"/>
  <c r="H1350"/>
  <c r="J1349"/>
  <c r="I1349"/>
  <c r="H1349"/>
  <c r="J1348"/>
  <c r="I1348"/>
  <c r="H1348"/>
  <c r="J1347"/>
  <c r="I1347"/>
  <c r="H1347"/>
  <c r="J1346"/>
  <c r="I1346"/>
  <c r="H1346"/>
  <c r="J1345"/>
  <c r="I1345"/>
  <c r="H1345"/>
  <c r="J1344"/>
  <c r="I1344"/>
  <c r="H1344"/>
  <c r="J1343"/>
  <c r="I1343"/>
  <c r="H1343"/>
  <c r="J1342"/>
  <c r="I1342"/>
  <c r="H1342"/>
  <c r="J1341"/>
  <c r="I1341"/>
  <c r="H1341"/>
  <c r="J1340"/>
  <c r="I1340"/>
  <c r="H1340"/>
  <c r="J1339"/>
  <c r="I1339"/>
  <c r="H1339"/>
  <c r="J1338"/>
  <c r="I1338"/>
  <c r="H1338"/>
  <c r="J1337"/>
  <c r="I1337"/>
  <c r="H1337"/>
  <c r="J1336"/>
  <c r="I1336"/>
  <c r="H1336"/>
  <c r="J1335"/>
  <c r="I1335"/>
  <c r="H1335"/>
  <c r="J1334"/>
  <c r="I1334"/>
  <c r="H1334"/>
  <c r="J1333"/>
  <c r="I1333"/>
  <c r="H1333"/>
  <c r="J1332"/>
  <c r="I1332"/>
  <c r="H1332"/>
  <c r="J1331"/>
  <c r="I1331"/>
  <c r="H1331"/>
  <c r="J1330"/>
  <c r="I1330"/>
  <c r="H1330"/>
  <c r="J1329"/>
  <c r="I1329"/>
  <c r="H1329"/>
  <c r="J1328"/>
  <c r="I1328"/>
  <c r="H1328"/>
  <c r="J1327"/>
  <c r="I1327"/>
  <c r="H1327"/>
  <c r="J1326"/>
  <c r="I1326"/>
  <c r="H1326"/>
  <c r="J1325"/>
  <c r="I1325"/>
  <c r="H1325"/>
  <c r="J1324"/>
  <c r="I1324"/>
  <c r="H1324"/>
  <c r="J1323"/>
  <c r="I1323"/>
  <c r="H1323"/>
  <c r="J1322"/>
  <c r="I1322"/>
  <c r="H1322"/>
  <c r="J1321"/>
  <c r="I1321"/>
  <c r="H1321"/>
  <c r="J1320"/>
  <c r="I1320"/>
  <c r="H1320"/>
  <c r="J1319"/>
  <c r="I1319"/>
  <c r="H1319"/>
  <c r="J1318"/>
  <c r="I1318"/>
  <c r="H1318"/>
  <c r="J1317"/>
  <c r="I1317"/>
  <c r="H1317"/>
  <c r="J1316"/>
  <c r="I1316"/>
  <c r="H1316"/>
  <c r="J1315"/>
  <c r="I1315"/>
  <c r="H1315"/>
  <c r="J1314"/>
  <c r="I1314"/>
  <c r="H1314"/>
  <c r="J1313"/>
  <c r="I1313"/>
  <c r="H1313"/>
  <c r="J1312"/>
  <c r="I1312"/>
  <c r="H1312"/>
  <c r="J1311"/>
  <c r="I1311"/>
  <c r="H1311"/>
  <c r="J1310"/>
  <c r="I1310"/>
  <c r="H1310"/>
  <c r="J1309"/>
  <c r="I1309"/>
  <c r="H1309"/>
  <c r="J1308"/>
  <c r="I1308"/>
  <c r="H1308"/>
  <c r="J1307"/>
  <c r="I1307"/>
  <c r="H1307"/>
  <c r="J1306"/>
  <c r="I1306"/>
  <c r="H1306"/>
  <c r="J1305"/>
  <c r="I1305"/>
  <c r="H1305"/>
  <c r="J1304"/>
  <c r="I1304"/>
  <c r="H1304"/>
  <c r="J1303"/>
  <c r="I1303"/>
  <c r="H1303"/>
  <c r="J1302"/>
  <c r="I1302"/>
  <c r="H1302"/>
  <c r="J1301"/>
  <c r="I1301"/>
  <c r="H1301"/>
  <c r="J1300"/>
  <c r="I1300"/>
  <c r="H1300"/>
  <c r="J1299"/>
  <c r="I1299"/>
  <c r="H1299"/>
  <c r="J1298"/>
  <c r="I1298"/>
  <c r="H1298"/>
  <c r="J1297"/>
  <c r="I1297"/>
  <c r="H1297"/>
  <c r="J1296"/>
  <c r="I1296"/>
  <c r="H1296"/>
  <c r="J1295"/>
  <c r="I1295"/>
  <c r="H1295"/>
  <c r="J1294"/>
  <c r="I1294"/>
  <c r="H1294"/>
  <c r="J1293"/>
  <c r="I1293"/>
  <c r="H1293"/>
  <c r="J1292"/>
  <c r="I1292"/>
  <c r="H1292"/>
  <c r="J1291"/>
  <c r="I1291"/>
  <c r="H1291"/>
  <c r="J1290"/>
  <c r="I1290"/>
  <c r="H1290"/>
  <c r="J1289"/>
  <c r="I1289"/>
  <c r="H1289"/>
  <c r="J1288"/>
  <c r="I1288"/>
  <c r="H1288"/>
  <c r="J1287"/>
  <c r="I1287"/>
  <c r="H1287"/>
  <c r="J1286"/>
  <c r="I1286"/>
  <c r="H1286"/>
  <c r="J1285"/>
  <c r="I1285"/>
  <c r="H1285"/>
  <c r="J1284"/>
  <c r="I1284"/>
  <c r="H1284"/>
  <c r="J1283"/>
  <c r="I1283"/>
  <c r="H1283"/>
  <c r="J1282"/>
  <c r="I1282"/>
  <c r="H1282"/>
  <c r="J1281"/>
  <c r="I1281"/>
  <c r="H1281"/>
  <c r="J1280"/>
  <c r="I1280"/>
  <c r="H1280"/>
  <c r="J1279"/>
  <c r="I1279"/>
  <c r="H1279"/>
  <c r="J1278"/>
  <c r="I1278"/>
  <c r="H1278"/>
  <c r="J1277"/>
  <c r="I1277"/>
  <c r="H1277"/>
  <c r="J1276"/>
  <c r="I1276"/>
  <c r="H1276"/>
  <c r="J1275"/>
  <c r="I1275"/>
  <c r="H1275"/>
  <c r="J1274"/>
  <c r="I1274"/>
  <c r="H1274"/>
  <c r="J1273"/>
  <c r="I1273"/>
  <c r="H1273"/>
  <c r="J1272"/>
  <c r="I1272"/>
  <c r="H1272"/>
  <c r="J1271"/>
  <c r="I1271"/>
  <c r="H1271"/>
  <c r="J1270"/>
  <c r="I1270"/>
  <c r="H1270"/>
  <c r="J1269"/>
  <c r="I1269"/>
  <c r="H1269"/>
  <c r="J1268"/>
  <c r="I1268"/>
  <c r="H1268"/>
  <c r="J1267"/>
  <c r="I1267"/>
  <c r="H1267"/>
  <c r="J1266"/>
  <c r="I1266"/>
  <c r="H1266"/>
  <c r="J1265"/>
  <c r="I1265"/>
  <c r="H1265"/>
  <c r="J1264"/>
  <c r="I1264"/>
  <c r="H1264"/>
  <c r="J1263"/>
  <c r="I1263"/>
  <c r="H1263"/>
  <c r="J1262"/>
  <c r="I1262"/>
  <c r="H1262"/>
  <c r="J1261"/>
  <c r="I1261"/>
  <c r="H1261"/>
  <c r="J1260"/>
  <c r="I1260"/>
  <c r="H1260"/>
  <c r="J1259"/>
  <c r="I1259"/>
  <c r="H1259"/>
  <c r="J1258"/>
  <c r="I1258"/>
  <c r="H1258"/>
  <c r="J1257"/>
  <c r="I1257"/>
  <c r="H1257"/>
  <c r="J1256"/>
  <c r="I1256"/>
  <c r="H1256"/>
  <c r="J1255"/>
  <c r="I1255"/>
  <c r="H1255"/>
  <c r="J1254"/>
  <c r="I1254"/>
  <c r="H1254"/>
  <c r="J1253"/>
  <c r="I1253"/>
  <c r="H1253"/>
  <c r="J1252"/>
  <c r="I1252"/>
  <c r="H1252"/>
  <c r="J1251"/>
  <c r="I1251"/>
  <c r="H1251"/>
  <c r="J1250"/>
  <c r="I1250"/>
  <c r="H1250"/>
  <c r="J1249"/>
  <c r="I1249"/>
  <c r="H1249"/>
  <c r="J1248"/>
  <c r="I1248"/>
  <c r="H1248"/>
  <c r="J1247"/>
  <c r="I1247"/>
  <c r="H1247"/>
  <c r="J1246"/>
  <c r="I1246"/>
  <c r="H1246"/>
  <c r="J1245"/>
  <c r="I1245"/>
  <c r="H1245"/>
  <c r="J1244"/>
  <c r="I1244"/>
  <c r="H1244"/>
  <c r="J1243"/>
  <c r="I1243"/>
  <c r="H1243"/>
  <c r="J1242"/>
  <c r="I1242"/>
  <c r="H1242"/>
  <c r="J1241"/>
  <c r="I1241"/>
  <c r="H1241"/>
  <c r="J1240"/>
  <c r="I1240"/>
  <c r="H1240"/>
  <c r="J1239"/>
  <c r="I1239"/>
  <c r="H1239"/>
  <c r="J1238"/>
  <c r="I1238"/>
  <c r="H1238"/>
  <c r="J1237"/>
  <c r="I1237"/>
  <c r="H1237"/>
  <c r="J1236"/>
  <c r="I1236"/>
  <c r="H1236"/>
  <c r="J1235"/>
  <c r="I1235"/>
  <c r="H1235"/>
  <c r="J1234"/>
  <c r="I1234"/>
  <c r="H1234"/>
  <c r="J1233"/>
  <c r="I1233"/>
  <c r="H1233"/>
  <c r="J1232"/>
  <c r="I1232"/>
  <c r="H1232"/>
  <c r="J1231"/>
  <c r="I1231"/>
  <c r="H1231"/>
  <c r="J1230"/>
  <c r="I1230"/>
  <c r="H1230"/>
  <c r="J1229"/>
  <c r="I1229"/>
  <c r="H1229"/>
  <c r="J1228"/>
  <c r="I1228"/>
  <c r="H1228"/>
  <c r="J1227"/>
  <c r="I1227"/>
  <c r="H1227"/>
  <c r="J1226"/>
  <c r="I1226"/>
  <c r="H1226"/>
  <c r="J1225"/>
  <c r="I1225"/>
  <c r="H1225"/>
  <c r="J1224"/>
  <c r="I1224"/>
  <c r="H1224"/>
  <c r="J1223"/>
  <c r="I1223"/>
  <c r="H1223"/>
  <c r="J1222"/>
  <c r="I1222"/>
  <c r="H1222"/>
  <c r="J1221"/>
  <c r="I1221"/>
  <c r="H1221"/>
  <c r="J1220"/>
  <c r="I1220"/>
  <c r="H1220"/>
  <c r="J1219"/>
  <c r="I1219"/>
  <c r="H1219"/>
  <c r="J1218"/>
  <c r="I1218"/>
  <c r="H1218"/>
  <c r="J1217"/>
  <c r="I1217"/>
  <c r="H1217"/>
  <c r="J1216"/>
  <c r="I1216"/>
  <c r="H1216"/>
  <c r="J1215"/>
  <c r="I1215"/>
  <c r="H1215"/>
  <c r="J1214"/>
  <c r="I1214"/>
  <c r="H1214"/>
  <c r="J1213"/>
  <c r="I1213"/>
  <c r="H1213"/>
  <c r="J1212"/>
  <c r="I1212"/>
  <c r="H1212"/>
  <c r="J1211"/>
  <c r="I1211"/>
  <c r="H1211"/>
  <c r="J1210"/>
  <c r="I1210"/>
  <c r="H1210"/>
  <c r="J1209"/>
  <c r="I1209"/>
  <c r="H1209"/>
  <c r="J1208"/>
  <c r="I1208"/>
  <c r="H1208"/>
  <c r="J1207"/>
  <c r="I1207"/>
  <c r="H1207"/>
  <c r="J1206"/>
  <c r="I1206"/>
  <c r="H1206"/>
  <c r="J1205"/>
  <c r="I1205"/>
  <c r="H1205"/>
  <c r="J1204"/>
  <c r="I1204"/>
  <c r="H1204"/>
  <c r="J1203"/>
  <c r="I1203"/>
  <c r="H1203"/>
  <c r="J1202"/>
  <c r="I1202"/>
  <c r="H1202"/>
  <c r="J1201"/>
  <c r="I1201"/>
  <c r="H1201"/>
  <c r="J1200"/>
  <c r="I1200"/>
  <c r="H1200"/>
  <c r="J1199"/>
  <c r="I1199"/>
  <c r="H1199"/>
  <c r="J1198"/>
  <c r="I1198"/>
  <c r="H1198"/>
  <c r="J1197"/>
  <c r="I1197"/>
  <c r="H1197"/>
  <c r="J1196"/>
  <c r="I1196"/>
  <c r="H1196"/>
  <c r="J1195"/>
  <c r="I1195"/>
  <c r="H1195"/>
  <c r="J1194"/>
  <c r="I1194"/>
  <c r="H1194"/>
  <c r="J1193"/>
  <c r="I1193"/>
  <c r="H1193"/>
  <c r="J1192"/>
  <c r="I1192"/>
  <c r="H1192"/>
  <c r="J1191"/>
  <c r="I1191"/>
  <c r="H1191"/>
  <c r="J1190"/>
  <c r="I1190"/>
  <c r="H1190"/>
  <c r="J1189"/>
  <c r="I1189"/>
  <c r="H1189"/>
  <c r="J1188"/>
  <c r="I1188"/>
  <c r="H1188"/>
  <c r="J1187"/>
  <c r="I1187"/>
  <c r="H1187"/>
  <c r="J1186"/>
  <c r="I1186"/>
  <c r="H1186"/>
  <c r="J1185"/>
  <c r="I1185"/>
  <c r="H1185"/>
  <c r="J1184"/>
  <c r="I1184"/>
  <c r="H1184"/>
  <c r="J1183"/>
  <c r="I1183"/>
  <c r="H1183"/>
  <c r="J1182"/>
  <c r="I1182"/>
  <c r="H1182"/>
  <c r="J1181"/>
  <c r="I1181"/>
  <c r="H1181"/>
  <c r="J1180"/>
  <c r="I1180"/>
  <c r="H1180"/>
  <c r="J1179"/>
  <c r="I1179"/>
  <c r="H1179"/>
  <c r="J1178"/>
  <c r="I1178"/>
  <c r="H1178"/>
  <c r="J1177"/>
  <c r="I1177"/>
  <c r="H1177"/>
  <c r="J1176"/>
  <c r="I1176"/>
  <c r="H1176"/>
  <c r="J1175"/>
  <c r="I1175"/>
  <c r="H1175"/>
  <c r="J1174"/>
  <c r="I1174"/>
  <c r="H1174"/>
  <c r="J1173"/>
  <c r="I1173"/>
  <c r="H1173"/>
  <c r="J1172"/>
  <c r="I1172"/>
  <c r="H1172"/>
  <c r="J1171"/>
  <c r="I1171"/>
  <c r="H1171"/>
  <c r="J1170"/>
  <c r="I1170"/>
  <c r="H1170"/>
  <c r="J1169"/>
  <c r="I1169"/>
  <c r="H1169"/>
  <c r="J1168"/>
  <c r="I1168"/>
  <c r="H1168"/>
  <c r="J1167"/>
  <c r="I1167"/>
  <c r="H1167"/>
  <c r="J1166"/>
  <c r="I1166"/>
  <c r="H1166"/>
  <c r="J1165"/>
  <c r="I1165"/>
  <c r="H1165"/>
  <c r="J1164"/>
  <c r="I1164"/>
  <c r="H1164"/>
  <c r="J1163"/>
  <c r="I1163"/>
  <c r="H1163"/>
  <c r="J1162"/>
  <c r="I1162"/>
  <c r="H1162"/>
  <c r="J1161"/>
  <c r="I1161"/>
  <c r="H1161"/>
  <c r="J1160"/>
  <c r="I1160"/>
  <c r="H1160"/>
  <c r="J1159"/>
  <c r="I1159"/>
  <c r="H1159"/>
  <c r="J1158"/>
  <c r="I1158"/>
  <c r="H1158"/>
  <c r="J1157"/>
  <c r="I1157"/>
  <c r="H1157"/>
  <c r="J1156"/>
  <c r="I1156"/>
  <c r="H1156"/>
  <c r="J1155"/>
  <c r="I1155"/>
  <c r="H1155"/>
  <c r="J1154"/>
  <c r="I1154"/>
  <c r="H1154"/>
  <c r="J1153"/>
  <c r="I1153"/>
  <c r="H1153"/>
  <c r="J1152"/>
  <c r="I1152"/>
  <c r="H1152"/>
  <c r="J1151"/>
  <c r="I1151"/>
  <c r="H1151"/>
  <c r="J1150"/>
  <c r="I1150"/>
  <c r="H1150"/>
  <c r="J1149"/>
  <c r="I1149"/>
  <c r="H1149"/>
  <c r="J1148"/>
  <c r="I1148"/>
  <c r="H1148"/>
  <c r="J1147"/>
  <c r="I1147"/>
  <c r="H1147"/>
  <c r="J1146"/>
  <c r="I1146"/>
  <c r="H1146"/>
  <c r="J1145"/>
  <c r="I1145"/>
  <c r="H1145"/>
  <c r="J1144"/>
  <c r="I1144"/>
  <c r="H1144"/>
  <c r="J1143"/>
  <c r="I1143"/>
  <c r="H1143"/>
  <c r="J1142"/>
  <c r="I1142"/>
  <c r="H1142"/>
  <c r="J1141"/>
  <c r="I1141"/>
  <c r="H1141"/>
  <c r="J1140"/>
  <c r="I1140"/>
  <c r="H1140"/>
  <c r="J1139"/>
  <c r="I1139"/>
  <c r="H1139"/>
  <c r="J1138"/>
  <c r="I1138"/>
  <c r="H1138"/>
  <c r="J1137"/>
  <c r="I1137"/>
  <c r="H1137"/>
  <c r="J1136"/>
  <c r="I1136"/>
  <c r="H1136"/>
  <c r="J1135"/>
  <c r="I1135"/>
  <c r="H1135"/>
  <c r="J1134"/>
  <c r="I1134"/>
  <c r="H1134"/>
  <c r="J1133"/>
  <c r="I1133"/>
  <c r="H1133"/>
  <c r="J1132"/>
  <c r="I1132"/>
  <c r="H1132"/>
  <c r="J1131"/>
  <c r="I1131"/>
  <c r="H1131"/>
  <c r="J1130"/>
  <c r="I1130"/>
  <c r="H1130"/>
  <c r="J1129"/>
  <c r="I1129"/>
  <c r="H1129"/>
  <c r="J1128"/>
  <c r="I1128"/>
  <c r="H1128"/>
  <c r="J1127"/>
  <c r="I1127"/>
  <c r="H1127"/>
  <c r="J1126"/>
  <c r="I1126"/>
  <c r="H1126"/>
  <c r="J1125"/>
  <c r="I1125"/>
  <c r="H1125"/>
  <c r="J1124"/>
  <c r="I1124"/>
  <c r="H1124"/>
  <c r="J1123"/>
  <c r="I1123"/>
  <c r="H1123"/>
  <c r="J1122"/>
  <c r="I1122"/>
  <c r="H1122"/>
  <c r="J1121"/>
  <c r="I1121"/>
  <c r="H1121"/>
  <c r="J1120"/>
  <c r="I1120"/>
  <c r="H1120"/>
  <c r="J1119"/>
  <c r="I1119"/>
  <c r="H1119"/>
  <c r="J1118"/>
  <c r="I1118"/>
  <c r="H1118"/>
  <c r="J1117"/>
  <c r="I1117"/>
  <c r="H1117"/>
  <c r="J1116"/>
  <c r="I1116"/>
  <c r="H1116"/>
  <c r="J1115"/>
  <c r="I1115"/>
  <c r="H1115"/>
  <c r="J1114"/>
  <c r="I1114"/>
  <c r="H1114"/>
  <c r="J1113"/>
  <c r="I1113"/>
  <c r="H1113"/>
  <c r="J1112"/>
  <c r="I1112"/>
  <c r="H1112"/>
  <c r="J1111"/>
  <c r="I1111"/>
  <c r="H1111"/>
  <c r="J1110"/>
  <c r="I1110"/>
  <c r="H1110"/>
  <c r="J1109"/>
  <c r="I1109"/>
  <c r="H1109"/>
  <c r="J1108"/>
  <c r="I1108"/>
  <c r="H1108"/>
  <c r="J1107"/>
  <c r="I1107"/>
  <c r="H1107"/>
  <c r="J1106"/>
  <c r="I1106"/>
  <c r="H1106"/>
  <c r="J1105"/>
  <c r="I1105"/>
  <c r="H1105"/>
  <c r="J1104"/>
  <c r="I1104"/>
  <c r="H1104"/>
  <c r="J1103"/>
  <c r="I1103"/>
  <c r="H1103"/>
  <c r="J1102"/>
  <c r="I1102"/>
  <c r="H1102"/>
  <c r="J1101"/>
  <c r="I1101"/>
  <c r="H1101"/>
  <c r="J1100"/>
  <c r="I1100"/>
  <c r="H1100"/>
  <c r="J1099"/>
  <c r="I1099"/>
  <c r="H1099"/>
  <c r="J1098"/>
  <c r="I1098"/>
  <c r="H1098"/>
  <c r="J1097"/>
  <c r="I1097"/>
  <c r="H1097"/>
  <c r="J1096"/>
  <c r="I1096"/>
  <c r="H1096"/>
  <c r="J1095"/>
  <c r="I1095"/>
  <c r="H1095"/>
  <c r="J1094"/>
  <c r="I1094"/>
  <c r="H1094"/>
  <c r="J1093"/>
  <c r="I1093"/>
  <c r="H1093"/>
  <c r="J1092"/>
  <c r="I1092"/>
  <c r="H1092"/>
  <c r="J1091"/>
  <c r="I1091"/>
  <c r="H1091"/>
  <c r="J1090"/>
  <c r="I1090"/>
  <c r="H1090"/>
  <c r="J1089"/>
  <c r="I1089"/>
  <c r="H1089"/>
  <c r="J1088"/>
  <c r="I1088"/>
  <c r="H1088"/>
  <c r="J1087"/>
  <c r="I1087"/>
  <c r="H1087"/>
  <c r="J1086"/>
  <c r="I1086"/>
  <c r="H1086"/>
  <c r="J1085"/>
  <c r="I1085"/>
  <c r="H1085"/>
  <c r="J1084"/>
  <c r="I1084"/>
  <c r="H1084"/>
  <c r="J1083"/>
  <c r="I1083"/>
  <c r="H1083"/>
  <c r="J1082"/>
  <c r="I1082"/>
  <c r="H1082"/>
  <c r="J1081"/>
  <c r="I1081"/>
  <c r="H1081"/>
  <c r="J1080"/>
  <c r="I1080"/>
  <c r="H1080"/>
  <c r="J1079"/>
  <c r="I1079"/>
  <c r="H1079"/>
  <c r="J1078"/>
  <c r="I1078"/>
  <c r="H1078"/>
  <c r="J1077"/>
  <c r="I1077"/>
  <c r="H1077"/>
  <c r="J1076"/>
  <c r="I1076"/>
  <c r="H1076"/>
  <c r="J1075"/>
  <c r="I1075"/>
  <c r="H1075"/>
  <c r="J1074"/>
  <c r="I1074"/>
  <c r="H1074"/>
  <c r="J1073"/>
  <c r="I1073"/>
  <c r="H1073"/>
  <c r="J1072"/>
  <c r="I1072"/>
  <c r="H1072"/>
  <c r="J1071"/>
  <c r="I1071"/>
  <c r="H1071"/>
  <c r="J1070"/>
  <c r="I1070"/>
  <c r="H1070"/>
  <c r="J1069"/>
  <c r="I1069"/>
  <c r="H1069"/>
  <c r="J1068"/>
  <c r="I1068"/>
  <c r="H1068"/>
  <c r="J1067"/>
  <c r="I1067"/>
  <c r="H1067"/>
  <c r="J1066"/>
  <c r="I1066"/>
  <c r="H1066"/>
  <c r="J1065"/>
  <c r="I1065"/>
  <c r="H1065"/>
  <c r="J1064"/>
  <c r="I1064"/>
  <c r="H1064"/>
  <c r="J1063"/>
  <c r="I1063"/>
  <c r="H1063"/>
  <c r="J1062"/>
  <c r="I1062"/>
  <c r="H1062"/>
  <c r="J1061"/>
  <c r="I1061"/>
  <c r="H1061"/>
  <c r="J1060"/>
  <c r="I1060"/>
  <c r="H1060"/>
  <c r="J1059"/>
  <c r="I1059"/>
  <c r="H1059"/>
  <c r="J1058"/>
  <c r="I1058"/>
  <c r="H1058"/>
  <c r="J1057"/>
  <c r="I1057"/>
  <c r="H1057"/>
  <c r="J1056"/>
  <c r="I1056"/>
  <c r="H1056"/>
  <c r="J1055"/>
  <c r="I1055"/>
  <c r="H1055"/>
  <c r="J1054"/>
  <c r="I1054"/>
  <c r="H1054"/>
  <c r="J1053"/>
  <c r="I1053"/>
  <c r="H1053"/>
  <c r="J1052"/>
  <c r="I1052"/>
  <c r="H1052"/>
  <c r="J1051"/>
  <c r="I1051"/>
  <c r="H1051"/>
  <c r="J1050"/>
  <c r="I1050"/>
  <c r="H1050"/>
  <c r="J1049"/>
  <c r="I1049"/>
  <c r="H1049"/>
  <c r="J1048"/>
  <c r="I1048"/>
  <c r="H1048"/>
  <c r="J1047"/>
  <c r="I1047"/>
  <c r="H1047"/>
  <c r="J1046"/>
  <c r="I1046"/>
  <c r="H1046"/>
  <c r="J1045"/>
  <c r="I1045"/>
  <c r="H1045"/>
  <c r="J1044"/>
  <c r="I1044"/>
  <c r="H1044"/>
  <c r="J1043"/>
  <c r="I1043"/>
  <c r="H1043"/>
  <c r="J1042"/>
  <c r="I1042"/>
  <c r="H1042"/>
  <c r="J1041"/>
  <c r="I1041"/>
  <c r="H1041"/>
  <c r="J1040"/>
  <c r="I1040"/>
  <c r="H1040"/>
  <c r="J1039"/>
  <c r="I1039"/>
  <c r="H1039"/>
  <c r="J1038"/>
  <c r="I1038"/>
  <c r="H1038"/>
  <c r="J1037"/>
  <c r="I1037"/>
  <c r="H1037"/>
  <c r="J1036"/>
  <c r="I1036"/>
  <c r="H1036"/>
  <c r="J1035"/>
  <c r="I1035"/>
  <c r="H1035"/>
  <c r="J1034"/>
  <c r="I1034"/>
  <c r="H1034"/>
  <c r="J1033"/>
  <c r="I1033"/>
  <c r="H1033"/>
  <c r="J1032"/>
  <c r="I1032"/>
  <c r="H1032"/>
  <c r="J1031"/>
  <c r="I1031"/>
  <c r="H1031"/>
  <c r="J1030"/>
  <c r="I1030"/>
  <c r="H1030"/>
  <c r="J1029"/>
  <c r="I1029"/>
  <c r="H1029"/>
  <c r="J1028"/>
  <c r="I1028"/>
  <c r="H1028"/>
  <c r="J1027"/>
  <c r="I1027"/>
  <c r="H1027"/>
  <c r="J1026"/>
  <c r="I1026"/>
  <c r="H1026"/>
  <c r="J1025"/>
  <c r="I1025"/>
  <c r="H1025"/>
  <c r="J1024"/>
  <c r="I1024"/>
  <c r="H1024"/>
  <c r="J1023"/>
  <c r="I1023"/>
  <c r="H1023"/>
  <c r="J1022"/>
  <c r="I1022"/>
  <c r="H1022"/>
  <c r="J1021"/>
  <c r="I1021"/>
  <c r="H1021"/>
  <c r="J1020"/>
  <c r="I1020"/>
  <c r="H1020"/>
  <c r="J1019"/>
  <c r="I1019"/>
  <c r="H1019"/>
  <c r="J1018"/>
  <c r="I1018"/>
  <c r="H1018"/>
  <c r="J1017"/>
  <c r="I1017"/>
  <c r="H1017"/>
  <c r="J1016"/>
  <c r="I1016"/>
  <c r="H1016"/>
  <c r="J1015"/>
  <c r="I1015"/>
  <c r="H1015"/>
  <c r="J1014"/>
  <c r="I1014"/>
  <c r="H1014"/>
  <c r="J1013"/>
  <c r="I1013"/>
  <c r="H1013"/>
  <c r="J1012"/>
  <c r="I1012"/>
  <c r="H1012"/>
  <c r="J1011"/>
  <c r="I1011"/>
  <c r="H1011"/>
  <c r="E2508"/>
  <c r="E2507"/>
  <c r="E2506"/>
  <c r="E2505"/>
  <c r="E2504"/>
  <c r="E2503"/>
  <c r="E2502"/>
  <c r="E2501"/>
  <c r="E2500"/>
  <c r="E2499"/>
  <c r="E2498"/>
  <c r="E2497"/>
  <c r="E2496"/>
  <c r="E2495"/>
  <c r="E2494"/>
  <c r="E2493"/>
  <c r="E2492"/>
  <c r="E2491"/>
  <c r="E2490"/>
  <c r="E2489"/>
  <c r="E2488"/>
  <c r="E2487"/>
  <c r="E2486"/>
  <c r="E2485"/>
  <c r="E2484"/>
  <c r="E2483"/>
  <c r="E2482"/>
  <c r="E2481"/>
  <c r="E2480"/>
  <c r="E2479"/>
  <c r="E2478"/>
  <c r="E2477"/>
  <c r="E2476"/>
  <c r="E2475"/>
  <c r="E2474"/>
  <c r="E2473"/>
  <c r="E2472"/>
  <c r="E2471"/>
  <c r="E2470"/>
  <c r="E2469"/>
  <c r="E2468"/>
  <c r="E2467"/>
  <c r="E2466"/>
  <c r="E2465"/>
  <c r="E2464"/>
  <c r="E2463"/>
  <c r="E2462"/>
  <c r="E2461"/>
  <c r="E2460"/>
  <c r="E2459"/>
  <c r="E2458"/>
  <c r="E2457"/>
  <c r="E2456"/>
  <c r="E2455"/>
  <c r="E2454"/>
  <c r="E2453"/>
  <c r="E2452"/>
  <c r="E2451"/>
  <c r="E2450"/>
  <c r="E2449"/>
  <c r="E2448"/>
  <c r="E2447"/>
  <c r="E2446"/>
  <c r="E2445"/>
  <c r="E2444"/>
  <c r="E2443"/>
  <c r="E2442"/>
  <c r="E2441"/>
  <c r="E2440"/>
  <c r="E2439"/>
  <c r="E2438"/>
  <c r="E2437"/>
  <c r="E2436"/>
  <c r="E2435"/>
  <c r="E2434"/>
  <c r="E2433"/>
  <c r="E2432"/>
  <c r="E2431"/>
  <c r="E2430"/>
  <c r="E2429"/>
  <c r="E2428"/>
  <c r="E2427"/>
  <c r="E2426"/>
  <c r="E2425"/>
  <c r="E2424"/>
  <c r="E2423"/>
  <c r="E2422"/>
  <c r="E2421"/>
  <c r="E2420"/>
  <c r="E2419"/>
  <c r="E2418"/>
  <c r="E2417"/>
  <c r="E2416"/>
  <c r="E2415"/>
  <c r="E2414"/>
  <c r="E2413"/>
  <c r="E2412"/>
  <c r="E2411"/>
  <c r="E2410"/>
  <c r="E2409"/>
  <c r="E2408"/>
  <c r="E2407"/>
  <c r="E2406"/>
  <c r="E2405"/>
  <c r="E2404"/>
  <c r="E2403"/>
  <c r="E2402"/>
  <c r="E2401"/>
  <c r="E2400"/>
  <c r="E2399"/>
  <c r="E2398"/>
  <c r="E2397"/>
  <c r="E2396"/>
  <c r="E2395"/>
  <c r="E2394"/>
  <c r="E2393"/>
  <c r="E2392"/>
  <c r="E2391"/>
  <c r="E2390"/>
  <c r="E2389"/>
  <c r="E2388"/>
  <c r="E2387"/>
  <c r="E2386"/>
  <c r="E2385"/>
  <c r="E2384"/>
  <c r="E2383"/>
  <c r="E2382"/>
  <c r="E2381"/>
  <c r="E2380"/>
  <c r="E2379"/>
  <c r="E2378"/>
  <c r="E2377"/>
  <c r="E2376"/>
  <c r="E2375"/>
  <c r="E2374"/>
  <c r="E2373"/>
  <c r="E2372"/>
  <c r="E2371"/>
  <c r="E2370"/>
  <c r="E2369"/>
  <c r="E2368"/>
  <c r="E2367"/>
  <c r="E2366"/>
  <c r="E2365"/>
  <c r="E2364"/>
  <c r="E2363"/>
  <c r="E2362"/>
  <c r="E2361"/>
  <c r="E2360"/>
  <c r="E2359"/>
  <c r="E2358"/>
  <c r="E2357"/>
  <c r="E2356"/>
  <c r="E2355"/>
  <c r="E2354"/>
  <c r="E2353"/>
  <c r="E2352"/>
  <c r="E2351"/>
  <c r="E2350"/>
  <c r="E2349"/>
  <c r="E2348"/>
  <c r="E2347"/>
  <c r="E2346"/>
  <c r="E2345"/>
  <c r="E2344"/>
  <c r="E2343"/>
  <c r="E2342"/>
  <c r="E2341"/>
  <c r="E2340"/>
  <c r="E2339"/>
  <c r="E2338"/>
  <c r="E2337"/>
  <c r="E2336"/>
  <c r="E2335"/>
  <c r="E2334"/>
  <c r="E2333"/>
  <c r="E2332"/>
  <c r="E2331"/>
  <c r="E2330"/>
  <c r="E2329"/>
  <c r="E2328"/>
  <c r="E2327"/>
  <c r="E2326"/>
  <c r="E2325"/>
  <c r="E2324"/>
  <c r="E2323"/>
  <c r="E2322"/>
  <c r="E2321"/>
  <c r="E2320"/>
  <c r="E2319"/>
  <c r="E2318"/>
  <c r="E2317"/>
  <c r="E2316"/>
  <c r="E2315"/>
  <c r="E2314"/>
  <c r="E2313"/>
  <c r="E2312"/>
  <c r="E2311"/>
  <c r="E2310"/>
  <c r="E2309"/>
  <c r="E2308"/>
  <c r="E2307"/>
  <c r="E2306"/>
  <c r="E2305"/>
  <c r="E2304"/>
  <c r="E2303"/>
  <c r="E2302"/>
  <c r="E2301"/>
  <c r="E2300"/>
  <c r="E2299"/>
  <c r="E2298"/>
  <c r="E2297"/>
  <c r="E2296"/>
  <c r="E2295"/>
  <c r="E2294"/>
  <c r="E2293"/>
  <c r="E2292"/>
  <c r="E2291"/>
  <c r="E2290"/>
  <c r="E2289"/>
  <c r="E2288"/>
  <c r="E2287"/>
  <c r="E2286"/>
  <c r="E2285"/>
  <c r="E2284"/>
  <c r="E2283"/>
  <c r="E2282"/>
  <c r="E2281"/>
  <c r="E2280"/>
  <c r="E2279"/>
  <c r="E2278"/>
  <c r="E2277"/>
  <c r="E2276"/>
  <c r="E2275"/>
  <c r="E2274"/>
  <c r="E2273"/>
  <c r="E2272"/>
  <c r="E2271"/>
  <c r="E2270"/>
  <c r="E2269"/>
  <c r="E2268"/>
  <c r="E2267"/>
  <c r="E2266"/>
  <c r="E2265"/>
  <c r="E2264"/>
  <c r="E2263"/>
  <c r="E2262"/>
  <c r="E2261"/>
  <c r="E2260"/>
  <c r="E2259"/>
  <c r="E2258"/>
  <c r="E2257"/>
  <c r="E2256"/>
  <c r="E2255"/>
  <c r="E2254"/>
  <c r="E2253"/>
  <c r="E2252"/>
  <c r="E2251"/>
  <c r="E2250"/>
  <c r="E2249"/>
  <c r="E2248"/>
  <c r="E2247"/>
  <c r="E2246"/>
  <c r="E2245"/>
  <c r="E2244"/>
  <c r="E2243"/>
  <c r="E2242"/>
  <c r="E2241"/>
  <c r="E2240"/>
  <c r="E2239"/>
  <c r="E2238"/>
  <c r="E2237"/>
  <c r="E2236"/>
  <c r="E2235"/>
  <c r="E2234"/>
  <c r="E2233"/>
  <c r="E2232"/>
  <c r="E2231"/>
  <c r="E2230"/>
  <c r="E2229"/>
  <c r="E2228"/>
  <c r="E2227"/>
  <c r="E2226"/>
  <c r="E2225"/>
  <c r="E2224"/>
  <c r="E2223"/>
  <c r="E2222"/>
  <c r="E2221"/>
  <c r="E2220"/>
  <c r="E2219"/>
  <c r="E2218"/>
  <c r="E2217"/>
  <c r="E2216"/>
  <c r="E2215"/>
  <c r="E2214"/>
  <c r="E2213"/>
  <c r="E2212"/>
  <c r="E2211"/>
  <c r="E2210"/>
  <c r="E2209"/>
  <c r="E2208"/>
  <c r="E2207"/>
  <c r="E2206"/>
  <c r="E2205"/>
  <c r="E2204"/>
  <c r="E2203"/>
  <c r="E2202"/>
  <c r="E2201"/>
  <c r="E2200"/>
  <c r="E2199"/>
  <c r="E2198"/>
  <c r="E2197"/>
  <c r="E2196"/>
  <c r="E2195"/>
  <c r="E2194"/>
  <c r="E2193"/>
  <c r="E2192"/>
  <c r="E2191"/>
  <c r="E2190"/>
  <c r="E2189"/>
  <c r="E2188"/>
  <c r="E2187"/>
  <c r="E2186"/>
  <c r="E2185"/>
  <c r="E2184"/>
  <c r="E2183"/>
  <c r="E2182"/>
  <c r="E2181"/>
  <c r="E2180"/>
  <c r="E2179"/>
  <c r="E2178"/>
  <c r="E2177"/>
  <c r="E2176"/>
  <c r="E2175"/>
  <c r="E2174"/>
  <c r="E2173"/>
  <c r="E2172"/>
  <c r="E2171"/>
  <c r="E2170"/>
  <c r="E2169"/>
  <c r="E2168"/>
  <c r="E2167"/>
  <c r="E2166"/>
  <c r="E2165"/>
  <c r="E2164"/>
  <c r="E2163"/>
  <c r="E2162"/>
  <c r="E2161"/>
  <c r="E2160"/>
  <c r="E2159"/>
  <c r="E2158"/>
  <c r="E2157"/>
  <c r="E2156"/>
  <c r="E2155"/>
  <c r="E2154"/>
  <c r="E2153"/>
  <c r="E2152"/>
  <c r="E2151"/>
  <c r="E2150"/>
  <c r="E2149"/>
  <c r="E2148"/>
  <c r="E2147"/>
  <c r="E2146"/>
  <c r="E2145"/>
  <c r="E2144"/>
  <c r="E2143"/>
  <c r="E2142"/>
  <c r="E2141"/>
  <c r="E2140"/>
  <c r="E2139"/>
  <c r="E2138"/>
  <c r="E2137"/>
  <c r="E2136"/>
  <c r="E2135"/>
  <c r="E2134"/>
  <c r="E2133"/>
  <c r="E2132"/>
  <c r="E2131"/>
  <c r="E2130"/>
  <c r="E2129"/>
  <c r="E2128"/>
  <c r="E2127"/>
  <c r="E2126"/>
  <c r="E2125"/>
  <c r="E2124"/>
  <c r="E2123"/>
  <c r="E2122"/>
  <c r="E2121"/>
  <c r="E2120"/>
  <c r="E2119"/>
  <c r="E2118"/>
  <c r="E2117"/>
  <c r="E2116"/>
  <c r="E2115"/>
  <c r="E2114"/>
  <c r="E2113"/>
  <c r="E2112"/>
  <c r="E2111"/>
  <c r="E2110"/>
  <c r="E2109"/>
  <c r="E2108"/>
  <c r="E2107"/>
  <c r="E2106"/>
  <c r="E2105"/>
  <c r="E2104"/>
  <c r="E2103"/>
  <c r="E2102"/>
  <c r="E2101"/>
  <c r="E2100"/>
  <c r="E2099"/>
  <c r="E2098"/>
  <c r="E2097"/>
  <c r="E2096"/>
  <c r="E2095"/>
  <c r="E2094"/>
  <c r="E2093"/>
  <c r="E2092"/>
  <c r="E2091"/>
  <c r="E2090"/>
  <c r="E2089"/>
  <c r="E2088"/>
  <c r="E2087"/>
  <c r="E2086"/>
  <c r="E2085"/>
  <c r="E2084"/>
  <c r="E2083"/>
  <c r="E2082"/>
  <c r="E2081"/>
  <c r="E2080"/>
  <c r="E2079"/>
  <c r="E2078"/>
  <c r="E2077"/>
  <c r="E2076"/>
  <c r="E2075"/>
  <c r="E2074"/>
  <c r="E2073"/>
  <c r="E2072"/>
  <c r="E2071"/>
  <c r="E2070"/>
  <c r="E2069"/>
  <c r="E2068"/>
  <c r="E2067"/>
  <c r="E2066"/>
  <c r="E2065"/>
  <c r="E2064"/>
  <c r="E2063"/>
  <c r="E2062"/>
  <c r="E2061"/>
  <c r="E2060"/>
  <c r="E2059"/>
  <c r="E2058"/>
  <c r="E2057"/>
  <c r="E2056"/>
  <c r="E2055"/>
  <c r="E2054"/>
  <c r="E2053"/>
  <c r="E2052"/>
  <c r="E2051"/>
  <c r="E2050"/>
  <c r="E2049"/>
  <c r="E2048"/>
  <c r="E2047"/>
  <c r="E2046"/>
  <c r="E2045"/>
  <c r="E2044"/>
  <c r="E2043"/>
  <c r="E2042"/>
  <c r="E2041"/>
  <c r="E2040"/>
  <c r="E2039"/>
  <c r="E2038"/>
  <c r="E2037"/>
  <c r="E2036"/>
  <c r="E2035"/>
  <c r="E2034"/>
  <c r="E2033"/>
  <c r="E2032"/>
  <c r="E2031"/>
  <c r="E2030"/>
  <c r="E2029"/>
  <c r="E2028"/>
  <c r="E2027"/>
  <c r="E2026"/>
  <c r="E2025"/>
  <c r="E2024"/>
  <c r="E2023"/>
  <c r="E2022"/>
  <c r="E2021"/>
  <c r="E2020"/>
  <c r="E2019"/>
  <c r="E2018"/>
  <c r="E2017"/>
  <c r="E2016"/>
  <c r="E2015"/>
  <c r="E2014"/>
  <c r="E2013"/>
  <c r="E2012"/>
  <c r="E2011"/>
  <c r="E2010"/>
  <c r="E2009"/>
  <c r="E2008"/>
  <c r="E2007"/>
  <c r="E2006"/>
  <c r="E2005"/>
  <c r="E2004"/>
  <c r="E2003"/>
  <c r="E2002"/>
  <c r="E2001"/>
  <c r="E2000"/>
  <c r="E1999"/>
  <c r="E1998"/>
  <c r="E1997"/>
  <c r="E1996"/>
  <c r="E1995"/>
  <c r="E1994"/>
  <c r="E1993"/>
  <c r="E1992"/>
  <c r="E1991"/>
  <c r="E1990"/>
  <c r="E1989"/>
  <c r="E1988"/>
  <c r="E1987"/>
  <c r="E1986"/>
  <c r="E1985"/>
  <c r="E1984"/>
  <c r="E1983"/>
  <c r="E1982"/>
  <c r="E1981"/>
  <c r="E1980"/>
  <c r="E1979"/>
  <c r="E1978"/>
  <c r="E1977"/>
  <c r="E1976"/>
  <c r="E1975"/>
  <c r="E1974"/>
  <c r="E1973"/>
  <c r="E1972"/>
  <c r="E1971"/>
  <c r="E1970"/>
  <c r="E1969"/>
  <c r="E1968"/>
  <c r="E1967"/>
  <c r="E1966"/>
  <c r="E1965"/>
  <c r="E1964"/>
  <c r="E1963"/>
  <c r="E1962"/>
  <c r="E1961"/>
  <c r="E1960"/>
  <c r="E1959"/>
  <c r="E1958"/>
  <c r="E1957"/>
  <c r="E1956"/>
  <c r="E1955"/>
  <c r="E1954"/>
  <c r="E1953"/>
  <c r="E1952"/>
  <c r="E1951"/>
  <c r="E1950"/>
  <c r="E1949"/>
  <c r="E1948"/>
  <c r="E1947"/>
  <c r="E1946"/>
  <c r="E1945"/>
  <c r="E1944"/>
  <c r="E1943"/>
  <c r="E1942"/>
  <c r="E1941"/>
  <c r="E1940"/>
  <c r="E1939"/>
  <c r="E1938"/>
  <c r="E1937"/>
  <c r="E1936"/>
  <c r="E1935"/>
  <c r="E1934"/>
  <c r="E1933"/>
  <c r="E1932"/>
  <c r="E1931"/>
  <c r="E1930"/>
  <c r="E1929"/>
  <c r="E1928"/>
  <c r="E1927"/>
  <c r="E1926"/>
  <c r="E1925"/>
  <c r="E1924"/>
  <c r="E1923"/>
  <c r="E1922"/>
  <c r="E1921"/>
  <c r="E1920"/>
  <c r="E1919"/>
  <c r="E1918"/>
  <c r="E1917"/>
  <c r="E1916"/>
  <c r="E1915"/>
  <c r="E1914"/>
  <c r="E1913"/>
  <c r="E1912"/>
  <c r="E1911"/>
  <c r="E1910"/>
  <c r="E1909"/>
  <c r="E1908"/>
  <c r="E1907"/>
  <c r="E1906"/>
  <c r="E1905"/>
  <c r="E1904"/>
  <c r="E1903"/>
  <c r="E1902"/>
  <c r="E1901"/>
  <c r="E1900"/>
  <c r="E1899"/>
  <c r="E1898"/>
  <c r="E1897"/>
  <c r="E1896"/>
  <c r="E1895"/>
  <c r="E1894"/>
  <c r="E1893"/>
  <c r="E1892"/>
  <c r="E1891"/>
  <c r="E1890"/>
  <c r="E1889"/>
  <c r="E1888"/>
  <c r="E1887"/>
  <c r="E1886"/>
  <c r="E1885"/>
  <c r="E1884"/>
  <c r="E1883"/>
  <c r="E1882"/>
  <c r="E1881"/>
  <c r="E1880"/>
  <c r="E1879"/>
  <c r="E1878"/>
  <c r="E1877"/>
  <c r="E1876"/>
  <c r="E1875"/>
  <c r="E1874"/>
  <c r="E1873"/>
  <c r="E1872"/>
  <c r="E1871"/>
  <c r="E1870"/>
  <c r="E1869"/>
  <c r="E1868"/>
  <c r="E1867"/>
  <c r="E1866"/>
  <c r="E1865"/>
  <c r="E1864"/>
  <c r="E1863"/>
  <c r="E1862"/>
  <c r="E1861"/>
  <c r="E1860"/>
  <c r="E1859"/>
  <c r="E1858"/>
  <c r="E1857"/>
  <c r="E1856"/>
  <c r="E1855"/>
  <c r="E1854"/>
  <c r="E1853"/>
  <c r="E1852"/>
  <c r="E1851"/>
  <c r="E1850"/>
  <c r="E1849"/>
  <c r="E1848"/>
  <c r="E1847"/>
  <c r="E1846"/>
  <c r="E1845"/>
  <c r="E1844"/>
  <c r="E1843"/>
  <c r="E1842"/>
  <c r="E1841"/>
  <c r="E1840"/>
  <c r="E1839"/>
  <c r="E1838"/>
  <c r="E1837"/>
  <c r="E1836"/>
  <c r="E1835"/>
  <c r="E1834"/>
  <c r="E1833"/>
  <c r="E1832"/>
  <c r="E1831"/>
  <c r="E1830"/>
  <c r="E1829"/>
  <c r="E1828"/>
  <c r="E1827"/>
  <c r="E1826"/>
  <c r="E1825"/>
  <c r="E1824"/>
  <c r="E1823"/>
  <c r="E1822"/>
  <c r="E1821"/>
  <c r="E1820"/>
  <c r="E1819"/>
  <c r="E1818"/>
  <c r="E1817"/>
  <c r="E1816"/>
  <c r="E1815"/>
  <c r="E1814"/>
  <c r="E1813"/>
  <c r="E1812"/>
  <c r="E1811"/>
  <c r="E1810"/>
  <c r="E1809"/>
  <c r="E1808"/>
  <c r="E1807"/>
  <c r="E1806"/>
  <c r="E1805"/>
  <c r="E1804"/>
  <c r="E1803"/>
  <c r="E1802"/>
  <c r="E1801"/>
  <c r="E1800"/>
  <c r="E1799"/>
  <c r="E1798"/>
  <c r="E1797"/>
  <c r="E1796"/>
  <c r="E1795"/>
  <c r="E1794"/>
  <c r="E1793"/>
  <c r="E1792"/>
  <c r="E1791"/>
  <c r="E1790"/>
  <c r="E1789"/>
  <c r="E1788"/>
  <c r="E1787"/>
  <c r="E1786"/>
  <c r="E1785"/>
  <c r="E1784"/>
  <c r="E1783"/>
  <c r="E1782"/>
  <c r="E1781"/>
  <c r="E1780"/>
  <c r="E1779"/>
  <c r="E1778"/>
  <c r="E1777"/>
  <c r="E1776"/>
  <c r="E1775"/>
  <c r="E1774"/>
  <c r="E1773"/>
  <c r="E1772"/>
  <c r="E1771"/>
  <c r="E1770"/>
  <c r="E1769"/>
  <c r="E1768"/>
  <c r="E1767"/>
  <c r="E1766"/>
  <c r="E1765"/>
  <c r="E1764"/>
  <c r="E1763"/>
  <c r="E1762"/>
  <c r="E1761"/>
  <c r="E1760"/>
  <c r="E1759"/>
  <c r="E1758"/>
  <c r="E1757"/>
  <c r="E1756"/>
  <c r="E1755"/>
  <c r="E1754"/>
  <c r="E1753"/>
  <c r="E1752"/>
  <c r="E1751"/>
  <c r="E1750"/>
  <c r="E1749"/>
  <c r="E1748"/>
  <c r="E1747"/>
  <c r="E1746"/>
  <c r="E1745"/>
  <c r="E1744"/>
  <c r="E1743"/>
  <c r="E1742"/>
  <c r="E1741"/>
  <c r="E1740"/>
  <c r="E1739"/>
  <c r="E1738"/>
  <c r="E1737"/>
  <c r="E1736"/>
  <c r="E1735"/>
  <c r="E1734"/>
  <c r="E1733"/>
  <c r="E1732"/>
  <c r="E1731"/>
  <c r="E1730"/>
  <c r="E1729"/>
  <c r="E1728"/>
  <c r="E1727"/>
  <c r="E1726"/>
  <c r="E1725"/>
  <c r="E1724"/>
  <c r="E1723"/>
  <c r="E1722"/>
  <c r="E1721"/>
  <c r="E1720"/>
  <c r="E1719"/>
  <c r="E1718"/>
  <c r="E1717"/>
  <c r="E1716"/>
  <c r="E1715"/>
  <c r="E1714"/>
  <c r="E1713"/>
  <c r="E1712"/>
  <c r="E1711"/>
  <c r="E1710"/>
  <c r="E1709"/>
  <c r="E1708"/>
  <c r="E1707"/>
  <c r="E1706"/>
  <c r="E1705"/>
  <c r="E1704"/>
  <c r="E1703"/>
  <c r="E1702"/>
  <c r="E1701"/>
  <c r="E1700"/>
  <c r="E1699"/>
  <c r="E1698"/>
  <c r="E1697"/>
  <c r="E1696"/>
  <c r="E1695"/>
  <c r="E1694"/>
  <c r="E1693"/>
  <c r="E1692"/>
  <c r="E1691"/>
  <c r="E1690"/>
  <c r="E1689"/>
  <c r="E1688"/>
  <c r="E1687"/>
  <c r="E1686"/>
  <c r="E1685"/>
  <c r="E1684"/>
  <c r="E1683"/>
  <c r="E1682"/>
  <c r="E1681"/>
  <c r="E1680"/>
  <c r="E1679"/>
  <c r="E1678"/>
  <c r="E1677"/>
  <c r="E1676"/>
  <c r="E1675"/>
  <c r="E1674"/>
  <c r="E1673"/>
  <c r="E1672"/>
  <c r="E1671"/>
  <c r="E1670"/>
  <c r="E1669"/>
  <c r="E1668"/>
  <c r="E1667"/>
  <c r="E1666"/>
  <c r="E1665"/>
  <c r="E1664"/>
  <c r="E1663"/>
  <c r="E1662"/>
  <c r="E1661"/>
  <c r="E1660"/>
  <c r="E1659"/>
  <c r="E1658"/>
  <c r="E1657"/>
  <c r="E1656"/>
  <c r="E1655"/>
  <c r="E1654"/>
  <c r="E1653"/>
  <c r="E1652"/>
  <c r="E1651"/>
  <c r="E1650"/>
  <c r="E1649"/>
  <c r="E1648"/>
  <c r="E1647"/>
  <c r="E1646"/>
  <c r="E1645"/>
  <c r="E1644"/>
  <c r="E1643"/>
  <c r="E1642"/>
  <c r="E1641"/>
  <c r="E1640"/>
  <c r="E1639"/>
  <c r="E1638"/>
  <c r="E1637"/>
  <c r="E1636"/>
  <c r="E1635"/>
  <c r="E1634"/>
  <c r="E1633"/>
  <c r="E1632"/>
  <c r="E1631"/>
  <c r="E1630"/>
  <c r="E1629"/>
  <c r="E1628"/>
  <c r="E1627"/>
  <c r="E1626"/>
  <c r="E1625"/>
  <c r="E1624"/>
  <c r="E1623"/>
  <c r="E1622"/>
  <c r="E1621"/>
  <c r="E1620"/>
  <c r="E1619"/>
  <c r="E1618"/>
  <c r="E1617"/>
  <c r="E1616"/>
  <c r="E1615"/>
  <c r="E1614"/>
  <c r="E1613"/>
  <c r="E1612"/>
  <c r="E1611"/>
  <c r="E1610"/>
  <c r="E1609"/>
  <c r="E1608"/>
  <c r="E1607"/>
  <c r="E1606"/>
  <c r="E1605"/>
  <c r="E1604"/>
  <c r="E1603"/>
  <c r="E1602"/>
  <c r="E1601"/>
  <c r="E1600"/>
  <c r="E1599"/>
  <c r="E1598"/>
  <c r="E1597"/>
  <c r="E1596"/>
  <c r="E1595"/>
  <c r="E1594"/>
  <c r="E1593"/>
  <c r="E1592"/>
  <c r="E1591"/>
  <c r="E1590"/>
  <c r="E1589"/>
  <c r="E1588"/>
  <c r="E1587"/>
  <c r="E1586"/>
  <c r="E1585"/>
  <c r="E1584"/>
  <c r="E1583"/>
  <c r="E1582"/>
  <c r="E1581"/>
  <c r="E1580"/>
  <c r="E1579"/>
  <c r="E1578"/>
  <c r="E1577"/>
  <c r="E1576"/>
  <c r="E1575"/>
  <c r="E1574"/>
  <c r="E1573"/>
  <c r="E1572"/>
  <c r="E1571"/>
  <c r="E1570"/>
  <c r="E1569"/>
  <c r="E1568"/>
  <c r="E1567"/>
  <c r="E1566"/>
  <c r="E1565"/>
  <c r="E1564"/>
  <c r="E1563"/>
  <c r="E1562"/>
  <c r="E1561"/>
  <c r="E1560"/>
  <c r="E1559"/>
  <c r="E1558"/>
  <c r="E1557"/>
  <c r="E1556"/>
  <c r="E1555"/>
  <c r="E1554"/>
  <c r="E1553"/>
  <c r="E1552"/>
  <c r="E1551"/>
  <c r="E1550"/>
  <c r="E1549"/>
  <c r="E1548"/>
  <c r="E1547"/>
  <c r="E1546"/>
  <c r="E1545"/>
  <c r="E1544"/>
  <c r="E1543"/>
  <c r="E1542"/>
  <c r="E1541"/>
  <c r="E1540"/>
  <c r="E1539"/>
  <c r="E1538"/>
  <c r="E1537"/>
  <c r="E1536"/>
  <c r="E1535"/>
  <c r="E1534"/>
  <c r="E1533"/>
  <c r="E1532"/>
  <c r="E1531"/>
  <c r="E1530"/>
  <c r="E1529"/>
  <c r="E1528"/>
  <c r="E1527"/>
  <c r="E1526"/>
  <c r="E1525"/>
  <c r="E1524"/>
  <c r="E1523"/>
  <c r="E1522"/>
  <c r="E1521"/>
  <c r="E1520"/>
  <c r="E1519"/>
  <c r="E1518"/>
  <c r="E1517"/>
  <c r="E1516"/>
  <c r="E1515"/>
  <c r="E1514"/>
  <c r="E1513"/>
  <c r="E1512"/>
  <c r="E1511"/>
  <c r="E1510"/>
  <c r="E1509"/>
  <c r="E1508"/>
  <c r="E1507"/>
  <c r="E1506"/>
  <c r="E1505"/>
  <c r="E1504"/>
  <c r="E1503"/>
  <c r="E1502"/>
  <c r="E1501"/>
  <c r="E1500"/>
  <c r="E1499"/>
  <c r="E1498"/>
  <c r="E1497"/>
  <c r="E1496"/>
  <c r="E1495"/>
  <c r="E1494"/>
  <c r="E1493"/>
  <c r="E1492"/>
  <c r="E1491"/>
  <c r="E1490"/>
  <c r="E1489"/>
  <c r="E1488"/>
  <c r="E1487"/>
  <c r="E1486"/>
  <c r="E1485"/>
  <c r="E1484"/>
  <c r="E1483"/>
  <c r="E1482"/>
  <c r="E1481"/>
  <c r="E1480"/>
  <c r="E1479"/>
  <c r="E1478"/>
  <c r="E1477"/>
  <c r="E1476"/>
  <c r="E1475"/>
  <c r="E1474"/>
  <c r="E1473"/>
  <c r="E1472"/>
  <c r="E1471"/>
  <c r="E1470"/>
  <c r="E1469"/>
  <c r="E1468"/>
  <c r="E1467"/>
  <c r="E1466"/>
  <c r="E1465"/>
  <c r="E1464"/>
  <c r="E1463"/>
  <c r="E1462"/>
  <c r="E1461"/>
  <c r="E1460"/>
  <c r="E1459"/>
  <c r="E1458"/>
  <c r="E1457"/>
  <c r="E1456"/>
  <c r="E1455"/>
  <c r="E1454"/>
  <c r="E1453"/>
  <c r="E1452"/>
  <c r="E1451"/>
  <c r="E1450"/>
  <c r="E1449"/>
  <c r="E1448"/>
  <c r="E1447"/>
  <c r="E1446"/>
  <c r="E1445"/>
  <c r="E1444"/>
  <c r="E1443"/>
  <c r="E1442"/>
  <c r="E1441"/>
  <c r="E1440"/>
  <c r="E1439"/>
  <c r="E1438"/>
  <c r="E1437"/>
  <c r="E1436"/>
  <c r="E1435"/>
  <c r="E1434"/>
  <c r="E1433"/>
  <c r="E1432"/>
  <c r="E1431"/>
  <c r="E1430"/>
  <c r="E1429"/>
  <c r="E1428"/>
  <c r="E1427"/>
  <c r="E1426"/>
  <c r="E1425"/>
  <c r="E1424"/>
  <c r="E1423"/>
  <c r="E1422"/>
  <c r="E1421"/>
  <c r="E1420"/>
  <c r="E1419"/>
  <c r="E1418"/>
  <c r="E1417"/>
  <c r="E1416"/>
  <c r="E1415"/>
  <c r="E1414"/>
  <c r="E1413"/>
  <c r="E1412"/>
  <c r="E1411"/>
  <c r="E1410"/>
  <c r="E1409"/>
  <c r="E1408"/>
  <c r="E1407"/>
  <c r="E1406"/>
  <c r="E1405"/>
  <c r="E1404"/>
  <c r="E1403"/>
  <c r="E1402"/>
  <c r="E1401"/>
  <c r="E1400"/>
  <c r="E1399"/>
  <c r="E1398"/>
  <c r="E1397"/>
  <c r="E1396"/>
  <c r="E1395"/>
  <c r="E1394"/>
  <c r="E1393"/>
  <c r="E1392"/>
  <c r="E1391"/>
  <c r="E1390"/>
  <c r="E1389"/>
  <c r="E1388"/>
  <c r="E1387"/>
  <c r="E1386"/>
  <c r="E1385"/>
  <c r="E1384"/>
  <c r="E1383"/>
  <c r="E1382"/>
  <c r="E1381"/>
  <c r="E1380"/>
  <c r="E1379"/>
  <c r="E1378"/>
  <c r="E1377"/>
  <c r="E1376"/>
  <c r="E1375"/>
  <c r="E1374"/>
  <c r="E1373"/>
  <c r="E1372"/>
  <c r="E1371"/>
  <c r="E1370"/>
  <c r="E1369"/>
  <c r="E1368"/>
  <c r="E1367"/>
  <c r="E1366"/>
  <c r="E1365"/>
  <c r="E1364"/>
  <c r="E1363"/>
  <c r="E1362"/>
  <c r="E1361"/>
  <c r="E1360"/>
  <c r="E1359"/>
  <c r="E1358"/>
  <c r="E1357"/>
  <c r="E1356"/>
  <c r="E1355"/>
  <c r="E1354"/>
  <c r="E1353"/>
  <c r="E1352"/>
  <c r="E1351"/>
  <c r="E1350"/>
  <c r="E1349"/>
  <c r="E1348"/>
  <c r="E1347"/>
  <c r="E1346"/>
  <c r="E1345"/>
  <c r="E1344"/>
  <c r="E1343"/>
  <c r="E1342"/>
  <c r="E1341"/>
  <c r="E1340"/>
  <c r="E1339"/>
  <c r="E1338"/>
  <c r="E1337"/>
  <c r="E1336"/>
  <c r="E1335"/>
  <c r="E1334"/>
  <c r="E1333"/>
  <c r="E1332"/>
  <c r="E1331"/>
  <c r="E1330"/>
  <c r="E1329"/>
  <c r="E1328"/>
  <c r="E1327"/>
  <c r="E1326"/>
  <c r="E1325"/>
  <c r="E1324"/>
  <c r="E1323"/>
  <c r="E1322"/>
  <c r="E1321"/>
  <c r="E1320"/>
  <c r="E1319"/>
  <c r="E1318"/>
  <c r="E1317"/>
  <c r="E1316"/>
  <c r="E1315"/>
  <c r="E1314"/>
  <c r="E1313"/>
  <c r="E1312"/>
  <c r="E1311"/>
  <c r="E1310"/>
  <c r="E1309"/>
  <c r="E1308"/>
  <c r="E1307"/>
  <c r="E1306"/>
  <c r="E1305"/>
  <c r="E1304"/>
  <c r="E1303"/>
  <c r="E1302"/>
  <c r="E1301"/>
  <c r="E1300"/>
  <c r="E1299"/>
  <c r="E1298"/>
  <c r="E1297"/>
  <c r="E1296"/>
  <c r="E1295"/>
  <c r="E1294"/>
  <c r="E1293"/>
  <c r="E1292"/>
  <c r="E1291"/>
  <c r="E1290"/>
  <c r="E1289"/>
  <c r="E1288"/>
  <c r="E1287"/>
  <c r="E1286"/>
  <c r="E1285"/>
  <c r="E1284"/>
  <c r="E1283"/>
  <c r="E1282"/>
  <c r="E1281"/>
  <c r="E1280"/>
  <c r="E1279"/>
  <c r="E1278"/>
  <c r="E1277"/>
  <c r="E1276"/>
  <c r="E1275"/>
  <c r="E1274"/>
  <c r="E1273"/>
  <c r="E1272"/>
  <c r="E1271"/>
  <c r="E1270"/>
  <c r="E1269"/>
  <c r="E1268"/>
  <c r="E1267"/>
  <c r="E1266"/>
  <c r="E1265"/>
  <c r="E1264"/>
  <c r="E1263"/>
  <c r="E1262"/>
  <c r="E1261"/>
  <c r="E1260"/>
  <c r="E1259"/>
  <c r="E1258"/>
  <c r="E1257"/>
  <c r="E1256"/>
  <c r="E1255"/>
  <c r="E1254"/>
  <c r="E1253"/>
  <c r="E1252"/>
  <c r="E1251"/>
  <c r="E1250"/>
  <c r="E1249"/>
  <c r="E1248"/>
  <c r="E1247"/>
  <c r="E1246"/>
  <c r="E1245"/>
  <c r="E1244"/>
  <c r="E1243"/>
  <c r="E1242"/>
  <c r="E1241"/>
  <c r="E1240"/>
  <c r="E1239"/>
  <c r="E1238"/>
  <c r="E1237"/>
  <c r="E1236"/>
  <c r="E1235"/>
  <c r="E1234"/>
  <c r="E1233"/>
  <c r="E1232"/>
  <c r="E1231"/>
  <c r="E1230"/>
  <c r="E1229"/>
  <c r="E1228"/>
  <c r="E1227"/>
  <c r="E1226"/>
  <c r="E1225"/>
  <c r="E1224"/>
  <c r="E1223"/>
  <c r="E1222"/>
  <c r="E1221"/>
  <c r="E1220"/>
  <c r="E1219"/>
  <c r="E1218"/>
  <c r="E1217"/>
  <c r="E1216"/>
  <c r="E1215"/>
  <c r="E1214"/>
  <c r="E1213"/>
  <c r="E1212"/>
  <c r="E1211"/>
  <c r="E1210"/>
  <c r="E1209"/>
  <c r="E1208"/>
  <c r="E1207"/>
  <c r="E1206"/>
  <c r="E1205"/>
  <c r="E1204"/>
  <c r="E1203"/>
  <c r="E1202"/>
  <c r="E1201"/>
  <c r="E1200"/>
  <c r="E1199"/>
  <c r="E1198"/>
  <c r="E1197"/>
  <c r="E1196"/>
  <c r="E1195"/>
  <c r="E1194"/>
  <c r="E1193"/>
  <c r="E1192"/>
  <c r="E1191"/>
  <c r="E1190"/>
  <c r="E1189"/>
  <c r="E1188"/>
  <c r="E1187"/>
  <c r="E1186"/>
  <c r="E1185"/>
  <c r="E1184"/>
  <c r="E1183"/>
  <c r="E1182"/>
  <c r="E1181"/>
  <c r="E1180"/>
  <c r="E1179"/>
  <c r="E1178"/>
  <c r="E1177"/>
  <c r="E1176"/>
  <c r="E1175"/>
  <c r="E1174"/>
  <c r="E1173"/>
  <c r="E1172"/>
  <c r="E1171"/>
  <c r="E1170"/>
  <c r="E1169"/>
  <c r="E1168"/>
  <c r="E1167"/>
  <c r="E1166"/>
  <c r="E1165"/>
  <c r="E1164"/>
  <c r="E1163"/>
  <c r="E1162"/>
  <c r="E1161"/>
  <c r="E1160"/>
  <c r="E1159"/>
  <c r="E1158"/>
  <c r="E1157"/>
  <c r="E1156"/>
  <c r="E1155"/>
  <c r="E1154"/>
  <c r="E1153"/>
  <c r="E1152"/>
  <c r="E1151"/>
  <c r="E1150"/>
  <c r="E1149"/>
  <c r="E1148"/>
  <c r="E1147"/>
  <c r="E1146"/>
  <c r="E1145"/>
  <c r="E1144"/>
  <c r="E1143"/>
  <c r="E1142"/>
  <c r="E1141"/>
  <c r="E1140"/>
  <c r="E1139"/>
  <c r="E1138"/>
  <c r="E1137"/>
  <c r="E1136"/>
  <c r="E1135"/>
  <c r="E1134"/>
  <c r="E1133"/>
  <c r="E1132"/>
  <c r="E1131"/>
  <c r="E1130"/>
  <c r="E1129"/>
  <c r="E1128"/>
  <c r="E1127"/>
  <c r="E1126"/>
  <c r="E1125"/>
  <c r="E1124"/>
  <c r="E1123"/>
  <c r="E1122"/>
  <c r="E1121"/>
  <c r="E1120"/>
  <c r="E1119"/>
  <c r="E1118"/>
  <c r="E1117"/>
  <c r="E1116"/>
  <c r="E1115"/>
  <c r="E1114"/>
  <c r="E1113"/>
  <c r="E1112"/>
  <c r="E1111"/>
  <c r="E1110"/>
  <c r="E1109"/>
  <c r="E1108"/>
  <c r="E1107"/>
  <c r="E1106"/>
  <c r="E1105"/>
  <c r="E1104"/>
  <c r="E1103"/>
  <c r="E1102"/>
  <c r="E1101"/>
  <c r="E1100"/>
  <c r="E1099"/>
  <c r="E1098"/>
  <c r="E1097"/>
  <c r="E1096"/>
  <c r="E1095"/>
  <c r="E1094"/>
  <c r="E1093"/>
  <c r="E1092"/>
  <c r="E1091"/>
  <c r="E1090"/>
  <c r="E1089"/>
  <c r="E1088"/>
  <c r="E1087"/>
  <c r="E1086"/>
  <c r="E1085"/>
  <c r="E1084"/>
  <c r="E1083"/>
  <c r="E1082"/>
  <c r="E1081"/>
  <c r="E1080"/>
  <c r="E1079"/>
  <c r="E1078"/>
  <c r="E1077"/>
  <c r="E1076"/>
  <c r="E1075"/>
  <c r="E1074"/>
  <c r="E1073"/>
  <c r="E1072"/>
  <c r="E1071"/>
  <c r="E1070"/>
  <c r="E1069"/>
  <c r="E1068"/>
  <c r="E1067"/>
  <c r="E1066"/>
  <c r="E1065"/>
  <c r="E1064"/>
  <c r="E1063"/>
  <c r="E1062"/>
  <c r="E1061"/>
  <c r="E1060"/>
  <c r="E1059"/>
  <c r="E1058"/>
  <c r="E1057"/>
  <c r="E1056"/>
  <c r="E1055"/>
  <c r="E1054"/>
  <c r="E1053"/>
  <c r="E1052"/>
  <c r="E1051"/>
  <c r="E1050"/>
  <c r="E1049"/>
  <c r="E1048"/>
  <c r="E1047"/>
  <c r="E1046"/>
  <c r="E1045"/>
  <c r="E1044"/>
  <c r="E1043"/>
  <c r="E1042"/>
  <c r="E1041"/>
  <c r="E1040"/>
  <c r="E1039"/>
  <c r="E1038"/>
  <c r="E1037"/>
  <c r="E1036"/>
  <c r="E1035"/>
  <c r="E1034"/>
  <c r="E1033"/>
  <c r="E1032"/>
  <c r="E1031"/>
  <c r="E1030"/>
  <c r="E1029"/>
  <c r="E1028"/>
  <c r="E1027"/>
  <c r="E1026"/>
  <c r="E1025"/>
  <c r="E1024"/>
  <c r="E1023"/>
  <c r="E1022"/>
  <c r="E1021"/>
  <c r="E1020"/>
  <c r="E1019"/>
  <c r="E1018"/>
  <c r="E1017"/>
  <c r="E1016"/>
  <c r="E1015"/>
  <c r="E1014"/>
  <c r="E1013"/>
  <c r="E1012"/>
  <c r="E1011"/>
  <c r="E1010"/>
  <c r="K2621"/>
  <c r="K2620"/>
  <c r="K2619"/>
  <c r="K2618"/>
  <c r="K2617"/>
  <c r="K2616"/>
  <c r="K2615"/>
  <c r="K2614"/>
  <c r="K2613"/>
  <c r="K2612"/>
  <c r="J2621"/>
  <c r="J2620"/>
  <c r="J2619"/>
  <c r="J2618"/>
  <c r="J2617"/>
  <c r="J2616"/>
  <c r="J2615"/>
  <c r="J2614"/>
  <c r="J2613"/>
  <c r="J2612"/>
  <c r="I2621"/>
  <c r="I2620"/>
  <c r="I2619"/>
  <c r="I2618"/>
  <c r="I2617"/>
  <c r="I2616"/>
  <c r="I2615"/>
  <c r="I2614"/>
  <c r="I2613"/>
  <c r="I2612"/>
  <c r="I2611"/>
  <c r="H2621"/>
  <c r="H2620"/>
  <c r="H2619"/>
  <c r="H2618"/>
  <c r="H2617"/>
  <c r="H2616"/>
  <c r="H2615"/>
  <c r="H2614"/>
  <c r="H2613"/>
  <c r="H2612"/>
  <c r="G2621"/>
  <c r="G2620"/>
  <c r="G2619"/>
  <c r="G2618"/>
  <c r="G2617"/>
  <c r="G2616"/>
  <c r="G2615"/>
  <c r="G2614"/>
  <c r="G2613"/>
  <c r="G2612"/>
  <c r="K2611"/>
  <c r="J2611"/>
  <c r="H2611"/>
  <c r="G2611"/>
  <c r="H30" i="17"/>
  <c r="H29"/>
  <c r="H28"/>
  <c r="H27"/>
  <c r="H26"/>
  <c r="H25"/>
  <c r="H24"/>
  <c r="H23"/>
  <c r="H22"/>
  <c r="H21"/>
  <c r="H20"/>
  <c r="H19"/>
  <c r="H18"/>
  <c r="H17"/>
  <c r="H16"/>
  <c r="H15"/>
  <c r="H14"/>
  <c r="H13"/>
  <c r="H12"/>
  <c r="H11"/>
  <c r="H10"/>
  <c r="H9"/>
  <c r="H8"/>
  <c r="H7"/>
  <c r="H6"/>
  <c r="H5"/>
  <c r="H4"/>
  <c r="H3"/>
  <c r="H2"/>
  <c r="E23"/>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A2"/>
  <c r="E2" s="1"/>
  <c r="B14" i="14" l="1"/>
  <c r="D14" s="1"/>
  <c r="B15"/>
  <c r="B16"/>
  <c r="B17"/>
  <c r="B18"/>
  <c r="B19"/>
  <c r="B20"/>
  <c r="B21"/>
  <c r="B22"/>
  <c r="B23"/>
  <c r="B24"/>
  <c r="B25"/>
  <c r="B26"/>
  <c r="B27"/>
  <c r="B28"/>
  <c r="B29"/>
  <c r="B30"/>
  <c r="B31"/>
  <c r="B32"/>
  <c r="B33"/>
  <c r="B34"/>
  <c r="B35"/>
  <c r="B36"/>
  <c r="B37"/>
  <c r="B38"/>
  <c r="B39"/>
  <c r="B40"/>
  <c r="B41"/>
  <c r="B42"/>
  <c r="B43"/>
  <c r="B44"/>
  <c r="A3" i="17"/>
  <c r="E3" s="1"/>
  <c r="A4"/>
  <c r="E4" s="1"/>
  <c r="A5"/>
  <c r="E5" s="1"/>
  <c r="A6"/>
  <c r="E6" s="1"/>
  <c r="A7"/>
  <c r="E7" s="1"/>
  <c r="A8"/>
  <c r="E8" s="1"/>
  <c r="A9"/>
  <c r="E9" s="1"/>
  <c r="A10"/>
  <c r="E10" s="1"/>
  <c r="A11"/>
  <c r="E11" s="1"/>
  <c r="A12"/>
  <c r="E12" s="1"/>
  <c r="A13"/>
  <c r="E13" s="1"/>
  <c r="A14"/>
  <c r="E14" s="1"/>
  <c r="A15"/>
  <c r="E15" s="1"/>
  <c r="A16"/>
  <c r="E16" s="1"/>
  <c r="A17"/>
  <c r="E17" s="1"/>
  <c r="A18"/>
  <c r="E18" s="1"/>
  <c r="A19"/>
  <c r="E19" s="1"/>
  <c r="A20"/>
  <c r="E20" s="1"/>
  <c r="A21"/>
  <c r="E21" s="1"/>
  <c r="A22"/>
  <c r="E22" s="1"/>
  <c r="D41" i="14" l="1"/>
  <c r="C41"/>
  <c r="E41"/>
  <c r="D37"/>
  <c r="C37"/>
  <c r="E37"/>
  <c r="D33"/>
  <c r="C33"/>
  <c r="E33"/>
  <c r="D29"/>
  <c r="C29"/>
  <c r="E29"/>
  <c r="D25"/>
  <c r="C25"/>
  <c r="E25"/>
  <c r="D21"/>
  <c r="C21"/>
  <c r="E21"/>
  <c r="D17"/>
  <c r="C17"/>
  <c r="E17"/>
  <c r="D40"/>
  <c r="C40"/>
  <c r="E40"/>
  <c r="D36"/>
  <c r="C36"/>
  <c r="E36"/>
  <c r="D32"/>
  <c r="C32"/>
  <c r="E32"/>
  <c r="D28"/>
  <c r="C28"/>
  <c r="E28"/>
  <c r="D24"/>
  <c r="C24"/>
  <c r="E24"/>
  <c r="D20"/>
  <c r="C20"/>
  <c r="E20"/>
  <c r="D16"/>
  <c r="C16"/>
  <c r="E16"/>
  <c r="D43"/>
  <c r="C43"/>
  <c r="E43"/>
  <c r="D39"/>
  <c r="C39"/>
  <c r="E39"/>
  <c r="D35"/>
  <c r="C35"/>
  <c r="E35"/>
  <c r="A35"/>
  <c r="D31"/>
  <c r="C31"/>
  <c r="E31"/>
  <c r="D27"/>
  <c r="C27"/>
  <c r="E27"/>
  <c r="D23"/>
  <c r="C23"/>
  <c r="E23"/>
  <c r="D19"/>
  <c r="C19"/>
  <c r="E19"/>
  <c r="D15"/>
  <c r="C15"/>
  <c r="E15"/>
  <c r="D42"/>
  <c r="C42"/>
  <c r="E42"/>
  <c r="D38"/>
  <c r="C38"/>
  <c r="E38"/>
  <c r="D34"/>
  <c r="C34"/>
  <c r="E34"/>
  <c r="D30"/>
  <c r="C30"/>
  <c r="E30"/>
  <c r="D26"/>
  <c r="C26"/>
  <c r="E26"/>
  <c r="D22"/>
  <c r="C22"/>
  <c r="E22"/>
  <c r="D18"/>
  <c r="C18"/>
  <c r="E18"/>
  <c r="I14"/>
  <c r="C14"/>
  <c r="E14"/>
  <c r="A14"/>
  <c r="A15" s="1"/>
  <c r="A16" s="1"/>
  <c r="A17" s="1"/>
  <c r="A18" s="1"/>
  <c r="A19" s="1"/>
  <c r="A20" s="1"/>
  <c r="A21" s="1"/>
  <c r="A22" s="1"/>
  <c r="A23" s="1"/>
  <c r="A24" s="1"/>
  <c r="A25" s="1"/>
  <c r="A26" s="1"/>
  <c r="A27" s="1"/>
  <c r="A28" s="1"/>
  <c r="A29" s="1"/>
  <c r="A30" s="1"/>
  <c r="A31" s="1"/>
  <c r="A32" s="1"/>
  <c r="A33" s="1"/>
  <c r="A34" s="1"/>
  <c r="I15"/>
  <c r="I16"/>
  <c r="I17"/>
  <c r="I18"/>
  <c r="I19"/>
  <c r="I20"/>
  <c r="I21"/>
  <c r="I22"/>
  <c r="I23"/>
  <c r="I24"/>
  <c r="I25"/>
  <c r="I26"/>
  <c r="I27"/>
  <c r="I28"/>
  <c r="I29"/>
  <c r="I30"/>
  <c r="I31"/>
  <c r="I32"/>
  <c r="I33"/>
  <c r="I34"/>
  <c r="I35"/>
  <c r="I36"/>
  <c r="I37"/>
  <c r="I38"/>
  <c r="I39"/>
  <c r="I40"/>
  <c r="I41"/>
  <c r="I42"/>
  <c r="I43"/>
  <c r="E103" i="17"/>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E201"/>
  <c r="E202"/>
  <c r="E203"/>
  <c r="E204"/>
  <c r="E205"/>
  <c r="E206"/>
  <c r="E207"/>
  <c r="E208"/>
  <c r="E209"/>
  <c r="E210"/>
  <c r="E211"/>
  <c r="E212"/>
  <c r="E213"/>
  <c r="E214"/>
  <c r="E215"/>
  <c r="E216"/>
  <c r="E217"/>
  <c r="E218"/>
  <c r="E219"/>
  <c r="E220"/>
  <c r="E221"/>
  <c r="E222"/>
  <c r="E223"/>
  <c r="E224"/>
  <c r="E225"/>
  <c r="E226"/>
  <c r="E227"/>
  <c r="E228"/>
  <c r="E229"/>
  <c r="E230"/>
  <c r="E231"/>
  <c r="E232"/>
  <c r="E233"/>
  <c r="E234"/>
  <c r="E235"/>
  <c r="E236"/>
  <c r="E237"/>
  <c r="E238"/>
  <c r="E239"/>
  <c r="E240"/>
  <c r="E241"/>
  <c r="E242"/>
  <c r="E243"/>
  <c r="E244"/>
  <c r="E245"/>
  <c r="E246"/>
  <c r="E247"/>
  <c r="E248"/>
  <c r="E249"/>
  <c r="E250"/>
  <c r="E251"/>
  <c r="E252"/>
  <c r="E253"/>
  <c r="E254"/>
  <c r="E255"/>
  <c r="E256"/>
  <c r="E257"/>
  <c r="E258"/>
  <c r="E259"/>
  <c r="E260"/>
  <c r="E261"/>
  <c r="E262"/>
  <c r="E263"/>
  <c r="E264"/>
  <c r="E265"/>
  <c r="E266"/>
  <c r="E267"/>
  <c r="E268"/>
  <c r="E269"/>
  <c r="E270"/>
  <c r="E271"/>
  <c r="E272"/>
  <c r="E273"/>
  <c r="E274"/>
  <c r="E275"/>
  <c r="E276"/>
  <c r="E277"/>
  <c r="E278"/>
  <c r="E279"/>
  <c r="E280"/>
  <c r="E281"/>
  <c r="E282"/>
  <c r="E283"/>
  <c r="E284"/>
  <c r="E285"/>
  <c r="E286"/>
  <c r="E287"/>
  <c r="E288"/>
  <c r="E289"/>
  <c r="E290"/>
  <c r="E291"/>
  <c r="E292"/>
  <c r="E293"/>
  <c r="E294"/>
  <c r="E295"/>
  <c r="E296"/>
  <c r="E297"/>
  <c r="E298"/>
  <c r="E299"/>
  <c r="E300"/>
  <c r="E301"/>
  <c r="E302"/>
  <c r="E303"/>
  <c r="E304"/>
  <c r="E305"/>
  <c r="E306"/>
  <c r="E307"/>
  <c r="E308"/>
  <c r="E309"/>
  <c r="E310"/>
  <c r="E311"/>
  <c r="E312"/>
  <c r="E313"/>
  <c r="E314"/>
  <c r="E315"/>
  <c r="E316"/>
  <c r="E317"/>
  <c r="E318"/>
  <c r="E319"/>
  <c r="E320"/>
  <c r="E321"/>
  <c r="E322"/>
  <c r="E323"/>
  <c r="E324"/>
  <c r="E325"/>
  <c r="E326"/>
  <c r="E327"/>
  <c r="E328"/>
  <c r="E329"/>
  <c r="E330"/>
  <c r="E331"/>
  <c r="E332"/>
  <c r="E333"/>
  <c r="E334"/>
  <c r="E335"/>
  <c r="E336"/>
  <c r="E337"/>
  <c r="E338"/>
  <c r="E339"/>
  <c r="E340"/>
  <c r="E341"/>
  <c r="E342"/>
  <c r="E343"/>
  <c r="E344"/>
  <c r="E345"/>
  <c r="E346"/>
  <c r="E347"/>
  <c r="E348"/>
  <c r="E349"/>
  <c r="E350"/>
  <c r="E351"/>
  <c r="E352"/>
  <c r="E353"/>
  <c r="E354"/>
  <c r="E355"/>
  <c r="E356"/>
  <c r="E357"/>
  <c r="E358"/>
  <c r="E359"/>
  <c r="E360"/>
  <c r="E361"/>
  <c r="E362"/>
  <c r="E363"/>
  <c r="E364"/>
  <c r="E365"/>
  <c r="E366"/>
  <c r="E367"/>
  <c r="E368"/>
  <c r="E369"/>
  <c r="E370"/>
  <c r="E371"/>
  <c r="E372"/>
  <c r="E373"/>
  <c r="E374"/>
  <c r="E375"/>
  <c r="E376"/>
  <c r="E377"/>
  <c r="E378"/>
  <c r="E379"/>
  <c r="E380"/>
  <c r="E381"/>
  <c r="E382"/>
  <c r="E383"/>
  <c r="E384"/>
  <c r="E385"/>
  <c r="E386"/>
  <c r="E387"/>
  <c r="E388"/>
  <c r="E389"/>
  <c r="E390"/>
  <c r="E391"/>
  <c r="E392"/>
  <c r="E393"/>
  <c r="E394"/>
  <c r="E395"/>
  <c r="E396"/>
  <c r="E397"/>
  <c r="E398"/>
  <c r="E399"/>
  <c r="E400"/>
  <c r="E401"/>
  <c r="E402"/>
  <c r="E403"/>
  <c r="E404"/>
  <c r="E405"/>
  <c r="E406"/>
  <c r="E407"/>
  <c r="E408"/>
  <c r="E409"/>
  <c r="E410"/>
  <c r="E411"/>
  <c r="E412"/>
  <c r="E413"/>
  <c r="E414"/>
  <c r="E415"/>
  <c r="E416"/>
  <c r="E417"/>
  <c r="E418"/>
  <c r="E419"/>
  <c r="E420"/>
  <c r="E421"/>
  <c r="E422"/>
  <c r="E423"/>
  <c r="E424"/>
  <c r="E425"/>
  <c r="E426"/>
  <c r="E427"/>
  <c r="E428"/>
  <c r="E429"/>
  <c r="E430"/>
  <c r="E431"/>
  <c r="E432"/>
  <c r="E433"/>
  <c r="E434"/>
  <c r="E435"/>
  <c r="E436"/>
  <c r="E437"/>
  <c r="E438"/>
  <c r="E439"/>
  <c r="E440"/>
  <c r="E441"/>
  <c r="E442"/>
  <c r="E443"/>
  <c r="E444"/>
  <c r="E445"/>
  <c r="E446"/>
  <c r="E447"/>
  <c r="E448"/>
  <c r="E449"/>
  <c r="E450"/>
  <c r="E451"/>
  <c r="E452"/>
  <c r="E453"/>
  <c r="E454"/>
  <c r="E455"/>
  <c r="E456"/>
  <c r="E457"/>
  <c r="E458"/>
  <c r="E459"/>
  <c r="E460"/>
  <c r="E461"/>
  <c r="E462"/>
  <c r="E463"/>
  <c r="E464"/>
  <c r="E465"/>
  <c r="E466"/>
  <c r="E467"/>
  <c r="E468"/>
  <c r="E469"/>
  <c r="E470"/>
  <c r="E471"/>
  <c r="E472"/>
  <c r="E473"/>
  <c r="E474"/>
  <c r="E475"/>
  <c r="E476"/>
  <c r="E477"/>
  <c r="E478"/>
  <c r="E479"/>
  <c r="E480"/>
  <c r="E481"/>
  <c r="E482"/>
  <c r="E483"/>
  <c r="E484"/>
  <c r="E485"/>
  <c r="E486"/>
  <c r="E487"/>
  <c r="E488"/>
  <c r="E489"/>
  <c r="E490"/>
  <c r="E491"/>
  <c r="E492"/>
  <c r="E493"/>
  <c r="E494"/>
  <c r="E495"/>
  <c r="E496"/>
  <c r="E497"/>
  <c r="E498"/>
  <c r="E499"/>
  <c r="E500"/>
  <c r="E501"/>
  <c r="E502"/>
  <c r="E503"/>
  <c r="E504"/>
  <c r="E505"/>
  <c r="E506"/>
  <c r="E507"/>
  <c r="E508"/>
  <c r="E509"/>
  <c r="E510"/>
  <c r="E511"/>
  <c r="E512"/>
  <c r="E513"/>
  <c r="E514"/>
  <c r="E515"/>
  <c r="E516"/>
  <c r="E517"/>
  <c r="E518"/>
  <c r="E519"/>
  <c r="E520"/>
  <c r="E521"/>
  <c r="E522"/>
  <c r="E523"/>
  <c r="E524"/>
  <c r="E525"/>
  <c r="E526"/>
  <c r="E527"/>
  <c r="E528"/>
  <c r="E529"/>
  <c r="E530"/>
  <c r="E531"/>
  <c r="E532"/>
  <c r="E533"/>
  <c r="E534"/>
  <c r="E535"/>
  <c r="E536"/>
  <c r="E537"/>
  <c r="E538"/>
  <c r="E539"/>
  <c r="E540"/>
  <c r="E541"/>
  <c r="E542"/>
  <c r="E543"/>
  <c r="E544"/>
  <c r="E545"/>
  <c r="E546"/>
  <c r="E547"/>
  <c r="E548"/>
  <c r="E549"/>
  <c r="E550"/>
  <c r="E551"/>
  <c r="E552"/>
  <c r="E553"/>
  <c r="E554"/>
  <c r="E555"/>
  <c r="E556"/>
  <c r="E557"/>
  <c r="E558"/>
  <c r="E559"/>
  <c r="E560"/>
  <c r="E561"/>
  <c r="E562"/>
  <c r="E563"/>
  <c r="E564"/>
  <c r="E565"/>
  <c r="E566"/>
  <c r="E567"/>
  <c r="E568"/>
  <c r="E569"/>
  <c r="E570"/>
  <c r="E571"/>
  <c r="E572"/>
  <c r="E573"/>
  <c r="E574"/>
  <c r="E575"/>
  <c r="E576"/>
  <c r="E577"/>
  <c r="E578"/>
  <c r="E579"/>
  <c r="E580"/>
  <c r="E581"/>
  <c r="E582"/>
  <c r="E583"/>
  <c r="E584"/>
  <c r="E585"/>
  <c r="E586"/>
  <c r="E587"/>
  <c r="E588"/>
  <c r="E589"/>
  <c r="E590"/>
  <c r="E591"/>
  <c r="E592"/>
  <c r="E593"/>
  <c r="E594"/>
  <c r="E595"/>
  <c r="E596"/>
  <c r="E597"/>
  <c r="E598"/>
  <c r="E599"/>
  <c r="E600"/>
  <c r="E601"/>
  <c r="E602"/>
  <c r="E603"/>
  <c r="E604"/>
  <c r="E605"/>
  <c r="E606"/>
  <c r="E607"/>
  <c r="E608"/>
  <c r="E609"/>
  <c r="E610"/>
  <c r="E611"/>
  <c r="E612"/>
  <c r="E613"/>
  <c r="E614"/>
  <c r="E615"/>
  <c r="E616"/>
  <c r="E617"/>
  <c r="E618"/>
  <c r="E619"/>
  <c r="E620"/>
  <c r="E621"/>
  <c r="E622"/>
  <c r="E623"/>
  <c r="E624"/>
  <c r="E625"/>
  <c r="E626"/>
  <c r="E627"/>
  <c r="E628"/>
  <c r="E629"/>
  <c r="E630"/>
  <c r="E631"/>
  <c r="E632"/>
  <c r="E633"/>
  <c r="E634"/>
  <c r="E635"/>
  <c r="E636"/>
  <c r="E637"/>
  <c r="E638"/>
  <c r="E639"/>
  <c r="E640"/>
  <c r="E641"/>
  <c r="E642"/>
  <c r="E643"/>
  <c r="E644"/>
  <c r="E645"/>
  <c r="E646"/>
  <c r="E647"/>
  <c r="E648"/>
  <c r="E649"/>
  <c r="E650"/>
  <c r="E651"/>
  <c r="E652"/>
  <c r="E653"/>
  <c r="E654"/>
  <c r="E655"/>
  <c r="E656"/>
  <c r="E657"/>
  <c r="E658"/>
  <c r="E659"/>
  <c r="E660"/>
  <c r="E661"/>
  <c r="E662"/>
  <c r="E663"/>
  <c r="E664"/>
  <c r="E665"/>
  <c r="E666"/>
  <c r="E667"/>
  <c r="E668"/>
  <c r="E669"/>
  <c r="E670"/>
  <c r="E671"/>
  <c r="E672"/>
  <c r="E673"/>
  <c r="E674"/>
  <c r="E675"/>
  <c r="E676"/>
  <c r="E677"/>
  <c r="E678"/>
  <c r="E679"/>
  <c r="E680"/>
  <c r="E681"/>
  <c r="E682"/>
  <c r="E683"/>
  <c r="E684"/>
  <c r="E685"/>
  <c r="E686"/>
  <c r="E687"/>
  <c r="E688"/>
  <c r="E689"/>
  <c r="E690"/>
  <c r="E691"/>
  <c r="E692"/>
  <c r="E693"/>
  <c r="E694"/>
  <c r="E695"/>
  <c r="E696"/>
  <c r="E697"/>
  <c r="E698"/>
  <c r="E699"/>
  <c r="E700"/>
  <c r="E701"/>
  <c r="E702"/>
  <c r="E703"/>
  <c r="E704"/>
  <c r="E705"/>
  <c r="E706"/>
  <c r="E707"/>
  <c r="E708"/>
  <c r="E709"/>
  <c r="E710"/>
  <c r="E711"/>
  <c r="E712"/>
  <c r="E713"/>
  <c r="E714"/>
  <c r="E715"/>
  <c r="E716"/>
  <c r="E717"/>
  <c r="E718"/>
  <c r="E719"/>
  <c r="E720"/>
  <c r="E721"/>
  <c r="E722"/>
  <c r="E723"/>
  <c r="E724"/>
  <c r="E725"/>
  <c r="E726"/>
  <c r="E727"/>
  <c r="E728"/>
  <c r="E729"/>
  <c r="E730"/>
  <c r="E731"/>
  <c r="E732"/>
  <c r="E733"/>
  <c r="E734"/>
  <c r="E735"/>
  <c r="E736"/>
  <c r="E737"/>
  <c r="E738"/>
  <c r="E739"/>
  <c r="E740"/>
  <c r="E741"/>
  <c r="E742"/>
  <c r="E743"/>
  <c r="E744"/>
  <c r="E745"/>
  <c r="E746"/>
  <c r="E747"/>
  <c r="E748"/>
  <c r="E749"/>
  <c r="E750"/>
  <c r="E751"/>
  <c r="E752"/>
  <c r="E753"/>
  <c r="E754"/>
  <c r="E755"/>
  <c r="E756"/>
  <c r="E757"/>
  <c r="E758"/>
  <c r="E759"/>
  <c r="E760"/>
  <c r="E761"/>
  <c r="E762"/>
  <c r="E763"/>
  <c r="E764"/>
  <c r="E765"/>
  <c r="E766"/>
  <c r="E767"/>
  <c r="E768"/>
  <c r="E769"/>
  <c r="E770"/>
  <c r="E771"/>
  <c r="E772"/>
  <c r="E773"/>
  <c r="E774"/>
  <c r="E775"/>
  <c r="E776"/>
  <c r="E777"/>
  <c r="E778"/>
  <c r="E779"/>
  <c r="E780"/>
  <c r="E781"/>
  <c r="E782"/>
  <c r="E783"/>
  <c r="E784"/>
  <c r="E785"/>
  <c r="E786"/>
  <c r="E787"/>
  <c r="E788"/>
  <c r="E789"/>
  <c r="E790"/>
  <c r="E791"/>
  <c r="E792"/>
  <c r="E793"/>
  <c r="E794"/>
  <c r="E795"/>
  <c r="E796"/>
  <c r="E797"/>
  <c r="E798"/>
  <c r="E799"/>
  <c r="E800"/>
  <c r="E801"/>
  <c r="E802"/>
  <c r="E803"/>
  <c r="E804"/>
  <c r="E805"/>
  <c r="E806"/>
  <c r="E807"/>
  <c r="E808"/>
  <c r="E809"/>
  <c r="E810"/>
  <c r="E811"/>
  <c r="E812"/>
  <c r="E813"/>
  <c r="E814"/>
  <c r="E815"/>
  <c r="E816"/>
  <c r="E817"/>
  <c r="E818"/>
  <c r="E819"/>
  <c r="E820"/>
  <c r="E821"/>
  <c r="E822"/>
  <c r="E823"/>
  <c r="E824"/>
  <c r="E825"/>
  <c r="E826"/>
  <c r="E827"/>
  <c r="E828"/>
  <c r="E829"/>
  <c r="E830"/>
  <c r="E831"/>
  <c r="E832"/>
  <c r="E833"/>
  <c r="E834"/>
  <c r="E835"/>
  <c r="E836"/>
  <c r="E837"/>
  <c r="E838"/>
  <c r="E839"/>
  <c r="E840"/>
  <c r="E841"/>
  <c r="E842"/>
  <c r="E843"/>
  <c r="E844"/>
  <c r="E845"/>
  <c r="E846"/>
  <c r="E847"/>
  <c r="E848"/>
  <c r="E849"/>
  <c r="E850"/>
  <c r="E851"/>
  <c r="E852"/>
  <c r="E853"/>
  <c r="E854"/>
  <c r="E855"/>
  <c r="E856"/>
  <c r="E857"/>
  <c r="E858"/>
  <c r="E859"/>
  <c r="E860"/>
  <c r="E861"/>
  <c r="E862"/>
  <c r="E863"/>
  <c r="E864"/>
  <c r="E865"/>
  <c r="E866"/>
  <c r="E867"/>
  <c r="E868"/>
  <c r="E869"/>
  <c r="E870"/>
  <c r="E871"/>
  <c r="E872"/>
  <c r="E873"/>
  <c r="E874"/>
  <c r="E875"/>
  <c r="E876"/>
  <c r="E877"/>
  <c r="E878"/>
  <c r="E879"/>
  <c r="E880"/>
  <c r="E881"/>
  <c r="E882"/>
  <c r="E883"/>
  <c r="E884"/>
  <c r="E885"/>
  <c r="E886"/>
  <c r="E887"/>
  <c r="E888"/>
  <c r="E889"/>
  <c r="E890"/>
  <c r="E891"/>
  <c r="E892"/>
  <c r="E893"/>
  <c r="E894"/>
  <c r="E895"/>
  <c r="E896"/>
  <c r="E897"/>
  <c r="E898"/>
  <c r="E899"/>
  <c r="E900"/>
  <c r="E901"/>
  <c r="E902"/>
  <c r="E903"/>
  <c r="E904"/>
  <c r="E905"/>
  <c r="E906"/>
  <c r="E907"/>
  <c r="E908"/>
  <c r="E909"/>
  <c r="E910"/>
  <c r="E911"/>
  <c r="E912"/>
  <c r="E913"/>
  <c r="E914"/>
  <c r="E915"/>
  <c r="E916"/>
  <c r="E917"/>
  <c r="E918"/>
  <c r="E919"/>
  <c r="E920"/>
  <c r="E921"/>
  <c r="E922"/>
  <c r="E923"/>
  <c r="E924"/>
  <c r="E925"/>
  <c r="E926"/>
  <c r="E927"/>
  <c r="E928"/>
  <c r="E929"/>
  <c r="E930"/>
  <c r="E931"/>
  <c r="E932"/>
  <c r="E933"/>
  <c r="E934"/>
  <c r="E935"/>
  <c r="E936"/>
  <c r="E937"/>
  <c r="E938"/>
  <c r="E939"/>
  <c r="E940"/>
  <c r="E941"/>
  <c r="E942"/>
  <c r="E943"/>
  <c r="E944"/>
  <c r="E945"/>
  <c r="E946"/>
  <c r="E947"/>
  <c r="E948"/>
  <c r="E949"/>
  <c r="E950"/>
  <c r="E951"/>
  <c r="E952"/>
  <c r="E953"/>
  <c r="E954"/>
  <c r="E955"/>
  <c r="E956"/>
  <c r="E957"/>
  <c r="E958"/>
  <c r="E959"/>
  <c r="E960"/>
  <c r="E961"/>
  <c r="E962"/>
  <c r="E963"/>
  <c r="E964"/>
  <c r="E965"/>
  <c r="E966"/>
  <c r="E967"/>
  <c r="E968"/>
  <c r="E969"/>
  <c r="E970"/>
  <c r="E971"/>
  <c r="E972"/>
  <c r="E973"/>
  <c r="E974"/>
  <c r="E975"/>
  <c r="E976"/>
  <c r="E977"/>
  <c r="E978"/>
  <c r="E979"/>
  <c r="E980"/>
  <c r="E981"/>
  <c r="E982"/>
  <c r="E983"/>
  <c r="E984"/>
  <c r="E985"/>
  <c r="E986"/>
  <c r="E987"/>
  <c r="E988"/>
  <c r="E989"/>
  <c r="E990"/>
  <c r="E991"/>
  <c r="E992"/>
  <c r="E993"/>
  <c r="E994"/>
  <c r="E995"/>
  <c r="E996"/>
  <c r="E997"/>
  <c r="E998"/>
  <c r="E999"/>
  <c r="E1000"/>
  <c r="E1001"/>
  <c r="E1002"/>
  <c r="D45" i="14" l="1"/>
  <c r="E45"/>
  <c r="I45"/>
  <c r="K3" i="15"/>
  <c r="K2"/>
  <c r="K4" s="1"/>
  <c r="K5" s="1"/>
  <c r="A37" l="1"/>
  <c r="A33"/>
  <c r="A29"/>
  <c r="A25"/>
  <c r="A21"/>
  <c r="A17"/>
  <c r="A13"/>
  <c r="A9"/>
  <c r="A34"/>
  <c r="A30"/>
  <c r="A26"/>
  <c r="A22"/>
  <c r="A18"/>
  <c r="A14"/>
  <c r="A10"/>
  <c r="A36"/>
  <c r="A32"/>
  <c r="A28"/>
  <c r="A24"/>
  <c r="A20"/>
  <c r="A16"/>
  <c r="A12"/>
  <c r="A8"/>
  <c r="A35"/>
  <c r="A31"/>
  <c r="A27"/>
  <c r="A23"/>
  <c r="A19"/>
  <c r="A15"/>
  <c r="A11"/>
  <c r="A7"/>
  <c r="A3"/>
  <c r="A2"/>
  <c r="I39"/>
  <c r="L14" s="1"/>
  <c r="H39"/>
  <c r="G39"/>
  <c r="L12" s="1"/>
  <c r="E39"/>
  <c r="L10" s="1"/>
  <c r="D39"/>
  <c r="L9" s="1"/>
  <c r="C39"/>
  <c r="L8" s="1"/>
  <c r="L21"/>
  <c r="J14"/>
  <c r="L13"/>
  <c r="J13"/>
  <c r="J12"/>
  <c r="J11"/>
  <c r="J10"/>
  <c r="J9"/>
  <c r="F39"/>
  <c r="B39"/>
  <c r="L7" s="1"/>
  <c r="J8"/>
  <c r="J7"/>
  <c r="L11" l="1"/>
  <c r="L18" s="1"/>
  <c r="L22"/>
  <c r="C12" i="1"/>
  <c r="L23" i="15" l="1"/>
  <c r="H7" i="3"/>
  <c r="H8"/>
  <c r="H6"/>
  <c r="M1094"/>
  <c r="L1094"/>
  <c r="K1094"/>
  <c r="J1094"/>
  <c r="H1094"/>
  <c r="G1094"/>
  <c r="M1093"/>
  <c r="L1093"/>
  <c r="K1093"/>
  <c r="J1093"/>
  <c r="H1093"/>
  <c r="G1093"/>
  <c r="M1092"/>
  <c r="L1092"/>
  <c r="K1092"/>
  <c r="J1092"/>
  <c r="H1092"/>
  <c r="G1092"/>
  <c r="M1091"/>
  <c r="L1091"/>
  <c r="K1091"/>
  <c r="J1091"/>
  <c r="H1091"/>
  <c r="G1091"/>
  <c r="M1090"/>
  <c r="L1090"/>
  <c r="K1090"/>
  <c r="J1090"/>
  <c r="H1090"/>
  <c r="G1090"/>
  <c r="M1089"/>
  <c r="L1089"/>
  <c r="K1089"/>
  <c r="J1089"/>
  <c r="H1089"/>
  <c r="G1089"/>
  <c r="M1088"/>
  <c r="L1088"/>
  <c r="K1088"/>
  <c r="J1088"/>
  <c r="H1088"/>
  <c r="G1088"/>
  <c r="M1087"/>
  <c r="L1087"/>
  <c r="K1087"/>
  <c r="J1087"/>
  <c r="H1087"/>
  <c r="G1087"/>
  <c r="M1086"/>
  <c r="L1086"/>
  <c r="K1086"/>
  <c r="J1086"/>
  <c r="H1086"/>
  <c r="G1086"/>
  <c r="M1085"/>
  <c r="L1085"/>
  <c r="K1085"/>
  <c r="J1085"/>
  <c r="H1085"/>
  <c r="G1085"/>
  <c r="M1084"/>
  <c r="L1084"/>
  <c r="K1084"/>
  <c r="J1084"/>
  <c r="H1084"/>
  <c r="G1084"/>
  <c r="F17"/>
  <c r="F16"/>
  <c r="F15"/>
  <c r="F14"/>
  <c r="F13"/>
  <c r="F12"/>
  <c r="F11"/>
  <c r="J13" l="1"/>
  <c r="K13"/>
  <c r="L13"/>
  <c r="J17"/>
  <c r="L17"/>
  <c r="K17"/>
  <c r="K14"/>
  <c r="J14"/>
  <c r="L14"/>
  <c r="L11"/>
  <c r="L6" s="1"/>
  <c r="K11"/>
  <c r="K6" s="1"/>
  <c r="J11"/>
  <c r="J6" s="1"/>
  <c r="L15"/>
  <c r="K15"/>
  <c r="J15"/>
  <c r="L12"/>
  <c r="K12"/>
  <c r="J12"/>
  <c r="J16"/>
  <c r="L16"/>
  <c r="K16"/>
  <c r="L7"/>
  <c r="J7"/>
  <c r="K7"/>
  <c r="G14"/>
  <c r="G12"/>
  <c r="G15"/>
  <c r="G16"/>
  <c r="G11" l="1"/>
  <c r="G6"/>
  <c r="G7"/>
  <c r="G17"/>
  <c r="G13"/>
  <c r="I49" i="14"/>
  <c r="C127" l="1"/>
  <c r="C126"/>
  <c r="C125"/>
  <c r="C124"/>
  <c r="C123"/>
  <c r="C122"/>
  <c r="C121"/>
  <c r="C120"/>
  <c r="C119"/>
  <c r="C118"/>
  <c r="C117"/>
  <c r="C116"/>
  <c r="C115"/>
  <c r="C114"/>
  <c r="C113"/>
  <c r="C112"/>
  <c r="C111"/>
  <c r="C110"/>
  <c r="C109"/>
  <c r="C108"/>
  <c r="C107"/>
  <c r="C106"/>
  <c r="C105"/>
  <c r="C104"/>
  <c r="C103"/>
  <c r="C102"/>
  <c r="C101"/>
  <c r="C100"/>
  <c r="C99"/>
  <c r="C98"/>
  <c r="C97"/>
  <c r="C96"/>
  <c r="C95"/>
  <c r="C94"/>
  <c r="C93"/>
  <c r="C92"/>
  <c r="C91"/>
  <c r="C90"/>
  <c r="C89"/>
  <c r="C88"/>
  <c r="C87"/>
  <c r="C86"/>
  <c r="C85"/>
  <c r="C84"/>
  <c r="C83"/>
  <c r="C82"/>
  <c r="C81"/>
  <c r="C80"/>
  <c r="C79"/>
  <c r="C78"/>
  <c r="C77"/>
  <c r="C76"/>
  <c r="C75"/>
  <c r="C74"/>
  <c r="C73"/>
  <c r="C72"/>
  <c r="C71"/>
  <c r="C70"/>
  <c r="C69"/>
  <c r="C68"/>
  <c r="C67"/>
  <c r="C66"/>
  <c r="C65"/>
  <c r="C64"/>
  <c r="C63"/>
  <c r="C62"/>
  <c r="C61"/>
  <c r="C60"/>
  <c r="C59"/>
  <c r="C58"/>
  <c r="C57"/>
  <c r="C56"/>
  <c r="C55"/>
  <c r="C54"/>
  <c r="C53"/>
  <c r="C52"/>
  <c r="C51"/>
  <c r="C49" l="1"/>
  <c r="E81" i="2"/>
  <c r="E80"/>
  <c r="C82"/>
  <c r="C81"/>
  <c r="C80"/>
  <c r="C79"/>
  <c r="G21" i="1"/>
  <c r="G20"/>
  <c r="G19"/>
  <c r="G18"/>
  <c r="G23" l="1"/>
  <c r="P1011" i="4"/>
  <c r="O1011"/>
  <c r="N1011"/>
  <c r="P1010"/>
  <c r="O1010"/>
  <c r="N1010"/>
  <c r="P1009"/>
  <c r="O1009"/>
  <c r="N1009"/>
  <c r="P1008"/>
  <c r="O1008"/>
  <c r="N1008"/>
  <c r="P1007"/>
  <c r="O1007"/>
  <c r="N1007"/>
  <c r="P1006"/>
  <c r="O1006"/>
  <c r="N1006"/>
  <c r="P1005"/>
  <c r="O1005"/>
  <c r="N1005"/>
  <c r="P1004"/>
  <c r="O1004"/>
  <c r="N1004"/>
  <c r="P1003"/>
  <c r="O1003"/>
  <c r="N1003"/>
  <c r="P1002"/>
  <c r="O1002"/>
  <c r="N1002"/>
  <c r="P1001"/>
  <c r="O1001"/>
  <c r="N1001"/>
  <c r="P1000"/>
  <c r="O1000"/>
  <c r="N1000"/>
  <c r="P999"/>
  <c r="O999"/>
  <c r="N999"/>
  <c r="P998"/>
  <c r="O998"/>
  <c r="N998"/>
  <c r="P997"/>
  <c r="O997"/>
  <c r="N997"/>
  <c r="P996"/>
  <c r="O996"/>
  <c r="N996"/>
  <c r="P995"/>
  <c r="O995"/>
  <c r="N995"/>
  <c r="P994"/>
  <c r="O994"/>
  <c r="N994"/>
  <c r="P993"/>
  <c r="O993"/>
  <c r="N993"/>
  <c r="P992"/>
  <c r="O992"/>
  <c r="N992"/>
  <c r="P991"/>
  <c r="O991"/>
  <c r="N991"/>
  <c r="P990"/>
  <c r="O990"/>
  <c r="N990"/>
  <c r="P989"/>
  <c r="O989"/>
  <c r="N989"/>
  <c r="P988"/>
  <c r="O988"/>
  <c r="N988"/>
  <c r="P987"/>
  <c r="O987"/>
  <c r="N987"/>
  <c r="P986"/>
  <c r="O986"/>
  <c r="N986"/>
  <c r="P985"/>
  <c r="O985"/>
  <c r="N985"/>
  <c r="P984"/>
  <c r="O984"/>
  <c r="N984"/>
  <c r="P983"/>
  <c r="O983"/>
  <c r="N983"/>
  <c r="P982"/>
  <c r="O982"/>
  <c r="N982"/>
  <c r="P981"/>
  <c r="O981"/>
  <c r="N981"/>
  <c r="P980"/>
  <c r="O980"/>
  <c r="N980"/>
  <c r="P979"/>
  <c r="O979"/>
  <c r="N979"/>
  <c r="P978"/>
  <c r="O978"/>
  <c r="N978"/>
  <c r="P977"/>
  <c r="O977"/>
  <c r="N977"/>
  <c r="P976"/>
  <c r="O976"/>
  <c r="N976"/>
  <c r="P975"/>
  <c r="O975"/>
  <c r="N975"/>
  <c r="P974"/>
  <c r="O974"/>
  <c r="N974"/>
  <c r="P973"/>
  <c r="O973"/>
  <c r="N973"/>
  <c r="P972"/>
  <c r="O972"/>
  <c r="N972"/>
  <c r="P971"/>
  <c r="O971"/>
  <c r="N971"/>
  <c r="P970"/>
  <c r="O970"/>
  <c r="N970"/>
  <c r="P969"/>
  <c r="O969"/>
  <c r="N969"/>
  <c r="P968"/>
  <c r="O968"/>
  <c r="N968"/>
  <c r="P967"/>
  <c r="O967"/>
  <c r="N967"/>
  <c r="P966"/>
  <c r="O966"/>
  <c r="N966"/>
  <c r="P965"/>
  <c r="O965"/>
  <c r="N965"/>
  <c r="P964"/>
  <c r="O964"/>
  <c r="N964"/>
  <c r="P963"/>
  <c r="O963"/>
  <c r="N963"/>
  <c r="P962"/>
  <c r="O962"/>
  <c r="N962"/>
  <c r="P961"/>
  <c r="O961"/>
  <c r="N961"/>
  <c r="P960"/>
  <c r="O960"/>
  <c r="N960"/>
  <c r="P959"/>
  <c r="O959"/>
  <c r="N959"/>
  <c r="P958"/>
  <c r="O958"/>
  <c r="N958"/>
  <c r="P957"/>
  <c r="O957"/>
  <c r="N957"/>
  <c r="P956"/>
  <c r="O956"/>
  <c r="N956"/>
  <c r="P955"/>
  <c r="O955"/>
  <c r="N955"/>
  <c r="P954"/>
  <c r="O954"/>
  <c r="N954"/>
  <c r="P953"/>
  <c r="O953"/>
  <c r="N953"/>
  <c r="P952"/>
  <c r="O952"/>
  <c r="N952"/>
  <c r="P951"/>
  <c r="O951"/>
  <c r="N951"/>
  <c r="P950"/>
  <c r="O950"/>
  <c r="N950"/>
  <c r="P949"/>
  <c r="O949"/>
  <c r="N949"/>
  <c r="P948"/>
  <c r="O948"/>
  <c r="N948"/>
  <c r="P947"/>
  <c r="O947"/>
  <c r="N947"/>
  <c r="P946"/>
  <c r="O946"/>
  <c r="N946"/>
  <c r="P945"/>
  <c r="O945"/>
  <c r="N945"/>
  <c r="P944"/>
  <c r="O944"/>
  <c r="N944"/>
  <c r="P943"/>
  <c r="O943"/>
  <c r="N943"/>
  <c r="P942"/>
  <c r="O942"/>
  <c r="N942"/>
  <c r="P941"/>
  <c r="O941"/>
  <c r="N941"/>
  <c r="P940"/>
  <c r="O940"/>
  <c r="N940"/>
  <c r="P939"/>
  <c r="O939"/>
  <c r="N939"/>
  <c r="P938"/>
  <c r="O938"/>
  <c r="N938"/>
  <c r="P937"/>
  <c r="O937"/>
  <c r="N937"/>
  <c r="P936"/>
  <c r="O936"/>
  <c r="N936"/>
  <c r="P935"/>
  <c r="O935"/>
  <c r="N935"/>
  <c r="P934"/>
  <c r="O934"/>
  <c r="N934"/>
  <c r="P933"/>
  <c r="O933"/>
  <c r="N933"/>
  <c r="P932"/>
  <c r="O932"/>
  <c r="N932"/>
  <c r="P931"/>
  <c r="O931"/>
  <c r="N931"/>
  <c r="P930"/>
  <c r="O930"/>
  <c r="N930"/>
  <c r="P929"/>
  <c r="O929"/>
  <c r="N929"/>
  <c r="P928"/>
  <c r="O928"/>
  <c r="N928"/>
  <c r="P927"/>
  <c r="O927"/>
  <c r="N927"/>
  <c r="P926"/>
  <c r="O926"/>
  <c r="N926"/>
  <c r="P925"/>
  <c r="O925"/>
  <c r="N925"/>
  <c r="P924"/>
  <c r="O924"/>
  <c r="N924"/>
  <c r="P923"/>
  <c r="O923"/>
  <c r="N923"/>
  <c r="P922"/>
  <c r="O922"/>
  <c r="N922"/>
  <c r="P921"/>
  <c r="O921"/>
  <c r="N921"/>
  <c r="P920"/>
  <c r="O920"/>
  <c r="N920"/>
  <c r="P919"/>
  <c r="O919"/>
  <c r="N919"/>
  <c r="P918"/>
  <c r="O918"/>
  <c r="N918"/>
  <c r="P917"/>
  <c r="O917"/>
  <c r="N917"/>
  <c r="P916"/>
  <c r="O916"/>
  <c r="N916"/>
  <c r="P915"/>
  <c r="O915"/>
  <c r="N915"/>
  <c r="P914"/>
  <c r="O914"/>
  <c r="N914"/>
  <c r="P913"/>
  <c r="O913"/>
  <c r="N913"/>
  <c r="P912"/>
  <c r="O912"/>
  <c r="N912"/>
  <c r="P911"/>
  <c r="O911"/>
  <c r="N911"/>
  <c r="P910"/>
  <c r="O910"/>
  <c r="N910"/>
  <c r="P909"/>
  <c r="O909"/>
  <c r="N909"/>
  <c r="P908"/>
  <c r="O908"/>
  <c r="N908"/>
  <c r="P907"/>
  <c r="O907"/>
  <c r="N907"/>
  <c r="P906"/>
  <c r="O906"/>
  <c r="N906"/>
  <c r="P905"/>
  <c r="O905"/>
  <c r="N905"/>
  <c r="P904"/>
  <c r="O904"/>
  <c r="N904"/>
  <c r="P903"/>
  <c r="O903"/>
  <c r="N903"/>
  <c r="P902"/>
  <c r="O902"/>
  <c r="N902"/>
  <c r="P901"/>
  <c r="O901"/>
  <c r="N901"/>
  <c r="P900"/>
  <c r="O900"/>
  <c r="N900"/>
  <c r="P899"/>
  <c r="O899"/>
  <c r="N899"/>
  <c r="P898"/>
  <c r="O898"/>
  <c r="N898"/>
  <c r="P897"/>
  <c r="O897"/>
  <c r="N897"/>
  <c r="P896"/>
  <c r="O896"/>
  <c r="N896"/>
  <c r="P895"/>
  <c r="O895"/>
  <c r="N895"/>
  <c r="P894"/>
  <c r="O894"/>
  <c r="N894"/>
  <c r="P893"/>
  <c r="O893"/>
  <c r="N893"/>
  <c r="P892"/>
  <c r="O892"/>
  <c r="N892"/>
  <c r="P891"/>
  <c r="O891"/>
  <c r="N891"/>
  <c r="P890"/>
  <c r="O890"/>
  <c r="N890"/>
  <c r="P889"/>
  <c r="O889"/>
  <c r="N889"/>
  <c r="P888"/>
  <c r="O888"/>
  <c r="N888"/>
  <c r="P887"/>
  <c r="O887"/>
  <c r="N887"/>
  <c r="P886"/>
  <c r="O886"/>
  <c r="N886"/>
  <c r="P885"/>
  <c r="O885"/>
  <c r="N885"/>
  <c r="P884"/>
  <c r="O884"/>
  <c r="N884"/>
  <c r="P883"/>
  <c r="O883"/>
  <c r="N883"/>
  <c r="P882"/>
  <c r="O882"/>
  <c r="N882"/>
  <c r="P881"/>
  <c r="O881"/>
  <c r="N881"/>
  <c r="P880"/>
  <c r="O880"/>
  <c r="N880"/>
  <c r="P879"/>
  <c r="O879"/>
  <c r="N879"/>
  <c r="P878"/>
  <c r="O878"/>
  <c r="N878"/>
  <c r="P877"/>
  <c r="O877"/>
  <c r="N877"/>
  <c r="P876"/>
  <c r="O876"/>
  <c r="N876"/>
  <c r="P875"/>
  <c r="O875"/>
  <c r="N875"/>
  <c r="P874"/>
  <c r="O874"/>
  <c r="N874"/>
  <c r="P873"/>
  <c r="O873"/>
  <c r="N873"/>
  <c r="P872"/>
  <c r="O872"/>
  <c r="N872"/>
  <c r="P871"/>
  <c r="O871"/>
  <c r="N871"/>
  <c r="P870"/>
  <c r="O870"/>
  <c r="N870"/>
  <c r="P869"/>
  <c r="O869"/>
  <c r="N869"/>
  <c r="P868"/>
  <c r="O868"/>
  <c r="N868"/>
  <c r="P867"/>
  <c r="O867"/>
  <c r="N867"/>
  <c r="P866"/>
  <c r="O866"/>
  <c r="N866"/>
  <c r="P865"/>
  <c r="O865"/>
  <c r="N865"/>
  <c r="P864"/>
  <c r="O864"/>
  <c r="N864"/>
  <c r="P863"/>
  <c r="O863"/>
  <c r="N863"/>
  <c r="P862"/>
  <c r="O862"/>
  <c r="N862"/>
  <c r="P861"/>
  <c r="O861"/>
  <c r="N861"/>
  <c r="P860"/>
  <c r="O860"/>
  <c r="N860"/>
  <c r="P859"/>
  <c r="O859"/>
  <c r="N859"/>
  <c r="P858"/>
  <c r="O858"/>
  <c r="N858"/>
  <c r="P857"/>
  <c r="O857"/>
  <c r="N857"/>
  <c r="P856"/>
  <c r="O856"/>
  <c r="N856"/>
  <c r="P855"/>
  <c r="O855"/>
  <c r="N855"/>
  <c r="P854"/>
  <c r="O854"/>
  <c r="N854"/>
  <c r="P853"/>
  <c r="O853"/>
  <c r="N853"/>
  <c r="P852"/>
  <c r="O852"/>
  <c r="N852"/>
  <c r="P851"/>
  <c r="O851"/>
  <c r="N851"/>
  <c r="P850"/>
  <c r="O850"/>
  <c r="N850"/>
  <c r="P849"/>
  <c r="O849"/>
  <c r="N849"/>
  <c r="P848"/>
  <c r="O848"/>
  <c r="N848"/>
  <c r="P847"/>
  <c r="O847"/>
  <c r="N847"/>
  <c r="P846"/>
  <c r="O846"/>
  <c r="N846"/>
  <c r="P845"/>
  <c r="O845"/>
  <c r="N845"/>
  <c r="P844"/>
  <c r="O844"/>
  <c r="N844"/>
  <c r="P843"/>
  <c r="O843"/>
  <c r="N843"/>
  <c r="P842"/>
  <c r="O842"/>
  <c r="N842"/>
  <c r="P841"/>
  <c r="O841"/>
  <c r="N841"/>
  <c r="P840"/>
  <c r="O840"/>
  <c r="N840"/>
  <c r="P839"/>
  <c r="O839"/>
  <c r="N839"/>
  <c r="P838"/>
  <c r="O838"/>
  <c r="N838"/>
  <c r="P837"/>
  <c r="O837"/>
  <c r="N837"/>
  <c r="P836"/>
  <c r="O836"/>
  <c r="N836"/>
  <c r="P835"/>
  <c r="O835"/>
  <c r="N835"/>
  <c r="P834"/>
  <c r="O834"/>
  <c r="N834"/>
  <c r="P833"/>
  <c r="O833"/>
  <c r="N833"/>
  <c r="P832"/>
  <c r="O832"/>
  <c r="N832"/>
  <c r="P831"/>
  <c r="O831"/>
  <c r="N831"/>
  <c r="P830"/>
  <c r="O830"/>
  <c r="N830"/>
  <c r="P829"/>
  <c r="O829"/>
  <c r="N829"/>
  <c r="P828"/>
  <c r="O828"/>
  <c r="N828"/>
  <c r="P827"/>
  <c r="O827"/>
  <c r="N827"/>
  <c r="P826"/>
  <c r="O826"/>
  <c r="N826"/>
  <c r="P825"/>
  <c r="O825"/>
  <c r="N825"/>
  <c r="P824"/>
  <c r="O824"/>
  <c r="N824"/>
  <c r="P823"/>
  <c r="O823"/>
  <c r="N823"/>
  <c r="P822"/>
  <c r="O822"/>
  <c r="N822"/>
  <c r="P821"/>
  <c r="O821"/>
  <c r="N821"/>
  <c r="P820"/>
  <c r="O820"/>
  <c r="N820"/>
  <c r="P819"/>
  <c r="O819"/>
  <c r="N819"/>
  <c r="P818"/>
  <c r="O818"/>
  <c r="N818"/>
  <c r="P817"/>
  <c r="O817"/>
  <c r="N817"/>
  <c r="P816"/>
  <c r="O816"/>
  <c r="N816"/>
  <c r="P815"/>
  <c r="O815"/>
  <c r="N815"/>
  <c r="P814"/>
  <c r="O814"/>
  <c r="N814"/>
  <c r="P813"/>
  <c r="O813"/>
  <c r="N813"/>
  <c r="P812"/>
  <c r="O812"/>
  <c r="N812"/>
  <c r="P811"/>
  <c r="O811"/>
  <c r="N811"/>
  <c r="P810"/>
  <c r="O810"/>
  <c r="N810"/>
  <c r="P809"/>
  <c r="O809"/>
  <c r="N809"/>
  <c r="P808"/>
  <c r="O808"/>
  <c r="N808"/>
  <c r="P807"/>
  <c r="O807"/>
  <c r="N807"/>
  <c r="P806"/>
  <c r="O806"/>
  <c r="N806"/>
  <c r="P805"/>
  <c r="O805"/>
  <c r="N805"/>
  <c r="P804"/>
  <c r="O804"/>
  <c r="N804"/>
  <c r="P803"/>
  <c r="O803"/>
  <c r="N803"/>
  <c r="P802"/>
  <c r="O802"/>
  <c r="N802"/>
  <c r="P801"/>
  <c r="O801"/>
  <c r="N801"/>
  <c r="P800"/>
  <c r="O800"/>
  <c r="N800"/>
  <c r="P799"/>
  <c r="O799"/>
  <c r="N799"/>
  <c r="P798"/>
  <c r="O798"/>
  <c r="N798"/>
  <c r="P797"/>
  <c r="O797"/>
  <c r="N797"/>
  <c r="P796"/>
  <c r="O796"/>
  <c r="N796"/>
  <c r="P795"/>
  <c r="O795"/>
  <c r="N795"/>
  <c r="P794"/>
  <c r="O794"/>
  <c r="N794"/>
  <c r="P793"/>
  <c r="O793"/>
  <c r="N793"/>
  <c r="P792"/>
  <c r="O792"/>
  <c r="N792"/>
  <c r="P791"/>
  <c r="O791"/>
  <c r="N791"/>
  <c r="P790"/>
  <c r="O790"/>
  <c r="N790"/>
  <c r="P789"/>
  <c r="O789"/>
  <c r="N789"/>
  <c r="P788"/>
  <c r="O788"/>
  <c r="N788"/>
  <c r="P787"/>
  <c r="O787"/>
  <c r="N787"/>
  <c r="P786"/>
  <c r="O786"/>
  <c r="N786"/>
  <c r="P785"/>
  <c r="O785"/>
  <c r="N785"/>
  <c r="P784"/>
  <c r="O784"/>
  <c r="N784"/>
  <c r="P783"/>
  <c r="O783"/>
  <c r="N783"/>
  <c r="P782"/>
  <c r="O782"/>
  <c r="N782"/>
  <c r="P781"/>
  <c r="O781"/>
  <c r="N781"/>
  <c r="P780"/>
  <c r="O780"/>
  <c r="N780"/>
  <c r="P779"/>
  <c r="O779"/>
  <c r="N779"/>
  <c r="P778"/>
  <c r="O778"/>
  <c r="N778"/>
  <c r="P777"/>
  <c r="O777"/>
  <c r="N777"/>
  <c r="P776"/>
  <c r="O776"/>
  <c r="N776"/>
  <c r="P775"/>
  <c r="O775"/>
  <c r="N775"/>
  <c r="P774"/>
  <c r="O774"/>
  <c r="N774"/>
  <c r="P773"/>
  <c r="O773"/>
  <c r="N773"/>
  <c r="P772"/>
  <c r="O772"/>
  <c r="N772"/>
  <c r="P771"/>
  <c r="O771"/>
  <c r="N771"/>
  <c r="P770"/>
  <c r="O770"/>
  <c r="N770"/>
  <c r="P769"/>
  <c r="O769"/>
  <c r="N769"/>
  <c r="P768"/>
  <c r="O768"/>
  <c r="N768"/>
  <c r="P767"/>
  <c r="O767"/>
  <c r="N767"/>
  <c r="P766"/>
  <c r="O766"/>
  <c r="N766"/>
  <c r="P765"/>
  <c r="O765"/>
  <c r="N765"/>
  <c r="P764"/>
  <c r="O764"/>
  <c r="N764"/>
  <c r="P763"/>
  <c r="O763"/>
  <c r="N763"/>
  <c r="P762"/>
  <c r="O762"/>
  <c r="N762"/>
  <c r="P761"/>
  <c r="O761"/>
  <c r="N761"/>
  <c r="P760"/>
  <c r="O760"/>
  <c r="N760"/>
  <c r="P759"/>
  <c r="O759"/>
  <c r="N759"/>
  <c r="P758"/>
  <c r="O758"/>
  <c r="N758"/>
  <c r="P757"/>
  <c r="O757"/>
  <c r="N757"/>
  <c r="P756"/>
  <c r="O756"/>
  <c r="N756"/>
  <c r="P755"/>
  <c r="O755"/>
  <c r="N755"/>
  <c r="P754"/>
  <c r="O754"/>
  <c r="N754"/>
  <c r="P753"/>
  <c r="O753"/>
  <c r="N753"/>
  <c r="P752"/>
  <c r="O752"/>
  <c r="N752"/>
  <c r="P751"/>
  <c r="O751"/>
  <c r="N751"/>
  <c r="P750"/>
  <c r="O750"/>
  <c r="N750"/>
  <c r="P749"/>
  <c r="O749"/>
  <c r="N749"/>
  <c r="P748"/>
  <c r="O748"/>
  <c r="N748"/>
  <c r="P747"/>
  <c r="O747"/>
  <c r="N747"/>
  <c r="P746"/>
  <c r="O746"/>
  <c r="N746"/>
  <c r="P745"/>
  <c r="O745"/>
  <c r="N745"/>
  <c r="P744"/>
  <c r="O744"/>
  <c r="N744"/>
  <c r="P743"/>
  <c r="O743"/>
  <c r="N743"/>
  <c r="P742"/>
  <c r="O742"/>
  <c r="N742"/>
  <c r="P741"/>
  <c r="O741"/>
  <c r="N741"/>
  <c r="P740"/>
  <c r="O740"/>
  <c r="N740"/>
  <c r="P739"/>
  <c r="O739"/>
  <c r="N739"/>
  <c r="P738"/>
  <c r="O738"/>
  <c r="N738"/>
  <c r="P737"/>
  <c r="O737"/>
  <c r="N737"/>
  <c r="P736"/>
  <c r="O736"/>
  <c r="N736"/>
  <c r="P735"/>
  <c r="O735"/>
  <c r="N735"/>
  <c r="P734"/>
  <c r="O734"/>
  <c r="N734"/>
  <c r="P733"/>
  <c r="O733"/>
  <c r="N733"/>
  <c r="P732"/>
  <c r="O732"/>
  <c r="N732"/>
  <c r="P731"/>
  <c r="O731"/>
  <c r="N731"/>
  <c r="P730"/>
  <c r="O730"/>
  <c r="N730"/>
  <c r="P729"/>
  <c r="O729"/>
  <c r="N729"/>
  <c r="P728"/>
  <c r="O728"/>
  <c r="N728"/>
  <c r="P727"/>
  <c r="O727"/>
  <c r="N727"/>
  <c r="P726"/>
  <c r="O726"/>
  <c r="N726"/>
  <c r="P725"/>
  <c r="O725"/>
  <c r="N725"/>
  <c r="P724"/>
  <c r="O724"/>
  <c r="N724"/>
  <c r="P723"/>
  <c r="O723"/>
  <c r="N723"/>
  <c r="P722"/>
  <c r="O722"/>
  <c r="N722"/>
  <c r="P721"/>
  <c r="O721"/>
  <c r="N721"/>
  <c r="P720"/>
  <c r="O720"/>
  <c r="N720"/>
  <c r="P719"/>
  <c r="O719"/>
  <c r="N719"/>
  <c r="P718"/>
  <c r="O718"/>
  <c r="N718"/>
  <c r="P717"/>
  <c r="O717"/>
  <c r="N717"/>
  <c r="P716"/>
  <c r="O716"/>
  <c r="N716"/>
  <c r="P715"/>
  <c r="O715"/>
  <c r="N715"/>
  <c r="P714"/>
  <c r="O714"/>
  <c r="N714"/>
  <c r="P713"/>
  <c r="O713"/>
  <c r="N713"/>
  <c r="P712"/>
  <c r="O712"/>
  <c r="N712"/>
  <c r="P711"/>
  <c r="O711"/>
  <c r="N711"/>
  <c r="P710"/>
  <c r="O710"/>
  <c r="N710"/>
  <c r="P709"/>
  <c r="O709"/>
  <c r="N709"/>
  <c r="P708"/>
  <c r="O708"/>
  <c r="N708"/>
  <c r="P707"/>
  <c r="O707"/>
  <c r="N707"/>
  <c r="P706"/>
  <c r="O706"/>
  <c r="N706"/>
  <c r="P705"/>
  <c r="O705"/>
  <c r="N705"/>
  <c r="P704"/>
  <c r="O704"/>
  <c r="N704"/>
  <c r="P703"/>
  <c r="O703"/>
  <c r="N703"/>
  <c r="P702"/>
  <c r="O702"/>
  <c r="N702"/>
  <c r="P701"/>
  <c r="O701"/>
  <c r="N701"/>
  <c r="P700"/>
  <c r="O700"/>
  <c r="N700"/>
  <c r="P699"/>
  <c r="O699"/>
  <c r="N699"/>
  <c r="P698"/>
  <c r="O698"/>
  <c r="N698"/>
  <c r="P697"/>
  <c r="O697"/>
  <c r="N697"/>
  <c r="P696"/>
  <c r="O696"/>
  <c r="N696"/>
  <c r="P695"/>
  <c r="O695"/>
  <c r="N695"/>
  <c r="P694"/>
  <c r="O694"/>
  <c r="N694"/>
  <c r="P693"/>
  <c r="O693"/>
  <c r="N693"/>
  <c r="P692"/>
  <c r="O692"/>
  <c r="N692"/>
  <c r="P691"/>
  <c r="O691"/>
  <c r="N691"/>
  <c r="P690"/>
  <c r="O690"/>
  <c r="N690"/>
  <c r="P689"/>
  <c r="O689"/>
  <c r="N689"/>
  <c r="P688"/>
  <c r="O688"/>
  <c r="N688"/>
  <c r="P687"/>
  <c r="O687"/>
  <c r="N687"/>
  <c r="P686"/>
  <c r="O686"/>
  <c r="N686"/>
  <c r="P685"/>
  <c r="O685"/>
  <c r="N685"/>
  <c r="P684"/>
  <c r="O684"/>
  <c r="N684"/>
  <c r="P683"/>
  <c r="O683"/>
  <c r="N683"/>
  <c r="P682"/>
  <c r="O682"/>
  <c r="N682"/>
  <c r="P681"/>
  <c r="O681"/>
  <c r="N681"/>
  <c r="P680"/>
  <c r="O680"/>
  <c r="N680"/>
  <c r="P679"/>
  <c r="O679"/>
  <c r="N679"/>
  <c r="P678"/>
  <c r="O678"/>
  <c r="N678"/>
  <c r="P677"/>
  <c r="O677"/>
  <c r="N677"/>
  <c r="P676"/>
  <c r="O676"/>
  <c r="N676"/>
  <c r="P675"/>
  <c r="O675"/>
  <c r="N675"/>
  <c r="P674"/>
  <c r="O674"/>
  <c r="N674"/>
  <c r="P673"/>
  <c r="O673"/>
  <c r="N673"/>
  <c r="P672"/>
  <c r="O672"/>
  <c r="N672"/>
  <c r="P671"/>
  <c r="O671"/>
  <c r="N671"/>
  <c r="P670"/>
  <c r="O670"/>
  <c r="N670"/>
  <c r="P669"/>
  <c r="O669"/>
  <c r="N669"/>
  <c r="P668"/>
  <c r="O668"/>
  <c r="N668"/>
  <c r="P667"/>
  <c r="O667"/>
  <c r="N667"/>
  <c r="P666"/>
  <c r="O666"/>
  <c r="N666"/>
  <c r="P665"/>
  <c r="O665"/>
  <c r="N665"/>
  <c r="P664"/>
  <c r="O664"/>
  <c r="N664"/>
  <c r="P663"/>
  <c r="O663"/>
  <c r="N663"/>
  <c r="P662"/>
  <c r="O662"/>
  <c r="N662"/>
  <c r="P661"/>
  <c r="O661"/>
  <c r="N661"/>
  <c r="P660"/>
  <c r="O660"/>
  <c r="N660"/>
  <c r="P659"/>
  <c r="O659"/>
  <c r="N659"/>
  <c r="P658"/>
  <c r="O658"/>
  <c r="N658"/>
  <c r="P657"/>
  <c r="O657"/>
  <c r="N657"/>
  <c r="P656"/>
  <c r="O656"/>
  <c r="N656"/>
  <c r="P655"/>
  <c r="O655"/>
  <c r="N655"/>
  <c r="P654"/>
  <c r="O654"/>
  <c r="N654"/>
  <c r="P653"/>
  <c r="O653"/>
  <c r="N653"/>
  <c r="P652"/>
  <c r="O652"/>
  <c r="N652"/>
  <c r="P651"/>
  <c r="O651"/>
  <c r="N651"/>
  <c r="P650"/>
  <c r="O650"/>
  <c r="N650"/>
  <c r="P649"/>
  <c r="O649"/>
  <c r="N649"/>
  <c r="P648"/>
  <c r="O648"/>
  <c r="N648"/>
  <c r="P647"/>
  <c r="O647"/>
  <c r="N647"/>
  <c r="P646"/>
  <c r="O646"/>
  <c r="N646"/>
  <c r="P645"/>
  <c r="O645"/>
  <c r="N645"/>
  <c r="P644"/>
  <c r="O644"/>
  <c r="N644"/>
  <c r="P643"/>
  <c r="O643"/>
  <c r="N643"/>
  <c r="P642"/>
  <c r="O642"/>
  <c r="N642"/>
  <c r="P641"/>
  <c r="O641"/>
  <c r="N641"/>
  <c r="P640"/>
  <c r="O640"/>
  <c r="N640"/>
  <c r="P639"/>
  <c r="O639"/>
  <c r="N639"/>
  <c r="P638"/>
  <c r="O638"/>
  <c r="N638"/>
  <c r="P637"/>
  <c r="O637"/>
  <c r="N637"/>
  <c r="P636"/>
  <c r="O636"/>
  <c r="N636"/>
  <c r="P635"/>
  <c r="O635"/>
  <c r="N635"/>
  <c r="P634"/>
  <c r="O634"/>
  <c r="N634"/>
  <c r="P633"/>
  <c r="O633"/>
  <c r="N633"/>
  <c r="P632"/>
  <c r="O632"/>
  <c r="N632"/>
  <c r="P631"/>
  <c r="O631"/>
  <c r="N631"/>
  <c r="P630"/>
  <c r="O630"/>
  <c r="N630"/>
  <c r="P629"/>
  <c r="O629"/>
  <c r="N629"/>
  <c r="P628"/>
  <c r="O628"/>
  <c r="N628"/>
  <c r="P627"/>
  <c r="O627"/>
  <c r="N627"/>
  <c r="P626"/>
  <c r="O626"/>
  <c r="N626"/>
  <c r="P625"/>
  <c r="O625"/>
  <c r="N625"/>
  <c r="P624"/>
  <c r="O624"/>
  <c r="N624"/>
  <c r="P623"/>
  <c r="O623"/>
  <c r="N623"/>
  <c r="P622"/>
  <c r="O622"/>
  <c r="N622"/>
  <c r="P621"/>
  <c r="O621"/>
  <c r="N621"/>
  <c r="P620"/>
  <c r="O620"/>
  <c r="N620"/>
  <c r="P619"/>
  <c r="O619"/>
  <c r="N619"/>
  <c r="P618"/>
  <c r="O618"/>
  <c r="N618"/>
  <c r="P617"/>
  <c r="O617"/>
  <c r="N617"/>
  <c r="P616"/>
  <c r="O616"/>
  <c r="N616"/>
  <c r="P615"/>
  <c r="O615"/>
  <c r="N615"/>
  <c r="P614"/>
  <c r="O614"/>
  <c r="N614"/>
  <c r="P613"/>
  <c r="O613"/>
  <c r="N613"/>
  <c r="P612"/>
  <c r="O612"/>
  <c r="N612"/>
  <c r="P611"/>
  <c r="O611"/>
  <c r="N611"/>
  <c r="P610"/>
  <c r="O610"/>
  <c r="N610"/>
  <c r="P609"/>
  <c r="O609"/>
  <c r="N609"/>
  <c r="P608"/>
  <c r="O608"/>
  <c r="N608"/>
  <c r="P607"/>
  <c r="O607"/>
  <c r="N607"/>
  <c r="P606"/>
  <c r="O606"/>
  <c r="N606"/>
  <c r="P605"/>
  <c r="O605"/>
  <c r="N605"/>
  <c r="P604"/>
  <c r="O604"/>
  <c r="N604"/>
  <c r="P603"/>
  <c r="O603"/>
  <c r="N603"/>
  <c r="P602"/>
  <c r="O602"/>
  <c r="N602"/>
  <c r="P601"/>
  <c r="O601"/>
  <c r="N601"/>
  <c r="P600"/>
  <c r="O600"/>
  <c r="N600"/>
  <c r="P599"/>
  <c r="O599"/>
  <c r="N599"/>
  <c r="P598"/>
  <c r="O598"/>
  <c r="N598"/>
  <c r="P597"/>
  <c r="O597"/>
  <c r="N597"/>
  <c r="P596"/>
  <c r="O596"/>
  <c r="N596"/>
  <c r="P595"/>
  <c r="O595"/>
  <c r="N595"/>
  <c r="P594"/>
  <c r="O594"/>
  <c r="N594"/>
  <c r="P593"/>
  <c r="O593"/>
  <c r="N593"/>
  <c r="P592"/>
  <c r="O592"/>
  <c r="N592"/>
  <c r="P591"/>
  <c r="O591"/>
  <c r="N591"/>
  <c r="P590"/>
  <c r="O590"/>
  <c r="N590"/>
  <c r="P589"/>
  <c r="O589"/>
  <c r="N589"/>
  <c r="P588"/>
  <c r="O588"/>
  <c r="N588"/>
  <c r="P587"/>
  <c r="O587"/>
  <c r="N587"/>
  <c r="P586"/>
  <c r="O586"/>
  <c r="N586"/>
  <c r="P585"/>
  <c r="O585"/>
  <c r="N585"/>
  <c r="P584"/>
  <c r="O584"/>
  <c r="N584"/>
  <c r="P583"/>
  <c r="O583"/>
  <c r="N583"/>
  <c r="P582"/>
  <c r="O582"/>
  <c r="N582"/>
  <c r="P581"/>
  <c r="O581"/>
  <c r="N581"/>
  <c r="P580"/>
  <c r="O580"/>
  <c r="N580"/>
  <c r="P579"/>
  <c r="O579"/>
  <c r="N579"/>
  <c r="P578"/>
  <c r="O578"/>
  <c r="N578"/>
  <c r="P577"/>
  <c r="O577"/>
  <c r="N577"/>
  <c r="P576"/>
  <c r="O576"/>
  <c r="N576"/>
  <c r="P575"/>
  <c r="O575"/>
  <c r="N575"/>
  <c r="P574"/>
  <c r="O574"/>
  <c r="N574"/>
  <c r="P573"/>
  <c r="O573"/>
  <c r="N573"/>
  <c r="P572"/>
  <c r="O572"/>
  <c r="N572"/>
  <c r="P571"/>
  <c r="O571"/>
  <c r="N571"/>
  <c r="P570"/>
  <c r="O570"/>
  <c r="N570"/>
  <c r="P569"/>
  <c r="O569"/>
  <c r="N569"/>
  <c r="P568"/>
  <c r="O568"/>
  <c r="N568"/>
  <c r="P567"/>
  <c r="O567"/>
  <c r="N567"/>
  <c r="P566"/>
  <c r="O566"/>
  <c r="N566"/>
  <c r="P565"/>
  <c r="O565"/>
  <c r="N565"/>
  <c r="P564"/>
  <c r="O564"/>
  <c r="N564"/>
  <c r="P563"/>
  <c r="O563"/>
  <c r="N563"/>
  <c r="P562"/>
  <c r="O562"/>
  <c r="N562"/>
  <c r="P561"/>
  <c r="O561"/>
  <c r="N561"/>
  <c r="P560"/>
  <c r="O560"/>
  <c r="N560"/>
  <c r="P559"/>
  <c r="O559"/>
  <c r="N559"/>
  <c r="P558"/>
  <c r="O558"/>
  <c r="N558"/>
  <c r="P557"/>
  <c r="O557"/>
  <c r="N557"/>
  <c r="P556"/>
  <c r="O556"/>
  <c r="N556"/>
  <c r="P555"/>
  <c r="O555"/>
  <c r="N555"/>
  <c r="P554"/>
  <c r="O554"/>
  <c r="N554"/>
  <c r="P553"/>
  <c r="O553"/>
  <c r="N553"/>
  <c r="P552"/>
  <c r="O552"/>
  <c r="N552"/>
  <c r="P551"/>
  <c r="O551"/>
  <c r="N551"/>
  <c r="P550"/>
  <c r="O550"/>
  <c r="N550"/>
  <c r="P549"/>
  <c r="O549"/>
  <c r="N549"/>
  <c r="P548"/>
  <c r="O548"/>
  <c r="N548"/>
  <c r="P547"/>
  <c r="O547"/>
  <c r="N547"/>
  <c r="P546"/>
  <c r="O546"/>
  <c r="N546"/>
  <c r="P545"/>
  <c r="O545"/>
  <c r="N545"/>
  <c r="P544"/>
  <c r="O544"/>
  <c r="N544"/>
  <c r="P543"/>
  <c r="O543"/>
  <c r="N543"/>
  <c r="P542"/>
  <c r="O542"/>
  <c r="N542"/>
  <c r="P541"/>
  <c r="O541"/>
  <c r="N541"/>
  <c r="P540"/>
  <c r="O540"/>
  <c r="N540"/>
  <c r="P539"/>
  <c r="O539"/>
  <c r="N539"/>
  <c r="P538"/>
  <c r="O538"/>
  <c r="N538"/>
  <c r="P537"/>
  <c r="O537"/>
  <c r="N537"/>
  <c r="P536"/>
  <c r="O536"/>
  <c r="N536"/>
  <c r="P535"/>
  <c r="O535"/>
  <c r="N535"/>
  <c r="P534"/>
  <c r="O534"/>
  <c r="N534"/>
  <c r="P533"/>
  <c r="O533"/>
  <c r="N533"/>
  <c r="P532"/>
  <c r="O532"/>
  <c r="N532"/>
  <c r="P531"/>
  <c r="O531"/>
  <c r="N531"/>
  <c r="P530"/>
  <c r="O530"/>
  <c r="N530"/>
  <c r="P529"/>
  <c r="O529"/>
  <c r="N529"/>
  <c r="P528"/>
  <c r="O528"/>
  <c r="N528"/>
  <c r="P527"/>
  <c r="O527"/>
  <c r="N527"/>
  <c r="P526"/>
  <c r="O526"/>
  <c r="N526"/>
  <c r="P525"/>
  <c r="O525"/>
  <c r="N525"/>
  <c r="P524"/>
  <c r="O524"/>
  <c r="N524"/>
  <c r="P523"/>
  <c r="O523"/>
  <c r="N523"/>
  <c r="P522"/>
  <c r="O522"/>
  <c r="N522"/>
  <c r="P521"/>
  <c r="O521"/>
  <c r="N521"/>
  <c r="P520"/>
  <c r="O520"/>
  <c r="N520"/>
  <c r="P519"/>
  <c r="O519"/>
  <c r="N519"/>
  <c r="P518"/>
  <c r="O518"/>
  <c r="N518"/>
  <c r="P517"/>
  <c r="O517"/>
  <c r="N517"/>
  <c r="P516"/>
  <c r="O516"/>
  <c r="N516"/>
  <c r="P515"/>
  <c r="O515"/>
  <c r="N515"/>
  <c r="P514"/>
  <c r="O514"/>
  <c r="N514"/>
  <c r="P513"/>
  <c r="O513"/>
  <c r="N513"/>
  <c r="P512"/>
  <c r="O512"/>
  <c r="N512"/>
  <c r="P511"/>
  <c r="O511"/>
  <c r="N511"/>
  <c r="P510"/>
  <c r="O510"/>
  <c r="N510"/>
  <c r="P509"/>
  <c r="O509"/>
  <c r="N509"/>
  <c r="P508"/>
  <c r="O508"/>
  <c r="N508"/>
  <c r="P507"/>
  <c r="O507"/>
  <c r="N507"/>
  <c r="P506"/>
  <c r="O506"/>
  <c r="N506"/>
  <c r="P505"/>
  <c r="O505"/>
  <c r="N505"/>
  <c r="P504"/>
  <c r="O504"/>
  <c r="N504"/>
  <c r="P503"/>
  <c r="O503"/>
  <c r="N503"/>
  <c r="P502"/>
  <c r="O502"/>
  <c r="N502"/>
  <c r="P501"/>
  <c r="O501"/>
  <c r="N501"/>
  <c r="P500"/>
  <c r="O500"/>
  <c r="N500"/>
  <c r="P499"/>
  <c r="O499"/>
  <c r="N499"/>
  <c r="P498"/>
  <c r="O498"/>
  <c r="N498"/>
  <c r="P497"/>
  <c r="O497"/>
  <c r="N497"/>
  <c r="P496"/>
  <c r="O496"/>
  <c r="N496"/>
  <c r="P495"/>
  <c r="O495"/>
  <c r="N495"/>
  <c r="P494"/>
  <c r="O494"/>
  <c r="N494"/>
  <c r="P493"/>
  <c r="O493"/>
  <c r="N493"/>
  <c r="P492"/>
  <c r="O492"/>
  <c r="N492"/>
  <c r="P491"/>
  <c r="O491"/>
  <c r="N491"/>
  <c r="P490"/>
  <c r="O490"/>
  <c r="N490"/>
  <c r="P489"/>
  <c r="O489"/>
  <c r="N489"/>
  <c r="P488"/>
  <c r="O488"/>
  <c r="N488"/>
  <c r="P487"/>
  <c r="O487"/>
  <c r="N487"/>
  <c r="P486"/>
  <c r="O486"/>
  <c r="N486"/>
  <c r="P485"/>
  <c r="O485"/>
  <c r="N485"/>
  <c r="P484"/>
  <c r="O484"/>
  <c r="N484"/>
  <c r="P483"/>
  <c r="O483"/>
  <c r="N483"/>
  <c r="P482"/>
  <c r="O482"/>
  <c r="N482"/>
  <c r="P481"/>
  <c r="O481"/>
  <c r="N481"/>
  <c r="P480"/>
  <c r="O480"/>
  <c r="N480"/>
  <c r="P479"/>
  <c r="O479"/>
  <c r="N479"/>
  <c r="P478"/>
  <c r="O478"/>
  <c r="N478"/>
  <c r="P477"/>
  <c r="O477"/>
  <c r="N477"/>
  <c r="P476"/>
  <c r="O476"/>
  <c r="N476"/>
  <c r="P475"/>
  <c r="O475"/>
  <c r="N475"/>
  <c r="P474"/>
  <c r="O474"/>
  <c r="N474"/>
  <c r="P473"/>
  <c r="O473"/>
  <c r="N473"/>
  <c r="P472"/>
  <c r="O472"/>
  <c r="N472"/>
  <c r="P471"/>
  <c r="O471"/>
  <c r="N471"/>
  <c r="P470"/>
  <c r="O470"/>
  <c r="N470"/>
  <c r="P469"/>
  <c r="O469"/>
  <c r="N469"/>
  <c r="P468"/>
  <c r="O468"/>
  <c r="N468"/>
  <c r="P467"/>
  <c r="O467"/>
  <c r="N467"/>
  <c r="P466"/>
  <c r="O466"/>
  <c r="N466"/>
  <c r="P465"/>
  <c r="O465"/>
  <c r="N465"/>
  <c r="P464"/>
  <c r="O464"/>
  <c r="N464"/>
  <c r="P463"/>
  <c r="O463"/>
  <c r="N463"/>
  <c r="P462"/>
  <c r="O462"/>
  <c r="N462"/>
  <c r="P461"/>
  <c r="O461"/>
  <c r="N461"/>
  <c r="P460"/>
  <c r="O460"/>
  <c r="N460"/>
  <c r="P459"/>
  <c r="O459"/>
  <c r="N459"/>
  <c r="P458"/>
  <c r="O458"/>
  <c r="N458"/>
  <c r="P457"/>
  <c r="O457"/>
  <c r="N457"/>
  <c r="P456"/>
  <c r="O456"/>
  <c r="N456"/>
  <c r="P455"/>
  <c r="O455"/>
  <c r="N455"/>
  <c r="P454"/>
  <c r="O454"/>
  <c r="N454"/>
  <c r="P453"/>
  <c r="O453"/>
  <c r="N453"/>
  <c r="P452"/>
  <c r="O452"/>
  <c r="N452"/>
  <c r="P451"/>
  <c r="O451"/>
  <c r="N451"/>
  <c r="P450"/>
  <c r="O450"/>
  <c r="N450"/>
  <c r="P449"/>
  <c r="O449"/>
  <c r="N449"/>
  <c r="P448"/>
  <c r="O448"/>
  <c r="N448"/>
  <c r="P447"/>
  <c r="O447"/>
  <c r="N447"/>
  <c r="P446"/>
  <c r="O446"/>
  <c r="N446"/>
  <c r="P445"/>
  <c r="O445"/>
  <c r="N445"/>
  <c r="P444"/>
  <c r="O444"/>
  <c r="N444"/>
  <c r="P443"/>
  <c r="O443"/>
  <c r="N443"/>
  <c r="P442"/>
  <c r="O442"/>
  <c r="N442"/>
  <c r="P441"/>
  <c r="O441"/>
  <c r="N441"/>
  <c r="P440"/>
  <c r="O440"/>
  <c r="N440"/>
  <c r="P439"/>
  <c r="O439"/>
  <c r="N439"/>
  <c r="P438"/>
  <c r="O438"/>
  <c r="N438"/>
  <c r="P437"/>
  <c r="O437"/>
  <c r="N437"/>
  <c r="P436"/>
  <c r="O436"/>
  <c r="N436"/>
  <c r="P435"/>
  <c r="O435"/>
  <c r="N435"/>
  <c r="P434"/>
  <c r="O434"/>
  <c r="N434"/>
  <c r="P433"/>
  <c r="O433"/>
  <c r="N433"/>
  <c r="P432"/>
  <c r="O432"/>
  <c r="N432"/>
  <c r="P431"/>
  <c r="O431"/>
  <c r="N431"/>
  <c r="P430"/>
  <c r="O430"/>
  <c r="N430"/>
  <c r="P429"/>
  <c r="O429"/>
  <c r="N429"/>
  <c r="P428"/>
  <c r="O428"/>
  <c r="N428"/>
  <c r="P427"/>
  <c r="O427"/>
  <c r="N427"/>
  <c r="P426"/>
  <c r="O426"/>
  <c r="N426"/>
  <c r="P425"/>
  <c r="O425"/>
  <c r="N425"/>
  <c r="P424"/>
  <c r="O424"/>
  <c r="N424"/>
  <c r="P423"/>
  <c r="O423"/>
  <c r="N423"/>
  <c r="P422"/>
  <c r="O422"/>
  <c r="N422"/>
  <c r="P421"/>
  <c r="O421"/>
  <c r="N421"/>
  <c r="P420"/>
  <c r="O420"/>
  <c r="N420"/>
  <c r="P419"/>
  <c r="O419"/>
  <c r="N419"/>
  <c r="P418"/>
  <c r="O418"/>
  <c r="N418"/>
  <c r="P417"/>
  <c r="O417"/>
  <c r="N417"/>
  <c r="P416"/>
  <c r="O416"/>
  <c r="N416"/>
  <c r="P415"/>
  <c r="O415"/>
  <c r="N415"/>
  <c r="P414"/>
  <c r="O414"/>
  <c r="N414"/>
  <c r="P413"/>
  <c r="O413"/>
  <c r="N413"/>
  <c r="P412"/>
  <c r="O412"/>
  <c r="N412"/>
  <c r="P411"/>
  <c r="O411"/>
  <c r="N411"/>
  <c r="P410"/>
  <c r="O410"/>
  <c r="N410"/>
  <c r="P409"/>
  <c r="O409"/>
  <c r="N409"/>
  <c r="P408"/>
  <c r="O408"/>
  <c r="N408"/>
  <c r="P407"/>
  <c r="O407"/>
  <c r="N407"/>
  <c r="P406"/>
  <c r="O406"/>
  <c r="N406"/>
  <c r="P405"/>
  <c r="O405"/>
  <c r="N405"/>
  <c r="P404"/>
  <c r="O404"/>
  <c r="N404"/>
  <c r="P403"/>
  <c r="O403"/>
  <c r="N403"/>
  <c r="P402"/>
  <c r="O402"/>
  <c r="N402"/>
  <c r="P401"/>
  <c r="O401"/>
  <c r="N401"/>
  <c r="P400"/>
  <c r="O400"/>
  <c r="N400"/>
  <c r="P399"/>
  <c r="O399"/>
  <c r="N399"/>
  <c r="P398"/>
  <c r="O398"/>
  <c r="N398"/>
  <c r="P397"/>
  <c r="O397"/>
  <c r="N397"/>
  <c r="P396"/>
  <c r="O396"/>
  <c r="N396"/>
  <c r="P395"/>
  <c r="O395"/>
  <c r="N395"/>
  <c r="P394"/>
  <c r="O394"/>
  <c r="N394"/>
  <c r="P393"/>
  <c r="O393"/>
  <c r="N393"/>
  <c r="P392"/>
  <c r="O392"/>
  <c r="N392"/>
  <c r="P391"/>
  <c r="O391"/>
  <c r="N391"/>
  <c r="P390"/>
  <c r="O390"/>
  <c r="N390"/>
  <c r="P389"/>
  <c r="O389"/>
  <c r="N389"/>
  <c r="P388"/>
  <c r="O388"/>
  <c r="N388"/>
  <c r="P387"/>
  <c r="O387"/>
  <c r="N387"/>
  <c r="P386"/>
  <c r="O386"/>
  <c r="N386"/>
  <c r="P385"/>
  <c r="O385"/>
  <c r="N385"/>
  <c r="P384"/>
  <c r="O384"/>
  <c r="N384"/>
  <c r="P383"/>
  <c r="O383"/>
  <c r="N383"/>
  <c r="P382"/>
  <c r="O382"/>
  <c r="N382"/>
  <c r="P381"/>
  <c r="O381"/>
  <c r="N381"/>
  <c r="P380"/>
  <c r="O380"/>
  <c r="N380"/>
  <c r="P379"/>
  <c r="O379"/>
  <c r="N379"/>
  <c r="P378"/>
  <c r="O378"/>
  <c r="N378"/>
  <c r="P377"/>
  <c r="O377"/>
  <c r="N377"/>
  <c r="P376"/>
  <c r="O376"/>
  <c r="N376"/>
  <c r="P375"/>
  <c r="O375"/>
  <c r="N375"/>
  <c r="P374"/>
  <c r="O374"/>
  <c r="N374"/>
  <c r="P373"/>
  <c r="O373"/>
  <c r="N373"/>
  <c r="P372"/>
  <c r="O372"/>
  <c r="N372"/>
  <c r="P371"/>
  <c r="O371"/>
  <c r="N371"/>
  <c r="P370"/>
  <c r="O370"/>
  <c r="N370"/>
  <c r="P369"/>
  <c r="O369"/>
  <c r="N369"/>
  <c r="P368"/>
  <c r="O368"/>
  <c r="N368"/>
  <c r="P367"/>
  <c r="O367"/>
  <c r="N367"/>
  <c r="P366"/>
  <c r="O366"/>
  <c r="N366"/>
  <c r="P365"/>
  <c r="O365"/>
  <c r="N365"/>
  <c r="P364"/>
  <c r="O364"/>
  <c r="N364"/>
  <c r="P363"/>
  <c r="O363"/>
  <c r="N363"/>
  <c r="P362"/>
  <c r="O362"/>
  <c r="N362"/>
  <c r="P361"/>
  <c r="O361"/>
  <c r="N361"/>
  <c r="P360"/>
  <c r="O360"/>
  <c r="N360"/>
  <c r="P359"/>
  <c r="O359"/>
  <c r="N359"/>
  <c r="P358"/>
  <c r="O358"/>
  <c r="N358"/>
  <c r="P357"/>
  <c r="O357"/>
  <c r="N357"/>
  <c r="P356"/>
  <c r="O356"/>
  <c r="N356"/>
  <c r="P355"/>
  <c r="O355"/>
  <c r="N355"/>
  <c r="P354"/>
  <c r="O354"/>
  <c r="N354"/>
  <c r="P353"/>
  <c r="O353"/>
  <c r="N353"/>
  <c r="P352"/>
  <c r="O352"/>
  <c r="N352"/>
  <c r="P351"/>
  <c r="O351"/>
  <c r="N351"/>
  <c r="P350"/>
  <c r="O350"/>
  <c r="N350"/>
  <c r="P349"/>
  <c r="O349"/>
  <c r="N349"/>
  <c r="P348"/>
  <c r="O348"/>
  <c r="N348"/>
  <c r="P347"/>
  <c r="O347"/>
  <c r="N347"/>
  <c r="P346"/>
  <c r="O346"/>
  <c r="N346"/>
  <c r="P345"/>
  <c r="O345"/>
  <c r="N345"/>
  <c r="P344"/>
  <c r="O344"/>
  <c r="N344"/>
  <c r="P343"/>
  <c r="O343"/>
  <c r="N343"/>
  <c r="P342"/>
  <c r="O342"/>
  <c r="N342"/>
  <c r="P341"/>
  <c r="O341"/>
  <c r="N341"/>
  <c r="P340"/>
  <c r="O340"/>
  <c r="N340"/>
  <c r="P339"/>
  <c r="O339"/>
  <c r="N339"/>
  <c r="P338"/>
  <c r="O338"/>
  <c r="N338"/>
  <c r="P337"/>
  <c r="O337"/>
  <c r="N337"/>
  <c r="P336"/>
  <c r="O336"/>
  <c r="N336"/>
  <c r="P335"/>
  <c r="O335"/>
  <c r="N335"/>
  <c r="P334"/>
  <c r="O334"/>
  <c r="N334"/>
  <c r="P333"/>
  <c r="O333"/>
  <c r="N333"/>
  <c r="P332"/>
  <c r="O332"/>
  <c r="N332"/>
  <c r="P331"/>
  <c r="O331"/>
  <c r="N331"/>
  <c r="P330"/>
  <c r="O330"/>
  <c r="N330"/>
  <c r="P329"/>
  <c r="O329"/>
  <c r="N329"/>
  <c r="P328"/>
  <c r="O328"/>
  <c r="N328"/>
  <c r="P327"/>
  <c r="O327"/>
  <c r="N327"/>
  <c r="P326"/>
  <c r="O326"/>
  <c r="N326"/>
  <c r="P325"/>
  <c r="O325"/>
  <c r="N325"/>
  <c r="P324"/>
  <c r="O324"/>
  <c r="N324"/>
  <c r="P323"/>
  <c r="O323"/>
  <c r="N323"/>
  <c r="P322"/>
  <c r="O322"/>
  <c r="N322"/>
  <c r="P321"/>
  <c r="O321"/>
  <c r="N321"/>
  <c r="P320"/>
  <c r="O320"/>
  <c r="N320"/>
  <c r="P319"/>
  <c r="O319"/>
  <c r="N319"/>
  <c r="P318"/>
  <c r="O318"/>
  <c r="N318"/>
  <c r="P317"/>
  <c r="O317"/>
  <c r="N317"/>
  <c r="P316"/>
  <c r="O316"/>
  <c r="N316"/>
  <c r="P315"/>
  <c r="O315"/>
  <c r="N315"/>
  <c r="P314"/>
  <c r="O314"/>
  <c r="N314"/>
  <c r="P313"/>
  <c r="O313"/>
  <c r="N313"/>
  <c r="P312"/>
  <c r="O312"/>
  <c r="N312"/>
  <c r="P311"/>
  <c r="O311"/>
  <c r="N311"/>
  <c r="P310"/>
  <c r="O310"/>
  <c r="N310"/>
  <c r="P309"/>
  <c r="O309"/>
  <c r="N309"/>
  <c r="P308"/>
  <c r="O308"/>
  <c r="N308"/>
  <c r="P307"/>
  <c r="O307"/>
  <c r="N307"/>
  <c r="P306"/>
  <c r="O306"/>
  <c r="N306"/>
  <c r="P305"/>
  <c r="O305"/>
  <c r="N305"/>
  <c r="P304"/>
  <c r="O304"/>
  <c r="N304"/>
  <c r="P303"/>
  <c r="O303"/>
  <c r="N303"/>
  <c r="P302"/>
  <c r="O302"/>
  <c r="N302"/>
  <c r="P301"/>
  <c r="O301"/>
  <c r="N301"/>
  <c r="P300"/>
  <c r="O300"/>
  <c r="N300"/>
  <c r="P299"/>
  <c r="O299"/>
  <c r="N299"/>
  <c r="P298"/>
  <c r="O298"/>
  <c r="N298"/>
  <c r="P297"/>
  <c r="O297"/>
  <c r="N297"/>
  <c r="P296"/>
  <c r="O296"/>
  <c r="N296"/>
  <c r="P295"/>
  <c r="O295"/>
  <c r="N295"/>
  <c r="P294"/>
  <c r="O294"/>
  <c r="N294"/>
  <c r="P293"/>
  <c r="O293"/>
  <c r="N293"/>
  <c r="P292"/>
  <c r="O292"/>
  <c r="N292"/>
  <c r="P291"/>
  <c r="O291"/>
  <c r="N291"/>
  <c r="P290"/>
  <c r="O290"/>
  <c r="N290"/>
  <c r="P289"/>
  <c r="O289"/>
  <c r="N289"/>
  <c r="P288"/>
  <c r="O288"/>
  <c r="N288"/>
  <c r="P287"/>
  <c r="O287"/>
  <c r="N287"/>
  <c r="P286"/>
  <c r="O286"/>
  <c r="N286"/>
  <c r="P285"/>
  <c r="O285"/>
  <c r="N285"/>
  <c r="P284"/>
  <c r="O284"/>
  <c r="N284"/>
  <c r="P283"/>
  <c r="O283"/>
  <c r="N283"/>
  <c r="P282"/>
  <c r="O282"/>
  <c r="N282"/>
  <c r="P281"/>
  <c r="O281"/>
  <c r="N281"/>
  <c r="P280"/>
  <c r="O280"/>
  <c r="N280"/>
  <c r="P279"/>
  <c r="O279"/>
  <c r="N279"/>
  <c r="P278"/>
  <c r="O278"/>
  <c r="N278"/>
  <c r="P277"/>
  <c r="O277"/>
  <c r="N277"/>
  <c r="P276"/>
  <c r="O276"/>
  <c r="N276"/>
  <c r="P275"/>
  <c r="O275"/>
  <c r="N275"/>
  <c r="P274"/>
  <c r="O274"/>
  <c r="N274"/>
  <c r="P273"/>
  <c r="O273"/>
  <c r="N273"/>
  <c r="P272"/>
  <c r="O272"/>
  <c r="N272"/>
  <c r="P271"/>
  <c r="O271"/>
  <c r="N271"/>
  <c r="P270"/>
  <c r="O270"/>
  <c r="N270"/>
  <c r="P269"/>
  <c r="O269"/>
  <c r="N269"/>
  <c r="P268"/>
  <c r="O268"/>
  <c r="N268"/>
  <c r="P267"/>
  <c r="O267"/>
  <c r="N267"/>
  <c r="P266"/>
  <c r="O266"/>
  <c r="N266"/>
  <c r="P265"/>
  <c r="O265"/>
  <c r="N265"/>
  <c r="P264"/>
  <c r="O264"/>
  <c r="N264"/>
  <c r="P263"/>
  <c r="O263"/>
  <c r="N263"/>
  <c r="P262"/>
  <c r="O262"/>
  <c r="N262"/>
  <c r="P261"/>
  <c r="O261"/>
  <c r="N261"/>
  <c r="P260"/>
  <c r="O260"/>
  <c r="N260"/>
  <c r="P259"/>
  <c r="O259"/>
  <c r="N259"/>
  <c r="P258"/>
  <c r="O258"/>
  <c r="N258"/>
  <c r="P257"/>
  <c r="O257"/>
  <c r="N257"/>
  <c r="P256"/>
  <c r="O256"/>
  <c r="N256"/>
  <c r="P255"/>
  <c r="O255"/>
  <c r="N255"/>
  <c r="P254"/>
  <c r="O254"/>
  <c r="N254"/>
  <c r="P253"/>
  <c r="O253"/>
  <c r="N253"/>
  <c r="P252"/>
  <c r="O252"/>
  <c r="N252"/>
  <c r="P251"/>
  <c r="O251"/>
  <c r="N251"/>
  <c r="P250"/>
  <c r="O250"/>
  <c r="N250"/>
  <c r="P249"/>
  <c r="O249"/>
  <c r="N249"/>
  <c r="P248"/>
  <c r="O248"/>
  <c r="N248"/>
  <c r="P247"/>
  <c r="O247"/>
  <c r="N247"/>
  <c r="P246"/>
  <c r="O246"/>
  <c r="N246"/>
  <c r="P245"/>
  <c r="O245"/>
  <c r="N245"/>
  <c r="P244"/>
  <c r="O244"/>
  <c r="N244"/>
  <c r="P243"/>
  <c r="O243"/>
  <c r="N243"/>
  <c r="P242"/>
  <c r="O242"/>
  <c r="N242"/>
  <c r="P241"/>
  <c r="O241"/>
  <c r="N241"/>
  <c r="P240"/>
  <c r="O240"/>
  <c r="N240"/>
  <c r="P239"/>
  <c r="O239"/>
  <c r="N239"/>
  <c r="P238"/>
  <c r="O238"/>
  <c r="N238"/>
  <c r="P237"/>
  <c r="O237"/>
  <c r="N237"/>
  <c r="P236"/>
  <c r="O236"/>
  <c r="N236"/>
  <c r="P235"/>
  <c r="O235"/>
  <c r="N235"/>
  <c r="P234"/>
  <c r="O234"/>
  <c r="N234"/>
  <c r="P233"/>
  <c r="O233"/>
  <c r="N233"/>
  <c r="P232"/>
  <c r="O232"/>
  <c r="N232"/>
  <c r="P231"/>
  <c r="O231"/>
  <c r="N231"/>
  <c r="P230"/>
  <c r="O230"/>
  <c r="N230"/>
  <c r="P229"/>
  <c r="O229"/>
  <c r="N229"/>
  <c r="P228"/>
  <c r="O228"/>
  <c r="N228"/>
  <c r="P227"/>
  <c r="O227"/>
  <c r="N227"/>
  <c r="P226"/>
  <c r="O226"/>
  <c r="N226"/>
  <c r="P225"/>
  <c r="O225"/>
  <c r="N225"/>
  <c r="P224"/>
  <c r="O224"/>
  <c r="N224"/>
  <c r="P223"/>
  <c r="O223"/>
  <c r="N223"/>
  <c r="P222"/>
  <c r="O222"/>
  <c r="N222"/>
  <c r="P221"/>
  <c r="O221"/>
  <c r="N221"/>
  <c r="P220"/>
  <c r="O220"/>
  <c r="N220"/>
  <c r="P219"/>
  <c r="O219"/>
  <c r="N219"/>
  <c r="P218"/>
  <c r="O218"/>
  <c r="N218"/>
  <c r="P217"/>
  <c r="O217"/>
  <c r="N217"/>
  <c r="P216"/>
  <c r="O216"/>
  <c r="N216"/>
  <c r="P215"/>
  <c r="O215"/>
  <c r="N215"/>
  <c r="P214"/>
  <c r="O214"/>
  <c r="N214"/>
  <c r="P213"/>
  <c r="O213"/>
  <c r="N213"/>
  <c r="P212"/>
  <c r="O212"/>
  <c r="N212"/>
  <c r="P211"/>
  <c r="O211"/>
  <c r="N211"/>
  <c r="P210"/>
  <c r="O210"/>
  <c r="N210"/>
  <c r="P209"/>
  <c r="O209"/>
  <c r="N209"/>
  <c r="P208"/>
  <c r="O208"/>
  <c r="N208"/>
  <c r="P207"/>
  <c r="O207"/>
  <c r="N207"/>
  <c r="P206"/>
  <c r="O206"/>
  <c r="N206"/>
  <c r="P205"/>
  <c r="O205"/>
  <c r="N205"/>
  <c r="P204"/>
  <c r="O204"/>
  <c r="N204"/>
  <c r="P203"/>
  <c r="O203"/>
  <c r="N203"/>
  <c r="P202"/>
  <c r="O202"/>
  <c r="N202"/>
  <c r="P201"/>
  <c r="O201"/>
  <c r="N201"/>
  <c r="P200"/>
  <c r="O200"/>
  <c r="N200"/>
  <c r="P199"/>
  <c r="O199"/>
  <c r="N199"/>
  <c r="P198"/>
  <c r="O198"/>
  <c r="N198"/>
  <c r="P197"/>
  <c r="O197"/>
  <c r="N197"/>
  <c r="P196"/>
  <c r="O196"/>
  <c r="N196"/>
  <c r="P195"/>
  <c r="O195"/>
  <c r="N195"/>
  <c r="P194"/>
  <c r="O194"/>
  <c r="N194"/>
  <c r="P193"/>
  <c r="O193"/>
  <c r="N193"/>
  <c r="P192"/>
  <c r="O192"/>
  <c r="N192"/>
  <c r="P191"/>
  <c r="O191"/>
  <c r="N191"/>
  <c r="P190"/>
  <c r="O190"/>
  <c r="N190"/>
  <c r="P189"/>
  <c r="O189"/>
  <c r="N189"/>
  <c r="P188"/>
  <c r="O188"/>
  <c r="N188"/>
  <c r="P187"/>
  <c r="O187"/>
  <c r="N187"/>
  <c r="P186"/>
  <c r="O186"/>
  <c r="N186"/>
  <c r="P185"/>
  <c r="O185"/>
  <c r="N185"/>
  <c r="P184"/>
  <c r="O184"/>
  <c r="N184"/>
  <c r="P183"/>
  <c r="O183"/>
  <c r="N183"/>
  <c r="P182"/>
  <c r="O182"/>
  <c r="N182"/>
  <c r="P181"/>
  <c r="O181"/>
  <c r="N181"/>
  <c r="P180"/>
  <c r="O180"/>
  <c r="N180"/>
  <c r="P179"/>
  <c r="O179"/>
  <c r="N179"/>
  <c r="P178"/>
  <c r="O178"/>
  <c r="N178"/>
  <c r="P177"/>
  <c r="O177"/>
  <c r="N177"/>
  <c r="P176"/>
  <c r="O176"/>
  <c r="N176"/>
  <c r="P175"/>
  <c r="O175"/>
  <c r="N175"/>
  <c r="P174"/>
  <c r="O174"/>
  <c r="N174"/>
  <c r="P173"/>
  <c r="O173"/>
  <c r="N173"/>
  <c r="P172"/>
  <c r="O172"/>
  <c r="N172"/>
  <c r="P171"/>
  <c r="O171"/>
  <c r="N171"/>
  <c r="P170"/>
  <c r="O170"/>
  <c r="N170"/>
  <c r="P169"/>
  <c r="O169"/>
  <c r="N169"/>
  <c r="P168"/>
  <c r="O168"/>
  <c r="N168"/>
  <c r="P167"/>
  <c r="O167"/>
  <c r="N167"/>
  <c r="P166"/>
  <c r="O166"/>
  <c r="N166"/>
  <c r="P165"/>
  <c r="O165"/>
  <c r="N165"/>
  <c r="P164"/>
  <c r="O164"/>
  <c r="N164"/>
  <c r="P163"/>
  <c r="O163"/>
  <c r="N163"/>
  <c r="P162"/>
  <c r="O162"/>
  <c r="N162"/>
  <c r="P161"/>
  <c r="O161"/>
  <c r="N161"/>
  <c r="P160"/>
  <c r="O160"/>
  <c r="N160"/>
  <c r="P159"/>
  <c r="O159"/>
  <c r="N159"/>
  <c r="P158"/>
  <c r="O158"/>
  <c r="N158"/>
  <c r="P157"/>
  <c r="O157"/>
  <c r="N157"/>
  <c r="P156"/>
  <c r="O156"/>
  <c r="N156"/>
  <c r="P155"/>
  <c r="O155"/>
  <c r="N155"/>
  <c r="P154"/>
  <c r="O154"/>
  <c r="N154"/>
  <c r="P153"/>
  <c r="O153"/>
  <c r="N153"/>
  <c r="P152"/>
  <c r="O152"/>
  <c r="N152"/>
  <c r="P151"/>
  <c r="O151"/>
  <c r="N151"/>
  <c r="P150"/>
  <c r="O150"/>
  <c r="N150"/>
  <c r="P149"/>
  <c r="O149"/>
  <c r="N149"/>
  <c r="P148"/>
  <c r="O148"/>
  <c r="N148"/>
  <c r="P147"/>
  <c r="O147"/>
  <c r="N147"/>
  <c r="P146"/>
  <c r="O146"/>
  <c r="N146"/>
  <c r="P145"/>
  <c r="O145"/>
  <c r="N145"/>
  <c r="P144"/>
  <c r="O144"/>
  <c r="N144"/>
  <c r="P143"/>
  <c r="O143"/>
  <c r="N143"/>
  <c r="P142"/>
  <c r="O142"/>
  <c r="N142"/>
  <c r="P141"/>
  <c r="O141"/>
  <c r="N141"/>
  <c r="P140"/>
  <c r="O140"/>
  <c r="N140"/>
  <c r="P139"/>
  <c r="O139"/>
  <c r="N139"/>
  <c r="P138"/>
  <c r="O138"/>
  <c r="N138"/>
  <c r="P137"/>
  <c r="O137"/>
  <c r="N137"/>
  <c r="P136"/>
  <c r="O136"/>
  <c r="N136"/>
  <c r="P135"/>
  <c r="O135"/>
  <c r="N135"/>
  <c r="P134"/>
  <c r="O134"/>
  <c r="N134"/>
  <c r="P133"/>
  <c r="O133"/>
  <c r="N133"/>
  <c r="P132"/>
  <c r="O132"/>
  <c r="N132"/>
  <c r="P131"/>
  <c r="O131"/>
  <c r="N131"/>
  <c r="P130"/>
  <c r="O130"/>
  <c r="N130"/>
  <c r="P129"/>
  <c r="O129"/>
  <c r="N129"/>
  <c r="P128"/>
  <c r="O128"/>
  <c r="N128"/>
  <c r="P127"/>
  <c r="O127"/>
  <c r="N127"/>
  <c r="P126"/>
  <c r="O126"/>
  <c r="N126"/>
  <c r="P125"/>
  <c r="O125"/>
  <c r="N125"/>
  <c r="P124"/>
  <c r="O124"/>
  <c r="N124"/>
  <c r="P123"/>
  <c r="O123"/>
  <c r="N123"/>
  <c r="P122"/>
  <c r="O122"/>
  <c r="N122"/>
  <c r="P121"/>
  <c r="O121"/>
  <c r="N121"/>
  <c r="P120"/>
  <c r="O120"/>
  <c r="N120"/>
  <c r="P119"/>
  <c r="O119"/>
  <c r="N119"/>
  <c r="P118"/>
  <c r="O118"/>
  <c r="N118"/>
  <c r="P117"/>
  <c r="O117"/>
  <c r="N117"/>
  <c r="P116"/>
  <c r="O116"/>
  <c r="N116"/>
  <c r="P115"/>
  <c r="O115"/>
  <c r="N115"/>
  <c r="P114"/>
  <c r="O114"/>
  <c r="N114"/>
  <c r="P113"/>
  <c r="O113"/>
  <c r="N113"/>
  <c r="P112"/>
  <c r="O112"/>
  <c r="N112"/>
  <c r="P111"/>
  <c r="O111"/>
  <c r="N111"/>
  <c r="P110"/>
  <c r="O110"/>
  <c r="N110"/>
  <c r="P109"/>
  <c r="O109"/>
  <c r="N109"/>
  <c r="P108"/>
  <c r="O108"/>
  <c r="N108"/>
  <c r="P107"/>
  <c r="O107"/>
  <c r="N107"/>
  <c r="P106"/>
  <c r="O106"/>
  <c r="N106"/>
  <c r="P105"/>
  <c r="O105"/>
  <c r="N105"/>
  <c r="P104"/>
  <c r="O104"/>
  <c r="N104"/>
  <c r="P103"/>
  <c r="O103"/>
  <c r="N103"/>
  <c r="P102"/>
  <c r="O102"/>
  <c r="N102"/>
  <c r="P101"/>
  <c r="O101"/>
  <c r="N101"/>
  <c r="P100"/>
  <c r="O100"/>
  <c r="N100"/>
  <c r="P99"/>
  <c r="O99"/>
  <c r="N99"/>
  <c r="P98"/>
  <c r="O98"/>
  <c r="N98"/>
  <c r="P97"/>
  <c r="O97"/>
  <c r="N97"/>
  <c r="P96"/>
  <c r="O96"/>
  <c r="N96"/>
  <c r="P95"/>
  <c r="O95"/>
  <c r="N95"/>
  <c r="P94"/>
  <c r="O94"/>
  <c r="N94"/>
  <c r="P93"/>
  <c r="O93"/>
  <c r="N93"/>
  <c r="P92"/>
  <c r="O92"/>
  <c r="N92"/>
  <c r="P91"/>
  <c r="O91"/>
  <c r="N91"/>
  <c r="P90"/>
  <c r="O90"/>
  <c r="N90"/>
  <c r="P89"/>
  <c r="O89"/>
  <c r="N89"/>
  <c r="P88"/>
  <c r="O88"/>
  <c r="N88"/>
  <c r="P87"/>
  <c r="O87"/>
  <c r="N87"/>
  <c r="P86"/>
  <c r="O86"/>
  <c r="N86"/>
  <c r="P85"/>
  <c r="O85"/>
  <c r="N85"/>
  <c r="P84"/>
  <c r="O84"/>
  <c r="N84"/>
  <c r="P83"/>
  <c r="O83"/>
  <c r="N83"/>
  <c r="P82"/>
  <c r="O82"/>
  <c r="N82"/>
  <c r="P81"/>
  <c r="O81"/>
  <c r="N81"/>
  <c r="P80"/>
  <c r="O80"/>
  <c r="N80"/>
  <c r="P79"/>
  <c r="O79"/>
  <c r="N79"/>
  <c r="P78"/>
  <c r="O78"/>
  <c r="N78"/>
  <c r="P77"/>
  <c r="O77"/>
  <c r="N77"/>
  <c r="P76"/>
  <c r="O76"/>
  <c r="N76"/>
  <c r="P75"/>
  <c r="O75"/>
  <c r="N75"/>
  <c r="P74"/>
  <c r="O74"/>
  <c r="N74"/>
  <c r="P73"/>
  <c r="O73"/>
  <c r="N73"/>
  <c r="P72"/>
  <c r="O72"/>
  <c r="N72"/>
  <c r="P71"/>
  <c r="O71"/>
  <c r="N71"/>
  <c r="P70"/>
  <c r="O70"/>
  <c r="N70"/>
  <c r="P69"/>
  <c r="O69"/>
  <c r="N69"/>
  <c r="P68"/>
  <c r="O68"/>
  <c r="N68"/>
  <c r="P67"/>
  <c r="O67"/>
  <c r="N67"/>
  <c r="P66"/>
  <c r="O66"/>
  <c r="N66"/>
  <c r="P65"/>
  <c r="O65"/>
  <c r="N65"/>
  <c r="P64"/>
  <c r="O64"/>
  <c r="N64"/>
  <c r="P63"/>
  <c r="O63"/>
  <c r="N63"/>
  <c r="P62"/>
  <c r="O62"/>
  <c r="N62"/>
  <c r="P61"/>
  <c r="O61"/>
  <c r="N61"/>
  <c r="P60"/>
  <c r="O60"/>
  <c r="N60"/>
  <c r="P59"/>
  <c r="O59"/>
  <c r="N59"/>
  <c r="P58"/>
  <c r="O58"/>
  <c r="N58"/>
  <c r="P57"/>
  <c r="O57"/>
  <c r="N57"/>
  <c r="P56"/>
  <c r="O56"/>
  <c r="N56"/>
  <c r="P55"/>
  <c r="O55"/>
  <c r="N55"/>
  <c r="P54"/>
  <c r="O54"/>
  <c r="N54"/>
  <c r="P53"/>
  <c r="O53"/>
  <c r="N53"/>
  <c r="P52"/>
  <c r="O52"/>
  <c r="N52"/>
  <c r="P51"/>
  <c r="O51"/>
  <c r="N51"/>
  <c r="P50"/>
  <c r="O50"/>
  <c r="N50"/>
  <c r="P49"/>
  <c r="O49"/>
  <c r="N49"/>
  <c r="P48"/>
  <c r="O48"/>
  <c r="N48"/>
  <c r="P47"/>
  <c r="O47"/>
  <c r="N47"/>
  <c r="P46"/>
  <c r="O46"/>
  <c r="N46"/>
  <c r="P45"/>
  <c r="O45"/>
  <c r="N45"/>
  <c r="P44"/>
  <c r="O44"/>
  <c r="N44"/>
  <c r="P43"/>
  <c r="O43"/>
  <c r="N43"/>
  <c r="P42"/>
  <c r="O42"/>
  <c r="N42"/>
  <c r="P41"/>
  <c r="O41"/>
  <c r="N41"/>
  <c r="P40"/>
  <c r="O40"/>
  <c r="N40"/>
  <c r="P39"/>
  <c r="O39"/>
  <c r="N39"/>
  <c r="P38"/>
  <c r="O38"/>
  <c r="N38"/>
  <c r="P37"/>
  <c r="O37"/>
  <c r="N37"/>
  <c r="P36"/>
  <c r="O36"/>
  <c r="N36"/>
  <c r="P35"/>
  <c r="O35"/>
  <c r="N35"/>
  <c r="P34"/>
  <c r="O34"/>
  <c r="N34"/>
  <c r="P33"/>
  <c r="O33"/>
  <c r="N33"/>
  <c r="P32"/>
  <c r="O32"/>
  <c r="N32"/>
  <c r="P31"/>
  <c r="O31"/>
  <c r="N31"/>
  <c r="P30"/>
  <c r="O30"/>
  <c r="N30"/>
  <c r="P29"/>
  <c r="O29"/>
  <c r="N29"/>
  <c r="P28"/>
  <c r="O28"/>
  <c r="N28"/>
  <c r="P27"/>
  <c r="O27"/>
  <c r="N27"/>
  <c r="P26"/>
  <c r="O26"/>
  <c r="N26"/>
  <c r="P25"/>
  <c r="O25"/>
  <c r="N25"/>
  <c r="P24"/>
  <c r="O24"/>
  <c r="N24"/>
  <c r="P23"/>
  <c r="O23"/>
  <c r="N23"/>
  <c r="P22"/>
  <c r="O22"/>
  <c r="N22"/>
  <c r="P21"/>
  <c r="O21"/>
  <c r="N21"/>
  <c r="P20"/>
  <c r="O20"/>
  <c r="N20"/>
  <c r="P19"/>
  <c r="O19"/>
  <c r="N19"/>
  <c r="P18"/>
  <c r="O18"/>
  <c r="N18"/>
  <c r="P17"/>
  <c r="O17"/>
  <c r="N17"/>
  <c r="P16"/>
  <c r="O16"/>
  <c r="N16"/>
  <c r="P15"/>
  <c r="O15"/>
  <c r="N15"/>
  <c r="P14"/>
  <c r="O14"/>
  <c r="N14"/>
  <c r="P13"/>
  <c r="O13"/>
  <c r="N13"/>
  <c r="P12"/>
  <c r="O12"/>
  <c r="N12"/>
  <c r="E127" i="14" l="1"/>
  <c r="E126"/>
  <c r="E125"/>
  <c r="G125" s="1"/>
  <c r="E124"/>
  <c r="H124" s="1"/>
  <c r="E123"/>
  <c r="G123" s="1"/>
  <c r="E122"/>
  <c r="E121"/>
  <c r="G121" s="1"/>
  <c r="E120"/>
  <c r="H120" s="1"/>
  <c r="E119"/>
  <c r="E118"/>
  <c r="E117"/>
  <c r="G117" s="1"/>
  <c r="E116"/>
  <c r="H116" s="1"/>
  <c r="E115"/>
  <c r="E114"/>
  <c r="E113"/>
  <c r="E112"/>
  <c r="H112" s="1"/>
  <c r="E111"/>
  <c r="G111" s="1"/>
  <c r="E110"/>
  <c r="E109"/>
  <c r="G109" s="1"/>
  <c r="E108"/>
  <c r="H108" s="1"/>
  <c r="E107"/>
  <c r="E106"/>
  <c r="E105"/>
  <c r="E104"/>
  <c r="H104" s="1"/>
  <c r="E103"/>
  <c r="G103" s="1"/>
  <c r="E102"/>
  <c r="E101"/>
  <c r="G101" s="1"/>
  <c r="E100"/>
  <c r="H100" s="1"/>
  <c r="E99"/>
  <c r="E98"/>
  <c r="E97"/>
  <c r="E96"/>
  <c r="H96" s="1"/>
  <c r="E95"/>
  <c r="G95" s="1"/>
  <c r="E94"/>
  <c r="E93"/>
  <c r="G93" s="1"/>
  <c r="E92"/>
  <c r="H92" s="1"/>
  <c r="E91"/>
  <c r="E90"/>
  <c r="E89"/>
  <c r="G89" s="1"/>
  <c r="E88"/>
  <c r="H88" s="1"/>
  <c r="E87"/>
  <c r="E86"/>
  <c r="E85"/>
  <c r="G85" s="1"/>
  <c r="E84"/>
  <c r="H84" s="1"/>
  <c r="E83"/>
  <c r="G83" s="1"/>
  <c r="E82"/>
  <c r="E81"/>
  <c r="G81" s="1"/>
  <c r="E80"/>
  <c r="H80" s="1"/>
  <c r="E79"/>
  <c r="G79" s="1"/>
  <c r="E78"/>
  <c r="E77"/>
  <c r="G77" s="1"/>
  <c r="E76"/>
  <c r="H76" s="1"/>
  <c r="E75"/>
  <c r="G75" s="1"/>
  <c r="E74"/>
  <c r="E73"/>
  <c r="G73" s="1"/>
  <c r="E72"/>
  <c r="H72" s="1"/>
  <c r="E71"/>
  <c r="G71" s="1"/>
  <c r="E70"/>
  <c r="E69"/>
  <c r="G69" s="1"/>
  <c r="E68"/>
  <c r="H68" s="1"/>
  <c r="E67"/>
  <c r="G67" s="1"/>
  <c r="E66"/>
  <c r="E65"/>
  <c r="G65" s="1"/>
  <c r="E64"/>
  <c r="H64" s="1"/>
  <c r="E63"/>
  <c r="G63" s="1"/>
  <c r="E62"/>
  <c r="E61"/>
  <c r="G61" s="1"/>
  <c r="E60"/>
  <c r="H60" s="1"/>
  <c r="E59"/>
  <c r="G59" s="1"/>
  <c r="E58"/>
  <c r="E57"/>
  <c r="E56"/>
  <c r="G56" s="1"/>
  <c r="E55"/>
  <c r="H55" s="1"/>
  <c r="E54"/>
  <c r="G54" s="1"/>
  <c r="E53"/>
  <c r="E52"/>
  <c r="F52" s="1"/>
  <c r="E51"/>
  <c r="F51" s="1"/>
  <c r="F1094" i="4"/>
  <c r="F7" s="1"/>
  <c r="F1093"/>
  <c r="F1092"/>
  <c r="F1089"/>
  <c r="F1088"/>
  <c r="F1087"/>
  <c r="F1086"/>
  <c r="L1084"/>
  <c r="L1094"/>
  <c r="L7" s="1"/>
  <c r="K1094"/>
  <c r="K7" s="1"/>
  <c r="J1094"/>
  <c r="J7" s="1"/>
  <c r="L1093"/>
  <c r="K1093"/>
  <c r="J1093"/>
  <c r="L1092"/>
  <c r="K1092"/>
  <c r="J1092"/>
  <c r="L1091"/>
  <c r="L1090"/>
  <c r="L1089"/>
  <c r="K1089"/>
  <c r="J1089"/>
  <c r="L1088"/>
  <c r="K1088"/>
  <c r="J1088"/>
  <c r="L1087"/>
  <c r="K1087"/>
  <c r="J1087"/>
  <c r="L1086"/>
  <c r="K1086"/>
  <c r="J1086"/>
  <c r="L1085"/>
  <c r="I1094"/>
  <c r="I7" s="1"/>
  <c r="I1093"/>
  <c r="I1092"/>
  <c r="I1089"/>
  <c r="I1088"/>
  <c r="I1087"/>
  <c r="I1086"/>
  <c r="G1094"/>
  <c r="G1093"/>
  <c r="G1092"/>
  <c r="G1091"/>
  <c r="G1090"/>
  <c r="G1089"/>
  <c r="G1088"/>
  <c r="G1087"/>
  <c r="G1086"/>
  <c r="G1085"/>
  <c r="G1084"/>
  <c r="I181" i="14"/>
  <c r="I180"/>
  <c r="I179"/>
  <c r="I178"/>
  <c r="I177"/>
  <c r="I176"/>
  <c r="I175"/>
  <c r="I174"/>
  <c r="I173"/>
  <c r="I172"/>
  <c r="K6"/>
  <c r="K5"/>
  <c r="D6"/>
  <c r="D5"/>
  <c r="L163"/>
  <c r="K163"/>
  <c r="J163"/>
  <c r="I163"/>
  <c r="H163"/>
  <c r="G163"/>
  <c r="G127"/>
  <c r="H126"/>
  <c r="H122"/>
  <c r="G119"/>
  <c r="H118"/>
  <c r="G115"/>
  <c r="H114"/>
  <c r="G113"/>
  <c r="H110"/>
  <c r="G107"/>
  <c r="H106"/>
  <c r="G105"/>
  <c r="H102"/>
  <c r="G99"/>
  <c r="H98"/>
  <c r="G97"/>
  <c r="H94"/>
  <c r="G91"/>
  <c r="H90"/>
  <c r="G87"/>
  <c r="H86"/>
  <c r="H82"/>
  <c r="H78"/>
  <c r="H74"/>
  <c r="H70"/>
  <c r="H66"/>
  <c r="H62"/>
  <c r="H52" l="1"/>
  <c r="F8" i="2"/>
  <c r="B12"/>
  <c r="L5" i="4"/>
  <c r="B8" i="2"/>
  <c r="G5" i="4"/>
  <c r="B10" i="2"/>
  <c r="G6" i="4"/>
  <c r="L6"/>
  <c r="G7"/>
  <c r="F87" i="14"/>
  <c r="F79"/>
  <c r="F105"/>
  <c r="F83"/>
  <c r="F91"/>
  <c r="F109"/>
  <c r="F123"/>
  <c r="F77"/>
  <c r="F81"/>
  <c r="F85"/>
  <c r="F89"/>
  <c r="F103"/>
  <c r="F107"/>
  <c r="F111"/>
  <c r="F125"/>
  <c r="H59"/>
  <c r="H61"/>
  <c r="H63"/>
  <c r="H65"/>
  <c r="H67"/>
  <c r="H69"/>
  <c r="H71"/>
  <c r="H73"/>
  <c r="H54"/>
  <c r="F59"/>
  <c r="F61"/>
  <c r="F63"/>
  <c r="F65"/>
  <c r="F67"/>
  <c r="F69"/>
  <c r="F71"/>
  <c r="F73"/>
  <c r="F75"/>
  <c r="H77"/>
  <c r="H79"/>
  <c r="H81"/>
  <c r="H83"/>
  <c r="H85"/>
  <c r="H87"/>
  <c r="H89"/>
  <c r="F93"/>
  <c r="F95"/>
  <c r="F97"/>
  <c r="F99"/>
  <c r="F101"/>
  <c r="H103"/>
  <c r="H105"/>
  <c r="H107"/>
  <c r="H109"/>
  <c r="H111"/>
  <c r="F115"/>
  <c r="F117"/>
  <c r="F119"/>
  <c r="F121"/>
  <c r="H123"/>
  <c r="H125"/>
  <c r="H93"/>
  <c r="H95"/>
  <c r="H97"/>
  <c r="H99"/>
  <c r="F113"/>
  <c r="H115"/>
  <c r="H117"/>
  <c r="H119"/>
  <c r="G60"/>
  <c r="G62"/>
  <c r="G64"/>
  <c r="G66"/>
  <c r="G68"/>
  <c r="G70"/>
  <c r="G72"/>
  <c r="G74"/>
  <c r="H75"/>
  <c r="G76"/>
  <c r="G78"/>
  <c r="G80"/>
  <c r="G82"/>
  <c r="G84"/>
  <c r="G86"/>
  <c r="G88"/>
  <c r="G90"/>
  <c r="H91"/>
  <c r="G92"/>
  <c r="G94"/>
  <c r="G96"/>
  <c r="G98"/>
  <c r="G100"/>
  <c r="H101"/>
  <c r="G102"/>
  <c r="G104"/>
  <c r="G106"/>
  <c r="G108"/>
  <c r="G110"/>
  <c r="G112"/>
  <c r="H113"/>
  <c r="G114"/>
  <c r="G116"/>
  <c r="G118"/>
  <c r="G120"/>
  <c r="H121"/>
  <c r="G122"/>
  <c r="G124"/>
  <c r="G126"/>
  <c r="F127"/>
  <c r="H127"/>
  <c r="F60"/>
  <c r="F62"/>
  <c r="F64"/>
  <c r="F66"/>
  <c r="F68"/>
  <c r="F70"/>
  <c r="F72"/>
  <c r="F74"/>
  <c r="F76"/>
  <c r="F78"/>
  <c r="F80"/>
  <c r="F82"/>
  <c r="F84"/>
  <c r="F86"/>
  <c r="F88"/>
  <c r="F90"/>
  <c r="F92"/>
  <c r="F94"/>
  <c r="F96"/>
  <c r="F98"/>
  <c r="F100"/>
  <c r="F102"/>
  <c r="F104"/>
  <c r="F106"/>
  <c r="F108"/>
  <c r="F110"/>
  <c r="F112"/>
  <c r="F114"/>
  <c r="F116"/>
  <c r="F118"/>
  <c r="F120"/>
  <c r="F122"/>
  <c r="F124"/>
  <c r="F126"/>
  <c r="H53"/>
  <c r="G52"/>
  <c r="F54"/>
  <c r="G53"/>
  <c r="G55"/>
  <c r="F56"/>
  <c r="H56"/>
  <c r="F53"/>
  <c r="F55"/>
  <c r="G51"/>
  <c r="H57"/>
  <c r="G58"/>
  <c r="G57"/>
  <c r="F58"/>
  <c r="H58"/>
  <c r="F57"/>
  <c r="H51"/>
  <c r="G49" l="1"/>
  <c r="H49"/>
  <c r="F49"/>
  <c r="L8" i="4"/>
  <c r="G8"/>
  <c r="I48" i="14" l="1"/>
  <c r="C48"/>
  <c r="E883" i="12"/>
  <c r="H883" s="1"/>
  <c r="E882"/>
  <c r="H882" s="1"/>
  <c r="E881"/>
  <c r="H881" s="1"/>
  <c r="E880"/>
  <c r="H880" s="1"/>
  <c r="E879"/>
  <c r="H879" s="1"/>
  <c r="E878"/>
  <c r="H878" s="1"/>
  <c r="E877"/>
  <c r="H877" s="1"/>
  <c r="E876"/>
  <c r="H876" s="1"/>
  <c r="E875"/>
  <c r="H875" s="1"/>
  <c r="E874"/>
  <c r="H874" s="1"/>
  <c r="E873"/>
  <c r="H873" s="1"/>
  <c r="E872"/>
  <c r="H872" s="1"/>
  <c r="E871"/>
  <c r="H871" s="1"/>
  <c r="E870"/>
  <c r="H870" s="1"/>
  <c r="E869"/>
  <c r="H869" s="1"/>
  <c r="E868"/>
  <c r="H868" s="1"/>
  <c r="E867"/>
  <c r="H867" s="1"/>
  <c r="E866"/>
  <c r="H866" s="1"/>
  <c r="H1010"/>
  <c r="E1009"/>
  <c r="H1009" s="1"/>
  <c r="E1008"/>
  <c r="H1008" s="1"/>
  <c r="E1007"/>
  <c r="H1007" s="1"/>
  <c r="E1006"/>
  <c r="H1006" s="1"/>
  <c r="E1005"/>
  <c r="H1005" s="1"/>
  <c r="E1004"/>
  <c r="H1004" s="1"/>
  <c r="E1003"/>
  <c r="H1003" s="1"/>
  <c r="E1002"/>
  <c r="H1002" s="1"/>
  <c r="E1001"/>
  <c r="H1001" s="1"/>
  <c r="E1000"/>
  <c r="H1000" s="1"/>
  <c r="E999"/>
  <c r="H999" s="1"/>
  <c r="E998"/>
  <c r="H998" s="1"/>
  <c r="E997"/>
  <c r="H997" s="1"/>
  <c r="E996"/>
  <c r="H996" s="1"/>
  <c r="E995"/>
  <c r="H995" s="1"/>
  <c r="E994"/>
  <c r="H994" s="1"/>
  <c r="E993"/>
  <c r="H993" s="1"/>
  <c r="E992"/>
  <c r="H992" s="1"/>
  <c r="E991"/>
  <c r="H991" s="1"/>
  <c r="E990"/>
  <c r="H990" s="1"/>
  <c r="E989"/>
  <c r="H989" s="1"/>
  <c r="E988"/>
  <c r="H988" s="1"/>
  <c r="E987"/>
  <c r="H987" s="1"/>
  <c r="E986"/>
  <c r="H986" s="1"/>
  <c r="E985"/>
  <c r="H985" s="1"/>
  <c r="E984"/>
  <c r="H984" s="1"/>
  <c r="E983"/>
  <c r="H983" s="1"/>
  <c r="E982"/>
  <c r="H982" s="1"/>
  <c r="E981"/>
  <c r="H981" s="1"/>
  <c r="E980"/>
  <c r="H980" s="1"/>
  <c r="E979"/>
  <c r="H979" s="1"/>
  <c r="E978"/>
  <c r="H978" s="1"/>
  <c r="E977"/>
  <c r="H977" s="1"/>
  <c r="E976"/>
  <c r="H976" s="1"/>
  <c r="E975"/>
  <c r="H975" s="1"/>
  <c r="E974"/>
  <c r="H974" s="1"/>
  <c r="E973"/>
  <c r="H973" s="1"/>
  <c r="E972"/>
  <c r="H972" s="1"/>
  <c r="E971"/>
  <c r="H971" s="1"/>
  <c r="E970"/>
  <c r="H970" s="1"/>
  <c r="E969"/>
  <c r="H969" s="1"/>
  <c r="E968"/>
  <c r="H968" s="1"/>
  <c r="E967"/>
  <c r="H967" s="1"/>
  <c r="E966"/>
  <c r="H966" s="1"/>
  <c r="E965"/>
  <c r="H965" s="1"/>
  <c r="E964"/>
  <c r="H964" s="1"/>
  <c r="E963"/>
  <c r="H963" s="1"/>
  <c r="E962"/>
  <c r="H962" s="1"/>
  <c r="E961"/>
  <c r="H961" s="1"/>
  <c r="E960"/>
  <c r="H960" s="1"/>
  <c r="E959"/>
  <c r="H959" s="1"/>
  <c r="E958"/>
  <c r="H958" s="1"/>
  <c r="E957"/>
  <c r="H957" s="1"/>
  <c r="E956"/>
  <c r="H956" s="1"/>
  <c r="E955"/>
  <c r="H955" s="1"/>
  <c r="E954"/>
  <c r="H954" s="1"/>
  <c r="E953"/>
  <c r="H953" s="1"/>
  <c r="E952"/>
  <c r="H952" s="1"/>
  <c r="E951"/>
  <c r="H951" s="1"/>
  <c r="E950"/>
  <c r="H950" s="1"/>
  <c r="E949"/>
  <c r="H949" s="1"/>
  <c r="E948"/>
  <c r="H948" s="1"/>
  <c r="E947"/>
  <c r="H947" s="1"/>
  <c r="E946"/>
  <c r="H946" s="1"/>
  <c r="E945"/>
  <c r="H945" s="1"/>
  <c r="E944"/>
  <c r="H944" s="1"/>
  <c r="E943"/>
  <c r="H943" s="1"/>
  <c r="E942"/>
  <c r="H942" s="1"/>
  <c r="E941"/>
  <c r="H941" s="1"/>
  <c r="E940"/>
  <c r="H940" s="1"/>
  <c r="E939"/>
  <c r="H939" s="1"/>
  <c r="E938"/>
  <c r="H938" s="1"/>
  <c r="E937"/>
  <c r="H937" s="1"/>
  <c r="E936"/>
  <c r="H936" s="1"/>
  <c r="E935"/>
  <c r="H935" s="1"/>
  <c r="E934"/>
  <c r="H934" s="1"/>
  <c r="E933"/>
  <c r="H933" s="1"/>
  <c r="E932"/>
  <c r="H932" s="1"/>
  <c r="E931"/>
  <c r="H931" s="1"/>
  <c r="E930"/>
  <c r="H930" s="1"/>
  <c r="E929"/>
  <c r="H929" s="1"/>
  <c r="E928"/>
  <c r="H928" s="1"/>
  <c r="E927"/>
  <c r="H927" s="1"/>
  <c r="E926"/>
  <c r="H926" s="1"/>
  <c r="E925"/>
  <c r="H925" s="1"/>
  <c r="E924"/>
  <c r="H924" s="1"/>
  <c r="E923"/>
  <c r="H923" s="1"/>
  <c r="E922"/>
  <c r="H922" s="1"/>
  <c r="E921"/>
  <c r="H921" s="1"/>
  <c r="E920"/>
  <c r="H920" s="1"/>
  <c r="E919"/>
  <c r="H919" s="1"/>
  <c r="E918"/>
  <c r="H918" s="1"/>
  <c r="E917"/>
  <c r="H917" s="1"/>
  <c r="E916"/>
  <c r="H916" s="1"/>
  <c r="E915"/>
  <c r="H915" s="1"/>
  <c r="E914"/>
  <c r="H914" s="1"/>
  <c r="E913"/>
  <c r="H913" s="1"/>
  <c r="E912"/>
  <c r="H912" s="1"/>
  <c r="E911"/>
  <c r="H911" s="1"/>
  <c r="E910"/>
  <c r="H910" s="1"/>
  <c r="E909"/>
  <c r="H909" s="1"/>
  <c r="E908"/>
  <c r="H908" s="1"/>
  <c r="E907"/>
  <c r="H907" s="1"/>
  <c r="E906"/>
  <c r="H906" s="1"/>
  <c r="E905"/>
  <c r="H905" s="1"/>
  <c r="E904"/>
  <c r="H904" s="1"/>
  <c r="E903"/>
  <c r="H903" s="1"/>
  <c r="E902"/>
  <c r="H902" s="1"/>
  <c r="E901"/>
  <c r="H901" s="1"/>
  <c r="E900"/>
  <c r="H900" s="1"/>
  <c r="E899"/>
  <c r="H899" s="1"/>
  <c r="E898"/>
  <c r="H898" s="1"/>
  <c r="E897"/>
  <c r="H897" s="1"/>
  <c r="E896"/>
  <c r="H896" s="1"/>
  <c r="E895"/>
  <c r="H895" s="1"/>
  <c r="E894"/>
  <c r="H894" s="1"/>
  <c r="E893"/>
  <c r="H893" s="1"/>
  <c r="E892"/>
  <c r="H892" s="1"/>
  <c r="E891"/>
  <c r="H891" s="1"/>
  <c r="E890"/>
  <c r="H890" s="1"/>
  <c r="E889"/>
  <c r="H889" s="1"/>
  <c r="E888"/>
  <c r="H888" s="1"/>
  <c r="E887"/>
  <c r="H887" s="1"/>
  <c r="E886"/>
  <c r="H886" s="1"/>
  <c r="E885"/>
  <c r="H885" s="1"/>
  <c r="E884"/>
  <c r="H884" s="1"/>
  <c r="E865"/>
  <c r="H865" s="1"/>
  <c r="E864"/>
  <c r="H864" s="1"/>
  <c r="E863"/>
  <c r="H863" s="1"/>
  <c r="E862"/>
  <c r="H862" s="1"/>
  <c r="E861"/>
  <c r="H861" s="1"/>
  <c r="E860"/>
  <c r="H860" s="1"/>
  <c r="E859"/>
  <c r="H859" s="1"/>
  <c r="E858"/>
  <c r="H858" s="1"/>
  <c r="E857"/>
  <c r="H857" s="1"/>
  <c r="E856"/>
  <c r="H856" s="1"/>
  <c r="E855"/>
  <c r="H855" s="1"/>
  <c r="E854"/>
  <c r="H854" s="1"/>
  <c r="E853"/>
  <c r="H853" s="1"/>
  <c r="E852"/>
  <c r="H852" s="1"/>
  <c r="E851"/>
  <c r="H851" s="1"/>
  <c r="E850"/>
  <c r="H850" s="1"/>
  <c r="E849"/>
  <c r="H849" s="1"/>
  <c r="E848"/>
  <c r="H848" s="1"/>
  <c r="E847"/>
  <c r="H847" s="1"/>
  <c r="E846"/>
  <c r="H846" s="1"/>
  <c r="E845"/>
  <c r="H845" s="1"/>
  <c r="E844"/>
  <c r="H844" s="1"/>
  <c r="E843"/>
  <c r="H843" s="1"/>
  <c r="E842"/>
  <c r="H842" s="1"/>
  <c r="E841"/>
  <c r="H841" s="1"/>
  <c r="E840"/>
  <c r="H840" s="1"/>
  <c r="E839"/>
  <c r="H839" s="1"/>
  <c r="E838"/>
  <c r="H838" s="1"/>
  <c r="E837"/>
  <c r="H837" s="1"/>
  <c r="E836"/>
  <c r="H836" s="1"/>
  <c r="E835"/>
  <c r="H835" s="1"/>
  <c r="E834"/>
  <c r="H834" s="1"/>
  <c r="E833"/>
  <c r="H833" s="1"/>
  <c r="E832"/>
  <c r="H832" s="1"/>
  <c r="E831"/>
  <c r="H831" s="1"/>
  <c r="E830"/>
  <c r="H830" s="1"/>
  <c r="E829"/>
  <c r="H829" s="1"/>
  <c r="E828"/>
  <c r="H828" s="1"/>
  <c r="E827"/>
  <c r="H827" s="1"/>
  <c r="E826"/>
  <c r="H826" s="1"/>
  <c r="E825"/>
  <c r="H825" s="1"/>
  <c r="E824"/>
  <c r="H824" s="1"/>
  <c r="E823"/>
  <c r="H823" s="1"/>
  <c r="E822"/>
  <c r="H822" s="1"/>
  <c r="E821"/>
  <c r="H821" s="1"/>
  <c r="E820"/>
  <c r="H820" s="1"/>
  <c r="E819"/>
  <c r="H819" s="1"/>
  <c r="E818"/>
  <c r="H818" s="1"/>
  <c r="E817"/>
  <c r="H817" s="1"/>
  <c r="E816"/>
  <c r="H816" s="1"/>
  <c r="E815"/>
  <c r="H815" s="1"/>
  <c r="E814"/>
  <c r="H814" s="1"/>
  <c r="E813"/>
  <c r="H813" s="1"/>
  <c r="E812"/>
  <c r="H812" s="1"/>
  <c r="E811"/>
  <c r="H811" s="1"/>
  <c r="E810"/>
  <c r="H810" s="1"/>
  <c r="E809"/>
  <c r="H809" s="1"/>
  <c r="E808"/>
  <c r="H808" s="1"/>
  <c r="E807"/>
  <c r="H807" s="1"/>
  <c r="E806"/>
  <c r="H806" s="1"/>
  <c r="E805"/>
  <c r="H805" s="1"/>
  <c r="E804"/>
  <c r="H804" s="1"/>
  <c r="E803"/>
  <c r="H803" s="1"/>
  <c r="E802"/>
  <c r="H802" s="1"/>
  <c r="E801"/>
  <c r="H801" s="1"/>
  <c r="E800"/>
  <c r="H800" s="1"/>
  <c r="E799"/>
  <c r="H799" s="1"/>
  <c r="E798"/>
  <c r="H798" s="1"/>
  <c r="E797"/>
  <c r="H797" s="1"/>
  <c r="E796"/>
  <c r="H796" s="1"/>
  <c r="E795"/>
  <c r="H795" s="1"/>
  <c r="E794"/>
  <c r="H794" s="1"/>
  <c r="E793"/>
  <c r="H793" s="1"/>
  <c r="E792"/>
  <c r="H792" s="1"/>
  <c r="E791"/>
  <c r="H791" s="1"/>
  <c r="E790"/>
  <c r="H790" s="1"/>
  <c r="E789"/>
  <c r="H789" s="1"/>
  <c r="E788"/>
  <c r="H788" s="1"/>
  <c r="E787"/>
  <c r="H787" s="1"/>
  <c r="E786"/>
  <c r="H786" s="1"/>
  <c r="E785"/>
  <c r="H785" s="1"/>
  <c r="E784"/>
  <c r="H784" s="1"/>
  <c r="E783"/>
  <c r="H783" s="1"/>
  <c r="E782"/>
  <c r="H782" s="1"/>
  <c r="E781"/>
  <c r="H781" s="1"/>
  <c r="E780"/>
  <c r="H780" s="1"/>
  <c r="E779"/>
  <c r="H779" s="1"/>
  <c r="E778"/>
  <c r="H778" s="1"/>
  <c r="E777"/>
  <c r="H777" s="1"/>
  <c r="E776"/>
  <c r="H776" s="1"/>
  <c r="E775"/>
  <c r="H775" s="1"/>
  <c r="E774"/>
  <c r="H774" s="1"/>
  <c r="E773"/>
  <c r="H773" s="1"/>
  <c r="E772"/>
  <c r="H772" s="1"/>
  <c r="E771"/>
  <c r="H771" s="1"/>
  <c r="E770"/>
  <c r="H770" s="1"/>
  <c r="E769"/>
  <c r="H769" s="1"/>
  <c r="E768"/>
  <c r="H768" s="1"/>
  <c r="E767"/>
  <c r="H767" s="1"/>
  <c r="E766"/>
  <c r="H766" s="1"/>
  <c r="E765"/>
  <c r="H765" s="1"/>
  <c r="E764"/>
  <c r="H764" s="1"/>
  <c r="E763"/>
  <c r="H763" s="1"/>
  <c r="E762"/>
  <c r="H762" s="1"/>
  <c r="E761"/>
  <c r="H761" s="1"/>
  <c r="E760"/>
  <c r="H760" s="1"/>
  <c r="E759"/>
  <c r="H759" s="1"/>
  <c r="E758"/>
  <c r="H758" s="1"/>
  <c r="E757"/>
  <c r="H757" s="1"/>
  <c r="E756"/>
  <c r="H756" s="1"/>
  <c r="E755"/>
  <c r="H755" s="1"/>
  <c r="E754"/>
  <c r="H754" s="1"/>
  <c r="E753"/>
  <c r="H753" s="1"/>
  <c r="E752"/>
  <c r="H752" s="1"/>
  <c r="E751"/>
  <c r="H751" s="1"/>
  <c r="E750"/>
  <c r="H750" s="1"/>
  <c r="E749"/>
  <c r="H749" s="1"/>
  <c r="E748"/>
  <c r="H748" s="1"/>
  <c r="E747"/>
  <c r="H747" s="1"/>
  <c r="E746"/>
  <c r="H746" s="1"/>
  <c r="E745"/>
  <c r="H745" s="1"/>
  <c r="E744"/>
  <c r="H744" s="1"/>
  <c r="E743"/>
  <c r="H743" s="1"/>
  <c r="E742"/>
  <c r="H742" s="1"/>
  <c r="E741"/>
  <c r="H741" s="1"/>
  <c r="E740"/>
  <c r="H740" s="1"/>
  <c r="E739"/>
  <c r="H739" s="1"/>
  <c r="E738"/>
  <c r="H738" s="1"/>
  <c r="E737"/>
  <c r="H737" s="1"/>
  <c r="E736"/>
  <c r="H736" s="1"/>
  <c r="E735"/>
  <c r="H735" s="1"/>
  <c r="E734"/>
  <c r="H734" s="1"/>
  <c r="E733"/>
  <c r="H733" s="1"/>
  <c r="E732"/>
  <c r="H732" s="1"/>
  <c r="E731"/>
  <c r="H731" s="1"/>
  <c r="E730"/>
  <c r="H730" s="1"/>
  <c r="E729"/>
  <c r="H729" s="1"/>
  <c r="E728"/>
  <c r="H728" s="1"/>
  <c r="E727"/>
  <c r="H727" s="1"/>
  <c r="E726"/>
  <c r="H726" s="1"/>
  <c r="E725"/>
  <c r="H725" s="1"/>
  <c r="E724"/>
  <c r="H724" s="1"/>
  <c r="E723"/>
  <c r="H723" s="1"/>
  <c r="E722"/>
  <c r="H722" s="1"/>
  <c r="E721"/>
  <c r="H721" s="1"/>
  <c r="E720"/>
  <c r="H720" s="1"/>
  <c r="E719"/>
  <c r="H719" s="1"/>
  <c r="E718"/>
  <c r="H718" s="1"/>
  <c r="E717"/>
  <c r="H717" s="1"/>
  <c r="E716"/>
  <c r="H716" s="1"/>
  <c r="E715"/>
  <c r="H715" s="1"/>
  <c r="E714"/>
  <c r="H714" s="1"/>
  <c r="E713"/>
  <c r="H713" s="1"/>
  <c r="E712"/>
  <c r="H712" s="1"/>
  <c r="E711"/>
  <c r="H711" s="1"/>
  <c r="E710"/>
  <c r="H710" s="1"/>
  <c r="E709"/>
  <c r="H709" s="1"/>
  <c r="E708"/>
  <c r="H708" s="1"/>
  <c r="E707"/>
  <c r="H707" s="1"/>
  <c r="E706"/>
  <c r="H706" s="1"/>
  <c r="E705"/>
  <c r="H705" s="1"/>
  <c r="E704"/>
  <c r="H704" s="1"/>
  <c r="E703"/>
  <c r="H703" s="1"/>
  <c r="E702"/>
  <c r="H702" s="1"/>
  <c r="E701"/>
  <c r="H701" s="1"/>
  <c r="E700"/>
  <c r="H700" s="1"/>
  <c r="E699"/>
  <c r="H699" s="1"/>
  <c r="E698"/>
  <c r="H698" s="1"/>
  <c r="E697"/>
  <c r="H697" s="1"/>
  <c r="E696"/>
  <c r="H696" s="1"/>
  <c r="E695"/>
  <c r="H695" s="1"/>
  <c r="E694"/>
  <c r="H694" s="1"/>
  <c r="E693"/>
  <c r="H693" s="1"/>
  <c r="E692"/>
  <c r="H692" s="1"/>
  <c r="E691"/>
  <c r="H691" s="1"/>
  <c r="E690"/>
  <c r="H690" s="1"/>
  <c r="E689"/>
  <c r="H689" s="1"/>
  <c r="E688"/>
  <c r="H688" s="1"/>
  <c r="E687"/>
  <c r="H687" s="1"/>
  <c r="E686"/>
  <c r="H686" s="1"/>
  <c r="E685"/>
  <c r="H685" s="1"/>
  <c r="E684"/>
  <c r="H684" s="1"/>
  <c r="E683"/>
  <c r="H683" s="1"/>
  <c r="E682"/>
  <c r="H682" s="1"/>
  <c r="E681"/>
  <c r="H681" s="1"/>
  <c r="E680"/>
  <c r="H680" s="1"/>
  <c r="E679"/>
  <c r="H679" s="1"/>
  <c r="E678"/>
  <c r="H678" s="1"/>
  <c r="E677"/>
  <c r="H677" s="1"/>
  <c r="E676"/>
  <c r="H676" s="1"/>
  <c r="E675"/>
  <c r="H675" s="1"/>
  <c r="E674"/>
  <c r="H674" s="1"/>
  <c r="E673"/>
  <c r="H673" s="1"/>
  <c r="E672"/>
  <c r="H672" s="1"/>
  <c r="E671"/>
  <c r="H671" s="1"/>
  <c r="E670"/>
  <c r="H670" s="1"/>
  <c r="E669"/>
  <c r="H669" s="1"/>
  <c r="E668"/>
  <c r="H668" s="1"/>
  <c r="E667"/>
  <c r="H667" s="1"/>
  <c r="E666"/>
  <c r="H666" s="1"/>
  <c r="E665"/>
  <c r="H665" s="1"/>
  <c r="E664"/>
  <c r="H664" s="1"/>
  <c r="E663"/>
  <c r="H663" s="1"/>
  <c r="E662"/>
  <c r="H662" s="1"/>
  <c r="E661"/>
  <c r="H661" s="1"/>
  <c r="E660"/>
  <c r="H660" s="1"/>
  <c r="E659"/>
  <c r="H659" s="1"/>
  <c r="E658"/>
  <c r="H658" s="1"/>
  <c r="E657"/>
  <c r="H657" s="1"/>
  <c r="E656"/>
  <c r="H656" s="1"/>
  <c r="E655"/>
  <c r="H655" s="1"/>
  <c r="E654"/>
  <c r="H654" s="1"/>
  <c r="E653"/>
  <c r="H653" s="1"/>
  <c r="E652"/>
  <c r="H652" s="1"/>
  <c r="E651"/>
  <c r="H651" s="1"/>
  <c r="E650"/>
  <c r="H650" s="1"/>
  <c r="E649"/>
  <c r="H649" s="1"/>
  <c r="E648"/>
  <c r="H648" s="1"/>
  <c r="E647"/>
  <c r="H647" s="1"/>
  <c r="E646"/>
  <c r="H646" s="1"/>
  <c r="E645"/>
  <c r="H645" s="1"/>
  <c r="E644"/>
  <c r="H644" s="1"/>
  <c r="E643"/>
  <c r="H643" s="1"/>
  <c r="E642"/>
  <c r="H642" s="1"/>
  <c r="E641"/>
  <c r="H641" s="1"/>
  <c r="E640"/>
  <c r="H640" s="1"/>
  <c r="E639"/>
  <c r="H639" s="1"/>
  <c r="E638"/>
  <c r="H638" s="1"/>
  <c r="E637"/>
  <c r="H637" s="1"/>
  <c r="E636"/>
  <c r="H636" s="1"/>
  <c r="E635"/>
  <c r="H635" s="1"/>
  <c r="E634"/>
  <c r="H634" s="1"/>
  <c r="E633"/>
  <c r="H633" s="1"/>
  <c r="E632"/>
  <c r="H632" s="1"/>
  <c r="E631"/>
  <c r="H631" s="1"/>
  <c r="E630"/>
  <c r="H630" s="1"/>
  <c r="E629"/>
  <c r="H629" s="1"/>
  <c r="E628"/>
  <c r="H628" s="1"/>
  <c r="E627"/>
  <c r="H627" s="1"/>
  <c r="E626"/>
  <c r="H626" s="1"/>
  <c r="E625"/>
  <c r="H625" s="1"/>
  <c r="E624"/>
  <c r="H624" s="1"/>
  <c r="E623"/>
  <c r="H623" s="1"/>
  <c r="E622"/>
  <c r="H622" s="1"/>
  <c r="E621"/>
  <c r="H621" s="1"/>
  <c r="E620"/>
  <c r="H620" s="1"/>
  <c r="E619"/>
  <c r="H619" s="1"/>
  <c r="E618"/>
  <c r="H618" s="1"/>
  <c r="E617"/>
  <c r="H617" s="1"/>
  <c r="E616"/>
  <c r="H616" s="1"/>
  <c r="E615"/>
  <c r="H615" s="1"/>
  <c r="E614"/>
  <c r="H614" s="1"/>
  <c r="E613"/>
  <c r="H613" s="1"/>
  <c r="E612"/>
  <c r="H612" s="1"/>
  <c r="E611"/>
  <c r="H611" s="1"/>
  <c r="E610"/>
  <c r="H610" s="1"/>
  <c r="E609"/>
  <c r="H609" s="1"/>
  <c r="E608"/>
  <c r="H608" s="1"/>
  <c r="E607"/>
  <c r="H607" s="1"/>
  <c r="E606"/>
  <c r="H606" s="1"/>
  <c r="E605"/>
  <c r="H605" s="1"/>
  <c r="E604"/>
  <c r="H604" s="1"/>
  <c r="E603"/>
  <c r="H603" s="1"/>
  <c r="E602"/>
  <c r="H602" s="1"/>
  <c r="E601"/>
  <c r="H601" s="1"/>
  <c r="E600"/>
  <c r="H600" s="1"/>
  <c r="E599"/>
  <c r="H599" s="1"/>
  <c r="E598"/>
  <c r="H598" s="1"/>
  <c r="E597"/>
  <c r="H597" s="1"/>
  <c r="E596"/>
  <c r="H596" s="1"/>
  <c r="E595"/>
  <c r="H595" s="1"/>
  <c r="E594"/>
  <c r="H594" s="1"/>
  <c r="E593"/>
  <c r="H593" s="1"/>
  <c r="E592"/>
  <c r="H592" s="1"/>
  <c r="E591"/>
  <c r="H591" s="1"/>
  <c r="E590"/>
  <c r="H590" s="1"/>
  <c r="E589"/>
  <c r="H589" s="1"/>
  <c r="E588"/>
  <c r="H588" s="1"/>
  <c r="E587"/>
  <c r="H587" s="1"/>
  <c r="E586"/>
  <c r="H586" s="1"/>
  <c r="E585"/>
  <c r="H585" s="1"/>
  <c r="E584"/>
  <c r="H584" s="1"/>
  <c r="E583"/>
  <c r="H583" s="1"/>
  <c r="E582"/>
  <c r="H582" s="1"/>
  <c r="E581"/>
  <c r="H581" s="1"/>
  <c r="E580"/>
  <c r="H580" s="1"/>
  <c r="E579"/>
  <c r="H579" s="1"/>
  <c r="E578"/>
  <c r="H578" s="1"/>
  <c r="E577"/>
  <c r="H577" s="1"/>
  <c r="E576"/>
  <c r="H576" s="1"/>
  <c r="E575"/>
  <c r="H575" s="1"/>
  <c r="E574"/>
  <c r="H574" s="1"/>
  <c r="E573"/>
  <c r="H573" s="1"/>
  <c r="E572"/>
  <c r="H572" s="1"/>
  <c r="E571"/>
  <c r="H571" s="1"/>
  <c r="E570"/>
  <c r="H570" s="1"/>
  <c r="E569"/>
  <c r="H569" s="1"/>
  <c r="E568"/>
  <c r="H568" s="1"/>
  <c r="E567"/>
  <c r="H567" s="1"/>
  <c r="E566"/>
  <c r="H566" s="1"/>
  <c r="E565"/>
  <c r="H565" s="1"/>
  <c r="E564"/>
  <c r="H564" s="1"/>
  <c r="E563"/>
  <c r="H563" s="1"/>
  <c r="E562"/>
  <c r="H562" s="1"/>
  <c r="E561"/>
  <c r="H561" s="1"/>
  <c r="E560"/>
  <c r="H560" s="1"/>
  <c r="E559"/>
  <c r="H559" s="1"/>
  <c r="E558"/>
  <c r="H558" s="1"/>
  <c r="E557"/>
  <c r="H557" s="1"/>
  <c r="E556"/>
  <c r="H556" s="1"/>
  <c r="E555"/>
  <c r="H555" s="1"/>
  <c r="E554"/>
  <c r="H554" s="1"/>
  <c r="E553"/>
  <c r="H553" s="1"/>
  <c r="E552"/>
  <c r="H552" s="1"/>
  <c r="E551"/>
  <c r="H551" s="1"/>
  <c r="E550"/>
  <c r="H550" s="1"/>
  <c r="J555" l="1"/>
  <c r="I555"/>
  <c r="J559"/>
  <c r="I559"/>
  <c r="J563"/>
  <c r="I563"/>
  <c r="J567"/>
  <c r="I567"/>
  <c r="J571"/>
  <c r="I571"/>
  <c r="J575"/>
  <c r="I575"/>
  <c r="J579"/>
  <c r="I579"/>
  <c r="J583"/>
  <c r="I583"/>
  <c r="J587"/>
  <c r="I587"/>
  <c r="J591"/>
  <c r="I591"/>
  <c r="J595"/>
  <c r="I595"/>
  <c r="J599"/>
  <c r="I599"/>
  <c r="J603"/>
  <c r="I603"/>
  <c r="J607"/>
  <c r="I607"/>
  <c r="J611"/>
  <c r="I611"/>
  <c r="J615"/>
  <c r="I615"/>
  <c r="J619"/>
  <c r="I619"/>
  <c r="J623"/>
  <c r="I623"/>
  <c r="J627"/>
  <c r="I627"/>
  <c r="J631"/>
  <c r="I631"/>
  <c r="J635"/>
  <c r="I635"/>
  <c r="J639"/>
  <c r="I639"/>
  <c r="J643"/>
  <c r="I643"/>
  <c r="J647"/>
  <c r="I647"/>
  <c r="J651"/>
  <c r="I651"/>
  <c r="J655"/>
  <c r="I655"/>
  <c r="J659"/>
  <c r="I659"/>
  <c r="J663"/>
  <c r="I663"/>
  <c r="J667"/>
  <c r="I667"/>
  <c r="J671"/>
  <c r="I671"/>
  <c r="J675"/>
  <c r="I675"/>
  <c r="I679"/>
  <c r="J679"/>
  <c r="I683"/>
  <c r="J683"/>
  <c r="I687"/>
  <c r="J687"/>
  <c r="I691"/>
  <c r="J691"/>
  <c r="I695"/>
  <c r="J695"/>
  <c r="I699"/>
  <c r="J699"/>
  <c r="I703"/>
  <c r="J703"/>
  <c r="I707"/>
  <c r="J707"/>
  <c r="I711"/>
  <c r="J711"/>
  <c r="I715"/>
  <c r="J715"/>
  <c r="I719"/>
  <c r="J719"/>
  <c r="I723"/>
  <c r="J723"/>
  <c r="I727"/>
  <c r="J727"/>
  <c r="I731"/>
  <c r="J731"/>
  <c r="I735"/>
  <c r="J735"/>
  <c r="I739"/>
  <c r="J739"/>
  <c r="I743"/>
  <c r="J743"/>
  <c r="I747"/>
  <c r="J747"/>
  <c r="I751"/>
  <c r="J751"/>
  <c r="I755"/>
  <c r="J755"/>
  <c r="I759"/>
  <c r="J759"/>
  <c r="I763"/>
  <c r="J763"/>
  <c r="I767"/>
  <c r="J767"/>
  <c r="I771"/>
  <c r="J771"/>
  <c r="I775"/>
  <c r="J775"/>
  <c r="I779"/>
  <c r="J779"/>
  <c r="I783"/>
  <c r="J783"/>
  <c r="I787"/>
  <c r="J787"/>
  <c r="I791"/>
  <c r="J791"/>
  <c r="J795"/>
  <c r="I795"/>
  <c r="J799"/>
  <c r="I799"/>
  <c r="J803"/>
  <c r="I803"/>
  <c r="J807"/>
  <c r="I807"/>
  <c r="J811"/>
  <c r="I811"/>
  <c r="J815"/>
  <c r="I815"/>
  <c r="J819"/>
  <c r="I819"/>
  <c r="J823"/>
  <c r="I823"/>
  <c r="J827"/>
  <c r="I827"/>
  <c r="J831"/>
  <c r="I831"/>
  <c r="J835"/>
  <c r="I835"/>
  <c r="J839"/>
  <c r="I839"/>
  <c r="J843"/>
  <c r="I843"/>
  <c r="J847"/>
  <c r="I847"/>
  <c r="J851"/>
  <c r="I851"/>
  <c r="J855"/>
  <c r="I855"/>
  <c r="J859"/>
  <c r="I859"/>
  <c r="J863"/>
  <c r="I863"/>
  <c r="I885"/>
  <c r="J885"/>
  <c r="I889"/>
  <c r="J889"/>
  <c r="I893"/>
  <c r="J893"/>
  <c r="I897"/>
  <c r="J897"/>
  <c r="I901"/>
  <c r="J901"/>
  <c r="I905"/>
  <c r="J905"/>
  <c r="I909"/>
  <c r="J909"/>
  <c r="I913"/>
  <c r="J913"/>
  <c r="J917"/>
  <c r="I917"/>
  <c r="J921"/>
  <c r="I921"/>
  <c r="I925"/>
  <c r="J925"/>
  <c r="I929"/>
  <c r="J929"/>
  <c r="J933"/>
  <c r="I933"/>
  <c r="J937"/>
  <c r="I937"/>
  <c r="I941"/>
  <c r="J941"/>
  <c r="I945"/>
  <c r="J945"/>
  <c r="J949"/>
  <c r="I949"/>
  <c r="J953"/>
  <c r="I953"/>
  <c r="I957"/>
  <c r="J957"/>
  <c r="I961"/>
  <c r="J961"/>
  <c r="I965"/>
  <c r="J965"/>
  <c r="I969"/>
  <c r="J969"/>
  <c r="I973"/>
  <c r="J973"/>
  <c r="I977"/>
  <c r="J977"/>
  <c r="I981"/>
  <c r="J981"/>
  <c r="I985"/>
  <c r="J985"/>
  <c r="I989"/>
  <c r="J989"/>
  <c r="I993"/>
  <c r="J993"/>
  <c r="I997"/>
  <c r="J997"/>
  <c r="I1001"/>
  <c r="J1001"/>
  <c r="I1005"/>
  <c r="J1005"/>
  <c r="I1009"/>
  <c r="J1009"/>
  <c r="J868"/>
  <c r="I868"/>
  <c r="J872"/>
  <c r="I872"/>
  <c r="I876"/>
  <c r="J876"/>
  <c r="J880"/>
  <c r="I880"/>
  <c r="J550"/>
  <c r="I550"/>
  <c r="J552"/>
  <c r="I552"/>
  <c r="J556"/>
  <c r="I556"/>
  <c r="J560"/>
  <c r="I560"/>
  <c r="J564"/>
  <c r="I564"/>
  <c r="J568"/>
  <c r="I568"/>
  <c r="J572"/>
  <c r="I572"/>
  <c r="J576"/>
  <c r="I576"/>
  <c r="J580"/>
  <c r="I580"/>
  <c r="J584"/>
  <c r="I584"/>
  <c r="J588"/>
  <c r="I588"/>
  <c r="J592"/>
  <c r="I592"/>
  <c r="J596"/>
  <c r="I596"/>
  <c r="J600"/>
  <c r="I600"/>
  <c r="J604"/>
  <c r="I604"/>
  <c r="J608"/>
  <c r="I608"/>
  <c r="J612"/>
  <c r="I612"/>
  <c r="J616"/>
  <c r="I616"/>
  <c r="J620"/>
  <c r="I620"/>
  <c r="J624"/>
  <c r="I624"/>
  <c r="J628"/>
  <c r="I628"/>
  <c r="J632"/>
  <c r="I632"/>
  <c r="J636"/>
  <c r="I636"/>
  <c r="J640"/>
  <c r="I640"/>
  <c r="J644"/>
  <c r="I644"/>
  <c r="J648"/>
  <c r="I648"/>
  <c r="J652"/>
  <c r="I652"/>
  <c r="J656"/>
  <c r="I656"/>
  <c r="J660"/>
  <c r="I660"/>
  <c r="J664"/>
  <c r="I664"/>
  <c r="J668"/>
  <c r="I668"/>
  <c r="J672"/>
  <c r="I672"/>
  <c r="J676"/>
  <c r="I676"/>
  <c r="J680"/>
  <c r="I680"/>
  <c r="J684"/>
  <c r="I684"/>
  <c r="J688"/>
  <c r="I688"/>
  <c r="J692"/>
  <c r="I692"/>
  <c r="J696"/>
  <c r="I696"/>
  <c r="J700"/>
  <c r="I700"/>
  <c r="J704"/>
  <c r="I704"/>
  <c r="J708"/>
  <c r="I708"/>
  <c r="J712"/>
  <c r="I712"/>
  <c r="J716"/>
  <c r="I716"/>
  <c r="J720"/>
  <c r="I720"/>
  <c r="J724"/>
  <c r="I724"/>
  <c r="J728"/>
  <c r="I728"/>
  <c r="J732"/>
  <c r="I732"/>
  <c r="J736"/>
  <c r="I736"/>
  <c r="J740"/>
  <c r="I740"/>
  <c r="J744"/>
  <c r="I744"/>
  <c r="J748"/>
  <c r="I748"/>
  <c r="J752"/>
  <c r="I752"/>
  <c r="J756"/>
  <c r="I756"/>
  <c r="J760"/>
  <c r="I760"/>
  <c r="J764"/>
  <c r="I764"/>
  <c r="J768"/>
  <c r="I768"/>
  <c r="J772"/>
  <c r="I772"/>
  <c r="J776"/>
  <c r="I776"/>
  <c r="J780"/>
  <c r="I780"/>
  <c r="J784"/>
  <c r="I784"/>
  <c r="J788"/>
  <c r="I788"/>
  <c r="I792"/>
  <c r="J792"/>
  <c r="I796"/>
  <c r="J796"/>
  <c r="I800"/>
  <c r="J800"/>
  <c r="I804"/>
  <c r="J804"/>
  <c r="I808"/>
  <c r="J808"/>
  <c r="I812"/>
  <c r="J812"/>
  <c r="I816"/>
  <c r="J816"/>
  <c r="I820"/>
  <c r="J820"/>
  <c r="I824"/>
  <c r="J824"/>
  <c r="I828"/>
  <c r="J828"/>
  <c r="I832"/>
  <c r="J832"/>
  <c r="I836"/>
  <c r="J836"/>
  <c r="I840"/>
  <c r="J840"/>
  <c r="I844"/>
  <c r="J844"/>
  <c r="I848"/>
  <c r="J848"/>
  <c r="I852"/>
  <c r="J852"/>
  <c r="I856"/>
  <c r="J856"/>
  <c r="I860"/>
  <c r="J860"/>
  <c r="J864"/>
  <c r="I864"/>
  <c r="I886"/>
  <c r="J886"/>
  <c r="I890"/>
  <c r="J890"/>
  <c r="I894"/>
  <c r="J894"/>
  <c r="I898"/>
  <c r="J898"/>
  <c r="I902"/>
  <c r="J902"/>
  <c r="I906"/>
  <c r="J906"/>
  <c r="I910"/>
  <c r="J910"/>
  <c r="J914"/>
  <c r="I914"/>
  <c r="I918"/>
  <c r="J918"/>
  <c r="I922"/>
  <c r="J922"/>
  <c r="J926"/>
  <c r="I926"/>
  <c r="J930"/>
  <c r="I930"/>
  <c r="I934"/>
  <c r="J934"/>
  <c r="I938"/>
  <c r="J938"/>
  <c r="J942"/>
  <c r="I942"/>
  <c r="J946"/>
  <c r="I946"/>
  <c r="I950"/>
  <c r="J950"/>
  <c r="J954"/>
  <c r="I954"/>
  <c r="J958"/>
  <c r="I958"/>
  <c r="J962"/>
  <c r="I962"/>
  <c r="J966"/>
  <c r="I966"/>
  <c r="J970"/>
  <c r="I970"/>
  <c r="J974"/>
  <c r="I974"/>
  <c r="J978"/>
  <c r="I978"/>
  <c r="J982"/>
  <c r="I982"/>
  <c r="J986"/>
  <c r="I986"/>
  <c r="J990"/>
  <c r="I990"/>
  <c r="J994"/>
  <c r="I994"/>
  <c r="J998"/>
  <c r="I998"/>
  <c r="J1002"/>
  <c r="I1002"/>
  <c r="J1006"/>
  <c r="I1006"/>
  <c r="J1010"/>
  <c r="I1010"/>
  <c r="I869"/>
  <c r="J869"/>
  <c r="I873"/>
  <c r="J873"/>
  <c r="I877"/>
  <c r="J877"/>
  <c r="I881"/>
  <c r="J881"/>
  <c r="J551"/>
  <c r="I551"/>
  <c r="I553"/>
  <c r="J553"/>
  <c r="I557"/>
  <c r="J557"/>
  <c r="I561"/>
  <c r="J561"/>
  <c r="I565"/>
  <c r="J565"/>
  <c r="I569"/>
  <c r="J569"/>
  <c r="I573"/>
  <c r="J573"/>
  <c r="I577"/>
  <c r="J577"/>
  <c r="I581"/>
  <c r="J581"/>
  <c r="I585"/>
  <c r="J585"/>
  <c r="I589"/>
  <c r="J589"/>
  <c r="I593"/>
  <c r="J593"/>
  <c r="I597"/>
  <c r="J597"/>
  <c r="I601"/>
  <c r="J601"/>
  <c r="I605"/>
  <c r="J605"/>
  <c r="I609"/>
  <c r="J609"/>
  <c r="I613"/>
  <c r="J613"/>
  <c r="I617"/>
  <c r="J617"/>
  <c r="I621"/>
  <c r="J621"/>
  <c r="I625"/>
  <c r="J625"/>
  <c r="I629"/>
  <c r="J629"/>
  <c r="I633"/>
  <c r="J633"/>
  <c r="I637"/>
  <c r="J637"/>
  <c r="I641"/>
  <c r="J641"/>
  <c r="I645"/>
  <c r="J645"/>
  <c r="I649"/>
  <c r="J649"/>
  <c r="I653"/>
  <c r="J653"/>
  <c r="I657"/>
  <c r="J657"/>
  <c r="I661"/>
  <c r="J661"/>
  <c r="I665"/>
  <c r="J665"/>
  <c r="J669"/>
  <c r="I669"/>
  <c r="I673"/>
  <c r="J673"/>
  <c r="J677"/>
  <c r="I677"/>
  <c r="J681"/>
  <c r="I681"/>
  <c r="J685"/>
  <c r="I685"/>
  <c r="J689"/>
  <c r="I689"/>
  <c r="J693"/>
  <c r="I693"/>
  <c r="J697"/>
  <c r="I697"/>
  <c r="J701"/>
  <c r="I701"/>
  <c r="J705"/>
  <c r="I705"/>
  <c r="J709"/>
  <c r="I709"/>
  <c r="J713"/>
  <c r="I713"/>
  <c r="J717"/>
  <c r="I717"/>
  <c r="J721"/>
  <c r="I721"/>
  <c r="J725"/>
  <c r="I725"/>
  <c r="J729"/>
  <c r="I729"/>
  <c r="J733"/>
  <c r="I733"/>
  <c r="J737"/>
  <c r="I737"/>
  <c r="J741"/>
  <c r="I741"/>
  <c r="J745"/>
  <c r="I745"/>
  <c r="J749"/>
  <c r="I749"/>
  <c r="J753"/>
  <c r="I753"/>
  <c r="J757"/>
  <c r="I757"/>
  <c r="J761"/>
  <c r="I761"/>
  <c r="J765"/>
  <c r="I765"/>
  <c r="J769"/>
  <c r="I769"/>
  <c r="J773"/>
  <c r="I773"/>
  <c r="J777"/>
  <c r="I777"/>
  <c r="J781"/>
  <c r="I781"/>
  <c r="J785"/>
  <c r="I785"/>
  <c r="J789"/>
  <c r="I789"/>
  <c r="J793"/>
  <c r="I793"/>
  <c r="J797"/>
  <c r="I797"/>
  <c r="J801"/>
  <c r="I801"/>
  <c r="J805"/>
  <c r="I805"/>
  <c r="J809"/>
  <c r="I809"/>
  <c r="J813"/>
  <c r="I813"/>
  <c r="J817"/>
  <c r="I817"/>
  <c r="J821"/>
  <c r="I821"/>
  <c r="J825"/>
  <c r="I825"/>
  <c r="J829"/>
  <c r="I829"/>
  <c r="J833"/>
  <c r="I833"/>
  <c r="J837"/>
  <c r="I837"/>
  <c r="J841"/>
  <c r="I841"/>
  <c r="J845"/>
  <c r="I845"/>
  <c r="J849"/>
  <c r="I849"/>
  <c r="J853"/>
  <c r="I853"/>
  <c r="J857"/>
  <c r="I857"/>
  <c r="I861"/>
  <c r="J861"/>
  <c r="I865"/>
  <c r="J865"/>
  <c r="J887"/>
  <c r="I887"/>
  <c r="J891"/>
  <c r="I891"/>
  <c r="J895"/>
  <c r="I895"/>
  <c r="J899"/>
  <c r="I899"/>
  <c r="J903"/>
  <c r="I903"/>
  <c r="J907"/>
  <c r="I907"/>
  <c r="J911"/>
  <c r="I911"/>
  <c r="I915"/>
  <c r="J915"/>
  <c r="I919"/>
  <c r="J919"/>
  <c r="I923"/>
  <c r="J923"/>
  <c r="I927"/>
  <c r="J927"/>
  <c r="I931"/>
  <c r="J931"/>
  <c r="I935"/>
  <c r="J935"/>
  <c r="I939"/>
  <c r="J939"/>
  <c r="I943"/>
  <c r="J943"/>
  <c r="I947"/>
  <c r="J947"/>
  <c r="I951"/>
  <c r="J951"/>
  <c r="I955"/>
  <c r="J955"/>
  <c r="I959"/>
  <c r="J959"/>
  <c r="I963"/>
  <c r="J963"/>
  <c r="I967"/>
  <c r="J967"/>
  <c r="I971"/>
  <c r="J971"/>
  <c r="I975"/>
  <c r="J975"/>
  <c r="I979"/>
  <c r="J979"/>
  <c r="I983"/>
  <c r="J983"/>
  <c r="I987"/>
  <c r="J987"/>
  <c r="I991"/>
  <c r="J991"/>
  <c r="I995"/>
  <c r="J995"/>
  <c r="I999"/>
  <c r="J999"/>
  <c r="I1003"/>
  <c r="J1003"/>
  <c r="I1007"/>
  <c r="J1007"/>
  <c r="J866"/>
  <c r="I866"/>
  <c r="J870"/>
  <c r="I870"/>
  <c r="J874"/>
  <c r="I874"/>
  <c r="I878"/>
  <c r="J878"/>
  <c r="I882"/>
  <c r="J882"/>
  <c r="J554"/>
  <c r="I554"/>
  <c r="J558"/>
  <c r="I558"/>
  <c r="J562"/>
  <c r="I562"/>
  <c r="J566"/>
  <c r="I566"/>
  <c r="J570"/>
  <c r="I570"/>
  <c r="J574"/>
  <c r="I574"/>
  <c r="J578"/>
  <c r="I578"/>
  <c r="J582"/>
  <c r="I582"/>
  <c r="J586"/>
  <c r="I586"/>
  <c r="J590"/>
  <c r="I590"/>
  <c r="J594"/>
  <c r="I594"/>
  <c r="J598"/>
  <c r="I598"/>
  <c r="J602"/>
  <c r="I602"/>
  <c r="J606"/>
  <c r="I606"/>
  <c r="J610"/>
  <c r="I610"/>
  <c r="J614"/>
  <c r="I614"/>
  <c r="J618"/>
  <c r="I618"/>
  <c r="J622"/>
  <c r="I622"/>
  <c r="J626"/>
  <c r="I626"/>
  <c r="J630"/>
  <c r="I630"/>
  <c r="J634"/>
  <c r="I634"/>
  <c r="J638"/>
  <c r="I638"/>
  <c r="J642"/>
  <c r="I642"/>
  <c r="J646"/>
  <c r="I646"/>
  <c r="J650"/>
  <c r="I650"/>
  <c r="J654"/>
  <c r="I654"/>
  <c r="J658"/>
  <c r="I658"/>
  <c r="J662"/>
  <c r="I662"/>
  <c r="J666"/>
  <c r="I666"/>
  <c r="I670"/>
  <c r="J670"/>
  <c r="I674"/>
  <c r="J674"/>
  <c r="I678"/>
  <c r="J678"/>
  <c r="I682"/>
  <c r="J682"/>
  <c r="I686"/>
  <c r="J686"/>
  <c r="I690"/>
  <c r="J690"/>
  <c r="J694"/>
  <c r="I694"/>
  <c r="J698"/>
  <c r="I698"/>
  <c r="J702"/>
  <c r="I702"/>
  <c r="J706"/>
  <c r="I706"/>
  <c r="J710"/>
  <c r="I710"/>
  <c r="J714"/>
  <c r="I714"/>
  <c r="J718"/>
  <c r="I718"/>
  <c r="J722"/>
  <c r="I722"/>
  <c r="J726"/>
  <c r="I726"/>
  <c r="J730"/>
  <c r="I730"/>
  <c r="J734"/>
  <c r="I734"/>
  <c r="J738"/>
  <c r="I738"/>
  <c r="J742"/>
  <c r="I742"/>
  <c r="J746"/>
  <c r="I746"/>
  <c r="J750"/>
  <c r="I750"/>
  <c r="J754"/>
  <c r="I754"/>
  <c r="J758"/>
  <c r="I758"/>
  <c r="J762"/>
  <c r="I762"/>
  <c r="J766"/>
  <c r="I766"/>
  <c r="J770"/>
  <c r="I770"/>
  <c r="J774"/>
  <c r="I774"/>
  <c r="J778"/>
  <c r="I778"/>
  <c r="J782"/>
  <c r="I782"/>
  <c r="J786"/>
  <c r="I786"/>
  <c r="J790"/>
  <c r="I790"/>
  <c r="I794"/>
  <c r="J794"/>
  <c r="I798"/>
  <c r="J798"/>
  <c r="I802"/>
  <c r="J802"/>
  <c r="I806"/>
  <c r="J806"/>
  <c r="J810"/>
  <c r="I810"/>
  <c r="J814"/>
  <c r="I814"/>
  <c r="J818"/>
  <c r="I818"/>
  <c r="J822"/>
  <c r="I822"/>
  <c r="J826"/>
  <c r="I826"/>
  <c r="J830"/>
  <c r="I830"/>
  <c r="J834"/>
  <c r="I834"/>
  <c r="J838"/>
  <c r="I838"/>
  <c r="J842"/>
  <c r="I842"/>
  <c r="J846"/>
  <c r="I846"/>
  <c r="J850"/>
  <c r="I850"/>
  <c r="J854"/>
  <c r="I854"/>
  <c r="J858"/>
  <c r="I858"/>
  <c r="J862"/>
  <c r="I862"/>
  <c r="J884"/>
  <c r="I884"/>
  <c r="J888"/>
  <c r="I888"/>
  <c r="J892"/>
  <c r="I892"/>
  <c r="J896"/>
  <c r="I896"/>
  <c r="J900"/>
  <c r="I900"/>
  <c r="J904"/>
  <c r="I904"/>
  <c r="J908"/>
  <c r="I908"/>
  <c r="J912"/>
  <c r="I912"/>
  <c r="J916"/>
  <c r="I916"/>
  <c r="J920"/>
  <c r="I920"/>
  <c r="J924"/>
  <c r="I924"/>
  <c r="J928"/>
  <c r="I928"/>
  <c r="J932"/>
  <c r="I932"/>
  <c r="J936"/>
  <c r="I936"/>
  <c r="J940"/>
  <c r="I940"/>
  <c r="J944"/>
  <c r="I944"/>
  <c r="J948"/>
  <c r="I948"/>
  <c r="J952"/>
  <c r="I952"/>
  <c r="J956"/>
  <c r="I956"/>
  <c r="J960"/>
  <c r="I960"/>
  <c r="J964"/>
  <c r="I964"/>
  <c r="J968"/>
  <c r="I968"/>
  <c r="J972"/>
  <c r="I972"/>
  <c r="J976"/>
  <c r="I976"/>
  <c r="J980"/>
  <c r="I980"/>
  <c r="J984"/>
  <c r="I984"/>
  <c r="J988"/>
  <c r="I988"/>
  <c r="J992"/>
  <c r="I992"/>
  <c r="J996"/>
  <c r="I996"/>
  <c r="J1000"/>
  <c r="I1000"/>
  <c r="J1004"/>
  <c r="I1004"/>
  <c r="J1008"/>
  <c r="I1008"/>
  <c r="I867"/>
  <c r="J867"/>
  <c r="J871"/>
  <c r="I871"/>
  <c r="J875"/>
  <c r="I875"/>
  <c r="J879"/>
  <c r="I879"/>
  <c r="J883"/>
  <c r="I883"/>
  <c r="E1011" i="4" l="1"/>
  <c r="I1011" s="1"/>
  <c r="E1010"/>
  <c r="I1010" s="1"/>
  <c r="E1009"/>
  <c r="I1009" s="1"/>
  <c r="E1008"/>
  <c r="I1008" s="1"/>
  <c r="E1007"/>
  <c r="I1007" s="1"/>
  <c r="E1006"/>
  <c r="I1006" s="1"/>
  <c r="E1005"/>
  <c r="I1005" s="1"/>
  <c r="E1004"/>
  <c r="I1004" s="1"/>
  <c r="E1003"/>
  <c r="I1003" s="1"/>
  <c r="E1002"/>
  <c r="I1002" s="1"/>
  <c r="E1001"/>
  <c r="I1001" s="1"/>
  <c r="E1000"/>
  <c r="I1000" s="1"/>
  <c r="E999"/>
  <c r="I999" s="1"/>
  <c r="E998"/>
  <c r="I998" s="1"/>
  <c r="E997"/>
  <c r="I997" s="1"/>
  <c r="E996"/>
  <c r="I996" s="1"/>
  <c r="E995"/>
  <c r="I995" s="1"/>
  <c r="E994"/>
  <c r="I994" s="1"/>
  <c r="E993"/>
  <c r="I993" s="1"/>
  <c r="E992"/>
  <c r="I992" s="1"/>
  <c r="E991"/>
  <c r="I991" s="1"/>
  <c r="E990"/>
  <c r="I990" s="1"/>
  <c r="E989"/>
  <c r="I989" s="1"/>
  <c r="E988"/>
  <c r="I988" s="1"/>
  <c r="E987"/>
  <c r="I987" s="1"/>
  <c r="E986"/>
  <c r="I986" s="1"/>
  <c r="E985"/>
  <c r="I985" s="1"/>
  <c r="E984"/>
  <c r="I984" s="1"/>
  <c r="E983"/>
  <c r="I983" s="1"/>
  <c r="E982"/>
  <c r="I982" s="1"/>
  <c r="E981"/>
  <c r="I981" s="1"/>
  <c r="E980"/>
  <c r="I980" s="1"/>
  <c r="E979"/>
  <c r="I979" s="1"/>
  <c r="E978"/>
  <c r="I978" s="1"/>
  <c r="E977"/>
  <c r="I977" s="1"/>
  <c r="E976"/>
  <c r="I976" s="1"/>
  <c r="E975"/>
  <c r="I975" s="1"/>
  <c r="E974"/>
  <c r="I974" s="1"/>
  <c r="E973"/>
  <c r="I973" s="1"/>
  <c r="E972"/>
  <c r="I972" s="1"/>
  <c r="E971"/>
  <c r="I971" s="1"/>
  <c r="E970"/>
  <c r="I970" s="1"/>
  <c r="E969"/>
  <c r="I969" s="1"/>
  <c r="E968"/>
  <c r="I968" s="1"/>
  <c r="E967"/>
  <c r="I967" s="1"/>
  <c r="E966"/>
  <c r="I966" s="1"/>
  <c r="E965"/>
  <c r="I965" s="1"/>
  <c r="E964"/>
  <c r="I964" s="1"/>
  <c r="E963"/>
  <c r="I963" s="1"/>
  <c r="E962"/>
  <c r="I962" s="1"/>
  <c r="E961"/>
  <c r="I961" s="1"/>
  <c r="E960"/>
  <c r="I960" s="1"/>
  <c r="E959"/>
  <c r="I959" s="1"/>
  <c r="E958"/>
  <c r="I958" s="1"/>
  <c r="E957"/>
  <c r="I957" s="1"/>
  <c r="E956"/>
  <c r="I956" s="1"/>
  <c r="E955"/>
  <c r="I955" s="1"/>
  <c r="E954"/>
  <c r="I954" s="1"/>
  <c r="E953"/>
  <c r="I953" s="1"/>
  <c r="E952"/>
  <c r="I952" s="1"/>
  <c r="E951"/>
  <c r="I951" s="1"/>
  <c r="E950"/>
  <c r="I950" s="1"/>
  <c r="E949"/>
  <c r="I949" s="1"/>
  <c r="E948"/>
  <c r="I948" s="1"/>
  <c r="E947"/>
  <c r="I947" s="1"/>
  <c r="E946"/>
  <c r="I946" s="1"/>
  <c r="E945"/>
  <c r="I945" s="1"/>
  <c r="E944"/>
  <c r="I944" s="1"/>
  <c r="E943"/>
  <c r="I943" s="1"/>
  <c r="E942"/>
  <c r="I942" s="1"/>
  <c r="E941"/>
  <c r="I941" s="1"/>
  <c r="E940"/>
  <c r="I940" s="1"/>
  <c r="E939"/>
  <c r="I939" s="1"/>
  <c r="E938"/>
  <c r="I938" s="1"/>
  <c r="E937"/>
  <c r="I937" s="1"/>
  <c r="E936"/>
  <c r="I936" s="1"/>
  <c r="E935"/>
  <c r="I935" s="1"/>
  <c r="E934"/>
  <c r="I934" s="1"/>
  <c r="E933"/>
  <c r="I933" s="1"/>
  <c r="E932"/>
  <c r="I932" s="1"/>
  <c r="E931"/>
  <c r="I931" s="1"/>
  <c r="E930"/>
  <c r="I930" s="1"/>
  <c r="E929"/>
  <c r="I929" s="1"/>
  <c r="E928"/>
  <c r="I928" s="1"/>
  <c r="E927"/>
  <c r="I927" s="1"/>
  <c r="E926"/>
  <c r="I926" s="1"/>
  <c r="E925"/>
  <c r="I925" s="1"/>
  <c r="E924"/>
  <c r="I924" s="1"/>
  <c r="E923"/>
  <c r="I923" s="1"/>
  <c r="E922"/>
  <c r="I922" s="1"/>
  <c r="E921"/>
  <c r="I921" s="1"/>
  <c r="E920"/>
  <c r="I920" s="1"/>
  <c r="E919"/>
  <c r="I919" s="1"/>
  <c r="E918"/>
  <c r="I918" s="1"/>
  <c r="E917"/>
  <c r="I917" s="1"/>
  <c r="E916"/>
  <c r="I916" s="1"/>
  <c r="E915"/>
  <c r="I915" s="1"/>
  <c r="E914"/>
  <c r="I914" s="1"/>
  <c r="E913"/>
  <c r="I913" s="1"/>
  <c r="E912"/>
  <c r="I912" s="1"/>
  <c r="E911"/>
  <c r="I911" s="1"/>
  <c r="E910"/>
  <c r="I910" s="1"/>
  <c r="E909"/>
  <c r="I909" s="1"/>
  <c r="E908"/>
  <c r="I908" s="1"/>
  <c r="E907"/>
  <c r="I907" s="1"/>
  <c r="E906"/>
  <c r="I906" s="1"/>
  <c r="E905"/>
  <c r="I905" s="1"/>
  <c r="E904"/>
  <c r="I904" s="1"/>
  <c r="E903"/>
  <c r="I903" s="1"/>
  <c r="E902"/>
  <c r="I902" s="1"/>
  <c r="E901"/>
  <c r="I901" s="1"/>
  <c r="E900"/>
  <c r="I900" s="1"/>
  <c r="E899"/>
  <c r="I899" s="1"/>
  <c r="E898"/>
  <c r="I898" s="1"/>
  <c r="E897"/>
  <c r="I897" s="1"/>
  <c r="E896"/>
  <c r="I896" s="1"/>
  <c r="E895"/>
  <c r="I895" s="1"/>
  <c r="E894"/>
  <c r="I894" s="1"/>
  <c r="E893"/>
  <c r="I893" s="1"/>
  <c r="E892"/>
  <c r="I892" s="1"/>
  <c r="E891"/>
  <c r="I891" s="1"/>
  <c r="E890"/>
  <c r="I890" s="1"/>
  <c r="E889"/>
  <c r="I889" s="1"/>
  <c r="E888"/>
  <c r="I888" s="1"/>
  <c r="E887"/>
  <c r="I887" s="1"/>
  <c r="E886"/>
  <c r="I886" s="1"/>
  <c r="E885"/>
  <c r="I885" s="1"/>
  <c r="E884"/>
  <c r="I884" s="1"/>
  <c r="E883"/>
  <c r="I883" s="1"/>
  <c r="E882"/>
  <c r="I882" s="1"/>
  <c r="E881"/>
  <c r="I881" s="1"/>
  <c r="E880"/>
  <c r="I880" s="1"/>
  <c r="E879"/>
  <c r="I879" s="1"/>
  <c r="E878"/>
  <c r="I878" s="1"/>
  <c r="E877"/>
  <c r="I877" s="1"/>
  <c r="E876"/>
  <c r="I876" s="1"/>
  <c r="E875"/>
  <c r="I875" s="1"/>
  <c r="E874"/>
  <c r="I874" s="1"/>
  <c r="E873"/>
  <c r="I873" s="1"/>
  <c r="E872"/>
  <c r="I872" s="1"/>
  <c r="E871"/>
  <c r="I871" s="1"/>
  <c r="E870"/>
  <c r="I870" s="1"/>
  <c r="E869"/>
  <c r="I869" s="1"/>
  <c r="E868"/>
  <c r="I868" s="1"/>
  <c r="E867"/>
  <c r="I867" s="1"/>
  <c r="E866"/>
  <c r="I866" s="1"/>
  <c r="E865"/>
  <c r="I865" s="1"/>
  <c r="E864"/>
  <c r="I864" s="1"/>
  <c r="E863"/>
  <c r="I863" s="1"/>
  <c r="E862"/>
  <c r="I862" s="1"/>
  <c r="E861"/>
  <c r="I861" s="1"/>
  <c r="E860"/>
  <c r="I860" s="1"/>
  <c r="E859"/>
  <c r="I859" s="1"/>
  <c r="E858"/>
  <c r="I858" s="1"/>
  <c r="E857"/>
  <c r="I857" s="1"/>
  <c r="E856"/>
  <c r="I856" s="1"/>
  <c r="E855"/>
  <c r="I855" s="1"/>
  <c r="E854"/>
  <c r="I854" s="1"/>
  <c r="E853"/>
  <c r="I853" s="1"/>
  <c r="E852"/>
  <c r="I852" s="1"/>
  <c r="E851"/>
  <c r="I851" s="1"/>
  <c r="E850"/>
  <c r="I850" s="1"/>
  <c r="E849"/>
  <c r="I849" s="1"/>
  <c r="E848"/>
  <c r="I848" s="1"/>
  <c r="E847"/>
  <c r="I847" s="1"/>
  <c r="E846"/>
  <c r="I846" s="1"/>
  <c r="E845"/>
  <c r="I845" s="1"/>
  <c r="E844"/>
  <c r="I844" s="1"/>
  <c r="E843"/>
  <c r="I843" s="1"/>
  <c r="E842"/>
  <c r="I842" s="1"/>
  <c r="E841"/>
  <c r="I841" s="1"/>
  <c r="E840"/>
  <c r="I840" s="1"/>
  <c r="E839"/>
  <c r="I839" s="1"/>
  <c r="E838"/>
  <c r="I838" s="1"/>
  <c r="E837"/>
  <c r="I837" s="1"/>
  <c r="E836"/>
  <c r="I836" s="1"/>
  <c r="E835"/>
  <c r="I835" s="1"/>
  <c r="E834"/>
  <c r="I834" s="1"/>
  <c r="E833"/>
  <c r="I833" s="1"/>
  <c r="E832"/>
  <c r="I832" s="1"/>
  <c r="E831"/>
  <c r="I831" s="1"/>
  <c r="E830"/>
  <c r="I830" s="1"/>
  <c r="E829"/>
  <c r="I829" s="1"/>
  <c r="E828"/>
  <c r="I828" s="1"/>
  <c r="E827"/>
  <c r="I827" s="1"/>
  <c r="E826"/>
  <c r="I826" s="1"/>
  <c r="E825"/>
  <c r="I825" s="1"/>
  <c r="E824"/>
  <c r="I824" s="1"/>
  <c r="E823"/>
  <c r="I823" s="1"/>
  <c r="E822"/>
  <c r="I822" s="1"/>
  <c r="E821"/>
  <c r="I821" s="1"/>
  <c r="E820"/>
  <c r="I820" s="1"/>
  <c r="E819"/>
  <c r="I819" s="1"/>
  <c r="E818"/>
  <c r="I818" s="1"/>
  <c r="E817"/>
  <c r="I817" s="1"/>
  <c r="E816"/>
  <c r="I816" s="1"/>
  <c r="E815"/>
  <c r="I815" s="1"/>
  <c r="E814"/>
  <c r="I814" s="1"/>
  <c r="E813"/>
  <c r="I813" s="1"/>
  <c r="E812"/>
  <c r="I812" s="1"/>
  <c r="E811"/>
  <c r="I811" s="1"/>
  <c r="E810"/>
  <c r="I810" s="1"/>
  <c r="E809"/>
  <c r="I809" s="1"/>
  <c r="E808"/>
  <c r="I808" s="1"/>
  <c r="E807"/>
  <c r="I807" s="1"/>
  <c r="E806"/>
  <c r="I806" s="1"/>
  <c r="E805"/>
  <c r="I805" s="1"/>
  <c r="E804"/>
  <c r="I804" s="1"/>
  <c r="E803"/>
  <c r="I803" s="1"/>
  <c r="E802"/>
  <c r="I802" s="1"/>
  <c r="E801"/>
  <c r="I801" s="1"/>
  <c r="E800"/>
  <c r="I800" s="1"/>
  <c r="E799"/>
  <c r="I799" s="1"/>
  <c r="E798"/>
  <c r="I798" s="1"/>
  <c r="E797"/>
  <c r="I797" s="1"/>
  <c r="E796"/>
  <c r="I796" s="1"/>
  <c r="E795"/>
  <c r="I795" s="1"/>
  <c r="E794"/>
  <c r="I794" s="1"/>
  <c r="E793"/>
  <c r="I793" s="1"/>
  <c r="E792"/>
  <c r="I792" s="1"/>
  <c r="E791"/>
  <c r="I791" s="1"/>
  <c r="E790"/>
  <c r="I790" s="1"/>
  <c r="E789"/>
  <c r="I789" s="1"/>
  <c r="E788"/>
  <c r="I788" s="1"/>
  <c r="E787"/>
  <c r="I787" s="1"/>
  <c r="E786"/>
  <c r="I786" s="1"/>
  <c r="E785"/>
  <c r="I785" s="1"/>
  <c r="E784"/>
  <c r="I784" s="1"/>
  <c r="E783"/>
  <c r="I783" s="1"/>
  <c r="E782"/>
  <c r="I782" s="1"/>
  <c r="E781"/>
  <c r="I781" s="1"/>
  <c r="E780"/>
  <c r="I780" s="1"/>
  <c r="E779"/>
  <c r="I779" s="1"/>
  <c r="E778"/>
  <c r="I778" s="1"/>
  <c r="E777"/>
  <c r="I777" s="1"/>
  <c r="E776"/>
  <c r="I776" s="1"/>
  <c r="E775"/>
  <c r="I775" s="1"/>
  <c r="E774"/>
  <c r="I774" s="1"/>
  <c r="E773"/>
  <c r="I773" s="1"/>
  <c r="E772"/>
  <c r="I772" s="1"/>
  <c r="E771"/>
  <c r="I771" s="1"/>
  <c r="E770"/>
  <c r="I770" s="1"/>
  <c r="E769"/>
  <c r="I769" s="1"/>
  <c r="E768"/>
  <c r="I768" s="1"/>
  <c r="E767"/>
  <c r="I767" s="1"/>
  <c r="E766"/>
  <c r="I766" s="1"/>
  <c r="E765"/>
  <c r="I765" s="1"/>
  <c r="E764"/>
  <c r="I764" s="1"/>
  <c r="E763"/>
  <c r="I763" s="1"/>
  <c r="E762"/>
  <c r="I762" s="1"/>
  <c r="E761"/>
  <c r="I761" s="1"/>
  <c r="E760"/>
  <c r="I760" s="1"/>
  <c r="E759"/>
  <c r="I759" s="1"/>
  <c r="E758"/>
  <c r="I758" s="1"/>
  <c r="E757"/>
  <c r="I757" s="1"/>
  <c r="E756"/>
  <c r="I756" s="1"/>
  <c r="E755"/>
  <c r="I755" s="1"/>
  <c r="E754"/>
  <c r="I754" s="1"/>
  <c r="E753"/>
  <c r="I753" s="1"/>
  <c r="E752"/>
  <c r="I752" s="1"/>
  <c r="E751"/>
  <c r="I751" s="1"/>
  <c r="E750"/>
  <c r="I750" s="1"/>
  <c r="E749"/>
  <c r="I749" s="1"/>
  <c r="E748"/>
  <c r="I748" s="1"/>
  <c r="E747"/>
  <c r="I747" s="1"/>
  <c r="E746"/>
  <c r="I746" s="1"/>
  <c r="E745"/>
  <c r="I745" s="1"/>
  <c r="E744"/>
  <c r="I744" s="1"/>
  <c r="E743"/>
  <c r="I743" s="1"/>
  <c r="E742"/>
  <c r="I742" s="1"/>
  <c r="E741"/>
  <c r="I741" s="1"/>
  <c r="E740"/>
  <c r="I740" s="1"/>
  <c r="E739"/>
  <c r="I739" s="1"/>
  <c r="E738"/>
  <c r="I738" s="1"/>
  <c r="E737"/>
  <c r="I737" s="1"/>
  <c r="E736"/>
  <c r="I736" s="1"/>
  <c r="E735"/>
  <c r="I735" s="1"/>
  <c r="E734"/>
  <c r="I734" s="1"/>
  <c r="E733"/>
  <c r="I733" s="1"/>
  <c r="E732"/>
  <c r="I732" s="1"/>
  <c r="E731"/>
  <c r="I731" s="1"/>
  <c r="E730"/>
  <c r="I730" s="1"/>
  <c r="E729"/>
  <c r="I729" s="1"/>
  <c r="E728"/>
  <c r="I728" s="1"/>
  <c r="E727"/>
  <c r="I727" s="1"/>
  <c r="E726"/>
  <c r="I726" s="1"/>
  <c r="E725"/>
  <c r="I725" s="1"/>
  <c r="E724"/>
  <c r="I724" s="1"/>
  <c r="E723"/>
  <c r="I723" s="1"/>
  <c r="E722"/>
  <c r="I722" s="1"/>
  <c r="E721"/>
  <c r="I721" s="1"/>
  <c r="E720"/>
  <c r="I720" s="1"/>
  <c r="E719"/>
  <c r="I719" s="1"/>
  <c r="E718"/>
  <c r="I718" s="1"/>
  <c r="E717"/>
  <c r="I717" s="1"/>
  <c r="E716"/>
  <c r="I716" s="1"/>
  <c r="E715"/>
  <c r="I715" s="1"/>
  <c r="E714"/>
  <c r="I714" s="1"/>
  <c r="E713"/>
  <c r="I713" s="1"/>
  <c r="E712"/>
  <c r="I712" s="1"/>
  <c r="E711"/>
  <c r="I711" s="1"/>
  <c r="E710"/>
  <c r="I710" s="1"/>
  <c r="E709"/>
  <c r="I709" s="1"/>
  <c r="E708"/>
  <c r="I708" s="1"/>
  <c r="E707"/>
  <c r="I707" s="1"/>
  <c r="E706"/>
  <c r="I706" s="1"/>
  <c r="E705"/>
  <c r="I705" s="1"/>
  <c r="E704"/>
  <c r="I704" s="1"/>
  <c r="E703"/>
  <c r="I703" s="1"/>
  <c r="E702"/>
  <c r="I702" s="1"/>
  <c r="E701"/>
  <c r="I701" s="1"/>
  <c r="E700"/>
  <c r="I700" s="1"/>
  <c r="E699"/>
  <c r="I699" s="1"/>
  <c r="E698"/>
  <c r="I698" s="1"/>
  <c r="E697"/>
  <c r="I697" s="1"/>
  <c r="E696"/>
  <c r="I696" s="1"/>
  <c r="E695"/>
  <c r="I695" s="1"/>
  <c r="E694"/>
  <c r="I694" s="1"/>
  <c r="E693"/>
  <c r="I693" s="1"/>
  <c r="E692"/>
  <c r="I692" s="1"/>
  <c r="E691"/>
  <c r="I691" s="1"/>
  <c r="E690"/>
  <c r="I690" s="1"/>
  <c r="E689"/>
  <c r="I689" s="1"/>
  <c r="E688"/>
  <c r="I688" s="1"/>
  <c r="E687"/>
  <c r="I687" s="1"/>
  <c r="E686"/>
  <c r="I686" s="1"/>
  <c r="E685"/>
  <c r="I685" s="1"/>
  <c r="E684"/>
  <c r="I684" s="1"/>
  <c r="E683"/>
  <c r="I683" s="1"/>
  <c r="E682"/>
  <c r="I682" s="1"/>
  <c r="E681"/>
  <c r="I681" s="1"/>
  <c r="E680"/>
  <c r="I680" s="1"/>
  <c r="E679"/>
  <c r="I679" s="1"/>
  <c r="E678"/>
  <c r="I678" s="1"/>
  <c r="E677"/>
  <c r="I677" s="1"/>
  <c r="E676"/>
  <c r="I676" s="1"/>
  <c r="E675"/>
  <c r="I675" s="1"/>
  <c r="E674"/>
  <c r="I674" s="1"/>
  <c r="E673"/>
  <c r="I673" s="1"/>
  <c r="E672"/>
  <c r="I672" s="1"/>
  <c r="E671"/>
  <c r="I671" s="1"/>
  <c r="E670"/>
  <c r="I670" s="1"/>
  <c r="E669"/>
  <c r="I669" s="1"/>
  <c r="E668"/>
  <c r="I668" s="1"/>
  <c r="E667"/>
  <c r="I667" s="1"/>
  <c r="E666"/>
  <c r="I666" s="1"/>
  <c r="E665"/>
  <c r="I665" s="1"/>
  <c r="E664"/>
  <c r="I664" s="1"/>
  <c r="E663"/>
  <c r="I663" s="1"/>
  <c r="E662"/>
  <c r="I662" s="1"/>
  <c r="E661"/>
  <c r="I661" s="1"/>
  <c r="E660"/>
  <c r="I660" s="1"/>
  <c r="E659"/>
  <c r="I659" s="1"/>
  <c r="E658"/>
  <c r="I658" s="1"/>
  <c r="E657"/>
  <c r="I657" s="1"/>
  <c r="E656"/>
  <c r="I656" s="1"/>
  <c r="E655"/>
  <c r="I655" s="1"/>
  <c r="E654"/>
  <c r="I654" s="1"/>
  <c r="E653"/>
  <c r="I653" s="1"/>
  <c r="E652"/>
  <c r="I652" s="1"/>
  <c r="E651"/>
  <c r="I651" s="1"/>
  <c r="E650"/>
  <c r="I650" s="1"/>
  <c r="E649"/>
  <c r="I649" s="1"/>
  <c r="E648"/>
  <c r="I648" s="1"/>
  <c r="E647"/>
  <c r="I647" s="1"/>
  <c r="E646"/>
  <c r="I646" s="1"/>
  <c r="E645"/>
  <c r="I645" s="1"/>
  <c r="E644"/>
  <c r="I644" s="1"/>
  <c r="E643"/>
  <c r="I643" s="1"/>
  <c r="E642"/>
  <c r="I642" s="1"/>
  <c r="E641"/>
  <c r="I641" s="1"/>
  <c r="E640"/>
  <c r="I640" s="1"/>
  <c r="E639"/>
  <c r="I639" s="1"/>
  <c r="E638"/>
  <c r="I638" s="1"/>
  <c r="E637"/>
  <c r="I637" s="1"/>
  <c r="E636"/>
  <c r="I636" s="1"/>
  <c r="E635"/>
  <c r="I635" s="1"/>
  <c r="E634"/>
  <c r="I634" s="1"/>
  <c r="E633"/>
  <c r="I633" s="1"/>
  <c r="E632"/>
  <c r="I632" s="1"/>
  <c r="E631"/>
  <c r="I631" s="1"/>
  <c r="E630"/>
  <c r="I630" s="1"/>
  <c r="E629"/>
  <c r="I629" s="1"/>
  <c r="E628"/>
  <c r="I628" s="1"/>
  <c r="E627"/>
  <c r="I627" s="1"/>
  <c r="E626"/>
  <c r="I626" s="1"/>
  <c r="E625"/>
  <c r="I625" s="1"/>
  <c r="E624"/>
  <c r="I624" s="1"/>
  <c r="E623"/>
  <c r="I623" s="1"/>
  <c r="E622"/>
  <c r="I622" s="1"/>
  <c r="E621"/>
  <c r="I621" s="1"/>
  <c r="E620"/>
  <c r="I620" s="1"/>
  <c r="E619"/>
  <c r="I619" s="1"/>
  <c r="E618"/>
  <c r="I618" s="1"/>
  <c r="E617"/>
  <c r="I617" s="1"/>
  <c r="E616"/>
  <c r="I616" s="1"/>
  <c r="E615"/>
  <c r="I615" s="1"/>
  <c r="E614"/>
  <c r="I614" s="1"/>
  <c r="E613"/>
  <c r="I613" s="1"/>
  <c r="E612"/>
  <c r="I612" s="1"/>
  <c r="E611"/>
  <c r="I611" s="1"/>
  <c r="E610"/>
  <c r="I610" s="1"/>
  <c r="E609"/>
  <c r="I609" s="1"/>
  <c r="E608"/>
  <c r="I608" s="1"/>
  <c r="E607"/>
  <c r="I607" s="1"/>
  <c r="E606"/>
  <c r="I606" s="1"/>
  <c r="E605"/>
  <c r="I605" s="1"/>
  <c r="E604"/>
  <c r="I604" s="1"/>
  <c r="E603"/>
  <c r="I603" s="1"/>
  <c r="E602"/>
  <c r="I602" s="1"/>
  <c r="E601"/>
  <c r="I601" s="1"/>
  <c r="E600"/>
  <c r="I600" s="1"/>
  <c r="E599"/>
  <c r="I599" s="1"/>
  <c r="E598"/>
  <c r="I598" s="1"/>
  <c r="E597"/>
  <c r="I597" s="1"/>
  <c r="E596"/>
  <c r="I596" s="1"/>
  <c r="E595"/>
  <c r="I595" s="1"/>
  <c r="E594"/>
  <c r="I594" s="1"/>
  <c r="E593"/>
  <c r="I593" s="1"/>
  <c r="E592"/>
  <c r="I592" s="1"/>
  <c r="E591"/>
  <c r="I591" s="1"/>
  <c r="E590"/>
  <c r="I590" s="1"/>
  <c r="E589"/>
  <c r="I589" s="1"/>
  <c r="E588"/>
  <c r="I588" s="1"/>
  <c r="E587"/>
  <c r="I587" s="1"/>
  <c r="E586"/>
  <c r="I586" s="1"/>
  <c r="E585"/>
  <c r="I585" s="1"/>
  <c r="E584"/>
  <c r="I584" s="1"/>
  <c r="E583"/>
  <c r="I583" s="1"/>
  <c r="E582"/>
  <c r="I582" s="1"/>
  <c r="E581"/>
  <c r="I581" s="1"/>
  <c r="E580"/>
  <c r="I580" s="1"/>
  <c r="E579"/>
  <c r="I579" s="1"/>
  <c r="E578"/>
  <c r="I578" s="1"/>
  <c r="E577"/>
  <c r="I577" s="1"/>
  <c r="E576"/>
  <c r="I576" s="1"/>
  <c r="E575"/>
  <c r="I575" s="1"/>
  <c r="E574"/>
  <c r="I574" s="1"/>
  <c r="E573"/>
  <c r="I573" s="1"/>
  <c r="E572"/>
  <c r="I572" s="1"/>
  <c r="E571"/>
  <c r="I571" s="1"/>
  <c r="E570"/>
  <c r="I570" s="1"/>
  <c r="E569"/>
  <c r="I569" s="1"/>
  <c r="E568"/>
  <c r="I568" s="1"/>
  <c r="E567"/>
  <c r="I567" s="1"/>
  <c r="E566"/>
  <c r="I566" s="1"/>
  <c r="E565"/>
  <c r="I565" s="1"/>
  <c r="E564"/>
  <c r="I564" s="1"/>
  <c r="E563"/>
  <c r="I563" s="1"/>
  <c r="E562"/>
  <c r="I562" s="1"/>
  <c r="E561"/>
  <c r="I561" s="1"/>
  <c r="E560"/>
  <c r="I560" s="1"/>
  <c r="E559"/>
  <c r="I559" s="1"/>
  <c r="E558"/>
  <c r="I558" s="1"/>
  <c r="E557"/>
  <c r="I557" s="1"/>
  <c r="E556"/>
  <c r="I556" s="1"/>
  <c r="E555"/>
  <c r="I555" s="1"/>
  <c r="E554"/>
  <c r="I554" s="1"/>
  <c r="E553"/>
  <c r="I553" s="1"/>
  <c r="E552"/>
  <c r="I552" s="1"/>
  <c r="E551"/>
  <c r="I551" s="1"/>
  <c r="E550"/>
  <c r="I550" s="1"/>
  <c r="E549"/>
  <c r="I549" s="1"/>
  <c r="E548"/>
  <c r="I548" s="1"/>
  <c r="E547"/>
  <c r="I547" s="1"/>
  <c r="E546"/>
  <c r="I546" s="1"/>
  <c r="E545"/>
  <c r="I545" s="1"/>
  <c r="E544"/>
  <c r="I544" s="1"/>
  <c r="E543"/>
  <c r="I543" s="1"/>
  <c r="E542"/>
  <c r="I542" s="1"/>
  <c r="E541"/>
  <c r="I541" s="1"/>
  <c r="E540"/>
  <c r="I540" s="1"/>
  <c r="E539"/>
  <c r="I539" s="1"/>
  <c r="E538"/>
  <c r="I538" s="1"/>
  <c r="E537"/>
  <c r="I537" s="1"/>
  <c r="E536"/>
  <c r="I536" s="1"/>
  <c r="E535"/>
  <c r="I535" s="1"/>
  <c r="E534"/>
  <c r="I534" s="1"/>
  <c r="E533"/>
  <c r="I533" s="1"/>
  <c r="E532"/>
  <c r="I532" s="1"/>
  <c r="E531"/>
  <c r="I531" s="1"/>
  <c r="E530"/>
  <c r="I530" s="1"/>
  <c r="E529"/>
  <c r="I529" s="1"/>
  <c r="E528"/>
  <c r="I528" s="1"/>
  <c r="E527"/>
  <c r="I527" s="1"/>
  <c r="E526"/>
  <c r="I526" s="1"/>
  <c r="E525"/>
  <c r="I525" s="1"/>
  <c r="E524"/>
  <c r="I524" s="1"/>
  <c r="E523"/>
  <c r="I523" s="1"/>
  <c r="E522"/>
  <c r="I522" s="1"/>
  <c r="E521"/>
  <c r="I521" s="1"/>
  <c r="E520"/>
  <c r="I520" s="1"/>
  <c r="E519"/>
  <c r="I519" s="1"/>
  <c r="E518"/>
  <c r="I518" s="1"/>
  <c r="E517"/>
  <c r="I517" s="1"/>
  <c r="E516"/>
  <c r="I516" s="1"/>
  <c r="E515"/>
  <c r="I515" s="1"/>
  <c r="E514"/>
  <c r="I514" s="1"/>
  <c r="E513"/>
  <c r="I513" s="1"/>
  <c r="F1018" i="3"/>
  <c r="F1017"/>
  <c r="F1016"/>
  <c r="F1015"/>
  <c r="F1014"/>
  <c r="F1013"/>
  <c r="F1012"/>
  <c r="F1011"/>
  <c r="F1010"/>
  <c r="F1009"/>
  <c r="F1008"/>
  <c r="F1007"/>
  <c r="F1006"/>
  <c r="F1005"/>
  <c r="F1004"/>
  <c r="B11" i="2"/>
  <c r="F1003" i="3"/>
  <c r="F1002"/>
  <c r="F1001"/>
  <c r="F1000"/>
  <c r="F999"/>
  <c r="F998"/>
  <c r="F997"/>
  <c r="F996"/>
  <c r="F995"/>
  <c r="F994"/>
  <c r="F993"/>
  <c r="F992"/>
  <c r="F991"/>
  <c r="F990"/>
  <c r="F989"/>
  <c r="F988"/>
  <c r="F987"/>
  <c r="F986"/>
  <c r="F985"/>
  <c r="F984"/>
  <c r="F983"/>
  <c r="F982"/>
  <c r="F981"/>
  <c r="F980"/>
  <c r="F979"/>
  <c r="F978"/>
  <c r="F977"/>
  <c r="F976"/>
  <c r="F975"/>
  <c r="F974"/>
  <c r="F973"/>
  <c r="F972"/>
  <c r="F971"/>
  <c r="F970"/>
  <c r="F969"/>
  <c r="F968"/>
  <c r="F967"/>
  <c r="F966"/>
  <c r="F965"/>
  <c r="F964"/>
  <c r="F963"/>
  <c r="F962"/>
  <c r="F961"/>
  <c r="F960"/>
  <c r="F959"/>
  <c r="F958"/>
  <c r="F957"/>
  <c r="F956"/>
  <c r="F955"/>
  <c r="F954"/>
  <c r="F953"/>
  <c r="F952"/>
  <c r="F951"/>
  <c r="F950"/>
  <c r="F949"/>
  <c r="F948"/>
  <c r="F947"/>
  <c r="F946"/>
  <c r="F945"/>
  <c r="F944"/>
  <c r="F943"/>
  <c r="F942"/>
  <c r="F941"/>
  <c r="F940"/>
  <c r="F939"/>
  <c r="F938"/>
  <c r="F937"/>
  <c r="F936"/>
  <c r="F935"/>
  <c r="F934"/>
  <c r="F933"/>
  <c r="F932"/>
  <c r="F931"/>
  <c r="F930"/>
  <c r="F929"/>
  <c r="F928"/>
  <c r="F927"/>
  <c r="F926"/>
  <c r="F925"/>
  <c r="F924"/>
  <c r="F923"/>
  <c r="F922"/>
  <c r="F921"/>
  <c r="F920"/>
  <c r="F919"/>
  <c r="F918"/>
  <c r="F917"/>
  <c r="F916"/>
  <c r="F915"/>
  <c r="F914"/>
  <c r="F913"/>
  <c r="F912"/>
  <c r="F911"/>
  <c r="F910"/>
  <c r="F909"/>
  <c r="F908"/>
  <c r="F907"/>
  <c r="F906"/>
  <c r="F905"/>
  <c r="F904"/>
  <c r="F903"/>
  <c r="F902"/>
  <c r="F901"/>
  <c r="F900"/>
  <c r="F899"/>
  <c r="F898"/>
  <c r="F897"/>
  <c r="F896"/>
  <c r="F895"/>
  <c r="F894"/>
  <c r="F893"/>
  <c r="F892"/>
  <c r="F891"/>
  <c r="F890"/>
  <c r="F889"/>
  <c r="F888"/>
  <c r="F887"/>
  <c r="F886"/>
  <c r="F885"/>
  <c r="F884"/>
  <c r="F883"/>
  <c r="F882"/>
  <c r="F881"/>
  <c r="F880"/>
  <c r="F879"/>
  <c r="F878"/>
  <c r="F877"/>
  <c r="F876"/>
  <c r="F875"/>
  <c r="F874"/>
  <c r="F873"/>
  <c r="F872"/>
  <c r="F871"/>
  <c r="F870"/>
  <c r="F869"/>
  <c r="F868"/>
  <c r="F867"/>
  <c r="F866"/>
  <c r="F865"/>
  <c r="F864"/>
  <c r="F863"/>
  <c r="F862"/>
  <c r="F861"/>
  <c r="F860"/>
  <c r="F859"/>
  <c r="F858"/>
  <c r="F857"/>
  <c r="F856"/>
  <c r="F855"/>
  <c r="F854"/>
  <c r="F853"/>
  <c r="F852"/>
  <c r="F851"/>
  <c r="F850"/>
  <c r="F849"/>
  <c r="F848"/>
  <c r="F847"/>
  <c r="F846"/>
  <c r="F845"/>
  <c r="F844"/>
  <c r="F843"/>
  <c r="F842"/>
  <c r="F841"/>
  <c r="F840"/>
  <c r="F839"/>
  <c r="F838"/>
  <c r="F837"/>
  <c r="F836"/>
  <c r="F835"/>
  <c r="F834"/>
  <c r="F833"/>
  <c r="F832"/>
  <c r="F831"/>
  <c r="F830"/>
  <c r="F829"/>
  <c r="F828"/>
  <c r="F827"/>
  <c r="F826"/>
  <c r="F825"/>
  <c r="F824"/>
  <c r="F823"/>
  <c r="F822"/>
  <c r="F821"/>
  <c r="F820"/>
  <c r="F819"/>
  <c r="F818"/>
  <c r="F817"/>
  <c r="F816"/>
  <c r="F815"/>
  <c r="F814"/>
  <c r="F813"/>
  <c r="F812"/>
  <c r="F811"/>
  <c r="F810"/>
  <c r="F809"/>
  <c r="F808"/>
  <c r="F807"/>
  <c r="F806"/>
  <c r="F805"/>
  <c r="F804"/>
  <c r="F803"/>
  <c r="F802"/>
  <c r="F801"/>
  <c r="F800"/>
  <c r="F799"/>
  <c r="F798"/>
  <c r="F797"/>
  <c r="F796"/>
  <c r="F795"/>
  <c r="F794"/>
  <c r="F793"/>
  <c r="F792"/>
  <c r="F791"/>
  <c r="F790"/>
  <c r="F789"/>
  <c r="F788"/>
  <c r="F787"/>
  <c r="F786"/>
  <c r="F785"/>
  <c r="F784"/>
  <c r="F783"/>
  <c r="F782"/>
  <c r="F781"/>
  <c r="F780"/>
  <c r="F779"/>
  <c r="F778"/>
  <c r="F777"/>
  <c r="F776"/>
  <c r="F775"/>
  <c r="F774"/>
  <c r="F773"/>
  <c r="F772"/>
  <c r="F771"/>
  <c r="F770"/>
  <c r="F769"/>
  <c r="F768"/>
  <c r="F767"/>
  <c r="F766"/>
  <c r="F765"/>
  <c r="F764"/>
  <c r="F763"/>
  <c r="F762"/>
  <c r="F761"/>
  <c r="F760"/>
  <c r="F759"/>
  <c r="F758"/>
  <c r="F757"/>
  <c r="F756"/>
  <c r="F755"/>
  <c r="F754"/>
  <c r="F753"/>
  <c r="F752"/>
  <c r="F751"/>
  <c r="F750"/>
  <c r="F749"/>
  <c r="F748"/>
  <c r="F747"/>
  <c r="F746"/>
  <c r="F745"/>
  <c r="F744"/>
  <c r="F743"/>
  <c r="F742"/>
  <c r="F741"/>
  <c r="F740"/>
  <c r="F739"/>
  <c r="F738"/>
  <c r="F737"/>
  <c r="F736"/>
  <c r="F735"/>
  <c r="F734"/>
  <c r="F733"/>
  <c r="F732"/>
  <c r="F731"/>
  <c r="F730"/>
  <c r="F729"/>
  <c r="F728"/>
  <c r="F727"/>
  <c r="F726"/>
  <c r="F725"/>
  <c r="F724"/>
  <c r="F723"/>
  <c r="F722"/>
  <c r="F721"/>
  <c r="F720"/>
  <c r="F719"/>
  <c r="F718"/>
  <c r="F717"/>
  <c r="F716"/>
  <c r="F715"/>
  <c r="F714"/>
  <c r="F713"/>
  <c r="F712"/>
  <c r="F711"/>
  <c r="F710"/>
  <c r="F709"/>
  <c r="F708"/>
  <c r="F707"/>
  <c r="F706"/>
  <c r="F705"/>
  <c r="F704"/>
  <c r="F703"/>
  <c r="F702"/>
  <c r="F701"/>
  <c r="F700"/>
  <c r="F699"/>
  <c r="F698"/>
  <c r="F697"/>
  <c r="F696"/>
  <c r="F695"/>
  <c r="F694"/>
  <c r="F693"/>
  <c r="F692"/>
  <c r="F691"/>
  <c r="F690"/>
  <c r="F689"/>
  <c r="F688"/>
  <c r="F687"/>
  <c r="F686"/>
  <c r="F685"/>
  <c r="F684"/>
  <c r="F683"/>
  <c r="F682"/>
  <c r="F681"/>
  <c r="F680"/>
  <c r="F679"/>
  <c r="F678"/>
  <c r="F677"/>
  <c r="F676"/>
  <c r="F675"/>
  <c r="F674"/>
  <c r="F673"/>
  <c r="F672"/>
  <c r="F671"/>
  <c r="F670"/>
  <c r="F669"/>
  <c r="F668"/>
  <c r="F667"/>
  <c r="F666"/>
  <c r="F665"/>
  <c r="F664"/>
  <c r="F663"/>
  <c r="F662"/>
  <c r="F661"/>
  <c r="F660"/>
  <c r="F659"/>
  <c r="F658"/>
  <c r="F657"/>
  <c r="F656"/>
  <c r="F655"/>
  <c r="F654"/>
  <c r="F653"/>
  <c r="F652"/>
  <c r="F651"/>
  <c r="F650"/>
  <c r="F649"/>
  <c r="F648"/>
  <c r="F647"/>
  <c r="F646"/>
  <c r="F645"/>
  <c r="F644"/>
  <c r="F643"/>
  <c r="F642"/>
  <c r="F641"/>
  <c r="F640"/>
  <c r="F639"/>
  <c r="F638"/>
  <c r="F637"/>
  <c r="F636"/>
  <c r="F635"/>
  <c r="F634"/>
  <c r="F633"/>
  <c r="F632"/>
  <c r="F631"/>
  <c r="F630"/>
  <c r="F629"/>
  <c r="F628"/>
  <c r="F627"/>
  <c r="F626"/>
  <c r="F625"/>
  <c r="F624"/>
  <c r="F623"/>
  <c r="F622"/>
  <c r="F621"/>
  <c r="F620"/>
  <c r="F619"/>
  <c r="F618"/>
  <c r="F617"/>
  <c r="F616"/>
  <c r="F615"/>
  <c r="F614"/>
  <c r="F613"/>
  <c r="F612"/>
  <c r="F611"/>
  <c r="F610"/>
  <c r="F609"/>
  <c r="F608"/>
  <c r="F607"/>
  <c r="F606"/>
  <c r="F605"/>
  <c r="F604"/>
  <c r="F603"/>
  <c r="F602"/>
  <c r="F601"/>
  <c r="F600"/>
  <c r="F599"/>
  <c r="F598"/>
  <c r="F597"/>
  <c r="F596"/>
  <c r="F595"/>
  <c r="F594"/>
  <c r="F593"/>
  <c r="F592"/>
  <c r="F591"/>
  <c r="F590"/>
  <c r="F589"/>
  <c r="F588"/>
  <c r="F587"/>
  <c r="F586"/>
  <c r="F585"/>
  <c r="F584"/>
  <c r="F583"/>
  <c r="F582"/>
  <c r="F581"/>
  <c r="F580"/>
  <c r="F579"/>
  <c r="F578"/>
  <c r="F577"/>
  <c r="F576"/>
  <c r="F575"/>
  <c r="F574"/>
  <c r="F573"/>
  <c r="F572"/>
  <c r="F571"/>
  <c r="F570"/>
  <c r="F569"/>
  <c r="F568"/>
  <c r="F567"/>
  <c r="F566"/>
  <c r="F565"/>
  <c r="F564"/>
  <c r="F563"/>
  <c r="F562"/>
  <c r="F561"/>
  <c r="F560"/>
  <c r="F559"/>
  <c r="F558"/>
  <c r="F557"/>
  <c r="F556"/>
  <c r="F555"/>
  <c r="F554"/>
  <c r="F553"/>
  <c r="F552"/>
  <c r="F551"/>
  <c r="F550"/>
  <c r="F549"/>
  <c r="F548"/>
  <c r="F547"/>
  <c r="F546"/>
  <c r="F545"/>
  <c r="F544"/>
  <c r="F543"/>
  <c r="F542"/>
  <c r="F541"/>
  <c r="F540"/>
  <c r="F539"/>
  <c r="F538"/>
  <c r="F537"/>
  <c r="F536"/>
  <c r="F535"/>
  <c r="F534"/>
  <c r="F533"/>
  <c r="F532"/>
  <c r="F531"/>
  <c r="F530"/>
  <c r="F529"/>
  <c r="F528"/>
  <c r="F527"/>
  <c r="F526"/>
  <c r="F525"/>
  <c r="F524"/>
  <c r="F523"/>
  <c r="F522"/>
  <c r="F521"/>
  <c r="F520"/>
  <c r="J523" l="1"/>
  <c r="L523"/>
  <c r="K523"/>
  <c r="J527"/>
  <c r="L527"/>
  <c r="K527"/>
  <c r="J531"/>
  <c r="L531"/>
  <c r="K531"/>
  <c r="J535"/>
  <c r="L535"/>
  <c r="K535"/>
  <c r="J539"/>
  <c r="L539"/>
  <c r="K539"/>
  <c r="J543"/>
  <c r="L543"/>
  <c r="K543"/>
  <c r="J547"/>
  <c r="L547"/>
  <c r="K547"/>
  <c r="J551"/>
  <c r="L551"/>
  <c r="K551"/>
  <c r="J555"/>
  <c r="L555"/>
  <c r="K555"/>
  <c r="J559"/>
  <c r="L559"/>
  <c r="K559"/>
  <c r="J563"/>
  <c r="L563"/>
  <c r="K563"/>
  <c r="J567"/>
  <c r="L567"/>
  <c r="K567"/>
  <c r="J571"/>
  <c r="L571"/>
  <c r="K571"/>
  <c r="J575"/>
  <c r="L575"/>
  <c r="K575"/>
  <c r="J579"/>
  <c r="L579"/>
  <c r="K579"/>
  <c r="J583"/>
  <c r="L583"/>
  <c r="K583"/>
  <c r="J587"/>
  <c r="L587"/>
  <c r="K587"/>
  <c r="J591"/>
  <c r="L591"/>
  <c r="K591"/>
  <c r="J595"/>
  <c r="L595"/>
  <c r="K595"/>
  <c r="J599"/>
  <c r="L599"/>
  <c r="K599"/>
  <c r="J603"/>
  <c r="L603"/>
  <c r="K603"/>
  <c r="J607"/>
  <c r="L607"/>
  <c r="K607"/>
  <c r="J611"/>
  <c r="L611"/>
  <c r="K611"/>
  <c r="J615"/>
  <c r="L615"/>
  <c r="K615"/>
  <c r="J619"/>
  <c r="L619"/>
  <c r="K619"/>
  <c r="J623"/>
  <c r="L623"/>
  <c r="K623"/>
  <c r="K627"/>
  <c r="J627"/>
  <c r="L627"/>
  <c r="K631"/>
  <c r="J631"/>
  <c r="L631"/>
  <c r="K635"/>
  <c r="J635"/>
  <c r="L635"/>
  <c r="K639"/>
  <c r="J639"/>
  <c r="L639"/>
  <c r="K643"/>
  <c r="J643"/>
  <c r="L643"/>
  <c r="K647"/>
  <c r="J647"/>
  <c r="L647"/>
  <c r="K651"/>
  <c r="J651"/>
  <c r="L651"/>
  <c r="K655"/>
  <c r="J655"/>
  <c r="L655"/>
  <c r="K659"/>
  <c r="J659"/>
  <c r="L659"/>
  <c r="K663"/>
  <c r="J663"/>
  <c r="L663"/>
  <c r="K667"/>
  <c r="J667"/>
  <c r="L667"/>
  <c r="K671"/>
  <c r="J671"/>
  <c r="L671"/>
  <c r="K675"/>
  <c r="J675"/>
  <c r="L675"/>
  <c r="K679"/>
  <c r="J679"/>
  <c r="L679"/>
  <c r="K683"/>
  <c r="J683"/>
  <c r="L683"/>
  <c r="K687"/>
  <c r="J687"/>
  <c r="L687"/>
  <c r="K691"/>
  <c r="J691"/>
  <c r="L691"/>
  <c r="K695"/>
  <c r="J695"/>
  <c r="L695"/>
  <c r="K699"/>
  <c r="J699"/>
  <c r="L699"/>
  <c r="K703"/>
  <c r="J703"/>
  <c r="L703"/>
  <c r="K707"/>
  <c r="J707"/>
  <c r="L707"/>
  <c r="K711"/>
  <c r="J711"/>
  <c r="L711"/>
  <c r="K715"/>
  <c r="J715"/>
  <c r="L715"/>
  <c r="K719"/>
  <c r="J719"/>
  <c r="L719"/>
  <c r="K723"/>
  <c r="J723"/>
  <c r="L723"/>
  <c r="K727"/>
  <c r="J727"/>
  <c r="L727"/>
  <c r="K731"/>
  <c r="J731"/>
  <c r="L731"/>
  <c r="K735"/>
  <c r="J735"/>
  <c r="L735"/>
  <c r="K739"/>
  <c r="J739"/>
  <c r="L739"/>
  <c r="K743"/>
  <c r="J743"/>
  <c r="L743"/>
  <c r="K747"/>
  <c r="J747"/>
  <c r="L747"/>
  <c r="K751"/>
  <c r="J751"/>
  <c r="L751"/>
  <c r="K755"/>
  <c r="J755"/>
  <c r="L755"/>
  <c r="K759"/>
  <c r="J759"/>
  <c r="L759"/>
  <c r="K763"/>
  <c r="J763"/>
  <c r="L763"/>
  <c r="K767"/>
  <c r="J767"/>
  <c r="L767"/>
  <c r="K771"/>
  <c r="J771"/>
  <c r="L771"/>
  <c r="K775"/>
  <c r="J775"/>
  <c r="L775"/>
  <c r="K779"/>
  <c r="J779"/>
  <c r="L779"/>
  <c r="K783"/>
  <c r="J783"/>
  <c r="L783"/>
  <c r="K787"/>
  <c r="J787"/>
  <c r="L787"/>
  <c r="K791"/>
  <c r="J791"/>
  <c r="L791"/>
  <c r="K795"/>
  <c r="J795"/>
  <c r="L795"/>
  <c r="K799"/>
  <c r="J799"/>
  <c r="L799"/>
  <c r="K803"/>
  <c r="J803"/>
  <c r="L803"/>
  <c r="K807"/>
  <c r="J807"/>
  <c r="L807"/>
  <c r="K811"/>
  <c r="J811"/>
  <c r="L811"/>
  <c r="K815"/>
  <c r="J815"/>
  <c r="L815"/>
  <c r="K819"/>
  <c r="J819"/>
  <c r="L819"/>
  <c r="L823"/>
  <c r="K823"/>
  <c r="J823"/>
  <c r="L827"/>
  <c r="J827"/>
  <c r="K827"/>
  <c r="J831"/>
  <c r="L831"/>
  <c r="K831"/>
  <c r="J835"/>
  <c r="L835"/>
  <c r="K835"/>
  <c r="J839"/>
  <c r="L839"/>
  <c r="K839"/>
  <c r="J843"/>
  <c r="L843"/>
  <c r="K843"/>
  <c r="J847"/>
  <c r="L847"/>
  <c r="K847"/>
  <c r="J851"/>
  <c r="L851"/>
  <c r="K851"/>
  <c r="J855"/>
  <c r="L855"/>
  <c r="K855"/>
  <c r="J859"/>
  <c r="L859"/>
  <c r="K859"/>
  <c r="J863"/>
  <c r="L863"/>
  <c r="K863"/>
  <c r="J867"/>
  <c r="L867"/>
  <c r="K867"/>
  <c r="J871"/>
  <c r="L871"/>
  <c r="K871"/>
  <c r="J875"/>
  <c r="L875"/>
  <c r="K875"/>
  <c r="J879"/>
  <c r="L879"/>
  <c r="K879"/>
  <c r="J883"/>
  <c r="L883"/>
  <c r="K883"/>
  <c r="J887"/>
  <c r="L887"/>
  <c r="K887"/>
  <c r="J891"/>
  <c r="L891"/>
  <c r="K891"/>
  <c r="J895"/>
  <c r="L895"/>
  <c r="K895"/>
  <c r="J899"/>
  <c r="L899"/>
  <c r="K899"/>
  <c r="J903"/>
  <c r="L903"/>
  <c r="K903"/>
  <c r="L907"/>
  <c r="K907"/>
  <c r="J907"/>
  <c r="L911"/>
  <c r="K911"/>
  <c r="J911"/>
  <c r="L915"/>
  <c r="K915"/>
  <c r="J915"/>
  <c r="L919"/>
  <c r="K919"/>
  <c r="J919"/>
  <c r="L923"/>
  <c r="K923"/>
  <c r="J923"/>
  <c r="L927"/>
  <c r="K927"/>
  <c r="J927"/>
  <c r="L931"/>
  <c r="K931"/>
  <c r="J931"/>
  <c r="L935"/>
  <c r="K935"/>
  <c r="J935"/>
  <c r="L939"/>
  <c r="K939"/>
  <c r="J939"/>
  <c r="L943"/>
  <c r="K943"/>
  <c r="J943"/>
  <c r="L947"/>
  <c r="K947"/>
  <c r="J947"/>
  <c r="L951"/>
  <c r="K951"/>
  <c r="J951"/>
  <c r="L955"/>
  <c r="K955"/>
  <c r="J955"/>
  <c r="L959"/>
  <c r="K959"/>
  <c r="J959"/>
  <c r="L963"/>
  <c r="K963"/>
  <c r="J963"/>
  <c r="L967"/>
  <c r="K967"/>
  <c r="J967"/>
  <c r="L971"/>
  <c r="K971"/>
  <c r="J971"/>
  <c r="L975"/>
  <c r="K975"/>
  <c r="J975"/>
  <c r="L979"/>
  <c r="K979"/>
  <c r="J979"/>
  <c r="L983"/>
  <c r="K983"/>
  <c r="J983"/>
  <c r="L987"/>
  <c r="K987"/>
  <c r="J987"/>
  <c r="L991"/>
  <c r="K991"/>
  <c r="J991"/>
  <c r="L995"/>
  <c r="K995"/>
  <c r="J995"/>
  <c r="L999"/>
  <c r="K999"/>
  <c r="J999"/>
  <c r="L1003"/>
  <c r="K1003"/>
  <c r="J1003"/>
  <c r="L1006"/>
  <c r="K1006"/>
  <c r="J1006"/>
  <c r="L1010"/>
  <c r="K1010"/>
  <c r="J1010"/>
  <c r="L1014"/>
  <c r="K1014"/>
  <c r="J1014"/>
  <c r="L1018"/>
  <c r="K1018"/>
  <c r="J1018"/>
  <c r="K520"/>
  <c r="J520"/>
  <c r="L520"/>
  <c r="K524"/>
  <c r="J524"/>
  <c r="L524"/>
  <c r="K528"/>
  <c r="J528"/>
  <c r="L528"/>
  <c r="K532"/>
  <c r="J532"/>
  <c r="L532"/>
  <c r="K536"/>
  <c r="J536"/>
  <c r="L536"/>
  <c r="K540"/>
  <c r="J540"/>
  <c r="L540"/>
  <c r="K544"/>
  <c r="J544"/>
  <c r="L544"/>
  <c r="K548"/>
  <c r="J548"/>
  <c r="L548"/>
  <c r="K552"/>
  <c r="J552"/>
  <c r="L552"/>
  <c r="K556"/>
  <c r="J556"/>
  <c r="L556"/>
  <c r="K560"/>
  <c r="J560"/>
  <c r="L560"/>
  <c r="K564"/>
  <c r="J564"/>
  <c r="L564"/>
  <c r="K568"/>
  <c r="J568"/>
  <c r="L568"/>
  <c r="K572"/>
  <c r="J572"/>
  <c r="L572"/>
  <c r="K576"/>
  <c r="J576"/>
  <c r="L576"/>
  <c r="K580"/>
  <c r="J580"/>
  <c r="L580"/>
  <c r="K584"/>
  <c r="J584"/>
  <c r="L584"/>
  <c r="K588"/>
  <c r="J588"/>
  <c r="L588"/>
  <c r="K592"/>
  <c r="J592"/>
  <c r="L592"/>
  <c r="K596"/>
  <c r="J596"/>
  <c r="L596"/>
  <c r="K600"/>
  <c r="J600"/>
  <c r="L600"/>
  <c r="K604"/>
  <c r="J604"/>
  <c r="L604"/>
  <c r="K608"/>
  <c r="J608"/>
  <c r="L608"/>
  <c r="K612"/>
  <c r="J612"/>
  <c r="L612"/>
  <c r="K616"/>
  <c r="J616"/>
  <c r="L616"/>
  <c r="K620"/>
  <c r="J620"/>
  <c r="L620"/>
  <c r="L624"/>
  <c r="K624"/>
  <c r="J624"/>
  <c r="L628"/>
  <c r="K628"/>
  <c r="J628"/>
  <c r="L632"/>
  <c r="K632"/>
  <c r="J632"/>
  <c r="L636"/>
  <c r="K636"/>
  <c r="J636"/>
  <c r="L640"/>
  <c r="K640"/>
  <c r="J640"/>
  <c r="L644"/>
  <c r="K644"/>
  <c r="J644"/>
  <c r="L648"/>
  <c r="K648"/>
  <c r="J648"/>
  <c r="L652"/>
  <c r="K652"/>
  <c r="J652"/>
  <c r="L656"/>
  <c r="K656"/>
  <c r="J656"/>
  <c r="L660"/>
  <c r="K660"/>
  <c r="J660"/>
  <c r="L664"/>
  <c r="K664"/>
  <c r="J664"/>
  <c r="L668"/>
  <c r="K668"/>
  <c r="J668"/>
  <c r="L672"/>
  <c r="K672"/>
  <c r="J672"/>
  <c r="L676"/>
  <c r="K676"/>
  <c r="J676"/>
  <c r="L680"/>
  <c r="K680"/>
  <c r="J680"/>
  <c r="L684"/>
  <c r="K684"/>
  <c r="J684"/>
  <c r="L688"/>
  <c r="K688"/>
  <c r="J688"/>
  <c r="L692"/>
  <c r="K692"/>
  <c r="J692"/>
  <c r="L696"/>
  <c r="K696"/>
  <c r="J696"/>
  <c r="L700"/>
  <c r="K700"/>
  <c r="J700"/>
  <c r="L704"/>
  <c r="K704"/>
  <c r="J704"/>
  <c r="L708"/>
  <c r="K708"/>
  <c r="J708"/>
  <c r="L712"/>
  <c r="K712"/>
  <c r="J712"/>
  <c r="L716"/>
  <c r="K716"/>
  <c r="J716"/>
  <c r="L720"/>
  <c r="K720"/>
  <c r="J720"/>
  <c r="L724"/>
  <c r="K724"/>
  <c r="J724"/>
  <c r="L728"/>
  <c r="K728"/>
  <c r="J728"/>
  <c r="L732"/>
  <c r="K732"/>
  <c r="J732"/>
  <c r="L736"/>
  <c r="K736"/>
  <c r="J736"/>
  <c r="L740"/>
  <c r="K740"/>
  <c r="J740"/>
  <c r="L744"/>
  <c r="K744"/>
  <c r="J744"/>
  <c r="L748"/>
  <c r="K748"/>
  <c r="J748"/>
  <c r="L752"/>
  <c r="K752"/>
  <c r="J752"/>
  <c r="L756"/>
  <c r="K756"/>
  <c r="J756"/>
  <c r="L760"/>
  <c r="K760"/>
  <c r="J760"/>
  <c r="L764"/>
  <c r="K764"/>
  <c r="J764"/>
  <c r="L768"/>
  <c r="K768"/>
  <c r="J768"/>
  <c r="L772"/>
  <c r="K772"/>
  <c r="J772"/>
  <c r="L776"/>
  <c r="K776"/>
  <c r="J776"/>
  <c r="L780"/>
  <c r="K780"/>
  <c r="J780"/>
  <c r="L784"/>
  <c r="K784"/>
  <c r="J784"/>
  <c r="L788"/>
  <c r="K788"/>
  <c r="J788"/>
  <c r="L792"/>
  <c r="K792"/>
  <c r="J792"/>
  <c r="L796"/>
  <c r="K796"/>
  <c r="J796"/>
  <c r="L800"/>
  <c r="K800"/>
  <c r="J800"/>
  <c r="L804"/>
  <c r="K804"/>
  <c r="J804"/>
  <c r="L808"/>
  <c r="K808"/>
  <c r="J808"/>
  <c r="L812"/>
  <c r="K812"/>
  <c r="J812"/>
  <c r="L816"/>
  <c r="K816"/>
  <c r="J816"/>
  <c r="J820"/>
  <c r="L820"/>
  <c r="K820"/>
  <c r="J824"/>
  <c r="K824"/>
  <c r="L824"/>
  <c r="K828"/>
  <c r="J828"/>
  <c r="L828"/>
  <c r="K832"/>
  <c r="J832"/>
  <c r="L832"/>
  <c r="K836"/>
  <c r="J836"/>
  <c r="L836"/>
  <c r="K840"/>
  <c r="J840"/>
  <c r="L840"/>
  <c r="K844"/>
  <c r="J844"/>
  <c r="L844"/>
  <c r="K848"/>
  <c r="J848"/>
  <c r="L848"/>
  <c r="K852"/>
  <c r="J852"/>
  <c r="L852"/>
  <c r="K856"/>
  <c r="J856"/>
  <c r="L856"/>
  <c r="K860"/>
  <c r="J860"/>
  <c r="L860"/>
  <c r="K864"/>
  <c r="J864"/>
  <c r="L864"/>
  <c r="K868"/>
  <c r="J868"/>
  <c r="L868"/>
  <c r="K872"/>
  <c r="J872"/>
  <c r="L872"/>
  <c r="K876"/>
  <c r="J876"/>
  <c r="L876"/>
  <c r="K880"/>
  <c r="J880"/>
  <c r="L880"/>
  <c r="K884"/>
  <c r="J884"/>
  <c r="L884"/>
  <c r="K888"/>
  <c r="J888"/>
  <c r="L888"/>
  <c r="K892"/>
  <c r="J892"/>
  <c r="L892"/>
  <c r="K896"/>
  <c r="J896"/>
  <c r="L896"/>
  <c r="K900"/>
  <c r="J900"/>
  <c r="L900"/>
  <c r="K904"/>
  <c r="J904"/>
  <c r="L904"/>
  <c r="J908"/>
  <c r="L908"/>
  <c r="K908"/>
  <c r="J912"/>
  <c r="L912"/>
  <c r="K912"/>
  <c r="J916"/>
  <c r="L916"/>
  <c r="K916"/>
  <c r="J920"/>
  <c r="L920"/>
  <c r="K920"/>
  <c r="J924"/>
  <c r="L924"/>
  <c r="K924"/>
  <c r="J928"/>
  <c r="L928"/>
  <c r="K928"/>
  <c r="J932"/>
  <c r="L932"/>
  <c r="K932"/>
  <c r="J936"/>
  <c r="L936"/>
  <c r="K936"/>
  <c r="J940"/>
  <c r="L940"/>
  <c r="K940"/>
  <c r="J944"/>
  <c r="L944"/>
  <c r="K944"/>
  <c r="J948"/>
  <c r="L948"/>
  <c r="K948"/>
  <c r="J952"/>
  <c r="L952"/>
  <c r="K952"/>
  <c r="J956"/>
  <c r="L956"/>
  <c r="K956"/>
  <c r="J960"/>
  <c r="L960"/>
  <c r="K960"/>
  <c r="J964"/>
  <c r="L964"/>
  <c r="K964"/>
  <c r="J968"/>
  <c r="L968"/>
  <c r="K968"/>
  <c r="J972"/>
  <c r="L972"/>
  <c r="K972"/>
  <c r="J976"/>
  <c r="L976"/>
  <c r="K976"/>
  <c r="J980"/>
  <c r="L980"/>
  <c r="K980"/>
  <c r="J984"/>
  <c r="L984"/>
  <c r="K984"/>
  <c r="J988"/>
  <c r="L988"/>
  <c r="K988"/>
  <c r="J992"/>
  <c r="L992"/>
  <c r="K992"/>
  <c r="J996"/>
  <c r="L996"/>
  <c r="K996"/>
  <c r="J1000"/>
  <c r="L1000"/>
  <c r="K1000"/>
  <c r="L1007"/>
  <c r="K1007"/>
  <c r="J1007"/>
  <c r="L1011"/>
  <c r="K1011"/>
  <c r="J1011"/>
  <c r="L1015"/>
  <c r="K1015"/>
  <c r="J1015"/>
  <c r="L521"/>
  <c r="K521"/>
  <c r="J521"/>
  <c r="L525"/>
  <c r="K525"/>
  <c r="J525"/>
  <c r="L529"/>
  <c r="K529"/>
  <c r="J529"/>
  <c r="L533"/>
  <c r="K533"/>
  <c r="J533"/>
  <c r="L537"/>
  <c r="K537"/>
  <c r="J537"/>
  <c r="L541"/>
  <c r="K541"/>
  <c r="J541"/>
  <c r="L545"/>
  <c r="K545"/>
  <c r="J545"/>
  <c r="L549"/>
  <c r="K549"/>
  <c r="J549"/>
  <c r="L553"/>
  <c r="K553"/>
  <c r="J553"/>
  <c r="L557"/>
  <c r="K557"/>
  <c r="J557"/>
  <c r="L561"/>
  <c r="K561"/>
  <c r="J561"/>
  <c r="L565"/>
  <c r="K565"/>
  <c r="J565"/>
  <c r="L569"/>
  <c r="K569"/>
  <c r="J569"/>
  <c r="L573"/>
  <c r="K573"/>
  <c r="J573"/>
  <c r="L577"/>
  <c r="K577"/>
  <c r="J577"/>
  <c r="L581"/>
  <c r="K581"/>
  <c r="J581"/>
  <c r="L585"/>
  <c r="K585"/>
  <c r="J585"/>
  <c r="L589"/>
  <c r="K589"/>
  <c r="J589"/>
  <c r="L593"/>
  <c r="K593"/>
  <c r="J593"/>
  <c r="L597"/>
  <c r="K597"/>
  <c r="J597"/>
  <c r="L601"/>
  <c r="K601"/>
  <c r="J601"/>
  <c r="L605"/>
  <c r="K605"/>
  <c r="J605"/>
  <c r="L609"/>
  <c r="K609"/>
  <c r="J609"/>
  <c r="L613"/>
  <c r="K613"/>
  <c r="J613"/>
  <c r="L617"/>
  <c r="K617"/>
  <c r="J617"/>
  <c r="L621"/>
  <c r="K621"/>
  <c r="J621"/>
  <c r="L625"/>
  <c r="K625"/>
  <c r="J625"/>
  <c r="L629"/>
  <c r="K629"/>
  <c r="J629"/>
  <c r="L633"/>
  <c r="K633"/>
  <c r="J633"/>
  <c r="L637"/>
  <c r="K637"/>
  <c r="J637"/>
  <c r="L641"/>
  <c r="K641"/>
  <c r="J641"/>
  <c r="L645"/>
  <c r="K645"/>
  <c r="J645"/>
  <c r="L649"/>
  <c r="K649"/>
  <c r="J649"/>
  <c r="L653"/>
  <c r="K653"/>
  <c r="J653"/>
  <c r="L657"/>
  <c r="K657"/>
  <c r="J657"/>
  <c r="L661"/>
  <c r="K661"/>
  <c r="J661"/>
  <c r="L665"/>
  <c r="K665"/>
  <c r="J665"/>
  <c r="L669"/>
  <c r="K669"/>
  <c r="J669"/>
  <c r="L673"/>
  <c r="K673"/>
  <c r="J673"/>
  <c r="L677"/>
  <c r="K677"/>
  <c r="J677"/>
  <c r="L681"/>
  <c r="K681"/>
  <c r="J681"/>
  <c r="L685"/>
  <c r="K685"/>
  <c r="J685"/>
  <c r="L689"/>
  <c r="K689"/>
  <c r="J689"/>
  <c r="L693"/>
  <c r="K693"/>
  <c r="J693"/>
  <c r="L697"/>
  <c r="K697"/>
  <c r="J697"/>
  <c r="L701"/>
  <c r="K701"/>
  <c r="J701"/>
  <c r="L705"/>
  <c r="K705"/>
  <c r="J705"/>
  <c r="L709"/>
  <c r="K709"/>
  <c r="J709"/>
  <c r="L713"/>
  <c r="K713"/>
  <c r="J713"/>
  <c r="L717"/>
  <c r="K717"/>
  <c r="J717"/>
  <c r="L721"/>
  <c r="K721"/>
  <c r="J721"/>
  <c r="L725"/>
  <c r="K725"/>
  <c r="J725"/>
  <c r="L729"/>
  <c r="K729"/>
  <c r="J729"/>
  <c r="L733"/>
  <c r="K733"/>
  <c r="J733"/>
  <c r="L737"/>
  <c r="K737"/>
  <c r="J737"/>
  <c r="L741"/>
  <c r="K741"/>
  <c r="J741"/>
  <c r="L745"/>
  <c r="K745"/>
  <c r="J745"/>
  <c r="L749"/>
  <c r="K749"/>
  <c r="J749"/>
  <c r="L753"/>
  <c r="K753"/>
  <c r="J753"/>
  <c r="L757"/>
  <c r="K757"/>
  <c r="J757"/>
  <c r="L761"/>
  <c r="K761"/>
  <c r="J761"/>
  <c r="L765"/>
  <c r="K765"/>
  <c r="J765"/>
  <c r="L769"/>
  <c r="K769"/>
  <c r="J769"/>
  <c r="L773"/>
  <c r="K773"/>
  <c r="J773"/>
  <c r="L777"/>
  <c r="K777"/>
  <c r="J777"/>
  <c r="L781"/>
  <c r="K781"/>
  <c r="J781"/>
  <c r="L785"/>
  <c r="K785"/>
  <c r="J785"/>
  <c r="L789"/>
  <c r="K789"/>
  <c r="J789"/>
  <c r="L793"/>
  <c r="K793"/>
  <c r="J793"/>
  <c r="L797"/>
  <c r="K797"/>
  <c r="J797"/>
  <c r="L801"/>
  <c r="K801"/>
  <c r="J801"/>
  <c r="L805"/>
  <c r="K805"/>
  <c r="J805"/>
  <c r="L809"/>
  <c r="K809"/>
  <c r="J809"/>
  <c r="L813"/>
  <c r="K813"/>
  <c r="J813"/>
  <c r="L817"/>
  <c r="K817"/>
  <c r="J817"/>
  <c r="K821"/>
  <c r="J821"/>
  <c r="L821"/>
  <c r="K825"/>
  <c r="J825"/>
  <c r="L825"/>
  <c r="L829"/>
  <c r="K829"/>
  <c r="J829"/>
  <c r="L833"/>
  <c r="K833"/>
  <c r="J833"/>
  <c r="L837"/>
  <c r="K837"/>
  <c r="J837"/>
  <c r="L841"/>
  <c r="K841"/>
  <c r="J841"/>
  <c r="L845"/>
  <c r="K845"/>
  <c r="J845"/>
  <c r="L849"/>
  <c r="K849"/>
  <c r="J849"/>
  <c r="L853"/>
  <c r="K853"/>
  <c r="J853"/>
  <c r="L857"/>
  <c r="K857"/>
  <c r="J857"/>
  <c r="L861"/>
  <c r="K861"/>
  <c r="J861"/>
  <c r="L865"/>
  <c r="K865"/>
  <c r="J865"/>
  <c r="L869"/>
  <c r="K869"/>
  <c r="J869"/>
  <c r="L873"/>
  <c r="K873"/>
  <c r="J873"/>
  <c r="L877"/>
  <c r="K877"/>
  <c r="J877"/>
  <c r="L881"/>
  <c r="K881"/>
  <c r="J881"/>
  <c r="L885"/>
  <c r="K885"/>
  <c r="J885"/>
  <c r="L889"/>
  <c r="K889"/>
  <c r="J889"/>
  <c r="L893"/>
  <c r="K893"/>
  <c r="J893"/>
  <c r="L897"/>
  <c r="K897"/>
  <c r="J897"/>
  <c r="L901"/>
  <c r="K901"/>
  <c r="J901"/>
  <c r="L905"/>
  <c r="K905"/>
  <c r="J905"/>
  <c r="K909"/>
  <c r="J909"/>
  <c r="L909"/>
  <c r="K913"/>
  <c r="J913"/>
  <c r="L913"/>
  <c r="K917"/>
  <c r="J917"/>
  <c r="L917"/>
  <c r="K921"/>
  <c r="J921"/>
  <c r="L921"/>
  <c r="K925"/>
  <c r="J925"/>
  <c r="L925"/>
  <c r="K929"/>
  <c r="J929"/>
  <c r="L929"/>
  <c r="K933"/>
  <c r="J933"/>
  <c r="L933"/>
  <c r="K937"/>
  <c r="J937"/>
  <c r="L937"/>
  <c r="K941"/>
  <c r="J941"/>
  <c r="L941"/>
  <c r="K945"/>
  <c r="J945"/>
  <c r="L945"/>
  <c r="K949"/>
  <c r="J949"/>
  <c r="L949"/>
  <c r="K953"/>
  <c r="J953"/>
  <c r="L953"/>
  <c r="K957"/>
  <c r="J957"/>
  <c r="L957"/>
  <c r="K961"/>
  <c r="J961"/>
  <c r="L961"/>
  <c r="K965"/>
  <c r="J965"/>
  <c r="L965"/>
  <c r="K969"/>
  <c r="J969"/>
  <c r="L969"/>
  <c r="K973"/>
  <c r="J973"/>
  <c r="L973"/>
  <c r="K977"/>
  <c r="J977"/>
  <c r="L977"/>
  <c r="K981"/>
  <c r="J981"/>
  <c r="L981"/>
  <c r="K985"/>
  <c r="J985"/>
  <c r="L985"/>
  <c r="K989"/>
  <c r="J989"/>
  <c r="L989"/>
  <c r="K993"/>
  <c r="J993"/>
  <c r="L993"/>
  <c r="K997"/>
  <c r="J997"/>
  <c r="L997"/>
  <c r="K1001"/>
  <c r="J1001"/>
  <c r="L1001"/>
  <c r="J1004"/>
  <c r="L1004"/>
  <c r="K1004"/>
  <c r="J1008"/>
  <c r="L1008"/>
  <c r="K1008"/>
  <c r="J1012"/>
  <c r="L1012"/>
  <c r="K1012"/>
  <c r="J1016"/>
  <c r="L1016"/>
  <c r="K1016"/>
  <c r="L522"/>
  <c r="K522"/>
  <c r="J522"/>
  <c r="L526"/>
  <c r="K526"/>
  <c r="J526"/>
  <c r="L530"/>
  <c r="K530"/>
  <c r="J530"/>
  <c r="L534"/>
  <c r="K534"/>
  <c r="J534"/>
  <c r="L538"/>
  <c r="K538"/>
  <c r="J538"/>
  <c r="L542"/>
  <c r="K542"/>
  <c r="J542"/>
  <c r="L546"/>
  <c r="K546"/>
  <c r="J546"/>
  <c r="L550"/>
  <c r="K550"/>
  <c r="J550"/>
  <c r="L554"/>
  <c r="K554"/>
  <c r="J554"/>
  <c r="L558"/>
  <c r="K558"/>
  <c r="J558"/>
  <c r="L562"/>
  <c r="K562"/>
  <c r="J562"/>
  <c r="L566"/>
  <c r="K566"/>
  <c r="J566"/>
  <c r="L570"/>
  <c r="K570"/>
  <c r="J570"/>
  <c r="L574"/>
  <c r="K574"/>
  <c r="J574"/>
  <c r="L578"/>
  <c r="K578"/>
  <c r="J578"/>
  <c r="L582"/>
  <c r="K582"/>
  <c r="J582"/>
  <c r="L586"/>
  <c r="K586"/>
  <c r="J586"/>
  <c r="L590"/>
  <c r="K590"/>
  <c r="J590"/>
  <c r="L594"/>
  <c r="K594"/>
  <c r="J594"/>
  <c r="L598"/>
  <c r="K598"/>
  <c r="J598"/>
  <c r="L602"/>
  <c r="K602"/>
  <c r="J602"/>
  <c r="L606"/>
  <c r="K606"/>
  <c r="J606"/>
  <c r="L610"/>
  <c r="K610"/>
  <c r="J610"/>
  <c r="L614"/>
  <c r="K614"/>
  <c r="J614"/>
  <c r="L618"/>
  <c r="K618"/>
  <c r="J618"/>
  <c r="L622"/>
  <c r="K622"/>
  <c r="J622"/>
  <c r="J626"/>
  <c r="L626"/>
  <c r="K626"/>
  <c r="J630"/>
  <c r="L630"/>
  <c r="K630"/>
  <c r="J634"/>
  <c r="L634"/>
  <c r="K634"/>
  <c r="J638"/>
  <c r="L638"/>
  <c r="K638"/>
  <c r="J642"/>
  <c r="L642"/>
  <c r="K642"/>
  <c r="J646"/>
  <c r="L646"/>
  <c r="K646"/>
  <c r="J650"/>
  <c r="L650"/>
  <c r="K650"/>
  <c r="J654"/>
  <c r="L654"/>
  <c r="K654"/>
  <c r="J658"/>
  <c r="L658"/>
  <c r="K658"/>
  <c r="J662"/>
  <c r="L662"/>
  <c r="K662"/>
  <c r="J666"/>
  <c r="L666"/>
  <c r="K666"/>
  <c r="J670"/>
  <c r="L670"/>
  <c r="K670"/>
  <c r="J674"/>
  <c r="L674"/>
  <c r="K674"/>
  <c r="J678"/>
  <c r="L678"/>
  <c r="K678"/>
  <c r="J682"/>
  <c r="L682"/>
  <c r="K682"/>
  <c r="J686"/>
  <c r="L686"/>
  <c r="K686"/>
  <c r="J690"/>
  <c r="L690"/>
  <c r="K690"/>
  <c r="J694"/>
  <c r="L694"/>
  <c r="K694"/>
  <c r="J698"/>
  <c r="L698"/>
  <c r="K698"/>
  <c r="J702"/>
  <c r="L702"/>
  <c r="K702"/>
  <c r="J706"/>
  <c r="L706"/>
  <c r="K706"/>
  <c r="J710"/>
  <c r="L710"/>
  <c r="K710"/>
  <c r="J714"/>
  <c r="L714"/>
  <c r="K714"/>
  <c r="J718"/>
  <c r="L718"/>
  <c r="K718"/>
  <c r="J722"/>
  <c r="L722"/>
  <c r="K722"/>
  <c r="J726"/>
  <c r="L726"/>
  <c r="K726"/>
  <c r="J730"/>
  <c r="L730"/>
  <c r="K730"/>
  <c r="J734"/>
  <c r="L734"/>
  <c r="K734"/>
  <c r="J738"/>
  <c r="L738"/>
  <c r="K738"/>
  <c r="J742"/>
  <c r="L742"/>
  <c r="K742"/>
  <c r="J746"/>
  <c r="L746"/>
  <c r="K746"/>
  <c r="J750"/>
  <c r="L750"/>
  <c r="K750"/>
  <c r="J754"/>
  <c r="L754"/>
  <c r="K754"/>
  <c r="J758"/>
  <c r="L758"/>
  <c r="K758"/>
  <c r="J762"/>
  <c r="L762"/>
  <c r="K762"/>
  <c r="J766"/>
  <c r="L766"/>
  <c r="K766"/>
  <c r="J770"/>
  <c r="L770"/>
  <c r="K770"/>
  <c r="J774"/>
  <c r="L774"/>
  <c r="K774"/>
  <c r="J778"/>
  <c r="L778"/>
  <c r="K778"/>
  <c r="J782"/>
  <c r="L782"/>
  <c r="K782"/>
  <c r="J786"/>
  <c r="L786"/>
  <c r="K786"/>
  <c r="J790"/>
  <c r="L790"/>
  <c r="K790"/>
  <c r="J794"/>
  <c r="L794"/>
  <c r="K794"/>
  <c r="J798"/>
  <c r="L798"/>
  <c r="K798"/>
  <c r="J802"/>
  <c r="L802"/>
  <c r="K802"/>
  <c r="J806"/>
  <c r="L806"/>
  <c r="K806"/>
  <c r="J810"/>
  <c r="L810"/>
  <c r="K810"/>
  <c r="J814"/>
  <c r="L814"/>
  <c r="K814"/>
  <c r="J818"/>
  <c r="L818"/>
  <c r="K818"/>
  <c r="L822"/>
  <c r="K822"/>
  <c r="J822"/>
  <c r="L826"/>
  <c r="K826"/>
  <c r="J826"/>
  <c r="L830"/>
  <c r="K830"/>
  <c r="J830"/>
  <c r="L834"/>
  <c r="K834"/>
  <c r="J834"/>
  <c r="L838"/>
  <c r="K838"/>
  <c r="J838"/>
  <c r="L842"/>
  <c r="K842"/>
  <c r="J842"/>
  <c r="L846"/>
  <c r="K846"/>
  <c r="J846"/>
  <c r="L850"/>
  <c r="K850"/>
  <c r="J850"/>
  <c r="L854"/>
  <c r="K854"/>
  <c r="J854"/>
  <c r="L858"/>
  <c r="K858"/>
  <c r="J858"/>
  <c r="L862"/>
  <c r="K862"/>
  <c r="J862"/>
  <c r="L866"/>
  <c r="K866"/>
  <c r="J866"/>
  <c r="L870"/>
  <c r="K870"/>
  <c r="J870"/>
  <c r="L874"/>
  <c r="K874"/>
  <c r="J874"/>
  <c r="L878"/>
  <c r="K878"/>
  <c r="J878"/>
  <c r="L882"/>
  <c r="K882"/>
  <c r="J882"/>
  <c r="L886"/>
  <c r="K886"/>
  <c r="J886"/>
  <c r="L890"/>
  <c r="K890"/>
  <c r="J890"/>
  <c r="L894"/>
  <c r="K894"/>
  <c r="J894"/>
  <c r="L898"/>
  <c r="K898"/>
  <c r="J898"/>
  <c r="L902"/>
  <c r="K902"/>
  <c r="J902"/>
  <c r="L906"/>
  <c r="K906"/>
  <c r="J906"/>
  <c r="L910"/>
  <c r="K910"/>
  <c r="J910"/>
  <c r="L914"/>
  <c r="K914"/>
  <c r="J914"/>
  <c r="L918"/>
  <c r="K918"/>
  <c r="J918"/>
  <c r="L922"/>
  <c r="K922"/>
  <c r="J922"/>
  <c r="L926"/>
  <c r="K926"/>
  <c r="J926"/>
  <c r="L930"/>
  <c r="K930"/>
  <c r="J930"/>
  <c r="L934"/>
  <c r="K934"/>
  <c r="J934"/>
  <c r="L938"/>
  <c r="K938"/>
  <c r="J938"/>
  <c r="L942"/>
  <c r="K942"/>
  <c r="J942"/>
  <c r="L946"/>
  <c r="K946"/>
  <c r="J946"/>
  <c r="L950"/>
  <c r="K950"/>
  <c r="J950"/>
  <c r="L954"/>
  <c r="K954"/>
  <c r="J954"/>
  <c r="L958"/>
  <c r="K958"/>
  <c r="J958"/>
  <c r="L962"/>
  <c r="K962"/>
  <c r="J962"/>
  <c r="L966"/>
  <c r="K966"/>
  <c r="J966"/>
  <c r="L970"/>
  <c r="K970"/>
  <c r="J970"/>
  <c r="L974"/>
  <c r="K974"/>
  <c r="J974"/>
  <c r="L978"/>
  <c r="K978"/>
  <c r="J978"/>
  <c r="L982"/>
  <c r="K982"/>
  <c r="J982"/>
  <c r="L986"/>
  <c r="K986"/>
  <c r="J986"/>
  <c r="L990"/>
  <c r="K990"/>
  <c r="J990"/>
  <c r="L994"/>
  <c r="K994"/>
  <c r="J994"/>
  <c r="L998"/>
  <c r="K998"/>
  <c r="J998"/>
  <c r="L1002"/>
  <c r="K1002"/>
  <c r="J1002"/>
  <c r="K1005"/>
  <c r="J1005"/>
  <c r="L1005"/>
  <c r="K1009"/>
  <c r="J1009"/>
  <c r="L1009"/>
  <c r="K1013"/>
  <c r="J1013"/>
  <c r="L1013"/>
  <c r="K1017"/>
  <c r="J1017"/>
  <c r="L1017"/>
  <c r="J513" i="4"/>
  <c r="K513"/>
  <c r="J515"/>
  <c r="K515"/>
  <c r="J517"/>
  <c r="K517"/>
  <c r="J519"/>
  <c r="K519"/>
  <c r="J521"/>
  <c r="K521"/>
  <c r="J523"/>
  <c r="K523"/>
  <c r="J525"/>
  <c r="K525"/>
  <c r="J527"/>
  <c r="K527"/>
  <c r="J529"/>
  <c r="K529"/>
  <c r="J531"/>
  <c r="K531"/>
  <c r="J533"/>
  <c r="K533"/>
  <c r="J535"/>
  <c r="K535"/>
  <c r="J537"/>
  <c r="K537"/>
  <c r="J539"/>
  <c r="K539"/>
  <c r="J541"/>
  <c r="K541"/>
  <c r="J543"/>
  <c r="K543"/>
  <c r="J545"/>
  <c r="K545"/>
  <c r="J547"/>
  <c r="K547"/>
  <c r="J549"/>
  <c r="K549"/>
  <c r="J551"/>
  <c r="K551"/>
  <c r="J553"/>
  <c r="K553"/>
  <c r="J555"/>
  <c r="K555"/>
  <c r="J557"/>
  <c r="K557"/>
  <c r="J559"/>
  <c r="K559"/>
  <c r="J561"/>
  <c r="K561"/>
  <c r="J563"/>
  <c r="K563"/>
  <c r="J565"/>
  <c r="K565"/>
  <c r="J567"/>
  <c r="K567"/>
  <c r="J569"/>
  <c r="K569"/>
  <c r="J571"/>
  <c r="K571"/>
  <c r="J573"/>
  <c r="K573"/>
  <c r="J575"/>
  <c r="K575"/>
  <c r="J577"/>
  <c r="K577"/>
  <c r="J579"/>
  <c r="K579"/>
  <c r="J581"/>
  <c r="K581"/>
  <c r="J583"/>
  <c r="K583"/>
  <c r="J585"/>
  <c r="K585"/>
  <c r="J587"/>
  <c r="K587"/>
  <c r="J589"/>
  <c r="K589"/>
  <c r="J591"/>
  <c r="K591"/>
  <c r="J593"/>
  <c r="K593"/>
  <c r="J595"/>
  <c r="K595"/>
  <c r="J597"/>
  <c r="K597"/>
  <c r="J599"/>
  <c r="K599"/>
  <c r="J601"/>
  <c r="K601"/>
  <c r="J603"/>
  <c r="K603"/>
  <c r="J605"/>
  <c r="K605"/>
  <c r="J607"/>
  <c r="K607"/>
  <c r="J609"/>
  <c r="K609"/>
  <c r="J611"/>
  <c r="K611"/>
  <c r="J613"/>
  <c r="K613"/>
  <c r="J615"/>
  <c r="K615"/>
  <c r="J617"/>
  <c r="K617"/>
  <c r="J619"/>
  <c r="K619"/>
  <c r="J621"/>
  <c r="K621"/>
  <c r="J623"/>
  <c r="K623"/>
  <c r="J625"/>
  <c r="K625"/>
  <c r="J627"/>
  <c r="K627"/>
  <c r="J629"/>
  <c r="K629"/>
  <c r="J631"/>
  <c r="K631"/>
  <c r="J633"/>
  <c r="K633"/>
  <c r="J635"/>
  <c r="K635"/>
  <c r="J637"/>
  <c r="K637"/>
  <c r="J639"/>
  <c r="K639"/>
  <c r="J641"/>
  <c r="K641"/>
  <c r="J643"/>
  <c r="K643"/>
  <c r="J645"/>
  <c r="K645"/>
  <c r="J647"/>
  <c r="K647"/>
  <c r="J649"/>
  <c r="K649"/>
  <c r="J651"/>
  <c r="K651"/>
  <c r="J653"/>
  <c r="K653"/>
  <c r="J655"/>
  <c r="K655"/>
  <c r="J657"/>
  <c r="K657"/>
  <c r="J659"/>
  <c r="K659"/>
  <c r="J661"/>
  <c r="K661"/>
  <c r="J663"/>
  <c r="K663"/>
  <c r="J665"/>
  <c r="K665"/>
  <c r="J667"/>
  <c r="K667"/>
  <c r="J669"/>
  <c r="K669"/>
  <c r="J671"/>
  <c r="K671"/>
  <c r="J673"/>
  <c r="K673"/>
  <c r="J675"/>
  <c r="K675"/>
  <c r="J677"/>
  <c r="K677"/>
  <c r="J679"/>
  <c r="K679"/>
  <c r="J681"/>
  <c r="K681"/>
  <c r="J683"/>
  <c r="K683"/>
  <c r="J685"/>
  <c r="K685"/>
  <c r="J687"/>
  <c r="K687"/>
  <c r="J689"/>
  <c r="K689"/>
  <c r="J691"/>
  <c r="K691"/>
  <c r="J693"/>
  <c r="K693"/>
  <c r="J695"/>
  <c r="K695"/>
  <c r="J697"/>
  <c r="K697"/>
  <c r="J699"/>
  <c r="K699"/>
  <c r="J701"/>
  <c r="K701"/>
  <c r="J703"/>
  <c r="K703"/>
  <c r="J705"/>
  <c r="K705"/>
  <c r="J707"/>
  <c r="K707"/>
  <c r="J709"/>
  <c r="K709"/>
  <c r="J711"/>
  <c r="K711"/>
  <c r="J713"/>
  <c r="K713"/>
  <c r="J715"/>
  <c r="K715"/>
  <c r="J717"/>
  <c r="K717"/>
  <c r="J719"/>
  <c r="K719"/>
  <c r="J721"/>
  <c r="K721"/>
  <c r="J723"/>
  <c r="K723"/>
  <c r="J725"/>
  <c r="K725"/>
  <c r="J727"/>
  <c r="K727"/>
  <c r="J729"/>
  <c r="K729"/>
  <c r="J731"/>
  <c r="K731"/>
  <c r="J733"/>
  <c r="K733"/>
  <c r="J735"/>
  <c r="K735"/>
  <c r="J737"/>
  <c r="K737"/>
  <c r="J739"/>
  <c r="K739"/>
  <c r="J741"/>
  <c r="K741"/>
  <c r="J743"/>
  <c r="K743"/>
  <c r="J745"/>
  <c r="K745"/>
  <c r="J747"/>
  <c r="K747"/>
  <c r="J749"/>
  <c r="K749"/>
  <c r="J751"/>
  <c r="K751"/>
  <c r="J753"/>
  <c r="K753"/>
  <c r="J755"/>
  <c r="K755"/>
  <c r="J757"/>
  <c r="K757"/>
  <c r="J759"/>
  <c r="K759"/>
  <c r="J761"/>
  <c r="K761"/>
  <c r="J763"/>
  <c r="K763"/>
  <c r="J765"/>
  <c r="K765"/>
  <c r="J767"/>
  <c r="K767"/>
  <c r="J769"/>
  <c r="K769"/>
  <c r="J771"/>
  <c r="K771"/>
  <c r="J773"/>
  <c r="K773"/>
  <c r="J775"/>
  <c r="K775"/>
  <c r="J777"/>
  <c r="K777"/>
  <c r="J779"/>
  <c r="K779"/>
  <c r="J781"/>
  <c r="K781"/>
  <c r="J783"/>
  <c r="K783"/>
  <c r="J785"/>
  <c r="K785"/>
  <c r="J787"/>
  <c r="K787"/>
  <c r="J789"/>
  <c r="K789"/>
  <c r="J791"/>
  <c r="K791"/>
  <c r="J793"/>
  <c r="K793"/>
  <c r="J795"/>
  <c r="K795"/>
  <c r="J797"/>
  <c r="K797"/>
  <c r="J799"/>
  <c r="K799"/>
  <c r="J801"/>
  <c r="K801"/>
  <c r="J803"/>
  <c r="K803"/>
  <c r="J805"/>
  <c r="K805"/>
  <c r="J807"/>
  <c r="K807"/>
  <c r="J809"/>
  <c r="K809"/>
  <c r="J811"/>
  <c r="K811"/>
  <c r="J813"/>
  <c r="K813"/>
  <c r="J815"/>
  <c r="K815"/>
  <c r="J817"/>
  <c r="K817"/>
  <c r="J819"/>
  <c r="K819"/>
  <c r="J821"/>
  <c r="K821"/>
  <c r="J823"/>
  <c r="K823"/>
  <c r="J825"/>
  <c r="K825"/>
  <c r="J827"/>
  <c r="K827"/>
  <c r="J829"/>
  <c r="K829"/>
  <c r="J831"/>
  <c r="K831"/>
  <c r="J833"/>
  <c r="K833"/>
  <c r="J835"/>
  <c r="K835"/>
  <c r="J837"/>
  <c r="K837"/>
  <c r="J839"/>
  <c r="K839"/>
  <c r="J841"/>
  <c r="K841"/>
  <c r="J843"/>
  <c r="K843"/>
  <c r="J845"/>
  <c r="K845"/>
  <c r="J847"/>
  <c r="K847"/>
  <c r="J849"/>
  <c r="K849"/>
  <c r="J851"/>
  <c r="K851"/>
  <c r="J853"/>
  <c r="K853"/>
  <c r="J855"/>
  <c r="K855"/>
  <c r="J857"/>
  <c r="K857"/>
  <c r="J859"/>
  <c r="K859"/>
  <c r="J861"/>
  <c r="K861"/>
  <c r="J863"/>
  <c r="K863"/>
  <c r="J865"/>
  <c r="K865"/>
  <c r="J867"/>
  <c r="K867"/>
  <c r="J869"/>
  <c r="K869"/>
  <c r="J871"/>
  <c r="K871"/>
  <c r="J873"/>
  <c r="K873"/>
  <c r="J875"/>
  <c r="K875"/>
  <c r="J877"/>
  <c r="K877"/>
  <c r="J879"/>
  <c r="K879"/>
  <c r="J881"/>
  <c r="K881"/>
  <c r="J883"/>
  <c r="K883"/>
  <c r="J885"/>
  <c r="K885"/>
  <c r="J887"/>
  <c r="K887"/>
  <c r="J889"/>
  <c r="K889"/>
  <c r="J891"/>
  <c r="K891"/>
  <c r="J893"/>
  <c r="K893"/>
  <c r="J895"/>
  <c r="K895"/>
  <c r="J897"/>
  <c r="K897"/>
  <c r="J899"/>
  <c r="K899"/>
  <c r="J901"/>
  <c r="K901"/>
  <c r="J903"/>
  <c r="K903"/>
  <c r="J905"/>
  <c r="K905"/>
  <c r="J907"/>
  <c r="K907"/>
  <c r="J909"/>
  <c r="K909"/>
  <c r="J911"/>
  <c r="K911"/>
  <c r="J913"/>
  <c r="K913"/>
  <c r="J915"/>
  <c r="K915"/>
  <c r="J917"/>
  <c r="K917"/>
  <c r="J919"/>
  <c r="K919"/>
  <c r="J921"/>
  <c r="K921"/>
  <c r="J923"/>
  <c r="K923"/>
  <c r="J925"/>
  <c r="K925"/>
  <c r="J927"/>
  <c r="K927"/>
  <c r="J929"/>
  <c r="K929"/>
  <c r="J931"/>
  <c r="K931"/>
  <c r="J933"/>
  <c r="K933"/>
  <c r="J935"/>
  <c r="K935"/>
  <c r="J937"/>
  <c r="K937"/>
  <c r="J939"/>
  <c r="K939"/>
  <c r="J941"/>
  <c r="K941"/>
  <c r="J943"/>
  <c r="K943"/>
  <c r="J945"/>
  <c r="K945"/>
  <c r="J947"/>
  <c r="K947"/>
  <c r="J949"/>
  <c r="K949"/>
  <c r="J951"/>
  <c r="K951"/>
  <c r="J953"/>
  <c r="K953"/>
  <c r="J955"/>
  <c r="K955"/>
  <c r="J957"/>
  <c r="K957"/>
  <c r="J959"/>
  <c r="K959"/>
  <c r="J961"/>
  <c r="K961"/>
  <c r="J963"/>
  <c r="K963"/>
  <c r="J965"/>
  <c r="K965"/>
  <c r="J967"/>
  <c r="K967"/>
  <c r="J969"/>
  <c r="K969"/>
  <c r="J971"/>
  <c r="K971"/>
  <c r="J973"/>
  <c r="K973"/>
  <c r="J975"/>
  <c r="K975"/>
  <c r="J977"/>
  <c r="K977"/>
  <c r="J979"/>
  <c r="K979"/>
  <c r="J981"/>
  <c r="K981"/>
  <c r="J983"/>
  <c r="K983"/>
  <c r="J985"/>
  <c r="K985"/>
  <c r="J987"/>
  <c r="K987"/>
  <c r="J989"/>
  <c r="K989"/>
  <c r="J991"/>
  <c r="K991"/>
  <c r="J993"/>
  <c r="K993"/>
  <c r="J995"/>
  <c r="K995"/>
  <c r="J997"/>
  <c r="K997"/>
  <c r="J999"/>
  <c r="K999"/>
  <c r="J1001"/>
  <c r="K1001"/>
  <c r="J1003"/>
  <c r="K1003"/>
  <c r="J1005"/>
  <c r="K1005"/>
  <c r="J1007"/>
  <c r="K1007"/>
  <c r="J1009"/>
  <c r="K1009"/>
  <c r="J1011"/>
  <c r="K1011"/>
  <c r="K514"/>
  <c r="J514"/>
  <c r="K516"/>
  <c r="J516"/>
  <c r="K518"/>
  <c r="J518"/>
  <c r="K520"/>
  <c r="J520"/>
  <c r="K522"/>
  <c r="J522"/>
  <c r="K524"/>
  <c r="J524"/>
  <c r="K526"/>
  <c r="J526"/>
  <c r="K528"/>
  <c r="J528"/>
  <c r="K530"/>
  <c r="J530"/>
  <c r="K532"/>
  <c r="J532"/>
  <c r="K534"/>
  <c r="J534"/>
  <c r="K536"/>
  <c r="J536"/>
  <c r="K538"/>
  <c r="J538"/>
  <c r="K540"/>
  <c r="J540"/>
  <c r="K542"/>
  <c r="J542"/>
  <c r="K544"/>
  <c r="J544"/>
  <c r="K546"/>
  <c r="J546"/>
  <c r="K548"/>
  <c r="J548"/>
  <c r="K550"/>
  <c r="J550"/>
  <c r="K552"/>
  <c r="J552"/>
  <c r="K554"/>
  <c r="J554"/>
  <c r="K556"/>
  <c r="J556"/>
  <c r="K558"/>
  <c r="J558"/>
  <c r="K560"/>
  <c r="J560"/>
  <c r="K562"/>
  <c r="J562"/>
  <c r="K564"/>
  <c r="J564"/>
  <c r="K566"/>
  <c r="J566"/>
  <c r="K568"/>
  <c r="J568"/>
  <c r="K570"/>
  <c r="J570"/>
  <c r="K572"/>
  <c r="J572"/>
  <c r="K574"/>
  <c r="J574"/>
  <c r="K576"/>
  <c r="J576"/>
  <c r="K578"/>
  <c r="J578"/>
  <c r="K580"/>
  <c r="J580"/>
  <c r="K582"/>
  <c r="J582"/>
  <c r="K584"/>
  <c r="J584"/>
  <c r="K586"/>
  <c r="J586"/>
  <c r="K588"/>
  <c r="J588"/>
  <c r="K590"/>
  <c r="J590"/>
  <c r="K592"/>
  <c r="J592"/>
  <c r="K594"/>
  <c r="J594"/>
  <c r="K596"/>
  <c r="J596"/>
  <c r="K598"/>
  <c r="J598"/>
  <c r="K600"/>
  <c r="J600"/>
  <c r="K602"/>
  <c r="J602"/>
  <c r="K604"/>
  <c r="J604"/>
  <c r="K606"/>
  <c r="J606"/>
  <c r="K608"/>
  <c r="J608"/>
  <c r="K610"/>
  <c r="J610"/>
  <c r="K612"/>
  <c r="J612"/>
  <c r="K614"/>
  <c r="J614"/>
  <c r="K616"/>
  <c r="J616"/>
  <c r="K618"/>
  <c r="J618"/>
  <c r="K620"/>
  <c r="J620"/>
  <c r="K622"/>
  <c r="J622"/>
  <c r="K624"/>
  <c r="J624"/>
  <c r="K626"/>
  <c r="J626"/>
  <c r="K628"/>
  <c r="J628"/>
  <c r="K630"/>
  <c r="J630"/>
  <c r="K632"/>
  <c r="J632"/>
  <c r="K634"/>
  <c r="J634"/>
  <c r="K636"/>
  <c r="J636"/>
  <c r="K638"/>
  <c r="J638"/>
  <c r="K640"/>
  <c r="J640"/>
  <c r="K642"/>
  <c r="J642"/>
  <c r="K644"/>
  <c r="J644"/>
  <c r="K646"/>
  <c r="J646"/>
  <c r="K648"/>
  <c r="J648"/>
  <c r="K650"/>
  <c r="J650"/>
  <c r="K652"/>
  <c r="J652"/>
  <c r="K654"/>
  <c r="J654"/>
  <c r="K656"/>
  <c r="J656"/>
  <c r="F656" s="1"/>
  <c r="K658"/>
  <c r="J658"/>
  <c r="K660"/>
  <c r="J660"/>
  <c r="K662"/>
  <c r="J662"/>
  <c r="K664"/>
  <c r="J664"/>
  <c r="K666"/>
  <c r="J666"/>
  <c r="K668"/>
  <c r="J668"/>
  <c r="K670"/>
  <c r="J670"/>
  <c r="K672"/>
  <c r="J672"/>
  <c r="F672" s="1"/>
  <c r="K674"/>
  <c r="J674"/>
  <c r="K676"/>
  <c r="J676"/>
  <c r="K678"/>
  <c r="J678"/>
  <c r="K680"/>
  <c r="J680"/>
  <c r="F680" s="1"/>
  <c r="K682"/>
  <c r="J682"/>
  <c r="K684"/>
  <c r="J684"/>
  <c r="K686"/>
  <c r="J686"/>
  <c r="K688"/>
  <c r="J688"/>
  <c r="F688" s="1"/>
  <c r="K690"/>
  <c r="J690"/>
  <c r="K692"/>
  <c r="J692"/>
  <c r="K694"/>
  <c r="J694"/>
  <c r="K696"/>
  <c r="J696"/>
  <c r="K698"/>
  <c r="J698"/>
  <c r="K700"/>
  <c r="J700"/>
  <c r="K702"/>
  <c r="J702"/>
  <c r="K704"/>
  <c r="J704"/>
  <c r="F704" s="1"/>
  <c r="K706"/>
  <c r="J706"/>
  <c r="K708"/>
  <c r="J708"/>
  <c r="K710"/>
  <c r="J710"/>
  <c r="K712"/>
  <c r="J712"/>
  <c r="F712" s="1"/>
  <c r="K714"/>
  <c r="J714"/>
  <c r="K716"/>
  <c r="J716"/>
  <c r="K718"/>
  <c r="J718"/>
  <c r="K720"/>
  <c r="J720"/>
  <c r="F720" s="1"/>
  <c r="K722"/>
  <c r="J722"/>
  <c r="K724"/>
  <c r="J724"/>
  <c r="K726"/>
  <c r="J726"/>
  <c r="K728"/>
  <c r="J728"/>
  <c r="K730"/>
  <c r="J730"/>
  <c r="K732"/>
  <c r="J732"/>
  <c r="K734"/>
  <c r="J734"/>
  <c r="K736"/>
  <c r="J736"/>
  <c r="F736" s="1"/>
  <c r="K738"/>
  <c r="J738"/>
  <c r="K740"/>
  <c r="J740"/>
  <c r="K742"/>
  <c r="J742"/>
  <c r="K744"/>
  <c r="J744"/>
  <c r="F744" s="1"/>
  <c r="K746"/>
  <c r="J746"/>
  <c r="K748"/>
  <c r="J748"/>
  <c r="K750"/>
  <c r="J750"/>
  <c r="K752"/>
  <c r="J752"/>
  <c r="F752" s="1"/>
  <c r="K754"/>
  <c r="J754"/>
  <c r="K756"/>
  <c r="J756"/>
  <c r="K758"/>
  <c r="J758"/>
  <c r="K760"/>
  <c r="J760"/>
  <c r="K762"/>
  <c r="J762"/>
  <c r="K764"/>
  <c r="J764"/>
  <c r="K766"/>
  <c r="J766"/>
  <c r="K768"/>
  <c r="J768"/>
  <c r="F768" s="1"/>
  <c r="K770"/>
  <c r="J770"/>
  <c r="K772"/>
  <c r="J772"/>
  <c r="K774"/>
  <c r="J774"/>
  <c r="K776"/>
  <c r="J776"/>
  <c r="F776" s="1"/>
  <c r="K778"/>
  <c r="J778"/>
  <c r="K780"/>
  <c r="J780"/>
  <c r="K782"/>
  <c r="J782"/>
  <c r="K784"/>
  <c r="J784"/>
  <c r="F784" s="1"/>
  <c r="K786"/>
  <c r="J786"/>
  <c r="K788"/>
  <c r="J788"/>
  <c r="K790"/>
  <c r="J790"/>
  <c r="K792"/>
  <c r="J792"/>
  <c r="K794"/>
  <c r="J794"/>
  <c r="K796"/>
  <c r="J796"/>
  <c r="K798"/>
  <c r="J798"/>
  <c r="K800"/>
  <c r="J800"/>
  <c r="F800" s="1"/>
  <c r="K802"/>
  <c r="J802"/>
  <c r="K804"/>
  <c r="J804"/>
  <c r="K806"/>
  <c r="J806"/>
  <c r="K808"/>
  <c r="J808"/>
  <c r="F808" s="1"/>
  <c r="K810"/>
  <c r="J810"/>
  <c r="K812"/>
  <c r="J812"/>
  <c r="K814"/>
  <c r="J814"/>
  <c r="K816"/>
  <c r="J816"/>
  <c r="F816" s="1"/>
  <c r="K818"/>
  <c r="J818"/>
  <c r="K820"/>
  <c r="J820"/>
  <c r="K822"/>
  <c r="J822"/>
  <c r="K824"/>
  <c r="J824"/>
  <c r="K826"/>
  <c r="J826"/>
  <c r="K828"/>
  <c r="J828"/>
  <c r="K830"/>
  <c r="J830"/>
  <c r="K832"/>
  <c r="J832"/>
  <c r="F832" s="1"/>
  <c r="K834"/>
  <c r="J834"/>
  <c r="K836"/>
  <c r="J836"/>
  <c r="K838"/>
  <c r="J838"/>
  <c r="K840"/>
  <c r="J840"/>
  <c r="F840" s="1"/>
  <c r="K842"/>
  <c r="J842"/>
  <c r="K844"/>
  <c r="J844"/>
  <c r="K846"/>
  <c r="J846"/>
  <c r="K848"/>
  <c r="J848"/>
  <c r="F848" s="1"/>
  <c r="K850"/>
  <c r="J850"/>
  <c r="K852"/>
  <c r="J852"/>
  <c r="K854"/>
  <c r="J854"/>
  <c r="K856"/>
  <c r="J856"/>
  <c r="F856" s="1"/>
  <c r="K858"/>
  <c r="J858"/>
  <c r="K860"/>
  <c r="J860"/>
  <c r="K862"/>
  <c r="J862"/>
  <c r="K864"/>
  <c r="J864"/>
  <c r="F864" s="1"/>
  <c r="K866"/>
  <c r="J866"/>
  <c r="K868"/>
  <c r="J868"/>
  <c r="K870"/>
  <c r="J870"/>
  <c r="K872"/>
  <c r="J872"/>
  <c r="F872" s="1"/>
  <c r="K874"/>
  <c r="J874"/>
  <c r="K876"/>
  <c r="J876"/>
  <c r="K878"/>
  <c r="J878"/>
  <c r="K880"/>
  <c r="J880"/>
  <c r="F880" s="1"/>
  <c r="K882"/>
  <c r="J882"/>
  <c r="K884"/>
  <c r="J884"/>
  <c r="K886"/>
  <c r="J886"/>
  <c r="K888"/>
  <c r="J888"/>
  <c r="K890"/>
  <c r="J890"/>
  <c r="K892"/>
  <c r="J892"/>
  <c r="K894"/>
  <c r="J894"/>
  <c r="K896"/>
  <c r="J896"/>
  <c r="K898"/>
  <c r="J898"/>
  <c r="K900"/>
  <c r="J900"/>
  <c r="K902"/>
  <c r="J902"/>
  <c r="K904"/>
  <c r="J904"/>
  <c r="K906"/>
  <c r="J906"/>
  <c r="K908"/>
  <c r="J908"/>
  <c r="K910"/>
  <c r="J910"/>
  <c r="K912"/>
  <c r="J912"/>
  <c r="K914"/>
  <c r="J914"/>
  <c r="K916"/>
  <c r="J916"/>
  <c r="K918"/>
  <c r="J918"/>
  <c r="K920"/>
  <c r="J920"/>
  <c r="K922"/>
  <c r="J922"/>
  <c r="K924"/>
  <c r="J924"/>
  <c r="K926"/>
  <c r="J926"/>
  <c r="K928"/>
  <c r="J928"/>
  <c r="K930"/>
  <c r="J930"/>
  <c r="K932"/>
  <c r="J932"/>
  <c r="K934"/>
  <c r="J934"/>
  <c r="K936"/>
  <c r="J936"/>
  <c r="K938"/>
  <c r="J938"/>
  <c r="K940"/>
  <c r="J940"/>
  <c r="K942"/>
  <c r="J942"/>
  <c r="K944"/>
  <c r="J944"/>
  <c r="K946"/>
  <c r="J946"/>
  <c r="K948"/>
  <c r="J948"/>
  <c r="K950"/>
  <c r="J950"/>
  <c r="K952"/>
  <c r="J952"/>
  <c r="K954"/>
  <c r="J954"/>
  <c r="K956"/>
  <c r="J956"/>
  <c r="K958"/>
  <c r="J958"/>
  <c r="K960"/>
  <c r="J960"/>
  <c r="K962"/>
  <c r="J962"/>
  <c r="K964"/>
  <c r="J964"/>
  <c r="K966"/>
  <c r="J966"/>
  <c r="K968"/>
  <c r="J968"/>
  <c r="K970"/>
  <c r="J970"/>
  <c r="K972"/>
  <c r="J972"/>
  <c r="K974"/>
  <c r="J974"/>
  <c r="K976"/>
  <c r="J976"/>
  <c r="K978"/>
  <c r="J978"/>
  <c r="K980"/>
  <c r="J980"/>
  <c r="K982"/>
  <c r="J982"/>
  <c r="K984"/>
  <c r="J984"/>
  <c r="K986"/>
  <c r="J986"/>
  <c r="K988"/>
  <c r="J988"/>
  <c r="K990"/>
  <c r="J990"/>
  <c r="K992"/>
  <c r="J992"/>
  <c r="K994"/>
  <c r="J994"/>
  <c r="K996"/>
  <c r="J996"/>
  <c r="K998"/>
  <c r="J998"/>
  <c r="K1000"/>
  <c r="J1000"/>
  <c r="K1002"/>
  <c r="J1002"/>
  <c r="K1004"/>
  <c r="J1004"/>
  <c r="K1006"/>
  <c r="J1006"/>
  <c r="K1008"/>
  <c r="J1008"/>
  <c r="K1010"/>
  <c r="J1010"/>
  <c r="F518"/>
  <c r="F520"/>
  <c r="F526"/>
  <c r="F540"/>
  <c r="F546"/>
  <c r="F566"/>
  <c r="F574"/>
  <c r="F582"/>
  <c r="F586"/>
  <c r="F590"/>
  <c r="F594"/>
  <c r="F616"/>
  <c r="F626"/>
  <c r="F636"/>
  <c r="F517"/>
  <c r="F521"/>
  <c r="F525"/>
  <c r="F529"/>
  <c r="F533"/>
  <c r="F537"/>
  <c r="F541"/>
  <c r="F545"/>
  <c r="F549"/>
  <c r="F553"/>
  <c r="F557"/>
  <c r="F561"/>
  <c r="F565"/>
  <c r="F569"/>
  <c r="F573"/>
  <c r="F577"/>
  <c r="F581"/>
  <c r="F585"/>
  <c r="F589"/>
  <c r="F593"/>
  <c r="F597"/>
  <c r="F601"/>
  <c r="F605"/>
  <c r="F609"/>
  <c r="F613"/>
  <c r="F617"/>
  <c r="F621"/>
  <c r="F625"/>
  <c r="F646"/>
  <c r="F635"/>
  <c r="F649"/>
  <c r="F653"/>
  <c r="F657"/>
  <c r="F661"/>
  <c r="F663"/>
  <c r="F665"/>
  <c r="F669"/>
  <c r="F671"/>
  <c r="F677"/>
  <c r="F685"/>
  <c r="F687"/>
  <c r="F689"/>
  <c r="F697"/>
  <c r="F699"/>
  <c r="F705"/>
  <c r="F709"/>
  <c r="F711"/>
  <c r="F721"/>
  <c r="F725"/>
  <c r="F727"/>
  <c r="F729"/>
  <c r="F733"/>
  <c r="F735"/>
  <c r="F737"/>
  <c r="F741"/>
  <c r="F743"/>
  <c r="F753"/>
  <c r="F757"/>
  <c r="F759"/>
  <c r="F761"/>
  <c r="F765"/>
  <c r="F767"/>
  <c r="F769"/>
  <c r="F773"/>
  <c r="F775"/>
  <c r="F781"/>
  <c r="F785"/>
  <c r="F791"/>
  <c r="F793"/>
  <c r="F801"/>
  <c r="F803"/>
  <c r="F805"/>
  <c r="F813"/>
  <c r="F817"/>
  <c r="F821"/>
  <c r="F825"/>
  <c r="F827"/>
  <c r="F833"/>
  <c r="F845"/>
  <c r="F849"/>
  <c r="F853"/>
  <c r="F857"/>
  <c r="F861"/>
  <c r="F865"/>
  <c r="F869"/>
  <c r="F875"/>
  <c r="F877"/>
  <c r="F881"/>
  <c r="F664"/>
  <c r="F696"/>
  <c r="F728"/>
  <c r="F760"/>
  <c r="F792"/>
  <c r="F824"/>
  <c r="G525" i="3"/>
  <c r="G527"/>
  <c r="G531"/>
  <c r="G537"/>
  <c r="G545"/>
  <c r="G546"/>
  <c r="G549"/>
  <c r="G553"/>
  <c r="G554"/>
  <c r="G555"/>
  <c r="G557"/>
  <c r="G559"/>
  <c r="G561"/>
  <c r="G567"/>
  <c r="G577"/>
  <c r="G581"/>
  <c r="G585"/>
  <c r="G589"/>
  <c r="G591"/>
  <c r="G593"/>
  <c r="G595"/>
  <c r="G599"/>
  <c r="G603"/>
  <c r="G609"/>
  <c r="G611"/>
  <c r="G613"/>
  <c r="G621"/>
  <c r="G623"/>
  <c r="G635"/>
  <c r="G641"/>
  <c r="G643"/>
  <c r="G645"/>
  <c r="G649"/>
  <c r="G653"/>
  <c r="G663"/>
  <c r="G665"/>
  <c r="G671"/>
  <c r="G677"/>
  <c r="G681"/>
  <c r="G683"/>
  <c r="G685"/>
  <c r="G691"/>
  <c r="G697"/>
  <c r="G701"/>
  <c r="G703"/>
  <c r="G705"/>
  <c r="G709"/>
  <c r="G711"/>
  <c r="G713"/>
  <c r="G715"/>
  <c r="G721"/>
  <c r="G562"/>
  <c r="G570"/>
  <c r="G578"/>
  <c r="G586"/>
  <c r="G594"/>
  <c r="G602"/>
  <c r="G610"/>
  <c r="G618"/>
  <c r="G626"/>
  <c r="G634"/>
  <c r="G642"/>
  <c r="G650"/>
  <c r="G658"/>
  <c r="G666"/>
  <c r="G674"/>
  <c r="G682"/>
  <c r="G698"/>
  <c r="G706"/>
  <c r="G714"/>
  <c r="G722"/>
  <c r="G723"/>
  <c r="G725"/>
  <c r="G729"/>
  <c r="G733"/>
  <c r="G737"/>
  <c r="G739"/>
  <c r="G745"/>
  <c r="G751"/>
  <c r="G769"/>
  <c r="G771"/>
  <c r="G777"/>
  <c r="G779"/>
  <c r="G781"/>
  <c r="G785"/>
  <c r="G789"/>
  <c r="G797"/>
  <c r="G803"/>
  <c r="G805"/>
  <c r="G817"/>
  <c r="G829"/>
  <c r="G833"/>
  <c r="G835"/>
  <c r="G837"/>
  <c r="G849"/>
  <c r="G857"/>
  <c r="G861"/>
  <c r="G863"/>
  <c r="G867"/>
  <c r="G869"/>
  <c r="G873"/>
  <c r="G792"/>
  <c r="G800"/>
  <c r="G808"/>
  <c r="G816"/>
  <c r="G824"/>
  <c r="G832"/>
  <c r="G840"/>
  <c r="G848"/>
  <c r="G856"/>
  <c r="G864"/>
  <c r="G872"/>
  <c r="G877"/>
  <c r="G885"/>
  <c r="G895"/>
  <c r="G899"/>
  <c r="G907"/>
  <c r="G909"/>
  <c r="G913"/>
  <c r="G917"/>
  <c r="G927"/>
  <c r="G931"/>
  <c r="G937"/>
  <c r="G939"/>
  <c r="G941"/>
  <c r="G945"/>
  <c r="G949"/>
  <c r="G959"/>
  <c r="G963"/>
  <c r="G969"/>
  <c r="G971"/>
  <c r="G973"/>
  <c r="G981"/>
  <c r="G985"/>
  <c r="G991"/>
  <c r="G995"/>
  <c r="G1001"/>
  <c r="G1003"/>
  <c r="E75" i="2"/>
  <c r="F652" i="4" l="1"/>
  <c r="F644"/>
  <c r="F628"/>
  <c r="F620"/>
  <c r="F604"/>
  <c r="F600"/>
  <c r="F588"/>
  <c r="F584"/>
  <c r="F572"/>
  <c r="F568"/>
  <c r="F556"/>
  <c r="F552"/>
  <c r="F536"/>
  <c r="F524"/>
  <c r="F871"/>
  <c r="F867"/>
  <c r="F863"/>
  <c r="F859"/>
  <c r="F847"/>
  <c r="F835"/>
  <c r="F831"/>
  <c r="F823"/>
  <c r="F815"/>
  <c r="F795"/>
  <c r="F783"/>
  <c r="F771"/>
  <c r="F763"/>
  <c r="F751"/>
  <c r="F739"/>
  <c r="F731"/>
  <c r="F719"/>
  <c r="F703"/>
  <c r="F695"/>
  <c r="F679"/>
  <c r="F667"/>
  <c r="F655"/>
  <c r="F651"/>
  <c r="F643"/>
  <c r="G679" i="3"/>
  <c r="G667"/>
  <c r="G619"/>
  <c r="G539"/>
  <c r="G535"/>
  <c r="G993"/>
  <c r="G929"/>
  <c r="G889"/>
  <c r="G719"/>
  <c r="G699"/>
  <c r="G687"/>
  <c r="G615"/>
  <c r="G607"/>
  <c r="G587"/>
  <c r="G571"/>
  <c r="G543"/>
  <c r="G999"/>
  <c r="G975"/>
  <c r="G967"/>
  <c r="G943"/>
  <c r="G935"/>
  <c r="G911"/>
  <c r="G903"/>
  <c r="G879"/>
  <c r="G875"/>
  <c r="G871"/>
  <c r="G847"/>
  <c r="G843"/>
  <c r="G839"/>
  <c r="G815"/>
  <c r="G811"/>
  <c r="G799"/>
  <c r="G791"/>
  <c r="G775"/>
  <c r="G743"/>
  <c r="G735"/>
  <c r="G521"/>
  <c r="G977"/>
  <c r="G897"/>
  <c r="G761"/>
  <c r="G651"/>
  <c r="G997"/>
  <c r="G989"/>
  <c r="G965"/>
  <c r="G957"/>
  <c r="G933"/>
  <c r="G925"/>
  <c r="G901"/>
  <c r="G893"/>
  <c r="G773"/>
  <c r="G765"/>
  <c r="G757"/>
  <c r="G749"/>
  <c r="G741"/>
  <c r="G717"/>
  <c r="G693"/>
  <c r="G689"/>
  <c r="G673"/>
  <c r="G669"/>
  <c r="G661"/>
  <c r="G657"/>
  <c r="G637"/>
  <c r="G633"/>
  <c r="G629"/>
  <c r="G625"/>
  <c r="G617"/>
  <c r="G605"/>
  <c r="G601"/>
  <c r="G597"/>
  <c r="G573"/>
  <c r="G569"/>
  <c r="G565"/>
  <c r="G541"/>
  <c r="G533"/>
  <c r="G529"/>
  <c r="G690"/>
  <c r="G523"/>
  <c r="G987"/>
  <c r="G923"/>
  <c r="G891"/>
  <c r="G845"/>
  <c r="G813"/>
  <c r="G809"/>
  <c r="G793"/>
  <c r="G763"/>
  <c r="G955"/>
  <c r="G961"/>
  <c r="G921"/>
  <c r="G905"/>
  <c r="G675"/>
  <c r="G655"/>
  <c r="G639"/>
  <c r="G631"/>
  <c r="G583"/>
  <c r="G579"/>
  <c r="G575"/>
  <c r="G551"/>
  <c r="G859"/>
  <c r="G827"/>
  <c r="G795"/>
  <c r="G718"/>
  <c r="G710"/>
  <c r="G702"/>
  <c r="G694"/>
  <c r="G686"/>
  <c r="G678"/>
  <c r="G670"/>
  <c r="G662"/>
  <c r="G654"/>
  <c r="G646"/>
  <c r="G638"/>
  <c r="G630"/>
  <c r="G622"/>
  <c r="G614"/>
  <c r="G606"/>
  <c r="G598"/>
  <c r="G590"/>
  <c r="G582"/>
  <c r="G574"/>
  <c r="G566"/>
  <c r="F843" i="4"/>
  <c r="F811"/>
  <c r="F779"/>
  <c r="F747"/>
  <c r="F715"/>
  <c r="F683"/>
  <c r="F648"/>
  <c r="F640"/>
  <c r="F632"/>
  <c r="F606"/>
  <c r="F598"/>
  <c r="F578"/>
  <c r="F554"/>
  <c r="F538"/>
  <c r="F522"/>
  <c r="F647"/>
  <c r="F639"/>
  <c r="F631"/>
  <c r="G534" i="3"/>
  <c r="G526"/>
  <c r="G979"/>
  <c r="G947"/>
  <c r="G915"/>
  <c r="G883"/>
  <c r="G865"/>
  <c r="G853"/>
  <c r="G841"/>
  <c r="G825"/>
  <c r="G821"/>
  <c r="G801"/>
  <c r="G787"/>
  <c r="G755"/>
  <c r="G747"/>
  <c r="G731"/>
  <c r="F883" i="4"/>
  <c r="F879"/>
  <c r="F855"/>
  <c r="F851"/>
  <c r="F839"/>
  <c r="F819"/>
  <c r="F807"/>
  <c r="F799"/>
  <c r="F787"/>
  <c r="F755"/>
  <c r="G953" i="3"/>
  <c r="G753"/>
  <c r="G707"/>
  <c r="G695"/>
  <c r="G659"/>
  <c r="G647"/>
  <c r="G627"/>
  <c r="G563"/>
  <c r="G547"/>
  <c r="F622" i="4"/>
  <c r="F618"/>
  <c r="F614"/>
  <c r="F610"/>
  <c r="F602"/>
  <c r="F570"/>
  <c r="F562"/>
  <c r="F558"/>
  <c r="F550"/>
  <c r="F638"/>
  <c r="F630"/>
  <c r="G881" i="3"/>
  <c r="G983"/>
  <c r="G951"/>
  <c r="G919"/>
  <c r="G887"/>
  <c r="G855"/>
  <c r="G851"/>
  <c r="G831"/>
  <c r="G823"/>
  <c r="G819"/>
  <c r="G807"/>
  <c r="G783"/>
  <c r="G767"/>
  <c r="G759"/>
  <c r="G727"/>
  <c r="F873" i="4"/>
  <c r="F841"/>
  <c r="F837"/>
  <c r="F829"/>
  <c r="F809"/>
  <c r="F797"/>
  <c r="F789"/>
  <c r="F777"/>
  <c r="F749"/>
  <c r="F745"/>
  <c r="F713"/>
  <c r="F701"/>
  <c r="F693"/>
  <c r="F681"/>
  <c r="F673"/>
  <c r="G720" i="3"/>
  <c r="G712"/>
  <c r="G704"/>
  <c r="G696"/>
  <c r="G688"/>
  <c r="G680"/>
  <c r="G672"/>
  <c r="G664"/>
  <c r="G656"/>
  <c r="G648"/>
  <c r="G640"/>
  <c r="G632"/>
  <c r="G624"/>
  <c r="G616"/>
  <c r="G608"/>
  <c r="G600"/>
  <c r="G592"/>
  <c r="G584"/>
  <c r="G576"/>
  <c r="G568"/>
  <c r="G790"/>
  <c r="F642" i="4"/>
  <c r="F623"/>
  <c r="F615"/>
  <c r="F607"/>
  <c r="F599"/>
  <c r="F591"/>
  <c r="F583"/>
  <c r="F575"/>
  <c r="F567"/>
  <c r="F559"/>
  <c r="F551"/>
  <c r="F543"/>
  <c r="F535"/>
  <c r="F527"/>
  <c r="F519"/>
  <c r="F624"/>
  <c r="F612"/>
  <c r="F608"/>
  <c r="F596"/>
  <c r="F592"/>
  <c r="F580"/>
  <c r="F576"/>
  <c r="F564"/>
  <c r="F560"/>
  <c r="F548"/>
  <c r="F544"/>
  <c r="F532"/>
  <c r="F528"/>
  <c r="F516"/>
  <c r="F650"/>
  <c r="F634"/>
  <c r="F627"/>
  <c r="F619"/>
  <c r="F611"/>
  <c r="F603"/>
  <c r="F595"/>
  <c r="F587"/>
  <c r="F579"/>
  <c r="F571"/>
  <c r="F563"/>
  <c r="F555"/>
  <c r="F547"/>
  <c r="F539"/>
  <c r="F531"/>
  <c r="F523"/>
  <c r="F515"/>
  <c r="F542"/>
  <c r="F534"/>
  <c r="F530"/>
  <c r="F514"/>
  <c r="G868" i="3"/>
  <c r="G860"/>
  <c r="G852"/>
  <c r="G844"/>
  <c r="G836"/>
  <c r="G828"/>
  <c r="G820"/>
  <c r="G812"/>
  <c r="G804"/>
  <c r="G796"/>
  <c r="G556"/>
  <c r="G540"/>
  <c r="G532"/>
  <c r="G524"/>
  <c r="G1013"/>
  <c r="G1005"/>
  <c r="F1010" i="4"/>
  <c r="F1002"/>
  <c r="F994"/>
  <c r="F986"/>
  <c r="F978"/>
  <c r="F970"/>
  <c r="F962"/>
  <c r="F954"/>
  <c r="F946"/>
  <c r="F938"/>
  <c r="F930"/>
  <c r="F922"/>
  <c r="F914"/>
  <c r="F906"/>
  <c r="F898"/>
  <c r="F890"/>
  <c r="F878"/>
  <c r="F870"/>
  <c r="F862"/>
  <c r="F854"/>
  <c r="F846"/>
  <c r="F838"/>
  <c r="F830"/>
  <c r="F822"/>
  <c r="F814"/>
  <c r="F806"/>
  <c r="F798"/>
  <c r="F790"/>
  <c r="F782"/>
  <c r="F774"/>
  <c r="F766"/>
  <c r="F758"/>
  <c r="F750"/>
  <c r="F742"/>
  <c r="F734"/>
  <c r="F726"/>
  <c r="F718"/>
  <c r="F710"/>
  <c r="F702"/>
  <c r="F694"/>
  <c r="F686"/>
  <c r="F678"/>
  <c r="F670"/>
  <c r="F662"/>
  <c r="F654"/>
  <c r="F723"/>
  <c r="F707"/>
  <c r="F691"/>
  <c r="F675"/>
  <c r="F659"/>
  <c r="F641"/>
  <c r="F633"/>
  <c r="G870" i="3"/>
  <c r="G862"/>
  <c r="G854"/>
  <c r="G846"/>
  <c r="G838"/>
  <c r="G830"/>
  <c r="G822"/>
  <c r="G814"/>
  <c r="G806"/>
  <c r="G798"/>
  <c r="G1018"/>
  <c r="G1010"/>
  <c r="F1007" i="4"/>
  <c r="F999"/>
  <c r="F991"/>
  <c r="F983"/>
  <c r="F975"/>
  <c r="F967"/>
  <c r="F959"/>
  <c r="F951"/>
  <c r="F943"/>
  <c r="F935"/>
  <c r="F927"/>
  <c r="F919"/>
  <c r="F911"/>
  <c r="F903"/>
  <c r="F895"/>
  <c r="F887"/>
  <c r="F882"/>
  <c r="F874"/>
  <c r="F866"/>
  <c r="F858"/>
  <c r="F850"/>
  <c r="F842"/>
  <c r="F834"/>
  <c r="F826"/>
  <c r="F818"/>
  <c r="F810"/>
  <c r="F802"/>
  <c r="F794"/>
  <c r="F786"/>
  <c r="F778"/>
  <c r="F770"/>
  <c r="F762"/>
  <c r="F754"/>
  <c r="F746"/>
  <c r="F738"/>
  <c r="F730"/>
  <c r="F722"/>
  <c r="F714"/>
  <c r="F706"/>
  <c r="F698"/>
  <c r="F690"/>
  <c r="F682"/>
  <c r="F674"/>
  <c r="F666"/>
  <c r="F658"/>
  <c r="F717"/>
  <c r="F645"/>
  <c r="F637"/>
  <c r="F629"/>
  <c r="G874" i="3"/>
  <c r="G858"/>
  <c r="G842"/>
  <c r="G826"/>
  <c r="G810"/>
  <c r="G794"/>
  <c r="G544"/>
  <c r="G1014"/>
  <c r="G1006"/>
  <c r="F1011" i="4"/>
  <c r="F1003"/>
  <c r="F995"/>
  <c r="F987"/>
  <c r="F979"/>
  <c r="F971"/>
  <c r="F963"/>
  <c r="F955"/>
  <c r="F947"/>
  <c r="F939"/>
  <c r="F931"/>
  <c r="F923"/>
  <c r="F915"/>
  <c r="F907"/>
  <c r="F899"/>
  <c r="F891"/>
  <c r="G866" i="3"/>
  <c r="G850"/>
  <c r="G834"/>
  <c r="G818"/>
  <c r="G802"/>
  <c r="G716"/>
  <c r="G708"/>
  <c r="G700"/>
  <c r="G692"/>
  <c r="G684"/>
  <c r="G676"/>
  <c r="G668"/>
  <c r="G660"/>
  <c r="G652"/>
  <c r="G644"/>
  <c r="G636"/>
  <c r="G628"/>
  <c r="G620"/>
  <c r="G612"/>
  <c r="G604"/>
  <c r="G596"/>
  <c r="G588"/>
  <c r="G580"/>
  <c r="G572"/>
  <c r="G564"/>
  <c r="F876" i="4"/>
  <c r="F868"/>
  <c r="F860"/>
  <c r="F852"/>
  <c r="F844"/>
  <c r="F836"/>
  <c r="F828"/>
  <c r="F820"/>
  <c r="F812"/>
  <c r="F804"/>
  <c r="F796"/>
  <c r="F788"/>
  <c r="F780"/>
  <c r="F772"/>
  <c r="F764"/>
  <c r="F756"/>
  <c r="F748"/>
  <c r="F740"/>
  <c r="F732"/>
  <c r="F724"/>
  <c r="F716"/>
  <c r="F708"/>
  <c r="F700"/>
  <c r="F692"/>
  <c r="F684"/>
  <c r="F676"/>
  <c r="F668"/>
  <c r="F660"/>
  <c r="G1017" i="3"/>
  <c r="G1009"/>
  <c r="F1006" i="4"/>
  <c r="F998"/>
  <c r="F990"/>
  <c r="F982"/>
  <c r="F974"/>
  <c r="F966"/>
  <c r="F958"/>
  <c r="F950"/>
  <c r="F942"/>
  <c r="F934"/>
  <c r="F926"/>
  <c r="F918"/>
  <c r="F910"/>
  <c r="F902"/>
  <c r="F894"/>
  <c r="F886"/>
  <c r="F884"/>
  <c r="F513"/>
  <c r="F1008"/>
  <c r="F1004"/>
  <c r="F1000"/>
  <c r="F996"/>
  <c r="F992"/>
  <c r="F988"/>
  <c r="F984"/>
  <c r="F980"/>
  <c r="F976"/>
  <c r="F972"/>
  <c r="F968"/>
  <c r="F964"/>
  <c r="F960"/>
  <c r="F956"/>
  <c r="F952"/>
  <c r="F948"/>
  <c r="F944"/>
  <c r="F940"/>
  <c r="F936"/>
  <c r="F932"/>
  <c r="F928"/>
  <c r="F924"/>
  <c r="F920"/>
  <c r="F916"/>
  <c r="F912"/>
  <c r="F908"/>
  <c r="F904"/>
  <c r="F900"/>
  <c r="F896"/>
  <c r="F892"/>
  <c r="F888"/>
  <c r="F1009"/>
  <c r="F1005"/>
  <c r="F1001"/>
  <c r="F997"/>
  <c r="F993"/>
  <c r="F989"/>
  <c r="F985"/>
  <c r="F981"/>
  <c r="F977"/>
  <c r="F973"/>
  <c r="F969"/>
  <c r="F965"/>
  <c r="F961"/>
  <c r="F957"/>
  <c r="F953"/>
  <c r="F949"/>
  <c r="F945"/>
  <c r="F941"/>
  <c r="F937"/>
  <c r="F933"/>
  <c r="F929"/>
  <c r="F925"/>
  <c r="F921"/>
  <c r="F917"/>
  <c r="F913"/>
  <c r="F909"/>
  <c r="F905"/>
  <c r="F901"/>
  <c r="F897"/>
  <c r="F893"/>
  <c r="F889"/>
  <c r="F885"/>
  <c r="G1004" i="3"/>
  <c r="G1015"/>
  <c r="G1011"/>
  <c r="G1007"/>
  <c r="G1016"/>
  <c r="G1012"/>
  <c r="G1008"/>
  <c r="G1000"/>
  <c r="G996"/>
  <c r="G992"/>
  <c r="G988"/>
  <c r="G984"/>
  <c r="G980"/>
  <c r="G976"/>
  <c r="G972"/>
  <c r="G968"/>
  <c r="G964"/>
  <c r="G960"/>
  <c r="G956"/>
  <c r="G952"/>
  <c r="G948"/>
  <c r="G944"/>
  <c r="G940"/>
  <c r="G936"/>
  <c r="G932"/>
  <c r="G928"/>
  <c r="G924"/>
  <c r="G920"/>
  <c r="G916"/>
  <c r="G912"/>
  <c r="G908"/>
  <c r="G904"/>
  <c r="G900"/>
  <c r="G896"/>
  <c r="G892"/>
  <c r="G888"/>
  <c r="G884"/>
  <c r="G880"/>
  <c r="G876"/>
  <c r="G788"/>
  <c r="G784"/>
  <c r="G780"/>
  <c r="G776"/>
  <c r="G772"/>
  <c r="G768"/>
  <c r="G764"/>
  <c r="G760"/>
  <c r="G756"/>
  <c r="G752"/>
  <c r="G748"/>
  <c r="G744"/>
  <c r="G740"/>
  <c r="G736"/>
  <c r="G732"/>
  <c r="G728"/>
  <c r="G724"/>
  <c r="G560"/>
  <c r="G552"/>
  <c r="G548"/>
  <c r="G536"/>
  <c r="G528"/>
  <c r="G522"/>
  <c r="G520"/>
  <c r="G1002"/>
  <c r="G998"/>
  <c r="G994"/>
  <c r="G990"/>
  <c r="G986"/>
  <c r="G982"/>
  <c r="G978"/>
  <c r="G974"/>
  <c r="G970"/>
  <c r="G966"/>
  <c r="G962"/>
  <c r="G958"/>
  <c r="G954"/>
  <c r="G950"/>
  <c r="G946"/>
  <c r="G942"/>
  <c r="G938"/>
  <c r="G934"/>
  <c r="G930"/>
  <c r="G926"/>
  <c r="G922"/>
  <c r="G918"/>
  <c r="G914"/>
  <c r="G910"/>
  <c r="G906"/>
  <c r="G902"/>
  <c r="G898"/>
  <c r="G894"/>
  <c r="G890"/>
  <c r="G886"/>
  <c r="G882"/>
  <c r="G878"/>
  <c r="G786"/>
  <c r="G782"/>
  <c r="G778"/>
  <c r="G774"/>
  <c r="G770"/>
  <c r="G766"/>
  <c r="G762"/>
  <c r="G758"/>
  <c r="G754"/>
  <c r="G750"/>
  <c r="G746"/>
  <c r="G742"/>
  <c r="G738"/>
  <c r="G734"/>
  <c r="G730"/>
  <c r="G726"/>
  <c r="G558"/>
  <c r="G550"/>
  <c r="G542"/>
  <c r="G538"/>
  <c r="G530"/>
  <c r="J567" i="7"/>
  <c r="J566"/>
  <c r="J565"/>
  <c r="J564"/>
  <c r="J563"/>
  <c r="J562"/>
  <c r="J561"/>
  <c r="J560"/>
  <c r="J559"/>
  <c r="J558"/>
  <c r="J557"/>
  <c r="J556"/>
  <c r="J555"/>
  <c r="J554"/>
  <c r="J553"/>
  <c r="J552"/>
  <c r="J551"/>
  <c r="J550"/>
  <c r="J549"/>
  <c r="J548"/>
  <c r="J547"/>
  <c r="J546"/>
  <c r="J545"/>
  <c r="J544"/>
  <c r="J543"/>
  <c r="J542"/>
  <c r="J541"/>
  <c r="J540"/>
  <c r="J539"/>
  <c r="J538"/>
  <c r="J537"/>
  <c r="J536"/>
  <c r="J535"/>
  <c r="J534"/>
  <c r="J533"/>
  <c r="J532"/>
  <c r="J531"/>
  <c r="J530"/>
  <c r="J529"/>
  <c r="J528"/>
  <c r="J527"/>
  <c r="J526"/>
  <c r="J525"/>
  <c r="J524"/>
  <c r="J523"/>
  <c r="J522"/>
  <c r="J521"/>
  <c r="J520"/>
  <c r="J519"/>
  <c r="J518"/>
  <c r="J517"/>
  <c r="J516"/>
  <c r="J515"/>
  <c r="J514"/>
  <c r="J513"/>
  <c r="J512"/>
  <c r="J511"/>
  <c r="J510"/>
  <c r="J509"/>
  <c r="J508"/>
  <c r="J507"/>
  <c r="J506"/>
  <c r="J505"/>
  <c r="J504"/>
  <c r="J503"/>
  <c r="J502"/>
  <c r="J501"/>
  <c r="J500"/>
  <c r="J499"/>
  <c r="J498"/>
  <c r="J497"/>
  <c r="J496"/>
  <c r="J495"/>
  <c r="J494"/>
  <c r="J493"/>
  <c r="J492"/>
  <c r="J491"/>
  <c r="J490"/>
  <c r="J489"/>
  <c r="J488"/>
  <c r="J487"/>
  <c r="J486"/>
  <c r="J485"/>
  <c r="J484"/>
  <c r="J483"/>
  <c r="J482"/>
  <c r="J481"/>
  <c r="J480"/>
  <c r="J479"/>
  <c r="J478"/>
  <c r="J477"/>
  <c r="J476"/>
  <c r="J475"/>
  <c r="J474"/>
  <c r="J473"/>
  <c r="J472"/>
  <c r="J471"/>
  <c r="J470"/>
  <c r="J469"/>
  <c r="J468"/>
  <c r="J467"/>
  <c r="J466"/>
  <c r="J465"/>
  <c r="J464"/>
  <c r="J463"/>
  <c r="J462"/>
  <c r="J461"/>
  <c r="J460"/>
  <c r="J459"/>
  <c r="J458"/>
  <c r="J457"/>
  <c r="J456"/>
  <c r="J455"/>
  <c r="J454"/>
  <c r="J453"/>
  <c r="J452"/>
  <c r="J451"/>
  <c r="J450"/>
  <c r="J449"/>
  <c r="J448"/>
  <c r="J447"/>
  <c r="J446"/>
  <c r="J445"/>
  <c r="J444"/>
  <c r="J443"/>
  <c r="J442"/>
  <c r="J441"/>
  <c r="J440"/>
  <c r="J439"/>
  <c r="J438"/>
  <c r="J437"/>
  <c r="J436"/>
  <c r="J435"/>
  <c r="J434"/>
  <c r="J433"/>
  <c r="J432"/>
  <c r="J431"/>
  <c r="J430"/>
  <c r="J429"/>
  <c r="J428"/>
  <c r="J427"/>
  <c r="J426"/>
  <c r="J425"/>
  <c r="J424"/>
  <c r="J423"/>
  <c r="J422"/>
  <c r="J421"/>
  <c r="J420"/>
  <c r="J419"/>
  <c r="J418"/>
  <c r="J417"/>
  <c r="J416"/>
  <c r="J415"/>
  <c r="J414"/>
  <c r="J413"/>
  <c r="J412"/>
  <c r="J411"/>
  <c r="J410"/>
  <c r="J409"/>
  <c r="J408"/>
  <c r="J407"/>
  <c r="J406"/>
  <c r="J405"/>
  <c r="J404"/>
  <c r="J403"/>
  <c r="J402"/>
  <c r="J401"/>
  <c r="J400"/>
  <c r="J399"/>
  <c r="J398"/>
  <c r="J397"/>
  <c r="J396"/>
  <c r="J395"/>
  <c r="J394"/>
  <c r="J393"/>
  <c r="J392"/>
  <c r="J391"/>
  <c r="J390"/>
  <c r="J389"/>
  <c r="J388"/>
  <c r="J387"/>
  <c r="J386"/>
  <c r="J385"/>
  <c r="J384"/>
  <c r="J383"/>
  <c r="J382"/>
  <c r="J381"/>
  <c r="J380"/>
  <c r="J379"/>
  <c r="J378"/>
  <c r="J377"/>
  <c r="J376"/>
  <c r="J375"/>
  <c r="J374"/>
  <c r="J373"/>
  <c r="J372"/>
  <c r="J371"/>
  <c r="J370"/>
  <c r="J369"/>
  <c r="J368"/>
  <c r="J367"/>
  <c r="J366"/>
  <c r="J365"/>
  <c r="J364"/>
  <c r="J363"/>
  <c r="J362"/>
  <c r="J361"/>
  <c r="J360"/>
  <c r="J359"/>
  <c r="J358"/>
  <c r="J357"/>
  <c r="J356"/>
  <c r="J355"/>
  <c r="J354"/>
  <c r="J353"/>
  <c r="J352"/>
  <c r="J351"/>
  <c r="J350"/>
  <c r="J349"/>
  <c r="J348"/>
  <c r="J347"/>
  <c r="J346"/>
  <c r="J345"/>
  <c r="J344"/>
  <c r="J343"/>
  <c r="J342"/>
  <c r="J341"/>
  <c r="J340"/>
  <c r="J339"/>
  <c r="J338"/>
  <c r="J337"/>
  <c r="J336"/>
  <c r="J335"/>
  <c r="J334"/>
  <c r="J333"/>
  <c r="J332"/>
  <c r="J331"/>
  <c r="J330"/>
  <c r="J329"/>
  <c r="J328"/>
  <c r="J327"/>
  <c r="J326"/>
  <c r="J325"/>
  <c r="J324"/>
  <c r="J323"/>
  <c r="J322"/>
  <c r="J321"/>
  <c r="J320"/>
  <c r="J319"/>
  <c r="J318"/>
  <c r="J317"/>
  <c r="J316"/>
  <c r="J315"/>
  <c r="J314"/>
  <c r="J313"/>
  <c r="J312"/>
  <c r="J311"/>
  <c r="J310"/>
  <c r="J309"/>
  <c r="J308"/>
  <c r="J307"/>
  <c r="J306"/>
  <c r="J305"/>
  <c r="J304"/>
  <c r="J303"/>
  <c r="J302"/>
  <c r="J301"/>
  <c r="J300"/>
  <c r="J299"/>
  <c r="J298"/>
  <c r="J297"/>
  <c r="J296"/>
  <c r="J295"/>
  <c r="J294"/>
  <c r="J293"/>
  <c r="J292"/>
  <c r="J291"/>
  <c r="J290"/>
  <c r="J289"/>
  <c r="J288"/>
  <c r="J287"/>
  <c r="J286"/>
  <c r="J285"/>
  <c r="J284"/>
  <c r="J283"/>
  <c r="J282"/>
  <c r="J281"/>
  <c r="J280"/>
  <c r="J279"/>
  <c r="J278"/>
  <c r="J277"/>
  <c r="J276"/>
  <c r="J275"/>
  <c r="J274"/>
  <c r="J273"/>
  <c r="J272"/>
  <c r="J271"/>
  <c r="J270"/>
  <c r="J269"/>
  <c r="J268"/>
  <c r="J267"/>
  <c r="J266"/>
  <c r="J265"/>
  <c r="J264"/>
  <c r="J263"/>
  <c r="J262"/>
  <c r="J261"/>
  <c r="J260"/>
  <c r="J259"/>
  <c r="J258"/>
  <c r="J257"/>
  <c r="J256"/>
  <c r="J255"/>
  <c r="J254"/>
  <c r="J253"/>
  <c r="J252"/>
  <c r="J251"/>
  <c r="J250"/>
  <c r="J249"/>
  <c r="J248"/>
  <c r="J247"/>
  <c r="J246"/>
  <c r="J245"/>
  <c r="J244"/>
  <c r="J243"/>
  <c r="J242"/>
  <c r="J241"/>
  <c r="J240"/>
  <c r="J239"/>
  <c r="J238"/>
  <c r="J237"/>
  <c r="J236"/>
  <c r="J235"/>
  <c r="J234"/>
  <c r="J233"/>
  <c r="J232"/>
  <c r="J231"/>
  <c r="J230"/>
  <c r="J229"/>
  <c r="J228"/>
  <c r="J227"/>
  <c r="J226"/>
  <c r="J225"/>
  <c r="J224"/>
  <c r="J223"/>
  <c r="J222"/>
  <c r="J221"/>
  <c r="J220"/>
  <c r="J219"/>
  <c r="J218"/>
  <c r="J217"/>
  <c r="J216"/>
  <c r="J215"/>
  <c r="J214"/>
  <c r="J213"/>
  <c r="J212"/>
  <c r="J211"/>
  <c r="J210"/>
  <c r="J209"/>
  <c r="J208"/>
  <c r="J207"/>
  <c r="J206"/>
  <c r="J205"/>
  <c r="J204"/>
  <c r="J203"/>
  <c r="J202"/>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F519" i="3" l="1"/>
  <c r="F518"/>
  <c r="F517"/>
  <c r="F516"/>
  <c r="F515"/>
  <c r="F514"/>
  <c r="F513"/>
  <c r="F512"/>
  <c r="F511"/>
  <c r="F510"/>
  <c r="F509"/>
  <c r="F508"/>
  <c r="F507"/>
  <c r="F506"/>
  <c r="F505"/>
  <c r="F504"/>
  <c r="F503"/>
  <c r="F502"/>
  <c r="F501"/>
  <c r="F500"/>
  <c r="F499"/>
  <c r="F498"/>
  <c r="F497"/>
  <c r="F496"/>
  <c r="F495"/>
  <c r="F494"/>
  <c r="F493"/>
  <c r="F492"/>
  <c r="F491"/>
  <c r="F490"/>
  <c r="F489"/>
  <c r="F488"/>
  <c r="F487"/>
  <c r="F486"/>
  <c r="F485"/>
  <c r="F484"/>
  <c r="F483"/>
  <c r="F482"/>
  <c r="F481"/>
  <c r="F480"/>
  <c r="F479"/>
  <c r="F478"/>
  <c r="F477"/>
  <c r="F476"/>
  <c r="F475"/>
  <c r="F474"/>
  <c r="F473"/>
  <c r="F472"/>
  <c r="F471"/>
  <c r="F470"/>
  <c r="F469"/>
  <c r="F468"/>
  <c r="F467"/>
  <c r="F466"/>
  <c r="F465"/>
  <c r="F464"/>
  <c r="F463"/>
  <c r="F462"/>
  <c r="F461"/>
  <c r="F460"/>
  <c r="F459"/>
  <c r="F458"/>
  <c r="F457"/>
  <c r="F456"/>
  <c r="F455"/>
  <c r="F454"/>
  <c r="F453"/>
  <c r="F452"/>
  <c r="F451"/>
  <c r="F450"/>
  <c r="F449"/>
  <c r="F448"/>
  <c r="F447"/>
  <c r="F446"/>
  <c r="F445"/>
  <c r="F444"/>
  <c r="F443"/>
  <c r="F442"/>
  <c r="F441"/>
  <c r="F440"/>
  <c r="F439"/>
  <c r="F438"/>
  <c r="F437"/>
  <c r="F436"/>
  <c r="F435"/>
  <c r="F434"/>
  <c r="F433"/>
  <c r="F432"/>
  <c r="F431"/>
  <c r="F430"/>
  <c r="F429"/>
  <c r="F428"/>
  <c r="F427"/>
  <c r="F426"/>
  <c r="F425"/>
  <c r="F424"/>
  <c r="F423"/>
  <c r="F422"/>
  <c r="F421"/>
  <c r="F420"/>
  <c r="F419"/>
  <c r="F418"/>
  <c r="F417"/>
  <c r="F416"/>
  <c r="F415"/>
  <c r="F414"/>
  <c r="F413"/>
  <c r="F412"/>
  <c r="F411"/>
  <c r="F410"/>
  <c r="F409"/>
  <c r="F408"/>
  <c r="F407"/>
  <c r="F406"/>
  <c r="F405"/>
  <c r="F404"/>
  <c r="F403"/>
  <c r="F402"/>
  <c r="F401"/>
  <c r="F400"/>
  <c r="F399"/>
  <c r="F398"/>
  <c r="F397"/>
  <c r="F396"/>
  <c r="F395"/>
  <c r="F394"/>
  <c r="F393"/>
  <c r="F392"/>
  <c r="F391"/>
  <c r="F390"/>
  <c r="F389"/>
  <c r="F388"/>
  <c r="F387"/>
  <c r="F386"/>
  <c r="F385"/>
  <c r="F384"/>
  <c r="F383"/>
  <c r="F382"/>
  <c r="F381"/>
  <c r="F380"/>
  <c r="F379"/>
  <c r="F378"/>
  <c r="F377"/>
  <c r="F376"/>
  <c r="F375"/>
  <c r="F374"/>
  <c r="F373"/>
  <c r="F372"/>
  <c r="F371"/>
  <c r="F370"/>
  <c r="F369"/>
  <c r="F368"/>
  <c r="F367"/>
  <c r="F366"/>
  <c r="F365"/>
  <c r="F364"/>
  <c r="F363"/>
  <c r="F362"/>
  <c r="F361"/>
  <c r="F360"/>
  <c r="F359"/>
  <c r="F358"/>
  <c r="F357"/>
  <c r="F356"/>
  <c r="F355"/>
  <c r="F354"/>
  <c r="F353"/>
  <c r="F352"/>
  <c r="F351"/>
  <c r="F350"/>
  <c r="F349"/>
  <c r="F348"/>
  <c r="F347"/>
  <c r="F346"/>
  <c r="F345"/>
  <c r="F344"/>
  <c r="F343"/>
  <c r="F342"/>
  <c r="F341"/>
  <c r="F340"/>
  <c r="F339"/>
  <c r="F338"/>
  <c r="F337"/>
  <c r="F336"/>
  <c r="F335"/>
  <c r="F334"/>
  <c r="F333"/>
  <c r="F332"/>
  <c r="F331"/>
  <c r="F330"/>
  <c r="F329"/>
  <c r="F328"/>
  <c r="F327"/>
  <c r="F326"/>
  <c r="F325"/>
  <c r="F324"/>
  <c r="F323"/>
  <c r="F322"/>
  <c r="F321"/>
  <c r="F320"/>
  <c r="F319"/>
  <c r="F318"/>
  <c r="F317"/>
  <c r="F316"/>
  <c r="F315"/>
  <c r="F314"/>
  <c r="F313"/>
  <c r="F312"/>
  <c r="F311"/>
  <c r="F310"/>
  <c r="F309"/>
  <c r="F308"/>
  <c r="F307"/>
  <c r="F306"/>
  <c r="F305"/>
  <c r="F304"/>
  <c r="F303"/>
  <c r="F302"/>
  <c r="F301"/>
  <c r="F300"/>
  <c r="F299"/>
  <c r="F298"/>
  <c r="F297"/>
  <c r="F296"/>
  <c r="F295"/>
  <c r="F294"/>
  <c r="F293"/>
  <c r="F292"/>
  <c r="F291"/>
  <c r="F290"/>
  <c r="F289"/>
  <c r="F288"/>
  <c r="F287"/>
  <c r="F286"/>
  <c r="F285"/>
  <c r="F284"/>
  <c r="F283"/>
  <c r="F282"/>
  <c r="F281"/>
  <c r="F280"/>
  <c r="F279"/>
  <c r="F278"/>
  <c r="F277"/>
  <c r="F276"/>
  <c r="F275"/>
  <c r="F274"/>
  <c r="F273"/>
  <c r="F272"/>
  <c r="F271"/>
  <c r="F270"/>
  <c r="F269"/>
  <c r="F268"/>
  <c r="F267"/>
  <c r="F266"/>
  <c r="F265"/>
  <c r="F264"/>
  <c r="F263"/>
  <c r="F262"/>
  <c r="F261"/>
  <c r="F260"/>
  <c r="F259"/>
  <c r="F258"/>
  <c r="F257"/>
  <c r="F256"/>
  <c r="F255"/>
  <c r="F254"/>
  <c r="F253"/>
  <c r="F252"/>
  <c r="F251"/>
  <c r="F250"/>
  <c r="F249"/>
  <c r="F248"/>
  <c r="F247"/>
  <c r="F246"/>
  <c r="F245"/>
  <c r="F244"/>
  <c r="F243"/>
  <c r="F242"/>
  <c r="F241"/>
  <c r="F240"/>
  <c r="F239"/>
  <c r="F238"/>
  <c r="F237"/>
  <c r="F236"/>
  <c r="F235"/>
  <c r="F234"/>
  <c r="F233"/>
  <c r="F232"/>
  <c r="F231"/>
  <c r="F230"/>
  <c r="F229"/>
  <c r="F228"/>
  <c r="F227"/>
  <c r="F226"/>
  <c r="F225"/>
  <c r="F224"/>
  <c r="F223"/>
  <c r="F222"/>
  <c r="F221"/>
  <c r="F220"/>
  <c r="F219"/>
  <c r="F218"/>
  <c r="F217"/>
  <c r="F216"/>
  <c r="F215"/>
  <c r="F214"/>
  <c r="F213"/>
  <c r="F212"/>
  <c r="F211"/>
  <c r="F210"/>
  <c r="F209"/>
  <c r="F208"/>
  <c r="F207"/>
  <c r="F206"/>
  <c r="F205"/>
  <c r="F204"/>
  <c r="F203"/>
  <c r="F202"/>
  <c r="F201"/>
  <c r="F200"/>
  <c r="F199"/>
  <c r="F198"/>
  <c r="F197"/>
  <c r="F196"/>
  <c r="F195"/>
  <c r="F194"/>
  <c r="F193"/>
  <c r="F192"/>
  <c r="F191"/>
  <c r="F190"/>
  <c r="F189"/>
  <c r="F188"/>
  <c r="F187"/>
  <c r="F186"/>
  <c r="F185"/>
  <c r="F184"/>
  <c r="F183"/>
  <c r="F182"/>
  <c r="F181"/>
  <c r="F180"/>
  <c r="F179"/>
  <c r="F178"/>
  <c r="F177"/>
  <c r="F176"/>
  <c r="F175"/>
  <c r="F174"/>
  <c r="F173"/>
  <c r="F172"/>
  <c r="F171"/>
  <c r="F170"/>
  <c r="F169"/>
  <c r="F168"/>
  <c r="F167"/>
  <c r="F166"/>
  <c r="F165"/>
  <c r="F164"/>
  <c r="F163"/>
  <c r="F162"/>
  <c r="F161"/>
  <c r="F160"/>
  <c r="F159"/>
  <c r="F158"/>
  <c r="F157"/>
  <c r="F156"/>
  <c r="F155"/>
  <c r="F154"/>
  <c r="F153"/>
  <c r="F152"/>
  <c r="F151"/>
  <c r="F150"/>
  <c r="F149"/>
  <c r="F148"/>
  <c r="F147"/>
  <c r="F146"/>
  <c r="F145"/>
  <c r="F144"/>
  <c r="F143"/>
  <c r="F142"/>
  <c r="F141"/>
  <c r="F140"/>
  <c r="F139"/>
  <c r="F138"/>
  <c r="F137"/>
  <c r="F136"/>
  <c r="F135"/>
  <c r="F134"/>
  <c r="F133"/>
  <c r="F132"/>
  <c r="F131"/>
  <c r="F130"/>
  <c r="F129"/>
  <c r="F128"/>
  <c r="F127"/>
  <c r="F126"/>
  <c r="F125"/>
  <c r="F124"/>
  <c r="F123"/>
  <c r="F122"/>
  <c r="F121"/>
  <c r="F120"/>
  <c r="F119"/>
  <c r="F118"/>
  <c r="F117"/>
  <c r="F116"/>
  <c r="F115"/>
  <c r="F114"/>
  <c r="F113"/>
  <c r="F112"/>
  <c r="F111"/>
  <c r="F110"/>
  <c r="F109"/>
  <c r="F108"/>
  <c r="F107"/>
  <c r="F106"/>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E549" i="12"/>
  <c r="H549" s="1"/>
  <c r="E548"/>
  <c r="H548" s="1"/>
  <c r="E547"/>
  <c r="H547" s="1"/>
  <c r="E546"/>
  <c r="H546" s="1"/>
  <c r="E545"/>
  <c r="H545" s="1"/>
  <c r="E544"/>
  <c r="H544" s="1"/>
  <c r="E543"/>
  <c r="H543" s="1"/>
  <c r="E542"/>
  <c r="H542" s="1"/>
  <c r="E541"/>
  <c r="H541" s="1"/>
  <c r="E540"/>
  <c r="H540" s="1"/>
  <c r="E539"/>
  <c r="H539" s="1"/>
  <c r="E538"/>
  <c r="H538" s="1"/>
  <c r="E537"/>
  <c r="H537" s="1"/>
  <c r="E536"/>
  <c r="H536" s="1"/>
  <c r="E535"/>
  <c r="H535" s="1"/>
  <c r="E534"/>
  <c r="H534" s="1"/>
  <c r="E533"/>
  <c r="H533" s="1"/>
  <c r="E532"/>
  <c r="H532" s="1"/>
  <c r="E531"/>
  <c r="H531" s="1"/>
  <c r="E530"/>
  <c r="H530" s="1"/>
  <c r="E529"/>
  <c r="H529" s="1"/>
  <c r="E528"/>
  <c r="H528" s="1"/>
  <c r="E527"/>
  <c r="H527" s="1"/>
  <c r="E526"/>
  <c r="H526" s="1"/>
  <c r="E525"/>
  <c r="H525" s="1"/>
  <c r="E524"/>
  <c r="H524" s="1"/>
  <c r="E523"/>
  <c r="H523" s="1"/>
  <c r="E522"/>
  <c r="H522" s="1"/>
  <c r="E521"/>
  <c r="H521" s="1"/>
  <c r="E520"/>
  <c r="H520" s="1"/>
  <c r="E519"/>
  <c r="H519" s="1"/>
  <c r="E518"/>
  <c r="H518" s="1"/>
  <c r="E517"/>
  <c r="H517" s="1"/>
  <c r="E516"/>
  <c r="H516" s="1"/>
  <c r="E515"/>
  <c r="H515" s="1"/>
  <c r="E514"/>
  <c r="H514" s="1"/>
  <c r="E513"/>
  <c r="H513" s="1"/>
  <c r="E512"/>
  <c r="H512" s="1"/>
  <c r="E511"/>
  <c r="H511" s="1"/>
  <c r="E510"/>
  <c r="H510" s="1"/>
  <c r="E509"/>
  <c r="H509" s="1"/>
  <c r="E508"/>
  <c r="H508" s="1"/>
  <c r="E507"/>
  <c r="H507" s="1"/>
  <c r="E506"/>
  <c r="H506" s="1"/>
  <c r="E505"/>
  <c r="H505" s="1"/>
  <c r="E504"/>
  <c r="H504" s="1"/>
  <c r="E503"/>
  <c r="H503" s="1"/>
  <c r="E502"/>
  <c r="H502" s="1"/>
  <c r="E501"/>
  <c r="H501" s="1"/>
  <c r="E500"/>
  <c r="H500" s="1"/>
  <c r="E499"/>
  <c r="H499" s="1"/>
  <c r="E498"/>
  <c r="H498" s="1"/>
  <c r="E497"/>
  <c r="H497" s="1"/>
  <c r="E496"/>
  <c r="H496" s="1"/>
  <c r="E495"/>
  <c r="H495" s="1"/>
  <c r="E494"/>
  <c r="H494" s="1"/>
  <c r="E493"/>
  <c r="H493" s="1"/>
  <c r="E492"/>
  <c r="H492" s="1"/>
  <c r="E491"/>
  <c r="H491" s="1"/>
  <c r="E490"/>
  <c r="H490" s="1"/>
  <c r="E489"/>
  <c r="H489" s="1"/>
  <c r="E488"/>
  <c r="H488" s="1"/>
  <c r="E487"/>
  <c r="H487" s="1"/>
  <c r="E486"/>
  <c r="H486" s="1"/>
  <c r="E485"/>
  <c r="H485" s="1"/>
  <c r="E484"/>
  <c r="H484" s="1"/>
  <c r="E483"/>
  <c r="H483" s="1"/>
  <c r="E482"/>
  <c r="H482" s="1"/>
  <c r="E481"/>
  <c r="H481" s="1"/>
  <c r="E480"/>
  <c r="H480" s="1"/>
  <c r="E479"/>
  <c r="H479" s="1"/>
  <c r="E478"/>
  <c r="H478" s="1"/>
  <c r="E477"/>
  <c r="H477" s="1"/>
  <c r="E476"/>
  <c r="H476" s="1"/>
  <c r="E475"/>
  <c r="H475" s="1"/>
  <c r="E474"/>
  <c r="H474" s="1"/>
  <c r="E473"/>
  <c r="H473" s="1"/>
  <c r="E472"/>
  <c r="H472" s="1"/>
  <c r="E471"/>
  <c r="H471" s="1"/>
  <c r="E470"/>
  <c r="H470" s="1"/>
  <c r="E469"/>
  <c r="H469" s="1"/>
  <c r="E468"/>
  <c r="H468" s="1"/>
  <c r="E467"/>
  <c r="H467" s="1"/>
  <c r="E466"/>
  <c r="H466" s="1"/>
  <c r="E465"/>
  <c r="H465" s="1"/>
  <c r="E464"/>
  <c r="H464" s="1"/>
  <c r="E463"/>
  <c r="H463" s="1"/>
  <c r="E462"/>
  <c r="H462" s="1"/>
  <c r="E461"/>
  <c r="H461" s="1"/>
  <c r="E460"/>
  <c r="H460" s="1"/>
  <c r="E459"/>
  <c r="H459" s="1"/>
  <c r="E458"/>
  <c r="H458" s="1"/>
  <c r="E457"/>
  <c r="H457" s="1"/>
  <c r="E456"/>
  <c r="H456" s="1"/>
  <c r="E455"/>
  <c r="H455" s="1"/>
  <c r="E454"/>
  <c r="H454" s="1"/>
  <c r="E453"/>
  <c r="H453" s="1"/>
  <c r="E452"/>
  <c r="H452" s="1"/>
  <c r="E451"/>
  <c r="H451" s="1"/>
  <c r="E450"/>
  <c r="H450" s="1"/>
  <c r="E449"/>
  <c r="H449" s="1"/>
  <c r="E448"/>
  <c r="H448" s="1"/>
  <c r="E447"/>
  <c r="H447" s="1"/>
  <c r="E446"/>
  <c r="H446" s="1"/>
  <c r="E445"/>
  <c r="H445" s="1"/>
  <c r="E444"/>
  <c r="H444" s="1"/>
  <c r="E443"/>
  <c r="H443" s="1"/>
  <c r="E442"/>
  <c r="H442" s="1"/>
  <c r="E441"/>
  <c r="H441" s="1"/>
  <c r="E440"/>
  <c r="H440" s="1"/>
  <c r="E439"/>
  <c r="H439" s="1"/>
  <c r="E438"/>
  <c r="H438" s="1"/>
  <c r="E437"/>
  <c r="H437" s="1"/>
  <c r="E436"/>
  <c r="H436" s="1"/>
  <c r="E435"/>
  <c r="H435" s="1"/>
  <c r="E434"/>
  <c r="H434" s="1"/>
  <c r="E433"/>
  <c r="H433" s="1"/>
  <c r="E432"/>
  <c r="H432" s="1"/>
  <c r="E431"/>
  <c r="H431" s="1"/>
  <c r="E430"/>
  <c r="H430" s="1"/>
  <c r="E429"/>
  <c r="H429" s="1"/>
  <c r="E428"/>
  <c r="H428" s="1"/>
  <c r="E427"/>
  <c r="H427" s="1"/>
  <c r="E426"/>
  <c r="H426" s="1"/>
  <c r="E425"/>
  <c r="H425" s="1"/>
  <c r="E424"/>
  <c r="H424" s="1"/>
  <c r="E423"/>
  <c r="H423" s="1"/>
  <c r="E422"/>
  <c r="H422" s="1"/>
  <c r="E421"/>
  <c r="H421" s="1"/>
  <c r="E420"/>
  <c r="H420" s="1"/>
  <c r="E419"/>
  <c r="H419" s="1"/>
  <c r="E418"/>
  <c r="H418" s="1"/>
  <c r="E417"/>
  <c r="H417" s="1"/>
  <c r="E416"/>
  <c r="H416" s="1"/>
  <c r="E415"/>
  <c r="H415" s="1"/>
  <c r="E414"/>
  <c r="H414" s="1"/>
  <c r="E413"/>
  <c r="H413" s="1"/>
  <c r="E412"/>
  <c r="H412" s="1"/>
  <c r="E411"/>
  <c r="H411" s="1"/>
  <c r="E410"/>
  <c r="H410" s="1"/>
  <c r="E409"/>
  <c r="H409" s="1"/>
  <c r="E408"/>
  <c r="H408" s="1"/>
  <c r="E407"/>
  <c r="H407" s="1"/>
  <c r="E406"/>
  <c r="H406" s="1"/>
  <c r="E405"/>
  <c r="H405" s="1"/>
  <c r="E404"/>
  <c r="H404" s="1"/>
  <c r="E403"/>
  <c r="H403" s="1"/>
  <c r="E402"/>
  <c r="H402" s="1"/>
  <c r="E401"/>
  <c r="H401" s="1"/>
  <c r="E400"/>
  <c r="H400" s="1"/>
  <c r="E399"/>
  <c r="H399" s="1"/>
  <c r="E398"/>
  <c r="H398" s="1"/>
  <c r="E397"/>
  <c r="H397" s="1"/>
  <c r="E396"/>
  <c r="H396" s="1"/>
  <c r="E395"/>
  <c r="H395" s="1"/>
  <c r="E394"/>
  <c r="H394" s="1"/>
  <c r="E393"/>
  <c r="H393" s="1"/>
  <c r="E392"/>
  <c r="H392" s="1"/>
  <c r="E391"/>
  <c r="H391" s="1"/>
  <c r="E390"/>
  <c r="H390" s="1"/>
  <c r="E389"/>
  <c r="H389" s="1"/>
  <c r="E388"/>
  <c r="H388" s="1"/>
  <c r="E387"/>
  <c r="H387" s="1"/>
  <c r="E386"/>
  <c r="H386" s="1"/>
  <c r="E385"/>
  <c r="H385" s="1"/>
  <c r="E384"/>
  <c r="H384" s="1"/>
  <c r="E383"/>
  <c r="H383" s="1"/>
  <c r="E382"/>
  <c r="H382" s="1"/>
  <c r="E381"/>
  <c r="H381" s="1"/>
  <c r="E380"/>
  <c r="H380" s="1"/>
  <c r="E379"/>
  <c r="H379" s="1"/>
  <c r="E378"/>
  <c r="H378" s="1"/>
  <c r="E377"/>
  <c r="H377" s="1"/>
  <c r="E376"/>
  <c r="H376" s="1"/>
  <c r="E375"/>
  <c r="H375" s="1"/>
  <c r="E374"/>
  <c r="H374" s="1"/>
  <c r="E373"/>
  <c r="H373" s="1"/>
  <c r="E372"/>
  <c r="H372" s="1"/>
  <c r="E371"/>
  <c r="H371" s="1"/>
  <c r="E370"/>
  <c r="H370" s="1"/>
  <c r="E369"/>
  <c r="H369" s="1"/>
  <c r="E368"/>
  <c r="H368" s="1"/>
  <c r="E367"/>
  <c r="H367" s="1"/>
  <c r="E366"/>
  <c r="H366" s="1"/>
  <c r="E365"/>
  <c r="H365" s="1"/>
  <c r="E364"/>
  <c r="H364" s="1"/>
  <c r="E363"/>
  <c r="H363" s="1"/>
  <c r="E362"/>
  <c r="H362" s="1"/>
  <c r="E361"/>
  <c r="H361" s="1"/>
  <c r="E360"/>
  <c r="H360" s="1"/>
  <c r="E359"/>
  <c r="H359" s="1"/>
  <c r="E358"/>
  <c r="H358" s="1"/>
  <c r="E357"/>
  <c r="H357" s="1"/>
  <c r="E356"/>
  <c r="H356" s="1"/>
  <c r="E355"/>
  <c r="H355" s="1"/>
  <c r="E354"/>
  <c r="H354" s="1"/>
  <c r="E353"/>
  <c r="H353" s="1"/>
  <c r="E352"/>
  <c r="H352" s="1"/>
  <c r="E351"/>
  <c r="H351" s="1"/>
  <c r="E350"/>
  <c r="H350" s="1"/>
  <c r="E349"/>
  <c r="H349" s="1"/>
  <c r="E348"/>
  <c r="H348" s="1"/>
  <c r="E347"/>
  <c r="H347" s="1"/>
  <c r="E346"/>
  <c r="H346" s="1"/>
  <c r="E345"/>
  <c r="H345" s="1"/>
  <c r="E344"/>
  <c r="H344" s="1"/>
  <c r="E343"/>
  <c r="H343" s="1"/>
  <c r="E342"/>
  <c r="H342" s="1"/>
  <c r="E341"/>
  <c r="H341" s="1"/>
  <c r="E340"/>
  <c r="H340" s="1"/>
  <c r="E339"/>
  <c r="H339" s="1"/>
  <c r="E338"/>
  <c r="H338" s="1"/>
  <c r="E337"/>
  <c r="H337" s="1"/>
  <c r="E336"/>
  <c r="H336" s="1"/>
  <c r="E335"/>
  <c r="H335" s="1"/>
  <c r="E334"/>
  <c r="H334" s="1"/>
  <c r="E333"/>
  <c r="H333" s="1"/>
  <c r="E332"/>
  <c r="H332" s="1"/>
  <c r="E331"/>
  <c r="H331" s="1"/>
  <c r="E330"/>
  <c r="H330" s="1"/>
  <c r="E329"/>
  <c r="H329" s="1"/>
  <c r="E328"/>
  <c r="H328" s="1"/>
  <c r="E327"/>
  <c r="H327" s="1"/>
  <c r="E326"/>
  <c r="H326" s="1"/>
  <c r="E325"/>
  <c r="H325" s="1"/>
  <c r="E324"/>
  <c r="H324" s="1"/>
  <c r="E323"/>
  <c r="H323" s="1"/>
  <c r="E322"/>
  <c r="H322" s="1"/>
  <c r="E321"/>
  <c r="H321" s="1"/>
  <c r="E320"/>
  <c r="H320" s="1"/>
  <c r="E319"/>
  <c r="H319" s="1"/>
  <c r="E318"/>
  <c r="H318" s="1"/>
  <c r="E317"/>
  <c r="H317" s="1"/>
  <c r="E316"/>
  <c r="H316" s="1"/>
  <c r="E315"/>
  <c r="H315" s="1"/>
  <c r="E314"/>
  <c r="H314" s="1"/>
  <c r="E313"/>
  <c r="H313" s="1"/>
  <c r="E312"/>
  <c r="H312" s="1"/>
  <c r="E311"/>
  <c r="H311" s="1"/>
  <c r="E310"/>
  <c r="H310" s="1"/>
  <c r="E309"/>
  <c r="H309" s="1"/>
  <c r="E308"/>
  <c r="H308" s="1"/>
  <c r="E307"/>
  <c r="H307" s="1"/>
  <c r="E306"/>
  <c r="H306" s="1"/>
  <c r="E305"/>
  <c r="H305" s="1"/>
  <c r="E304"/>
  <c r="H304" s="1"/>
  <c r="E303"/>
  <c r="H303" s="1"/>
  <c r="E302"/>
  <c r="H302" s="1"/>
  <c r="E301"/>
  <c r="H301" s="1"/>
  <c r="E300"/>
  <c r="H300" s="1"/>
  <c r="E299"/>
  <c r="H299" s="1"/>
  <c r="E298"/>
  <c r="H298" s="1"/>
  <c r="E297"/>
  <c r="H297" s="1"/>
  <c r="E296"/>
  <c r="H296" s="1"/>
  <c r="E295"/>
  <c r="H295" s="1"/>
  <c r="E294"/>
  <c r="H294" s="1"/>
  <c r="E293"/>
  <c r="H293" s="1"/>
  <c r="E292"/>
  <c r="H292" s="1"/>
  <c r="E291"/>
  <c r="H291" s="1"/>
  <c r="E290"/>
  <c r="H290" s="1"/>
  <c r="E289"/>
  <c r="H289" s="1"/>
  <c r="E288"/>
  <c r="H288" s="1"/>
  <c r="E287"/>
  <c r="H287" s="1"/>
  <c r="E286"/>
  <c r="H286" s="1"/>
  <c r="E285"/>
  <c r="H285" s="1"/>
  <c r="E284"/>
  <c r="H284" s="1"/>
  <c r="E283"/>
  <c r="H283" s="1"/>
  <c r="E282"/>
  <c r="H282" s="1"/>
  <c r="E281"/>
  <c r="H281" s="1"/>
  <c r="E280"/>
  <c r="H280" s="1"/>
  <c r="E279"/>
  <c r="H279" s="1"/>
  <c r="E278"/>
  <c r="H278" s="1"/>
  <c r="E277"/>
  <c r="H277" s="1"/>
  <c r="E276"/>
  <c r="H276" s="1"/>
  <c r="E275"/>
  <c r="H275" s="1"/>
  <c r="E274"/>
  <c r="H274" s="1"/>
  <c r="E273"/>
  <c r="H273" s="1"/>
  <c r="E272"/>
  <c r="H272" s="1"/>
  <c r="E271"/>
  <c r="H271" s="1"/>
  <c r="E270"/>
  <c r="H270" s="1"/>
  <c r="E269"/>
  <c r="H269" s="1"/>
  <c r="E268"/>
  <c r="H268" s="1"/>
  <c r="E267"/>
  <c r="H267" s="1"/>
  <c r="E266"/>
  <c r="H266" s="1"/>
  <c r="E265"/>
  <c r="H265" s="1"/>
  <c r="E264"/>
  <c r="H264" s="1"/>
  <c r="E263"/>
  <c r="H263" s="1"/>
  <c r="E262"/>
  <c r="H262" s="1"/>
  <c r="E261"/>
  <c r="H261" s="1"/>
  <c r="E260"/>
  <c r="H260" s="1"/>
  <c r="E259"/>
  <c r="H259" s="1"/>
  <c r="E258"/>
  <c r="H258" s="1"/>
  <c r="E257"/>
  <c r="H257" s="1"/>
  <c r="E256"/>
  <c r="H256" s="1"/>
  <c r="E255"/>
  <c r="H255" s="1"/>
  <c r="E254"/>
  <c r="H254" s="1"/>
  <c r="E253"/>
  <c r="H253" s="1"/>
  <c r="E252"/>
  <c r="H252" s="1"/>
  <c r="E251"/>
  <c r="H251" s="1"/>
  <c r="E250"/>
  <c r="H250" s="1"/>
  <c r="E249"/>
  <c r="H249" s="1"/>
  <c r="E248"/>
  <c r="H248" s="1"/>
  <c r="E247"/>
  <c r="H247" s="1"/>
  <c r="E246"/>
  <c r="H246" s="1"/>
  <c r="E245"/>
  <c r="H245" s="1"/>
  <c r="E244"/>
  <c r="H244" s="1"/>
  <c r="E243"/>
  <c r="H243" s="1"/>
  <c r="E242"/>
  <c r="H242" s="1"/>
  <c r="E241"/>
  <c r="H241" s="1"/>
  <c r="E240"/>
  <c r="H240" s="1"/>
  <c r="E239"/>
  <c r="H239" s="1"/>
  <c r="E238"/>
  <c r="H238" s="1"/>
  <c r="E237"/>
  <c r="H237" s="1"/>
  <c r="E236"/>
  <c r="H236" s="1"/>
  <c r="E235"/>
  <c r="H235" s="1"/>
  <c r="E234"/>
  <c r="H234" s="1"/>
  <c r="E233"/>
  <c r="H233" s="1"/>
  <c r="E232"/>
  <c r="H232" s="1"/>
  <c r="E231"/>
  <c r="H231" s="1"/>
  <c r="E230"/>
  <c r="H230" s="1"/>
  <c r="E229"/>
  <c r="H229" s="1"/>
  <c r="E228"/>
  <c r="H228" s="1"/>
  <c r="E227"/>
  <c r="H227" s="1"/>
  <c r="E226"/>
  <c r="H226" s="1"/>
  <c r="E225"/>
  <c r="H225" s="1"/>
  <c r="E224"/>
  <c r="H224" s="1"/>
  <c r="E223"/>
  <c r="H223" s="1"/>
  <c r="E222"/>
  <c r="H222" s="1"/>
  <c r="E221"/>
  <c r="H221" s="1"/>
  <c r="E220"/>
  <c r="H220" s="1"/>
  <c r="E219"/>
  <c r="H219" s="1"/>
  <c r="E218"/>
  <c r="H218" s="1"/>
  <c r="E217"/>
  <c r="H217" s="1"/>
  <c r="E216"/>
  <c r="H216" s="1"/>
  <c r="E215"/>
  <c r="H215" s="1"/>
  <c r="E214"/>
  <c r="H214" s="1"/>
  <c r="E213"/>
  <c r="H213" s="1"/>
  <c r="E212"/>
  <c r="H212" s="1"/>
  <c r="E211"/>
  <c r="H211" s="1"/>
  <c r="E210"/>
  <c r="H210" s="1"/>
  <c r="E209"/>
  <c r="H209" s="1"/>
  <c r="E208"/>
  <c r="H208" s="1"/>
  <c r="E207"/>
  <c r="H207" s="1"/>
  <c r="E206"/>
  <c r="H206" s="1"/>
  <c r="E205"/>
  <c r="H205" s="1"/>
  <c r="E204"/>
  <c r="H204" s="1"/>
  <c r="E203"/>
  <c r="H203" s="1"/>
  <c r="E202"/>
  <c r="H202" s="1"/>
  <c r="E201"/>
  <c r="H201" s="1"/>
  <c r="E200"/>
  <c r="H200" s="1"/>
  <c r="E199"/>
  <c r="H199" s="1"/>
  <c r="E198"/>
  <c r="H198" s="1"/>
  <c r="E197"/>
  <c r="H197" s="1"/>
  <c r="E196"/>
  <c r="H196" s="1"/>
  <c r="E195"/>
  <c r="H195" s="1"/>
  <c r="E194"/>
  <c r="H194" s="1"/>
  <c r="E193"/>
  <c r="H193" s="1"/>
  <c r="E192"/>
  <c r="H192" s="1"/>
  <c r="E191"/>
  <c r="H191" s="1"/>
  <c r="E190"/>
  <c r="H190" s="1"/>
  <c r="E189"/>
  <c r="H189" s="1"/>
  <c r="E188"/>
  <c r="H188" s="1"/>
  <c r="E187"/>
  <c r="H187" s="1"/>
  <c r="E186"/>
  <c r="H186" s="1"/>
  <c r="E185"/>
  <c r="H185" s="1"/>
  <c r="E184"/>
  <c r="H184" s="1"/>
  <c r="E183"/>
  <c r="H183" s="1"/>
  <c r="E182"/>
  <c r="H182" s="1"/>
  <c r="E181"/>
  <c r="H181" s="1"/>
  <c r="E180"/>
  <c r="H180" s="1"/>
  <c r="E179"/>
  <c r="H179" s="1"/>
  <c r="E178"/>
  <c r="H178" s="1"/>
  <c r="E177"/>
  <c r="H177" s="1"/>
  <c r="E176"/>
  <c r="H176" s="1"/>
  <c r="E175"/>
  <c r="H175" s="1"/>
  <c r="E174"/>
  <c r="H174" s="1"/>
  <c r="E173"/>
  <c r="H173" s="1"/>
  <c r="E172"/>
  <c r="H172" s="1"/>
  <c r="E171"/>
  <c r="H171" s="1"/>
  <c r="E170"/>
  <c r="H170" s="1"/>
  <c r="E169"/>
  <c r="H169" s="1"/>
  <c r="E168"/>
  <c r="H168" s="1"/>
  <c r="E167"/>
  <c r="H167" s="1"/>
  <c r="E166"/>
  <c r="H166" s="1"/>
  <c r="E165"/>
  <c r="H165" s="1"/>
  <c r="E164"/>
  <c r="H164" s="1"/>
  <c r="E163"/>
  <c r="H163" s="1"/>
  <c r="E162"/>
  <c r="H162" s="1"/>
  <c r="E161"/>
  <c r="H161" s="1"/>
  <c r="E160"/>
  <c r="H160" s="1"/>
  <c r="E159"/>
  <c r="H159" s="1"/>
  <c r="E158"/>
  <c r="H158" s="1"/>
  <c r="E157"/>
  <c r="H157" s="1"/>
  <c r="E156"/>
  <c r="H156" s="1"/>
  <c r="E155"/>
  <c r="H155" s="1"/>
  <c r="E154"/>
  <c r="H154" s="1"/>
  <c r="E153"/>
  <c r="H153" s="1"/>
  <c r="E152"/>
  <c r="H152" s="1"/>
  <c r="E151"/>
  <c r="H151" s="1"/>
  <c r="E150"/>
  <c r="H150" s="1"/>
  <c r="E149"/>
  <c r="H149" s="1"/>
  <c r="E148"/>
  <c r="H148" s="1"/>
  <c r="E147"/>
  <c r="H147" s="1"/>
  <c r="E146"/>
  <c r="H146" s="1"/>
  <c r="E145"/>
  <c r="H145" s="1"/>
  <c r="E144"/>
  <c r="H144" s="1"/>
  <c r="E143"/>
  <c r="H143" s="1"/>
  <c r="E142"/>
  <c r="H142" s="1"/>
  <c r="E141"/>
  <c r="H141" s="1"/>
  <c r="E140"/>
  <c r="H140" s="1"/>
  <c r="E139"/>
  <c r="H139" s="1"/>
  <c r="E138"/>
  <c r="H138" s="1"/>
  <c r="E137"/>
  <c r="H137" s="1"/>
  <c r="E136"/>
  <c r="H136" s="1"/>
  <c r="E135"/>
  <c r="H135" s="1"/>
  <c r="E134"/>
  <c r="H134" s="1"/>
  <c r="E133"/>
  <c r="H133" s="1"/>
  <c r="E132"/>
  <c r="H132" s="1"/>
  <c r="E131"/>
  <c r="H131" s="1"/>
  <c r="E130"/>
  <c r="H130" s="1"/>
  <c r="E129"/>
  <c r="H129" s="1"/>
  <c r="E128"/>
  <c r="H128" s="1"/>
  <c r="E127"/>
  <c r="H127" s="1"/>
  <c r="E126"/>
  <c r="H126" s="1"/>
  <c r="E125"/>
  <c r="H125" s="1"/>
  <c r="E124"/>
  <c r="H124" s="1"/>
  <c r="E123"/>
  <c r="H123" s="1"/>
  <c r="E122"/>
  <c r="H122" s="1"/>
  <c r="E121"/>
  <c r="H121" s="1"/>
  <c r="E120"/>
  <c r="H120" s="1"/>
  <c r="E119"/>
  <c r="H119" s="1"/>
  <c r="E118"/>
  <c r="H118" s="1"/>
  <c r="E117"/>
  <c r="H117" s="1"/>
  <c r="E116"/>
  <c r="H116" s="1"/>
  <c r="E115"/>
  <c r="H115" s="1"/>
  <c r="E114"/>
  <c r="H114" s="1"/>
  <c r="E113"/>
  <c r="H113" s="1"/>
  <c r="E112"/>
  <c r="H112" s="1"/>
  <c r="E111"/>
  <c r="H111" s="1"/>
  <c r="E110"/>
  <c r="H110" s="1"/>
  <c r="E109"/>
  <c r="H109" s="1"/>
  <c r="E108"/>
  <c r="H108" s="1"/>
  <c r="E107"/>
  <c r="H107" s="1"/>
  <c r="E106"/>
  <c r="H106" s="1"/>
  <c r="E105"/>
  <c r="H105" s="1"/>
  <c r="E104"/>
  <c r="H104" s="1"/>
  <c r="E103"/>
  <c r="H103" s="1"/>
  <c r="E102"/>
  <c r="H102" s="1"/>
  <c r="E101"/>
  <c r="H101" s="1"/>
  <c r="E100"/>
  <c r="H100" s="1"/>
  <c r="E99"/>
  <c r="H99" s="1"/>
  <c r="E98"/>
  <c r="H98" s="1"/>
  <c r="E97"/>
  <c r="H97" s="1"/>
  <c r="E96"/>
  <c r="H96" s="1"/>
  <c r="E95"/>
  <c r="H95" s="1"/>
  <c r="E94"/>
  <c r="H94" s="1"/>
  <c r="E93"/>
  <c r="H93" s="1"/>
  <c r="E92"/>
  <c r="H92" s="1"/>
  <c r="E91"/>
  <c r="H91" s="1"/>
  <c r="E90"/>
  <c r="H90" s="1"/>
  <c r="E89"/>
  <c r="H89" s="1"/>
  <c r="E88"/>
  <c r="H88" s="1"/>
  <c r="E87"/>
  <c r="H87" s="1"/>
  <c r="E86"/>
  <c r="H86" s="1"/>
  <c r="E85"/>
  <c r="H85" s="1"/>
  <c r="E84"/>
  <c r="H84" s="1"/>
  <c r="E83"/>
  <c r="H83" s="1"/>
  <c r="E82"/>
  <c r="H82" s="1"/>
  <c r="E81"/>
  <c r="H81" s="1"/>
  <c r="E80"/>
  <c r="H80" s="1"/>
  <c r="E79"/>
  <c r="H79" s="1"/>
  <c r="E78"/>
  <c r="H78" s="1"/>
  <c r="E77"/>
  <c r="H77" s="1"/>
  <c r="E76"/>
  <c r="H76" s="1"/>
  <c r="E75"/>
  <c r="H75" s="1"/>
  <c r="E74"/>
  <c r="H74" s="1"/>
  <c r="E73"/>
  <c r="H73" s="1"/>
  <c r="E72"/>
  <c r="H72" s="1"/>
  <c r="E71"/>
  <c r="H71" s="1"/>
  <c r="E70"/>
  <c r="H70" s="1"/>
  <c r="E69"/>
  <c r="H69" s="1"/>
  <c r="E68"/>
  <c r="H68" s="1"/>
  <c r="E67"/>
  <c r="H67" s="1"/>
  <c r="E66"/>
  <c r="H66" s="1"/>
  <c r="E65"/>
  <c r="H65" s="1"/>
  <c r="E64"/>
  <c r="H64" s="1"/>
  <c r="E63"/>
  <c r="H63" s="1"/>
  <c r="E62"/>
  <c r="H62" s="1"/>
  <c r="E61"/>
  <c r="H61" s="1"/>
  <c r="E60"/>
  <c r="H60" s="1"/>
  <c r="E59"/>
  <c r="H59" s="1"/>
  <c r="E58"/>
  <c r="H58" s="1"/>
  <c r="E57"/>
  <c r="H57" s="1"/>
  <c r="E56"/>
  <c r="H56" s="1"/>
  <c r="E55"/>
  <c r="H55" s="1"/>
  <c r="E54"/>
  <c r="H54" s="1"/>
  <c r="E53"/>
  <c r="H53" s="1"/>
  <c r="E52"/>
  <c r="H52" s="1"/>
  <c r="E51"/>
  <c r="H51" s="1"/>
  <c r="E50"/>
  <c r="H50" s="1"/>
  <c r="E49"/>
  <c r="H49" s="1"/>
  <c r="E48"/>
  <c r="H48" s="1"/>
  <c r="E47"/>
  <c r="H47" s="1"/>
  <c r="E46"/>
  <c r="H46" s="1"/>
  <c r="E45"/>
  <c r="H45" s="1"/>
  <c r="E44"/>
  <c r="H44" s="1"/>
  <c r="E43"/>
  <c r="H43" s="1"/>
  <c r="E42"/>
  <c r="H42" s="1"/>
  <c r="E41"/>
  <c r="H41" s="1"/>
  <c r="E40"/>
  <c r="H40" s="1"/>
  <c r="E39"/>
  <c r="H39" s="1"/>
  <c r="E38"/>
  <c r="H38" s="1"/>
  <c r="E37"/>
  <c r="H37" s="1"/>
  <c r="E36"/>
  <c r="H36" s="1"/>
  <c r="E35"/>
  <c r="H35" s="1"/>
  <c r="E34"/>
  <c r="H34" s="1"/>
  <c r="E33"/>
  <c r="H33" s="1"/>
  <c r="E32"/>
  <c r="H32" s="1"/>
  <c r="E31"/>
  <c r="H31" s="1"/>
  <c r="E30"/>
  <c r="H30" s="1"/>
  <c r="E29"/>
  <c r="H29" s="1"/>
  <c r="E28"/>
  <c r="H28" s="1"/>
  <c r="E27"/>
  <c r="H27" s="1"/>
  <c r="E26"/>
  <c r="H26" s="1"/>
  <c r="E25"/>
  <c r="H25" s="1"/>
  <c r="E24"/>
  <c r="H24" s="1"/>
  <c r="E23"/>
  <c r="H23" s="1"/>
  <c r="E22"/>
  <c r="H22" s="1"/>
  <c r="E21"/>
  <c r="H21" s="1"/>
  <c r="E20"/>
  <c r="H20" s="1"/>
  <c r="E19"/>
  <c r="H19" s="1"/>
  <c r="E18"/>
  <c r="H18" s="1"/>
  <c r="E17"/>
  <c r="H17" s="1"/>
  <c r="E16"/>
  <c r="H16" s="1"/>
  <c r="E15"/>
  <c r="H15" s="1"/>
  <c r="E14"/>
  <c r="H14" s="1"/>
  <c r="E13"/>
  <c r="H13" s="1"/>
  <c r="E12"/>
  <c r="H12" s="1"/>
  <c r="E11"/>
  <c r="H11" s="1"/>
  <c r="E10"/>
  <c r="H10" s="1"/>
  <c r="E9"/>
  <c r="H9" s="1"/>
  <c r="E8"/>
  <c r="H8" s="1"/>
  <c r="E512" i="4"/>
  <c r="I512" s="1"/>
  <c r="E511"/>
  <c r="I511" s="1"/>
  <c r="E510"/>
  <c r="I510" s="1"/>
  <c r="E509"/>
  <c r="I509" s="1"/>
  <c r="E508"/>
  <c r="I508" s="1"/>
  <c r="E507"/>
  <c r="I507" s="1"/>
  <c r="E506"/>
  <c r="I506" s="1"/>
  <c r="E505"/>
  <c r="I505" s="1"/>
  <c r="E504"/>
  <c r="I504" s="1"/>
  <c r="E503"/>
  <c r="I503" s="1"/>
  <c r="E502"/>
  <c r="I502" s="1"/>
  <c r="E501"/>
  <c r="I501" s="1"/>
  <c r="E500"/>
  <c r="I500" s="1"/>
  <c r="E499"/>
  <c r="I499" s="1"/>
  <c r="E498"/>
  <c r="I498" s="1"/>
  <c r="E497"/>
  <c r="I497" s="1"/>
  <c r="E496"/>
  <c r="I496" s="1"/>
  <c r="E495"/>
  <c r="I495" s="1"/>
  <c r="E494"/>
  <c r="I494" s="1"/>
  <c r="E493"/>
  <c r="I493" s="1"/>
  <c r="E492"/>
  <c r="I492" s="1"/>
  <c r="E491"/>
  <c r="I491" s="1"/>
  <c r="E490"/>
  <c r="I490" s="1"/>
  <c r="E489"/>
  <c r="I489" s="1"/>
  <c r="E488"/>
  <c r="I488" s="1"/>
  <c r="E487"/>
  <c r="I487" s="1"/>
  <c r="E486"/>
  <c r="I486" s="1"/>
  <c r="E485"/>
  <c r="I485" s="1"/>
  <c r="E484"/>
  <c r="I484" s="1"/>
  <c r="E483"/>
  <c r="I483" s="1"/>
  <c r="E482"/>
  <c r="I482" s="1"/>
  <c r="E481"/>
  <c r="I481" s="1"/>
  <c r="E480"/>
  <c r="I480" s="1"/>
  <c r="E479"/>
  <c r="I479" s="1"/>
  <c r="E478"/>
  <c r="I478" s="1"/>
  <c r="E477"/>
  <c r="I477" s="1"/>
  <c r="E476"/>
  <c r="I476" s="1"/>
  <c r="E475"/>
  <c r="I475" s="1"/>
  <c r="E474"/>
  <c r="I474" s="1"/>
  <c r="E473"/>
  <c r="I473" s="1"/>
  <c r="E472"/>
  <c r="I472" s="1"/>
  <c r="E471"/>
  <c r="I471" s="1"/>
  <c r="E470"/>
  <c r="I470" s="1"/>
  <c r="E469"/>
  <c r="I469" s="1"/>
  <c r="E468"/>
  <c r="I468" s="1"/>
  <c r="E467"/>
  <c r="I467" s="1"/>
  <c r="E466"/>
  <c r="I466" s="1"/>
  <c r="E465"/>
  <c r="I465" s="1"/>
  <c r="E464"/>
  <c r="I464" s="1"/>
  <c r="E463"/>
  <c r="I463" s="1"/>
  <c r="E462"/>
  <c r="I462" s="1"/>
  <c r="E461"/>
  <c r="I461" s="1"/>
  <c r="E460"/>
  <c r="I460" s="1"/>
  <c r="E459"/>
  <c r="I459" s="1"/>
  <c r="E458"/>
  <c r="I458" s="1"/>
  <c r="E457"/>
  <c r="I457" s="1"/>
  <c r="E456"/>
  <c r="I456" s="1"/>
  <c r="E455"/>
  <c r="I455" s="1"/>
  <c r="E454"/>
  <c r="I454" s="1"/>
  <c r="E453"/>
  <c r="I453" s="1"/>
  <c r="E452"/>
  <c r="I452" s="1"/>
  <c r="E451"/>
  <c r="I451" s="1"/>
  <c r="E450"/>
  <c r="I450" s="1"/>
  <c r="E449"/>
  <c r="I449" s="1"/>
  <c r="E448"/>
  <c r="I448" s="1"/>
  <c r="E447"/>
  <c r="I447" s="1"/>
  <c r="E446"/>
  <c r="I446" s="1"/>
  <c r="E445"/>
  <c r="I445" s="1"/>
  <c r="E444"/>
  <c r="I444" s="1"/>
  <c r="E443"/>
  <c r="I443" s="1"/>
  <c r="E442"/>
  <c r="I442" s="1"/>
  <c r="E441"/>
  <c r="I441" s="1"/>
  <c r="E440"/>
  <c r="I440" s="1"/>
  <c r="E439"/>
  <c r="I439" s="1"/>
  <c r="E438"/>
  <c r="I438" s="1"/>
  <c r="E437"/>
  <c r="I437" s="1"/>
  <c r="E436"/>
  <c r="I436" s="1"/>
  <c r="E435"/>
  <c r="I435" s="1"/>
  <c r="E434"/>
  <c r="I434" s="1"/>
  <c r="E433"/>
  <c r="I433" s="1"/>
  <c r="E432"/>
  <c r="I432" s="1"/>
  <c r="E431"/>
  <c r="I431" s="1"/>
  <c r="E430"/>
  <c r="I430" s="1"/>
  <c r="E429"/>
  <c r="I429" s="1"/>
  <c r="E428"/>
  <c r="I428" s="1"/>
  <c r="E427"/>
  <c r="I427" s="1"/>
  <c r="E426"/>
  <c r="I426" s="1"/>
  <c r="E425"/>
  <c r="I425" s="1"/>
  <c r="E424"/>
  <c r="I424" s="1"/>
  <c r="E423"/>
  <c r="I423" s="1"/>
  <c r="E422"/>
  <c r="I422" s="1"/>
  <c r="E421"/>
  <c r="I421" s="1"/>
  <c r="E420"/>
  <c r="I420" s="1"/>
  <c r="E419"/>
  <c r="I419" s="1"/>
  <c r="E418"/>
  <c r="I418" s="1"/>
  <c r="E417"/>
  <c r="I417" s="1"/>
  <c r="E416"/>
  <c r="I416" s="1"/>
  <c r="E415"/>
  <c r="I415" s="1"/>
  <c r="E414"/>
  <c r="I414" s="1"/>
  <c r="E413"/>
  <c r="I413" s="1"/>
  <c r="E412"/>
  <c r="I412" s="1"/>
  <c r="E411"/>
  <c r="I411" s="1"/>
  <c r="E410"/>
  <c r="I410" s="1"/>
  <c r="E409"/>
  <c r="I409" s="1"/>
  <c r="E408"/>
  <c r="I408" s="1"/>
  <c r="E407"/>
  <c r="I407" s="1"/>
  <c r="E406"/>
  <c r="I406" s="1"/>
  <c r="E405"/>
  <c r="I405" s="1"/>
  <c r="E404"/>
  <c r="I404" s="1"/>
  <c r="E403"/>
  <c r="I403" s="1"/>
  <c r="E402"/>
  <c r="I402" s="1"/>
  <c r="E401"/>
  <c r="I401" s="1"/>
  <c r="E400"/>
  <c r="I400" s="1"/>
  <c r="E399"/>
  <c r="I399" s="1"/>
  <c r="E398"/>
  <c r="I398" s="1"/>
  <c r="E397"/>
  <c r="I397" s="1"/>
  <c r="E396"/>
  <c r="I396" s="1"/>
  <c r="E395"/>
  <c r="I395" s="1"/>
  <c r="E394"/>
  <c r="I394" s="1"/>
  <c r="E393"/>
  <c r="I393" s="1"/>
  <c r="E392"/>
  <c r="I392" s="1"/>
  <c r="E391"/>
  <c r="I391" s="1"/>
  <c r="E390"/>
  <c r="I390" s="1"/>
  <c r="E389"/>
  <c r="I389" s="1"/>
  <c r="E388"/>
  <c r="I388" s="1"/>
  <c r="E387"/>
  <c r="I387" s="1"/>
  <c r="E386"/>
  <c r="I386" s="1"/>
  <c r="E385"/>
  <c r="I385" s="1"/>
  <c r="E384"/>
  <c r="I384" s="1"/>
  <c r="E383"/>
  <c r="I383" s="1"/>
  <c r="E382"/>
  <c r="I382" s="1"/>
  <c r="E381"/>
  <c r="I381" s="1"/>
  <c r="E380"/>
  <c r="I380" s="1"/>
  <c r="E379"/>
  <c r="I379" s="1"/>
  <c r="E378"/>
  <c r="I378" s="1"/>
  <c r="E377"/>
  <c r="I377" s="1"/>
  <c r="E376"/>
  <c r="I376" s="1"/>
  <c r="E375"/>
  <c r="I375" s="1"/>
  <c r="E374"/>
  <c r="I374" s="1"/>
  <c r="E373"/>
  <c r="I373" s="1"/>
  <c r="E372"/>
  <c r="I372" s="1"/>
  <c r="E371"/>
  <c r="I371" s="1"/>
  <c r="E370"/>
  <c r="I370" s="1"/>
  <c r="E369"/>
  <c r="I369" s="1"/>
  <c r="E368"/>
  <c r="I368" s="1"/>
  <c r="E367"/>
  <c r="I367" s="1"/>
  <c r="E366"/>
  <c r="I366" s="1"/>
  <c r="E365"/>
  <c r="I365" s="1"/>
  <c r="E364"/>
  <c r="I364" s="1"/>
  <c r="E363"/>
  <c r="I363" s="1"/>
  <c r="E362"/>
  <c r="I362" s="1"/>
  <c r="E361"/>
  <c r="I361" s="1"/>
  <c r="E360"/>
  <c r="I360" s="1"/>
  <c r="E359"/>
  <c r="I359" s="1"/>
  <c r="E358"/>
  <c r="I358" s="1"/>
  <c r="E357"/>
  <c r="I357" s="1"/>
  <c r="E356"/>
  <c r="I356" s="1"/>
  <c r="E355"/>
  <c r="I355" s="1"/>
  <c r="E354"/>
  <c r="I354" s="1"/>
  <c r="E353"/>
  <c r="I353" s="1"/>
  <c r="E352"/>
  <c r="I352" s="1"/>
  <c r="E351"/>
  <c r="I351" s="1"/>
  <c r="E350"/>
  <c r="I350" s="1"/>
  <c r="E349"/>
  <c r="I349" s="1"/>
  <c r="E348"/>
  <c r="I348" s="1"/>
  <c r="E347"/>
  <c r="I347" s="1"/>
  <c r="E346"/>
  <c r="I346" s="1"/>
  <c r="E345"/>
  <c r="I345" s="1"/>
  <c r="E344"/>
  <c r="I344" s="1"/>
  <c r="E343"/>
  <c r="I343" s="1"/>
  <c r="E342"/>
  <c r="I342" s="1"/>
  <c r="E341"/>
  <c r="I341" s="1"/>
  <c r="E340"/>
  <c r="I340" s="1"/>
  <c r="E339"/>
  <c r="I339" s="1"/>
  <c r="E338"/>
  <c r="I338" s="1"/>
  <c r="E337"/>
  <c r="I337" s="1"/>
  <c r="E336"/>
  <c r="I336" s="1"/>
  <c r="E335"/>
  <c r="I335" s="1"/>
  <c r="E334"/>
  <c r="I334" s="1"/>
  <c r="E333"/>
  <c r="I333" s="1"/>
  <c r="E332"/>
  <c r="I332" s="1"/>
  <c r="E331"/>
  <c r="I331" s="1"/>
  <c r="E330"/>
  <c r="I330" s="1"/>
  <c r="E329"/>
  <c r="I329" s="1"/>
  <c r="E328"/>
  <c r="I328" s="1"/>
  <c r="E327"/>
  <c r="I327" s="1"/>
  <c r="E326"/>
  <c r="I326" s="1"/>
  <c r="E325"/>
  <c r="I325" s="1"/>
  <c r="E324"/>
  <c r="I324" s="1"/>
  <c r="E323"/>
  <c r="I323" s="1"/>
  <c r="E322"/>
  <c r="I322" s="1"/>
  <c r="E321"/>
  <c r="I321" s="1"/>
  <c r="E320"/>
  <c r="I320" s="1"/>
  <c r="E319"/>
  <c r="I319" s="1"/>
  <c r="E318"/>
  <c r="I318" s="1"/>
  <c r="E317"/>
  <c r="I317" s="1"/>
  <c r="E316"/>
  <c r="I316" s="1"/>
  <c r="E315"/>
  <c r="I315" s="1"/>
  <c r="E314"/>
  <c r="I314" s="1"/>
  <c r="E313"/>
  <c r="I313" s="1"/>
  <c r="E312"/>
  <c r="I312" s="1"/>
  <c r="E311"/>
  <c r="I311" s="1"/>
  <c r="E310"/>
  <c r="I310" s="1"/>
  <c r="E309"/>
  <c r="I309" s="1"/>
  <c r="E308"/>
  <c r="I308" s="1"/>
  <c r="E307"/>
  <c r="I307" s="1"/>
  <c r="E306"/>
  <c r="I306" s="1"/>
  <c r="E305"/>
  <c r="I305" s="1"/>
  <c r="E304"/>
  <c r="I304" s="1"/>
  <c r="E303"/>
  <c r="I303" s="1"/>
  <c r="E302"/>
  <c r="I302" s="1"/>
  <c r="E301"/>
  <c r="I301" s="1"/>
  <c r="E300"/>
  <c r="I300" s="1"/>
  <c r="E299"/>
  <c r="I299" s="1"/>
  <c r="E298"/>
  <c r="I298" s="1"/>
  <c r="E297"/>
  <c r="I297" s="1"/>
  <c r="E296"/>
  <c r="I296" s="1"/>
  <c r="E295"/>
  <c r="I295" s="1"/>
  <c r="E294"/>
  <c r="I294" s="1"/>
  <c r="E293"/>
  <c r="I293" s="1"/>
  <c r="E292"/>
  <c r="I292" s="1"/>
  <c r="E291"/>
  <c r="I291" s="1"/>
  <c r="E290"/>
  <c r="I290" s="1"/>
  <c r="E289"/>
  <c r="I289" s="1"/>
  <c r="E288"/>
  <c r="I288" s="1"/>
  <c r="E287"/>
  <c r="I287" s="1"/>
  <c r="E286"/>
  <c r="I286" s="1"/>
  <c r="E285"/>
  <c r="I285" s="1"/>
  <c r="E284"/>
  <c r="I284" s="1"/>
  <c r="E283"/>
  <c r="I283" s="1"/>
  <c r="E282"/>
  <c r="I282" s="1"/>
  <c r="E281"/>
  <c r="I281" s="1"/>
  <c r="E280"/>
  <c r="I280" s="1"/>
  <c r="E279"/>
  <c r="I279" s="1"/>
  <c r="E278"/>
  <c r="I278" s="1"/>
  <c r="E277"/>
  <c r="I277" s="1"/>
  <c r="E276"/>
  <c r="I276" s="1"/>
  <c r="E275"/>
  <c r="I275" s="1"/>
  <c r="E274"/>
  <c r="I274" s="1"/>
  <c r="E273"/>
  <c r="I273" s="1"/>
  <c r="E272"/>
  <c r="I272" s="1"/>
  <c r="E271"/>
  <c r="I271" s="1"/>
  <c r="E270"/>
  <c r="I270" s="1"/>
  <c r="E269"/>
  <c r="I269" s="1"/>
  <c r="E268"/>
  <c r="I268" s="1"/>
  <c r="E267"/>
  <c r="I267" s="1"/>
  <c r="E266"/>
  <c r="I266" s="1"/>
  <c r="E265"/>
  <c r="I265" s="1"/>
  <c r="E264"/>
  <c r="I264" s="1"/>
  <c r="E263"/>
  <c r="I263" s="1"/>
  <c r="E262"/>
  <c r="I262" s="1"/>
  <c r="E261"/>
  <c r="I261" s="1"/>
  <c r="E260"/>
  <c r="I260" s="1"/>
  <c r="E259"/>
  <c r="I259" s="1"/>
  <c r="E258"/>
  <c r="I258" s="1"/>
  <c r="E257"/>
  <c r="I257" s="1"/>
  <c r="E256"/>
  <c r="I256" s="1"/>
  <c r="E255"/>
  <c r="I255" s="1"/>
  <c r="E254"/>
  <c r="I254" s="1"/>
  <c r="E253"/>
  <c r="I253" s="1"/>
  <c r="E252"/>
  <c r="I252" s="1"/>
  <c r="E251"/>
  <c r="I251" s="1"/>
  <c r="E250"/>
  <c r="I250" s="1"/>
  <c r="E249"/>
  <c r="I249" s="1"/>
  <c r="E248"/>
  <c r="I248" s="1"/>
  <c r="E247"/>
  <c r="I247" s="1"/>
  <c r="E246"/>
  <c r="I246" s="1"/>
  <c r="E245"/>
  <c r="I245" s="1"/>
  <c r="E244"/>
  <c r="I244" s="1"/>
  <c r="E243"/>
  <c r="I243" s="1"/>
  <c r="E242"/>
  <c r="I242" s="1"/>
  <c r="E241"/>
  <c r="I241" s="1"/>
  <c r="E240"/>
  <c r="I240" s="1"/>
  <c r="E239"/>
  <c r="I239" s="1"/>
  <c r="E238"/>
  <c r="I238" s="1"/>
  <c r="E237"/>
  <c r="I237" s="1"/>
  <c r="E236"/>
  <c r="I236" s="1"/>
  <c r="E235"/>
  <c r="I235" s="1"/>
  <c r="E234"/>
  <c r="I234" s="1"/>
  <c r="E233"/>
  <c r="I233" s="1"/>
  <c r="E232"/>
  <c r="I232" s="1"/>
  <c r="E231"/>
  <c r="I231" s="1"/>
  <c r="E230"/>
  <c r="I230" s="1"/>
  <c r="E229"/>
  <c r="I229" s="1"/>
  <c r="E228"/>
  <c r="I228" s="1"/>
  <c r="E227"/>
  <c r="I227" s="1"/>
  <c r="E226"/>
  <c r="I226" s="1"/>
  <c r="E225"/>
  <c r="I225" s="1"/>
  <c r="E224"/>
  <c r="I224" s="1"/>
  <c r="E223"/>
  <c r="I223" s="1"/>
  <c r="E222"/>
  <c r="I222" s="1"/>
  <c r="E221"/>
  <c r="I221" s="1"/>
  <c r="E220"/>
  <c r="I220" s="1"/>
  <c r="E219"/>
  <c r="I219" s="1"/>
  <c r="E218"/>
  <c r="I218" s="1"/>
  <c r="E217"/>
  <c r="I217" s="1"/>
  <c r="E216"/>
  <c r="I216" s="1"/>
  <c r="E215"/>
  <c r="I215" s="1"/>
  <c r="E214"/>
  <c r="I214" s="1"/>
  <c r="E213"/>
  <c r="I213" s="1"/>
  <c r="E212"/>
  <c r="I212" s="1"/>
  <c r="E211"/>
  <c r="I211" s="1"/>
  <c r="E210"/>
  <c r="I210" s="1"/>
  <c r="E209"/>
  <c r="I209" s="1"/>
  <c r="E208"/>
  <c r="I208" s="1"/>
  <c r="E207"/>
  <c r="I207" s="1"/>
  <c r="E206"/>
  <c r="I206" s="1"/>
  <c r="E205"/>
  <c r="I205" s="1"/>
  <c r="E204"/>
  <c r="I204" s="1"/>
  <c r="E203"/>
  <c r="I203" s="1"/>
  <c r="E202"/>
  <c r="I202" s="1"/>
  <c r="E201"/>
  <c r="I201" s="1"/>
  <c r="E200"/>
  <c r="I200" s="1"/>
  <c r="E199"/>
  <c r="I199" s="1"/>
  <c r="E198"/>
  <c r="I198" s="1"/>
  <c r="E197"/>
  <c r="I197" s="1"/>
  <c r="E196"/>
  <c r="I196" s="1"/>
  <c r="E195"/>
  <c r="I195" s="1"/>
  <c r="E194"/>
  <c r="I194" s="1"/>
  <c r="E193"/>
  <c r="I193" s="1"/>
  <c r="E192"/>
  <c r="I192" s="1"/>
  <c r="E191"/>
  <c r="I191" s="1"/>
  <c r="E190"/>
  <c r="I190" s="1"/>
  <c r="E189"/>
  <c r="I189" s="1"/>
  <c r="E188"/>
  <c r="I188" s="1"/>
  <c r="E187"/>
  <c r="I187" s="1"/>
  <c r="E186"/>
  <c r="I186" s="1"/>
  <c r="E185"/>
  <c r="I185" s="1"/>
  <c r="E184"/>
  <c r="I184" s="1"/>
  <c r="E183"/>
  <c r="I183" s="1"/>
  <c r="E182"/>
  <c r="I182" s="1"/>
  <c r="E181"/>
  <c r="I181" s="1"/>
  <c r="E180"/>
  <c r="I180" s="1"/>
  <c r="E179"/>
  <c r="I179" s="1"/>
  <c r="E178"/>
  <c r="I178" s="1"/>
  <c r="E177"/>
  <c r="I177" s="1"/>
  <c r="E176"/>
  <c r="I176" s="1"/>
  <c r="E175"/>
  <c r="I175" s="1"/>
  <c r="E174"/>
  <c r="I174" s="1"/>
  <c r="E173"/>
  <c r="I173" s="1"/>
  <c r="E172"/>
  <c r="I172" s="1"/>
  <c r="E171"/>
  <c r="I171" s="1"/>
  <c r="E170"/>
  <c r="I170" s="1"/>
  <c r="E169"/>
  <c r="I169" s="1"/>
  <c r="E168"/>
  <c r="I168" s="1"/>
  <c r="E167"/>
  <c r="I167" s="1"/>
  <c r="E166"/>
  <c r="I166" s="1"/>
  <c r="E165"/>
  <c r="I165" s="1"/>
  <c r="E164"/>
  <c r="I164" s="1"/>
  <c r="E163"/>
  <c r="I163" s="1"/>
  <c r="E162"/>
  <c r="I162" s="1"/>
  <c r="E161"/>
  <c r="I161" s="1"/>
  <c r="E160"/>
  <c r="I160" s="1"/>
  <c r="E159"/>
  <c r="I159" s="1"/>
  <c r="E158"/>
  <c r="I158" s="1"/>
  <c r="E157"/>
  <c r="I157" s="1"/>
  <c r="E156"/>
  <c r="I156" s="1"/>
  <c r="E155"/>
  <c r="I155" s="1"/>
  <c r="E154"/>
  <c r="I154" s="1"/>
  <c r="E153"/>
  <c r="I153" s="1"/>
  <c r="E152"/>
  <c r="I152" s="1"/>
  <c r="E151"/>
  <c r="I151" s="1"/>
  <c r="E150"/>
  <c r="I150" s="1"/>
  <c r="E149"/>
  <c r="I149" s="1"/>
  <c r="E148"/>
  <c r="I148" s="1"/>
  <c r="E147"/>
  <c r="I147" s="1"/>
  <c r="E146"/>
  <c r="I146" s="1"/>
  <c r="E145"/>
  <c r="I145" s="1"/>
  <c r="E144"/>
  <c r="I144" s="1"/>
  <c r="E143"/>
  <c r="I143" s="1"/>
  <c r="E142"/>
  <c r="I142" s="1"/>
  <c r="E141"/>
  <c r="I141" s="1"/>
  <c r="E140"/>
  <c r="I140" s="1"/>
  <c r="E139"/>
  <c r="I139" s="1"/>
  <c r="E138"/>
  <c r="I138" s="1"/>
  <c r="E137"/>
  <c r="I137" s="1"/>
  <c r="E136"/>
  <c r="I136" s="1"/>
  <c r="E135"/>
  <c r="I135" s="1"/>
  <c r="E134"/>
  <c r="I134" s="1"/>
  <c r="E133"/>
  <c r="I133" s="1"/>
  <c r="E132"/>
  <c r="I132" s="1"/>
  <c r="E131"/>
  <c r="I131" s="1"/>
  <c r="E130"/>
  <c r="I130" s="1"/>
  <c r="E129"/>
  <c r="I129" s="1"/>
  <c r="E128"/>
  <c r="I128" s="1"/>
  <c r="E127"/>
  <c r="I127" s="1"/>
  <c r="E126"/>
  <c r="I126" s="1"/>
  <c r="E125"/>
  <c r="I125" s="1"/>
  <c r="E124"/>
  <c r="I124" s="1"/>
  <c r="E123"/>
  <c r="I123" s="1"/>
  <c r="E122"/>
  <c r="I122" s="1"/>
  <c r="E121"/>
  <c r="I121" s="1"/>
  <c r="E120"/>
  <c r="I120" s="1"/>
  <c r="E119"/>
  <c r="I119" s="1"/>
  <c r="E118"/>
  <c r="I118" s="1"/>
  <c r="E117"/>
  <c r="I117" s="1"/>
  <c r="E116"/>
  <c r="I116" s="1"/>
  <c r="E115"/>
  <c r="I115" s="1"/>
  <c r="E114"/>
  <c r="I114" s="1"/>
  <c r="E113"/>
  <c r="I113" s="1"/>
  <c r="E112"/>
  <c r="I112" s="1"/>
  <c r="E111"/>
  <c r="I111" s="1"/>
  <c r="E110"/>
  <c r="I110" s="1"/>
  <c r="E109"/>
  <c r="I109" s="1"/>
  <c r="E108"/>
  <c r="I108" s="1"/>
  <c r="E107"/>
  <c r="I107" s="1"/>
  <c r="E106"/>
  <c r="I106" s="1"/>
  <c r="E105"/>
  <c r="I105" s="1"/>
  <c r="E104"/>
  <c r="I104" s="1"/>
  <c r="E103"/>
  <c r="I103" s="1"/>
  <c r="E102"/>
  <c r="I102" s="1"/>
  <c r="E101"/>
  <c r="I101" s="1"/>
  <c r="E100"/>
  <c r="I100" s="1"/>
  <c r="E99"/>
  <c r="I99" s="1"/>
  <c r="E98"/>
  <c r="I98" s="1"/>
  <c r="E97"/>
  <c r="I97" s="1"/>
  <c r="E96"/>
  <c r="I96" s="1"/>
  <c r="E95"/>
  <c r="I95" s="1"/>
  <c r="E94"/>
  <c r="I94" s="1"/>
  <c r="E93"/>
  <c r="I93" s="1"/>
  <c r="E92"/>
  <c r="I92" s="1"/>
  <c r="E91"/>
  <c r="I91" s="1"/>
  <c r="E90"/>
  <c r="I90" s="1"/>
  <c r="E89"/>
  <c r="I89" s="1"/>
  <c r="E88"/>
  <c r="I88" s="1"/>
  <c r="E87"/>
  <c r="I87" s="1"/>
  <c r="E86"/>
  <c r="I86" s="1"/>
  <c r="E85"/>
  <c r="I85" s="1"/>
  <c r="E84"/>
  <c r="I84" s="1"/>
  <c r="E83"/>
  <c r="I83" s="1"/>
  <c r="E82"/>
  <c r="I82" s="1"/>
  <c r="E81"/>
  <c r="I81" s="1"/>
  <c r="E80"/>
  <c r="I80" s="1"/>
  <c r="E79"/>
  <c r="I79" s="1"/>
  <c r="E78"/>
  <c r="I78" s="1"/>
  <c r="E77"/>
  <c r="I77" s="1"/>
  <c r="E76"/>
  <c r="I76" s="1"/>
  <c r="E75"/>
  <c r="I75" s="1"/>
  <c r="E74"/>
  <c r="I74" s="1"/>
  <c r="E73"/>
  <c r="I73" s="1"/>
  <c r="E72"/>
  <c r="I72" s="1"/>
  <c r="E71"/>
  <c r="I71" s="1"/>
  <c r="E70"/>
  <c r="I70" s="1"/>
  <c r="E69"/>
  <c r="I69" s="1"/>
  <c r="E68"/>
  <c r="I68" s="1"/>
  <c r="E67"/>
  <c r="I67" s="1"/>
  <c r="E66"/>
  <c r="I66" s="1"/>
  <c r="E65"/>
  <c r="I65" s="1"/>
  <c r="E64"/>
  <c r="I64" s="1"/>
  <c r="E63"/>
  <c r="I63" s="1"/>
  <c r="E62"/>
  <c r="I62" s="1"/>
  <c r="E61"/>
  <c r="I61" s="1"/>
  <c r="E60"/>
  <c r="I60" s="1"/>
  <c r="E59"/>
  <c r="I59" s="1"/>
  <c r="E58"/>
  <c r="I58" s="1"/>
  <c r="E57"/>
  <c r="I57" s="1"/>
  <c r="E56"/>
  <c r="I56" s="1"/>
  <c r="E55"/>
  <c r="I55" s="1"/>
  <c r="E54"/>
  <c r="I54" s="1"/>
  <c r="E53"/>
  <c r="I53" s="1"/>
  <c r="E52"/>
  <c r="I52" s="1"/>
  <c r="E51"/>
  <c r="I51" s="1"/>
  <c r="E50"/>
  <c r="I50" s="1"/>
  <c r="E49"/>
  <c r="I49" s="1"/>
  <c r="E48"/>
  <c r="I48" s="1"/>
  <c r="E47"/>
  <c r="I47" s="1"/>
  <c r="E46"/>
  <c r="I46" s="1"/>
  <c r="E45"/>
  <c r="I45" s="1"/>
  <c r="E44"/>
  <c r="I44" s="1"/>
  <c r="E43"/>
  <c r="I43" s="1"/>
  <c r="E42"/>
  <c r="I42" s="1"/>
  <c r="E41"/>
  <c r="I41" s="1"/>
  <c r="E40"/>
  <c r="I40" s="1"/>
  <c r="E39"/>
  <c r="I39" s="1"/>
  <c r="E38"/>
  <c r="I38" s="1"/>
  <c r="E37"/>
  <c r="I37" s="1"/>
  <c r="E36"/>
  <c r="I36" s="1"/>
  <c r="E35"/>
  <c r="I35" s="1"/>
  <c r="E34"/>
  <c r="I34" s="1"/>
  <c r="E33"/>
  <c r="I33" s="1"/>
  <c r="E32"/>
  <c r="I32" s="1"/>
  <c r="E31"/>
  <c r="I31" s="1"/>
  <c r="E30"/>
  <c r="I30" s="1"/>
  <c r="E29"/>
  <c r="I29" s="1"/>
  <c r="E28"/>
  <c r="I28" s="1"/>
  <c r="E27"/>
  <c r="I27" s="1"/>
  <c r="E26"/>
  <c r="I26" s="1"/>
  <c r="E25"/>
  <c r="I25" s="1"/>
  <c r="E24"/>
  <c r="I24" s="1"/>
  <c r="E23"/>
  <c r="I23" s="1"/>
  <c r="E22"/>
  <c r="I22" s="1"/>
  <c r="E21"/>
  <c r="I21" s="1"/>
  <c r="E20"/>
  <c r="I20" s="1"/>
  <c r="E19"/>
  <c r="I19" s="1"/>
  <c r="E18"/>
  <c r="I18" s="1"/>
  <c r="F31" i="14" s="1"/>
  <c r="E17" i="4"/>
  <c r="I17" s="1"/>
  <c r="E16"/>
  <c r="I16" s="1"/>
  <c r="E15"/>
  <c r="I15" s="1"/>
  <c r="E14"/>
  <c r="I14" s="1"/>
  <c r="E13"/>
  <c r="I13" s="1"/>
  <c r="E11"/>
  <c r="I11" s="1"/>
  <c r="E12"/>
  <c r="I12" s="1"/>
  <c r="F27" i="14" l="1"/>
  <c r="F20"/>
  <c r="F29"/>
  <c r="F15"/>
  <c r="F16"/>
  <c r="F18"/>
  <c r="F28"/>
  <c r="F24"/>
  <c r="F25"/>
  <c r="L20" i="3"/>
  <c r="J20"/>
  <c r="K20"/>
  <c r="L24"/>
  <c r="J24"/>
  <c r="K24"/>
  <c r="L28"/>
  <c r="J28"/>
  <c r="K28"/>
  <c r="L32"/>
  <c r="J32"/>
  <c r="K32"/>
  <c r="L36"/>
  <c r="J36"/>
  <c r="K36"/>
  <c r="J40"/>
  <c r="L40"/>
  <c r="K40"/>
  <c r="J44"/>
  <c r="L44"/>
  <c r="K44"/>
  <c r="J48"/>
  <c r="L48"/>
  <c r="K48"/>
  <c r="L52"/>
  <c r="K52"/>
  <c r="J52"/>
  <c r="L56"/>
  <c r="J56"/>
  <c r="K56"/>
  <c r="L60"/>
  <c r="K60"/>
  <c r="J60"/>
  <c r="L64"/>
  <c r="K64"/>
  <c r="J64"/>
  <c r="L68"/>
  <c r="K68"/>
  <c r="J68"/>
  <c r="L72"/>
  <c r="K72"/>
  <c r="J72"/>
  <c r="L76"/>
  <c r="K76"/>
  <c r="J76"/>
  <c r="L80"/>
  <c r="K80"/>
  <c r="J80"/>
  <c r="L84"/>
  <c r="K84"/>
  <c r="J84"/>
  <c r="L88"/>
  <c r="K88"/>
  <c r="J88"/>
  <c r="L92"/>
  <c r="K92"/>
  <c r="J92"/>
  <c r="L96"/>
  <c r="K96"/>
  <c r="J96"/>
  <c r="L100"/>
  <c r="K100"/>
  <c r="J100"/>
  <c r="L104"/>
  <c r="K104"/>
  <c r="J104"/>
  <c r="L108"/>
  <c r="K108"/>
  <c r="J108"/>
  <c r="L112"/>
  <c r="K112"/>
  <c r="J112"/>
  <c r="L116"/>
  <c r="K116"/>
  <c r="J116"/>
  <c r="L120"/>
  <c r="K120"/>
  <c r="J120"/>
  <c r="L124"/>
  <c r="K124"/>
  <c r="J124"/>
  <c r="L128"/>
  <c r="K128"/>
  <c r="J128"/>
  <c r="L132"/>
  <c r="K132"/>
  <c r="J132"/>
  <c r="L136"/>
  <c r="K136"/>
  <c r="J136"/>
  <c r="L140"/>
  <c r="K140"/>
  <c r="J140"/>
  <c r="L144"/>
  <c r="K144"/>
  <c r="J144"/>
  <c r="L148"/>
  <c r="K148"/>
  <c r="J148"/>
  <c r="L152"/>
  <c r="K152"/>
  <c r="J152"/>
  <c r="L156"/>
  <c r="K156"/>
  <c r="J156"/>
  <c r="L160"/>
  <c r="K160"/>
  <c r="J160"/>
  <c r="L164"/>
  <c r="K164"/>
  <c r="J164"/>
  <c r="L168"/>
  <c r="K168"/>
  <c r="J168"/>
  <c r="L172"/>
  <c r="K172"/>
  <c r="J172"/>
  <c r="L176"/>
  <c r="K176"/>
  <c r="J176"/>
  <c r="L180"/>
  <c r="K180"/>
  <c r="J180"/>
  <c r="L184"/>
  <c r="K184"/>
  <c r="J184"/>
  <c r="L188"/>
  <c r="K188"/>
  <c r="J188"/>
  <c r="L192"/>
  <c r="K192"/>
  <c r="J192"/>
  <c r="L196"/>
  <c r="K196"/>
  <c r="J196"/>
  <c r="L200"/>
  <c r="K200"/>
  <c r="J200"/>
  <c r="L204"/>
  <c r="K204"/>
  <c r="J204"/>
  <c r="L208"/>
  <c r="K208"/>
  <c r="J208"/>
  <c r="L212"/>
  <c r="K212"/>
  <c r="J212"/>
  <c r="L216"/>
  <c r="K216"/>
  <c r="J216"/>
  <c r="L220"/>
  <c r="K220"/>
  <c r="J220"/>
  <c r="L224"/>
  <c r="K224"/>
  <c r="J224"/>
  <c r="L228"/>
  <c r="K228"/>
  <c r="J228"/>
  <c r="L232"/>
  <c r="K232"/>
  <c r="J232"/>
  <c r="L236"/>
  <c r="K236"/>
  <c r="J236"/>
  <c r="L240"/>
  <c r="K240"/>
  <c r="J240"/>
  <c r="L244"/>
  <c r="K244"/>
  <c r="J244"/>
  <c r="L248"/>
  <c r="K248"/>
  <c r="J248"/>
  <c r="L252"/>
  <c r="K252"/>
  <c r="J252"/>
  <c r="L256"/>
  <c r="K256"/>
  <c r="J256"/>
  <c r="L260"/>
  <c r="K260"/>
  <c r="J260"/>
  <c r="L264"/>
  <c r="K264"/>
  <c r="J264"/>
  <c r="L268"/>
  <c r="K268"/>
  <c r="J268"/>
  <c r="L272"/>
  <c r="K272"/>
  <c r="J272"/>
  <c r="L276"/>
  <c r="K276"/>
  <c r="J276"/>
  <c r="L280"/>
  <c r="K280"/>
  <c r="J280"/>
  <c r="L284"/>
  <c r="K284"/>
  <c r="J284"/>
  <c r="L288"/>
  <c r="K288"/>
  <c r="J288"/>
  <c r="L292"/>
  <c r="K292"/>
  <c r="J292"/>
  <c r="L296"/>
  <c r="K296"/>
  <c r="J296"/>
  <c r="L300"/>
  <c r="K300"/>
  <c r="J300"/>
  <c r="L304"/>
  <c r="K304"/>
  <c r="J304"/>
  <c r="L308"/>
  <c r="K308"/>
  <c r="J308"/>
  <c r="L312"/>
  <c r="K312"/>
  <c r="J312"/>
  <c r="L316"/>
  <c r="K316"/>
  <c r="J316"/>
  <c r="L320"/>
  <c r="K320"/>
  <c r="J320"/>
  <c r="L324"/>
  <c r="K324"/>
  <c r="J324"/>
  <c r="L328"/>
  <c r="K328"/>
  <c r="J328"/>
  <c r="L332"/>
  <c r="K332"/>
  <c r="J332"/>
  <c r="L336"/>
  <c r="K336"/>
  <c r="J336"/>
  <c r="L340"/>
  <c r="K340"/>
  <c r="J340"/>
  <c r="L344"/>
  <c r="K344"/>
  <c r="J344"/>
  <c r="L348"/>
  <c r="K348"/>
  <c r="J348"/>
  <c r="L352"/>
  <c r="K352"/>
  <c r="J352"/>
  <c r="L356"/>
  <c r="K356"/>
  <c r="J356"/>
  <c r="L360"/>
  <c r="K360"/>
  <c r="J360"/>
  <c r="L364"/>
  <c r="K364"/>
  <c r="J364"/>
  <c r="L368"/>
  <c r="K368"/>
  <c r="J368"/>
  <c r="L372"/>
  <c r="K372"/>
  <c r="J372"/>
  <c r="L376"/>
  <c r="K376"/>
  <c r="J376"/>
  <c r="L380"/>
  <c r="K380"/>
  <c r="J380"/>
  <c r="L384"/>
  <c r="K384"/>
  <c r="J384"/>
  <c r="L388"/>
  <c r="K388"/>
  <c r="J388"/>
  <c r="L392"/>
  <c r="K392"/>
  <c r="J392"/>
  <c r="L396"/>
  <c r="K396"/>
  <c r="J396"/>
  <c r="L400"/>
  <c r="K400"/>
  <c r="J400"/>
  <c r="L404"/>
  <c r="K404"/>
  <c r="J404"/>
  <c r="L408"/>
  <c r="K408"/>
  <c r="J408"/>
  <c r="L412"/>
  <c r="K412"/>
  <c r="J412"/>
  <c r="L416"/>
  <c r="K416"/>
  <c r="J416"/>
  <c r="L420"/>
  <c r="K420"/>
  <c r="J420"/>
  <c r="L424"/>
  <c r="K424"/>
  <c r="J424"/>
  <c r="L428"/>
  <c r="K428"/>
  <c r="J428"/>
  <c r="L432"/>
  <c r="K432"/>
  <c r="J432"/>
  <c r="L436"/>
  <c r="K436"/>
  <c r="J436"/>
  <c r="L440"/>
  <c r="K440"/>
  <c r="J440"/>
  <c r="L444"/>
  <c r="K444"/>
  <c r="J444"/>
  <c r="L448"/>
  <c r="K448"/>
  <c r="J448"/>
  <c r="L452"/>
  <c r="K452"/>
  <c r="J452"/>
  <c r="J456"/>
  <c r="L456"/>
  <c r="K456"/>
  <c r="K460"/>
  <c r="J460"/>
  <c r="L460"/>
  <c r="K464"/>
  <c r="J464"/>
  <c r="L464"/>
  <c r="K468"/>
  <c r="J468"/>
  <c r="L468"/>
  <c r="K472"/>
  <c r="J472"/>
  <c r="L472"/>
  <c r="K476"/>
  <c r="J476"/>
  <c r="L476"/>
  <c r="K480"/>
  <c r="J480"/>
  <c r="L480"/>
  <c r="K484"/>
  <c r="J484"/>
  <c r="L484"/>
  <c r="K488"/>
  <c r="J488"/>
  <c r="L488"/>
  <c r="K492"/>
  <c r="J492"/>
  <c r="L492"/>
  <c r="K496"/>
  <c r="J496"/>
  <c r="L496"/>
  <c r="K500"/>
  <c r="J500"/>
  <c r="L500"/>
  <c r="K504"/>
  <c r="J504"/>
  <c r="L504"/>
  <c r="K508"/>
  <c r="J508"/>
  <c r="L508"/>
  <c r="K512"/>
  <c r="J512"/>
  <c r="L512"/>
  <c r="K516"/>
  <c r="J516"/>
  <c r="L516"/>
  <c r="J21"/>
  <c r="L21"/>
  <c r="K21"/>
  <c r="J25"/>
  <c r="L25"/>
  <c r="K25"/>
  <c r="J29"/>
  <c r="L29"/>
  <c r="K29"/>
  <c r="J33"/>
  <c r="K33"/>
  <c r="L33"/>
  <c r="J37"/>
  <c r="K37"/>
  <c r="L37"/>
  <c r="J41"/>
  <c r="K41"/>
  <c r="L41"/>
  <c r="J45"/>
  <c r="K45"/>
  <c r="L45"/>
  <c r="J49"/>
  <c r="K49"/>
  <c r="L49"/>
  <c r="J53"/>
  <c r="K53"/>
  <c r="L53"/>
  <c r="L57"/>
  <c r="K57"/>
  <c r="J57"/>
  <c r="L61"/>
  <c r="K61"/>
  <c r="J61"/>
  <c r="L65"/>
  <c r="K65"/>
  <c r="J65"/>
  <c r="L69"/>
  <c r="K69"/>
  <c r="J69"/>
  <c r="L73"/>
  <c r="K73"/>
  <c r="J73"/>
  <c r="L77"/>
  <c r="K77"/>
  <c r="J77"/>
  <c r="L81"/>
  <c r="K81"/>
  <c r="J81"/>
  <c r="L85"/>
  <c r="K85"/>
  <c r="J85"/>
  <c r="L89"/>
  <c r="K89"/>
  <c r="J89"/>
  <c r="L93"/>
  <c r="K93"/>
  <c r="J93"/>
  <c r="L97"/>
  <c r="K97"/>
  <c r="J97"/>
  <c r="L101"/>
  <c r="K101"/>
  <c r="J101"/>
  <c r="L105"/>
  <c r="K105"/>
  <c r="J105"/>
  <c r="L109"/>
  <c r="K109"/>
  <c r="J109"/>
  <c r="L113"/>
  <c r="K113"/>
  <c r="J113"/>
  <c r="L117"/>
  <c r="K117"/>
  <c r="J117"/>
  <c r="L121"/>
  <c r="K121"/>
  <c r="J121"/>
  <c r="L125"/>
  <c r="K125"/>
  <c r="J125"/>
  <c r="L129"/>
  <c r="K129"/>
  <c r="J129"/>
  <c r="L133"/>
  <c r="K133"/>
  <c r="J133"/>
  <c r="L137"/>
  <c r="K137"/>
  <c r="J137"/>
  <c r="L141"/>
  <c r="K141"/>
  <c r="J141"/>
  <c r="L145"/>
  <c r="K145"/>
  <c r="J145"/>
  <c r="L149"/>
  <c r="K149"/>
  <c r="J149"/>
  <c r="L153"/>
  <c r="K153"/>
  <c r="J153"/>
  <c r="L157"/>
  <c r="K157"/>
  <c r="J157"/>
  <c r="L161"/>
  <c r="K161"/>
  <c r="J161"/>
  <c r="L165"/>
  <c r="K165"/>
  <c r="J165"/>
  <c r="L169"/>
  <c r="K169"/>
  <c r="J169"/>
  <c r="L173"/>
  <c r="K173"/>
  <c r="J173"/>
  <c r="L177"/>
  <c r="K177"/>
  <c r="J177"/>
  <c r="L181"/>
  <c r="K181"/>
  <c r="J181"/>
  <c r="L185"/>
  <c r="K185"/>
  <c r="J185"/>
  <c r="L189"/>
  <c r="K189"/>
  <c r="J189"/>
  <c r="L193"/>
  <c r="K193"/>
  <c r="J193"/>
  <c r="L197"/>
  <c r="K197"/>
  <c r="J197"/>
  <c r="L201"/>
  <c r="K201"/>
  <c r="J201"/>
  <c r="L205"/>
  <c r="K205"/>
  <c r="J205"/>
  <c r="L209"/>
  <c r="K209"/>
  <c r="J209"/>
  <c r="L213"/>
  <c r="K213"/>
  <c r="J213"/>
  <c r="L217"/>
  <c r="K217"/>
  <c r="J217"/>
  <c r="L221"/>
  <c r="K221"/>
  <c r="J221"/>
  <c r="L225"/>
  <c r="K225"/>
  <c r="J225"/>
  <c r="L229"/>
  <c r="K229"/>
  <c r="J229"/>
  <c r="L233"/>
  <c r="K233"/>
  <c r="J233"/>
  <c r="L237"/>
  <c r="K237"/>
  <c r="J237"/>
  <c r="L241"/>
  <c r="K241"/>
  <c r="J241"/>
  <c r="L245"/>
  <c r="K245"/>
  <c r="J245"/>
  <c r="L249"/>
  <c r="K249"/>
  <c r="J249"/>
  <c r="L253"/>
  <c r="K253"/>
  <c r="J253"/>
  <c r="L257"/>
  <c r="K257"/>
  <c r="J257"/>
  <c r="L261"/>
  <c r="K261"/>
  <c r="J261"/>
  <c r="L265"/>
  <c r="K265"/>
  <c r="J265"/>
  <c r="L269"/>
  <c r="K269"/>
  <c r="J269"/>
  <c r="L273"/>
  <c r="K273"/>
  <c r="J273"/>
  <c r="L277"/>
  <c r="K277"/>
  <c r="J277"/>
  <c r="L281"/>
  <c r="K281"/>
  <c r="J281"/>
  <c r="L285"/>
  <c r="K285"/>
  <c r="J285"/>
  <c r="L289"/>
  <c r="K289"/>
  <c r="J289"/>
  <c r="L293"/>
  <c r="K293"/>
  <c r="J293"/>
  <c r="L297"/>
  <c r="K297"/>
  <c r="J297"/>
  <c r="L301"/>
  <c r="K301"/>
  <c r="J301"/>
  <c r="L305"/>
  <c r="K305"/>
  <c r="J305"/>
  <c r="L309"/>
  <c r="K309"/>
  <c r="J309"/>
  <c r="L313"/>
  <c r="K313"/>
  <c r="J313"/>
  <c r="L317"/>
  <c r="K317"/>
  <c r="J317"/>
  <c r="L321"/>
  <c r="K321"/>
  <c r="J321"/>
  <c r="L325"/>
  <c r="K325"/>
  <c r="J325"/>
  <c r="L329"/>
  <c r="K329"/>
  <c r="J329"/>
  <c r="L333"/>
  <c r="K333"/>
  <c r="J333"/>
  <c r="L337"/>
  <c r="K337"/>
  <c r="J337"/>
  <c r="L341"/>
  <c r="K341"/>
  <c r="J341"/>
  <c r="L345"/>
  <c r="K345"/>
  <c r="J345"/>
  <c r="L349"/>
  <c r="K349"/>
  <c r="J349"/>
  <c r="L353"/>
  <c r="K353"/>
  <c r="J353"/>
  <c r="L357"/>
  <c r="K357"/>
  <c r="J357"/>
  <c r="L361"/>
  <c r="K361"/>
  <c r="J361"/>
  <c r="L365"/>
  <c r="K365"/>
  <c r="J365"/>
  <c r="L369"/>
  <c r="K369"/>
  <c r="J369"/>
  <c r="L373"/>
  <c r="K373"/>
  <c r="J373"/>
  <c r="L377"/>
  <c r="K377"/>
  <c r="J377"/>
  <c r="L381"/>
  <c r="K381"/>
  <c r="J381"/>
  <c r="L385"/>
  <c r="K385"/>
  <c r="J385"/>
  <c r="L389"/>
  <c r="K389"/>
  <c r="J389"/>
  <c r="L393"/>
  <c r="K393"/>
  <c r="J393"/>
  <c r="L397"/>
  <c r="K397"/>
  <c r="J397"/>
  <c r="L401"/>
  <c r="K401"/>
  <c r="J401"/>
  <c r="L405"/>
  <c r="K405"/>
  <c r="J405"/>
  <c r="L409"/>
  <c r="K409"/>
  <c r="J409"/>
  <c r="L413"/>
  <c r="K413"/>
  <c r="J413"/>
  <c r="L417"/>
  <c r="K417"/>
  <c r="J417"/>
  <c r="L421"/>
  <c r="K421"/>
  <c r="J421"/>
  <c r="L425"/>
  <c r="K425"/>
  <c r="J425"/>
  <c r="L429"/>
  <c r="K429"/>
  <c r="J429"/>
  <c r="L433"/>
  <c r="K433"/>
  <c r="J433"/>
  <c r="L437"/>
  <c r="K437"/>
  <c r="J437"/>
  <c r="L441"/>
  <c r="K441"/>
  <c r="J441"/>
  <c r="L445"/>
  <c r="K445"/>
  <c r="J445"/>
  <c r="L449"/>
  <c r="K449"/>
  <c r="J449"/>
  <c r="L453"/>
  <c r="K453"/>
  <c r="J453"/>
  <c r="K457"/>
  <c r="J457"/>
  <c r="L457"/>
  <c r="L461"/>
  <c r="K461"/>
  <c r="J461"/>
  <c r="L465"/>
  <c r="K465"/>
  <c r="J465"/>
  <c r="L469"/>
  <c r="K469"/>
  <c r="J469"/>
  <c r="L473"/>
  <c r="K473"/>
  <c r="J473"/>
  <c r="L477"/>
  <c r="K477"/>
  <c r="J477"/>
  <c r="L481"/>
  <c r="K481"/>
  <c r="J481"/>
  <c r="L485"/>
  <c r="K485"/>
  <c r="J485"/>
  <c r="L489"/>
  <c r="K489"/>
  <c r="J489"/>
  <c r="L493"/>
  <c r="K493"/>
  <c r="J493"/>
  <c r="L497"/>
  <c r="K497"/>
  <c r="J497"/>
  <c r="L501"/>
  <c r="K501"/>
  <c r="J501"/>
  <c r="L505"/>
  <c r="K505"/>
  <c r="J505"/>
  <c r="L509"/>
  <c r="K509"/>
  <c r="J509"/>
  <c r="L513"/>
  <c r="K513"/>
  <c r="J513"/>
  <c r="L517"/>
  <c r="K517"/>
  <c r="J517"/>
  <c r="K18"/>
  <c r="L18"/>
  <c r="J18"/>
  <c r="L5"/>
  <c r="F44" i="2" s="1"/>
  <c r="G5" i="3"/>
  <c r="H5"/>
  <c r="F43" i="2" s="1"/>
  <c r="K5" i="3"/>
  <c r="E44" i="2" s="1"/>
  <c r="K22" i="3"/>
  <c r="L22"/>
  <c r="J22"/>
  <c r="K26"/>
  <c r="L26"/>
  <c r="J26"/>
  <c r="K30"/>
  <c r="L30"/>
  <c r="J30"/>
  <c r="K34"/>
  <c r="J34"/>
  <c r="L34"/>
  <c r="K38"/>
  <c r="J38"/>
  <c r="L38"/>
  <c r="K42"/>
  <c r="J42"/>
  <c r="L42"/>
  <c r="K46"/>
  <c r="J46"/>
  <c r="L46"/>
  <c r="K50"/>
  <c r="L50"/>
  <c r="J50"/>
  <c r="K54"/>
  <c r="L54"/>
  <c r="J54"/>
  <c r="J58"/>
  <c r="L58"/>
  <c r="K58"/>
  <c r="J62"/>
  <c r="L62"/>
  <c r="K62"/>
  <c r="J66"/>
  <c r="L66"/>
  <c r="K66"/>
  <c r="J70"/>
  <c r="L70"/>
  <c r="K70"/>
  <c r="J74"/>
  <c r="L74"/>
  <c r="K74"/>
  <c r="J78"/>
  <c r="L78"/>
  <c r="K78"/>
  <c r="J82"/>
  <c r="L82"/>
  <c r="K82"/>
  <c r="J86"/>
  <c r="L86"/>
  <c r="K86"/>
  <c r="J90"/>
  <c r="L90"/>
  <c r="K90"/>
  <c r="J94"/>
  <c r="L94"/>
  <c r="K94"/>
  <c r="J98"/>
  <c r="L98"/>
  <c r="K98"/>
  <c r="J102"/>
  <c r="L102"/>
  <c r="K102"/>
  <c r="J106"/>
  <c r="L106"/>
  <c r="K106"/>
  <c r="J110"/>
  <c r="L110"/>
  <c r="K110"/>
  <c r="J114"/>
  <c r="L114"/>
  <c r="K114"/>
  <c r="J118"/>
  <c r="L118"/>
  <c r="K118"/>
  <c r="J122"/>
  <c r="L122"/>
  <c r="K122"/>
  <c r="J126"/>
  <c r="L126"/>
  <c r="K126"/>
  <c r="J130"/>
  <c r="L130"/>
  <c r="K130"/>
  <c r="J134"/>
  <c r="L134"/>
  <c r="K134"/>
  <c r="J138"/>
  <c r="L138"/>
  <c r="K138"/>
  <c r="J142"/>
  <c r="L142"/>
  <c r="K142"/>
  <c r="J146"/>
  <c r="L146"/>
  <c r="K146"/>
  <c r="J150"/>
  <c r="L150"/>
  <c r="K150"/>
  <c r="J154"/>
  <c r="L154"/>
  <c r="K154"/>
  <c r="J158"/>
  <c r="L158"/>
  <c r="K158"/>
  <c r="J162"/>
  <c r="L162"/>
  <c r="K162"/>
  <c r="J166"/>
  <c r="L166"/>
  <c r="K166"/>
  <c r="J170"/>
  <c r="L170"/>
  <c r="K170"/>
  <c r="J174"/>
  <c r="L174"/>
  <c r="K174"/>
  <c r="J178"/>
  <c r="L178"/>
  <c r="K178"/>
  <c r="J182"/>
  <c r="L182"/>
  <c r="K182"/>
  <c r="J186"/>
  <c r="L186"/>
  <c r="K186"/>
  <c r="J190"/>
  <c r="L190"/>
  <c r="K190"/>
  <c r="J194"/>
  <c r="L194"/>
  <c r="K194"/>
  <c r="J198"/>
  <c r="L198"/>
  <c r="K198"/>
  <c r="J202"/>
  <c r="L202"/>
  <c r="K202"/>
  <c r="J206"/>
  <c r="L206"/>
  <c r="K206"/>
  <c r="J210"/>
  <c r="L210"/>
  <c r="K210"/>
  <c r="J214"/>
  <c r="L214"/>
  <c r="K214"/>
  <c r="J218"/>
  <c r="L218"/>
  <c r="K218"/>
  <c r="J222"/>
  <c r="L222"/>
  <c r="K222"/>
  <c r="J226"/>
  <c r="L226"/>
  <c r="K226"/>
  <c r="J230"/>
  <c r="L230"/>
  <c r="K230"/>
  <c r="J234"/>
  <c r="L234"/>
  <c r="K234"/>
  <c r="J238"/>
  <c r="L238"/>
  <c r="K238"/>
  <c r="J242"/>
  <c r="L242"/>
  <c r="K242"/>
  <c r="J246"/>
  <c r="L246"/>
  <c r="K246"/>
  <c r="J250"/>
  <c r="L250"/>
  <c r="K250"/>
  <c r="J254"/>
  <c r="L254"/>
  <c r="K254"/>
  <c r="J258"/>
  <c r="L258"/>
  <c r="K258"/>
  <c r="J262"/>
  <c r="L262"/>
  <c r="K262"/>
  <c r="J266"/>
  <c r="L266"/>
  <c r="K266"/>
  <c r="J270"/>
  <c r="L270"/>
  <c r="K270"/>
  <c r="J274"/>
  <c r="L274"/>
  <c r="K274"/>
  <c r="J278"/>
  <c r="L278"/>
  <c r="K278"/>
  <c r="J282"/>
  <c r="L282"/>
  <c r="K282"/>
  <c r="J286"/>
  <c r="L286"/>
  <c r="K286"/>
  <c r="J290"/>
  <c r="L290"/>
  <c r="K290"/>
  <c r="J294"/>
  <c r="L294"/>
  <c r="K294"/>
  <c r="J298"/>
  <c r="L298"/>
  <c r="K298"/>
  <c r="J302"/>
  <c r="L302"/>
  <c r="K302"/>
  <c r="J306"/>
  <c r="L306"/>
  <c r="K306"/>
  <c r="J310"/>
  <c r="L310"/>
  <c r="K310"/>
  <c r="J314"/>
  <c r="L314"/>
  <c r="K314"/>
  <c r="J318"/>
  <c r="L318"/>
  <c r="K318"/>
  <c r="J322"/>
  <c r="L322"/>
  <c r="K322"/>
  <c r="J326"/>
  <c r="L326"/>
  <c r="K326"/>
  <c r="J330"/>
  <c r="L330"/>
  <c r="K330"/>
  <c r="J334"/>
  <c r="L334"/>
  <c r="K334"/>
  <c r="J338"/>
  <c r="L338"/>
  <c r="K338"/>
  <c r="J342"/>
  <c r="L342"/>
  <c r="K342"/>
  <c r="J346"/>
  <c r="L346"/>
  <c r="K346"/>
  <c r="J350"/>
  <c r="L350"/>
  <c r="K350"/>
  <c r="J354"/>
  <c r="L354"/>
  <c r="K354"/>
  <c r="J358"/>
  <c r="L358"/>
  <c r="K358"/>
  <c r="J362"/>
  <c r="L362"/>
  <c r="K362"/>
  <c r="J366"/>
  <c r="L366"/>
  <c r="K366"/>
  <c r="J370"/>
  <c r="L370"/>
  <c r="K370"/>
  <c r="J374"/>
  <c r="L374"/>
  <c r="K374"/>
  <c r="J378"/>
  <c r="L378"/>
  <c r="K378"/>
  <c r="J382"/>
  <c r="L382"/>
  <c r="K382"/>
  <c r="J386"/>
  <c r="L386"/>
  <c r="K386"/>
  <c r="J390"/>
  <c r="L390"/>
  <c r="K390"/>
  <c r="J394"/>
  <c r="L394"/>
  <c r="K394"/>
  <c r="J398"/>
  <c r="L398"/>
  <c r="K398"/>
  <c r="J402"/>
  <c r="L402"/>
  <c r="K402"/>
  <c r="J406"/>
  <c r="L406"/>
  <c r="K406"/>
  <c r="J410"/>
  <c r="L410"/>
  <c r="K410"/>
  <c r="J414"/>
  <c r="L414"/>
  <c r="K414"/>
  <c r="J418"/>
  <c r="L418"/>
  <c r="K418"/>
  <c r="J422"/>
  <c r="L422"/>
  <c r="K422"/>
  <c r="J426"/>
  <c r="L426"/>
  <c r="K426"/>
  <c r="J430"/>
  <c r="L430"/>
  <c r="K430"/>
  <c r="J434"/>
  <c r="L434"/>
  <c r="K434"/>
  <c r="J438"/>
  <c r="L438"/>
  <c r="K438"/>
  <c r="J442"/>
  <c r="L442"/>
  <c r="K442"/>
  <c r="J446"/>
  <c r="L446"/>
  <c r="K446"/>
  <c r="J450"/>
  <c r="L450"/>
  <c r="K450"/>
  <c r="L454"/>
  <c r="K454"/>
  <c r="J454"/>
  <c r="L458"/>
  <c r="K458"/>
  <c r="J458"/>
  <c r="L462"/>
  <c r="K462"/>
  <c r="J462"/>
  <c r="L466"/>
  <c r="K466"/>
  <c r="J466"/>
  <c r="L470"/>
  <c r="K470"/>
  <c r="J470"/>
  <c r="L474"/>
  <c r="K474"/>
  <c r="J474"/>
  <c r="L478"/>
  <c r="K478"/>
  <c r="J478"/>
  <c r="L482"/>
  <c r="K482"/>
  <c r="J482"/>
  <c r="L486"/>
  <c r="K486"/>
  <c r="J486"/>
  <c r="L490"/>
  <c r="K490"/>
  <c r="J490"/>
  <c r="L494"/>
  <c r="K494"/>
  <c r="J494"/>
  <c r="L498"/>
  <c r="K498"/>
  <c r="J498"/>
  <c r="L502"/>
  <c r="K502"/>
  <c r="J502"/>
  <c r="L506"/>
  <c r="K506"/>
  <c r="J506"/>
  <c r="L510"/>
  <c r="K510"/>
  <c r="J510"/>
  <c r="L514"/>
  <c r="K514"/>
  <c r="J514"/>
  <c r="L518"/>
  <c r="K518"/>
  <c r="J518"/>
  <c r="L19"/>
  <c r="K19"/>
  <c r="J19"/>
  <c r="L23"/>
  <c r="K23"/>
  <c r="J23"/>
  <c r="L27"/>
  <c r="K27"/>
  <c r="J27"/>
  <c r="L31"/>
  <c r="K31"/>
  <c r="J31"/>
  <c r="L35"/>
  <c r="K35"/>
  <c r="J35"/>
  <c r="L39"/>
  <c r="K39"/>
  <c r="J39"/>
  <c r="L43"/>
  <c r="K43"/>
  <c r="J43"/>
  <c r="L47"/>
  <c r="K47"/>
  <c r="J47"/>
  <c r="L51"/>
  <c r="K51"/>
  <c r="J51"/>
  <c r="L55"/>
  <c r="K55"/>
  <c r="J55"/>
  <c r="K59"/>
  <c r="J59"/>
  <c r="L59"/>
  <c r="K63"/>
  <c r="J63"/>
  <c r="L63"/>
  <c r="K67"/>
  <c r="J67"/>
  <c r="L67"/>
  <c r="K71"/>
  <c r="J71"/>
  <c r="L71"/>
  <c r="K75"/>
  <c r="J75"/>
  <c r="L75"/>
  <c r="K79"/>
  <c r="J79"/>
  <c r="L79"/>
  <c r="K83"/>
  <c r="J83"/>
  <c r="L83"/>
  <c r="K87"/>
  <c r="J87"/>
  <c r="L87"/>
  <c r="K91"/>
  <c r="J91"/>
  <c r="L91"/>
  <c r="K95"/>
  <c r="J95"/>
  <c r="L95"/>
  <c r="K99"/>
  <c r="J99"/>
  <c r="L99"/>
  <c r="K103"/>
  <c r="J103"/>
  <c r="L103"/>
  <c r="K107"/>
  <c r="J107"/>
  <c r="L107"/>
  <c r="K111"/>
  <c r="J111"/>
  <c r="L111"/>
  <c r="K115"/>
  <c r="J115"/>
  <c r="L115"/>
  <c r="K119"/>
  <c r="J119"/>
  <c r="L119"/>
  <c r="K123"/>
  <c r="J123"/>
  <c r="L123"/>
  <c r="K127"/>
  <c r="J127"/>
  <c r="L127"/>
  <c r="K131"/>
  <c r="J131"/>
  <c r="L131"/>
  <c r="K135"/>
  <c r="J135"/>
  <c r="L135"/>
  <c r="K139"/>
  <c r="J139"/>
  <c r="L139"/>
  <c r="K143"/>
  <c r="J143"/>
  <c r="L143"/>
  <c r="K147"/>
  <c r="J147"/>
  <c r="L147"/>
  <c r="K151"/>
  <c r="J151"/>
  <c r="L151"/>
  <c r="K155"/>
  <c r="J155"/>
  <c r="L155"/>
  <c r="K159"/>
  <c r="J159"/>
  <c r="L159"/>
  <c r="K163"/>
  <c r="J163"/>
  <c r="L163"/>
  <c r="K167"/>
  <c r="J167"/>
  <c r="L167"/>
  <c r="K171"/>
  <c r="J171"/>
  <c r="L171"/>
  <c r="K175"/>
  <c r="J175"/>
  <c r="L175"/>
  <c r="K179"/>
  <c r="J179"/>
  <c r="L179"/>
  <c r="K183"/>
  <c r="J183"/>
  <c r="L183"/>
  <c r="K187"/>
  <c r="J187"/>
  <c r="L187"/>
  <c r="K191"/>
  <c r="J191"/>
  <c r="L191"/>
  <c r="K195"/>
  <c r="J195"/>
  <c r="L195"/>
  <c r="K199"/>
  <c r="J199"/>
  <c r="L199"/>
  <c r="K203"/>
  <c r="J203"/>
  <c r="L203"/>
  <c r="K207"/>
  <c r="J207"/>
  <c r="L207"/>
  <c r="K211"/>
  <c r="J211"/>
  <c r="L211"/>
  <c r="K215"/>
  <c r="J215"/>
  <c r="L215"/>
  <c r="K219"/>
  <c r="J219"/>
  <c r="L219"/>
  <c r="K223"/>
  <c r="J223"/>
  <c r="L223"/>
  <c r="K227"/>
  <c r="J227"/>
  <c r="L227"/>
  <c r="K231"/>
  <c r="J231"/>
  <c r="L231"/>
  <c r="K235"/>
  <c r="J235"/>
  <c r="L235"/>
  <c r="K239"/>
  <c r="J239"/>
  <c r="L239"/>
  <c r="K243"/>
  <c r="J243"/>
  <c r="L243"/>
  <c r="K247"/>
  <c r="J247"/>
  <c r="L247"/>
  <c r="K251"/>
  <c r="J251"/>
  <c r="L251"/>
  <c r="K255"/>
  <c r="J255"/>
  <c r="L255"/>
  <c r="K259"/>
  <c r="J259"/>
  <c r="L259"/>
  <c r="K263"/>
  <c r="J263"/>
  <c r="L263"/>
  <c r="K267"/>
  <c r="J267"/>
  <c r="L267"/>
  <c r="K271"/>
  <c r="J271"/>
  <c r="L271"/>
  <c r="K275"/>
  <c r="J275"/>
  <c r="L275"/>
  <c r="K279"/>
  <c r="J279"/>
  <c r="L279"/>
  <c r="K283"/>
  <c r="J283"/>
  <c r="L283"/>
  <c r="K287"/>
  <c r="J287"/>
  <c r="L287"/>
  <c r="K291"/>
  <c r="J291"/>
  <c r="L291"/>
  <c r="K295"/>
  <c r="J295"/>
  <c r="L295"/>
  <c r="K299"/>
  <c r="J299"/>
  <c r="L299"/>
  <c r="K303"/>
  <c r="J303"/>
  <c r="L303"/>
  <c r="K307"/>
  <c r="J307"/>
  <c r="L307"/>
  <c r="K311"/>
  <c r="J311"/>
  <c r="L311"/>
  <c r="K315"/>
  <c r="J315"/>
  <c r="L315"/>
  <c r="K319"/>
  <c r="J319"/>
  <c r="L319"/>
  <c r="K323"/>
  <c r="J323"/>
  <c r="L323"/>
  <c r="K327"/>
  <c r="J327"/>
  <c r="L327"/>
  <c r="K331"/>
  <c r="J331"/>
  <c r="L331"/>
  <c r="K335"/>
  <c r="J335"/>
  <c r="L335"/>
  <c r="K339"/>
  <c r="J339"/>
  <c r="L339"/>
  <c r="K343"/>
  <c r="J343"/>
  <c r="L343"/>
  <c r="K347"/>
  <c r="J347"/>
  <c r="L347"/>
  <c r="K351"/>
  <c r="J351"/>
  <c r="L351"/>
  <c r="K355"/>
  <c r="J355"/>
  <c r="L355"/>
  <c r="K359"/>
  <c r="J359"/>
  <c r="L359"/>
  <c r="K363"/>
  <c r="J363"/>
  <c r="L363"/>
  <c r="K367"/>
  <c r="J367"/>
  <c r="L367"/>
  <c r="K371"/>
  <c r="J371"/>
  <c r="L371"/>
  <c r="K375"/>
  <c r="J375"/>
  <c r="L375"/>
  <c r="K379"/>
  <c r="J379"/>
  <c r="L379"/>
  <c r="K383"/>
  <c r="J383"/>
  <c r="L383"/>
  <c r="K387"/>
  <c r="J387"/>
  <c r="L387"/>
  <c r="K391"/>
  <c r="J391"/>
  <c r="L391"/>
  <c r="K395"/>
  <c r="J395"/>
  <c r="L395"/>
  <c r="K399"/>
  <c r="J399"/>
  <c r="L399"/>
  <c r="K403"/>
  <c r="J403"/>
  <c r="L403"/>
  <c r="K407"/>
  <c r="J407"/>
  <c r="L407"/>
  <c r="K411"/>
  <c r="J411"/>
  <c r="L411"/>
  <c r="K415"/>
  <c r="J415"/>
  <c r="L415"/>
  <c r="K419"/>
  <c r="J419"/>
  <c r="L419"/>
  <c r="K423"/>
  <c r="J423"/>
  <c r="L423"/>
  <c r="K427"/>
  <c r="J427"/>
  <c r="L427"/>
  <c r="K431"/>
  <c r="J431"/>
  <c r="L431"/>
  <c r="K435"/>
  <c r="J435"/>
  <c r="L435"/>
  <c r="K439"/>
  <c r="J439"/>
  <c r="L439"/>
  <c r="K443"/>
  <c r="J443"/>
  <c r="L443"/>
  <c r="K447"/>
  <c r="J447"/>
  <c r="L447"/>
  <c r="K451"/>
  <c r="J451"/>
  <c r="L451"/>
  <c r="L455"/>
  <c r="K455"/>
  <c r="J455"/>
  <c r="J459"/>
  <c r="L459"/>
  <c r="K459"/>
  <c r="J463"/>
  <c r="L463"/>
  <c r="K463"/>
  <c r="J467"/>
  <c r="L467"/>
  <c r="K467"/>
  <c r="J471"/>
  <c r="L471"/>
  <c r="K471"/>
  <c r="J475"/>
  <c r="L475"/>
  <c r="K475"/>
  <c r="J479"/>
  <c r="L479"/>
  <c r="K479"/>
  <c r="J483"/>
  <c r="L483"/>
  <c r="K483"/>
  <c r="J487"/>
  <c r="L487"/>
  <c r="K487"/>
  <c r="J491"/>
  <c r="L491"/>
  <c r="K491"/>
  <c r="J495"/>
  <c r="L495"/>
  <c r="K495"/>
  <c r="J499"/>
  <c r="L499"/>
  <c r="K499"/>
  <c r="J503"/>
  <c r="L503"/>
  <c r="K503"/>
  <c r="J507"/>
  <c r="L507"/>
  <c r="K507"/>
  <c r="J511"/>
  <c r="L511"/>
  <c r="K511"/>
  <c r="J515"/>
  <c r="L515"/>
  <c r="K515"/>
  <c r="J519"/>
  <c r="L519"/>
  <c r="K519"/>
  <c r="F33" i="14"/>
  <c r="F26"/>
  <c r="F32"/>
  <c r="F22"/>
  <c r="F17"/>
  <c r="F14"/>
  <c r="F23"/>
  <c r="F30"/>
  <c r="F21"/>
  <c r="F19"/>
  <c r="F35"/>
  <c r="F39"/>
  <c r="F43"/>
  <c r="F36"/>
  <c r="F40"/>
  <c r="F37"/>
  <c r="F41"/>
  <c r="F34"/>
  <c r="F38"/>
  <c r="F42"/>
  <c r="I1085" i="4"/>
  <c r="N11"/>
  <c r="N8" s="1"/>
  <c r="C74" i="2" s="1"/>
  <c r="P11" i="4"/>
  <c r="P8" s="1"/>
  <c r="O11"/>
  <c r="O8" s="1"/>
  <c r="D74" i="2" s="1"/>
  <c r="E74" s="1"/>
  <c r="H137" i="14"/>
  <c r="H136"/>
  <c r="E137"/>
  <c r="G136"/>
  <c r="G137"/>
  <c r="F136"/>
  <c r="F137"/>
  <c r="E136"/>
  <c r="J8" i="12"/>
  <c r="I8"/>
  <c r="J12"/>
  <c r="I12"/>
  <c r="J16"/>
  <c r="I16"/>
  <c r="J20"/>
  <c r="I20"/>
  <c r="I24"/>
  <c r="J24"/>
  <c r="J28"/>
  <c r="I28"/>
  <c r="J32"/>
  <c r="I32"/>
  <c r="J36"/>
  <c r="I36"/>
  <c r="J40"/>
  <c r="I40"/>
  <c r="J44"/>
  <c r="I44"/>
  <c r="J48"/>
  <c r="I48"/>
  <c r="J52"/>
  <c r="I52"/>
  <c r="J56"/>
  <c r="I56"/>
  <c r="J60"/>
  <c r="I60"/>
  <c r="J64"/>
  <c r="I64"/>
  <c r="J68"/>
  <c r="I68"/>
  <c r="J72"/>
  <c r="I72"/>
  <c r="J76"/>
  <c r="I76"/>
  <c r="J80"/>
  <c r="I80"/>
  <c r="J84"/>
  <c r="I84"/>
  <c r="J88"/>
  <c r="I88"/>
  <c r="J92"/>
  <c r="I92"/>
  <c r="J96"/>
  <c r="I96"/>
  <c r="J100"/>
  <c r="I100"/>
  <c r="J104"/>
  <c r="I104"/>
  <c r="J108"/>
  <c r="I108"/>
  <c r="J112"/>
  <c r="I112"/>
  <c r="J116"/>
  <c r="I116"/>
  <c r="J120"/>
  <c r="I120"/>
  <c r="J124"/>
  <c r="I124"/>
  <c r="J128"/>
  <c r="I128"/>
  <c r="J132"/>
  <c r="I132"/>
  <c r="J136"/>
  <c r="I136"/>
  <c r="J140"/>
  <c r="I140"/>
  <c r="J144"/>
  <c r="I144"/>
  <c r="J148"/>
  <c r="I148"/>
  <c r="J152"/>
  <c r="I152"/>
  <c r="J156"/>
  <c r="I156"/>
  <c r="J160"/>
  <c r="I160"/>
  <c r="J164"/>
  <c r="I164"/>
  <c r="J168"/>
  <c r="I168"/>
  <c r="J172"/>
  <c r="I172"/>
  <c r="J176"/>
  <c r="I176"/>
  <c r="J180"/>
  <c r="I180"/>
  <c r="J184"/>
  <c r="I184"/>
  <c r="J188"/>
  <c r="I188"/>
  <c r="J192"/>
  <c r="I192"/>
  <c r="J196"/>
  <c r="I196"/>
  <c r="J200"/>
  <c r="I200"/>
  <c r="J204"/>
  <c r="I204"/>
  <c r="J208"/>
  <c r="I208"/>
  <c r="J212"/>
  <c r="I212"/>
  <c r="J216"/>
  <c r="I216"/>
  <c r="J220"/>
  <c r="I220"/>
  <c r="J224"/>
  <c r="I224"/>
  <c r="J228"/>
  <c r="I228"/>
  <c r="J232"/>
  <c r="I232"/>
  <c r="J236"/>
  <c r="I236"/>
  <c r="J240"/>
  <c r="I240"/>
  <c r="I244"/>
  <c r="J244"/>
  <c r="I248"/>
  <c r="J248"/>
  <c r="I252"/>
  <c r="J252"/>
  <c r="I256"/>
  <c r="J256"/>
  <c r="I260"/>
  <c r="J260"/>
  <c r="I264"/>
  <c r="J264"/>
  <c r="I268"/>
  <c r="J268"/>
  <c r="I272"/>
  <c r="J272"/>
  <c r="I276"/>
  <c r="J276"/>
  <c r="I280"/>
  <c r="J280"/>
  <c r="J284"/>
  <c r="I284"/>
  <c r="J288"/>
  <c r="I288"/>
  <c r="J292"/>
  <c r="I292"/>
  <c r="J296"/>
  <c r="I296"/>
  <c r="J300"/>
  <c r="I300"/>
  <c r="J304"/>
  <c r="I304"/>
  <c r="J308"/>
  <c r="I308"/>
  <c r="J312"/>
  <c r="I312"/>
  <c r="J316"/>
  <c r="I316"/>
  <c r="J320"/>
  <c r="I320"/>
  <c r="J324"/>
  <c r="I324"/>
  <c r="J328"/>
  <c r="I328"/>
  <c r="J332"/>
  <c r="I332"/>
  <c r="J336"/>
  <c r="I336"/>
  <c r="J340"/>
  <c r="I340"/>
  <c r="J344"/>
  <c r="I344"/>
  <c r="J348"/>
  <c r="I348"/>
  <c r="J352"/>
  <c r="I352"/>
  <c r="J356"/>
  <c r="I356"/>
  <c r="J360"/>
  <c r="I360"/>
  <c r="J364"/>
  <c r="I364"/>
  <c r="J368"/>
  <c r="I368"/>
  <c r="J372"/>
  <c r="I372"/>
  <c r="J376"/>
  <c r="I376"/>
  <c r="J380"/>
  <c r="I380"/>
  <c r="J384"/>
  <c r="I384"/>
  <c r="J388"/>
  <c r="I388"/>
  <c r="J392"/>
  <c r="I392"/>
  <c r="J396"/>
  <c r="I396"/>
  <c r="J400"/>
  <c r="I400"/>
  <c r="J404"/>
  <c r="I404"/>
  <c r="J408"/>
  <c r="I408"/>
  <c r="J412"/>
  <c r="I412"/>
  <c r="J416"/>
  <c r="I416"/>
  <c r="J420"/>
  <c r="I420"/>
  <c r="J424"/>
  <c r="I424"/>
  <c r="J428"/>
  <c r="I428"/>
  <c r="J432"/>
  <c r="I432"/>
  <c r="J436"/>
  <c r="I436"/>
  <c r="J440"/>
  <c r="I440"/>
  <c r="J444"/>
  <c r="I444"/>
  <c r="J448"/>
  <c r="I448"/>
  <c r="J452"/>
  <c r="I452"/>
  <c r="I456"/>
  <c r="J456"/>
  <c r="I460"/>
  <c r="J460"/>
  <c r="I464"/>
  <c r="J464"/>
  <c r="J468"/>
  <c r="I468"/>
  <c r="J472"/>
  <c r="I472"/>
  <c r="J476"/>
  <c r="I476"/>
  <c r="J480"/>
  <c r="I480"/>
  <c r="J484"/>
  <c r="I484"/>
  <c r="J488"/>
  <c r="I488"/>
  <c r="J492"/>
  <c r="I492"/>
  <c r="J496"/>
  <c r="I496"/>
  <c r="J500"/>
  <c r="I500"/>
  <c r="J504"/>
  <c r="I504"/>
  <c r="J508"/>
  <c r="I508"/>
  <c r="J512"/>
  <c r="I512"/>
  <c r="J516"/>
  <c r="I516"/>
  <c r="J520"/>
  <c r="I520"/>
  <c r="J524"/>
  <c r="I524"/>
  <c r="J528"/>
  <c r="I528"/>
  <c r="J532"/>
  <c r="I532"/>
  <c r="J536"/>
  <c r="I536"/>
  <c r="J540"/>
  <c r="I540"/>
  <c r="J544"/>
  <c r="I544"/>
  <c r="J548"/>
  <c r="I548"/>
  <c r="J9"/>
  <c r="I9"/>
  <c r="J13"/>
  <c r="I13"/>
  <c r="J17"/>
  <c r="I17"/>
  <c r="J21"/>
  <c r="I21"/>
  <c r="I25"/>
  <c r="J25"/>
  <c r="I29"/>
  <c r="J29"/>
  <c r="I33"/>
  <c r="J33"/>
  <c r="I37"/>
  <c r="J37"/>
  <c r="I41"/>
  <c r="J41"/>
  <c r="I45"/>
  <c r="J45"/>
  <c r="I49"/>
  <c r="J49"/>
  <c r="I53"/>
  <c r="J53"/>
  <c r="I57"/>
  <c r="J57"/>
  <c r="I61"/>
  <c r="J61"/>
  <c r="I65"/>
  <c r="J65"/>
  <c r="I69"/>
  <c r="J69"/>
  <c r="I73"/>
  <c r="J73"/>
  <c r="I77"/>
  <c r="J77"/>
  <c r="I81"/>
  <c r="J81"/>
  <c r="I85"/>
  <c r="J85"/>
  <c r="I89"/>
  <c r="J89"/>
  <c r="I93"/>
  <c r="J93"/>
  <c r="I97"/>
  <c r="J97"/>
  <c r="I101"/>
  <c r="J101"/>
  <c r="I105"/>
  <c r="J105"/>
  <c r="I109"/>
  <c r="J109"/>
  <c r="I113"/>
  <c r="J113"/>
  <c r="I117"/>
  <c r="J117"/>
  <c r="I121"/>
  <c r="J121"/>
  <c r="I125"/>
  <c r="J125"/>
  <c r="I129"/>
  <c r="J129"/>
  <c r="I133"/>
  <c r="J133"/>
  <c r="I137"/>
  <c r="J137"/>
  <c r="I141"/>
  <c r="J141"/>
  <c r="I145"/>
  <c r="J145"/>
  <c r="I149"/>
  <c r="J149"/>
  <c r="I153"/>
  <c r="J153"/>
  <c r="I157"/>
  <c r="J157"/>
  <c r="I161"/>
  <c r="J161"/>
  <c r="I165"/>
  <c r="J165"/>
  <c r="I169"/>
  <c r="J169"/>
  <c r="I173"/>
  <c r="J173"/>
  <c r="I177"/>
  <c r="J177"/>
  <c r="I181"/>
  <c r="J181"/>
  <c r="I185"/>
  <c r="J185"/>
  <c r="I189"/>
  <c r="J189"/>
  <c r="I193"/>
  <c r="J193"/>
  <c r="I197"/>
  <c r="J197"/>
  <c r="I201"/>
  <c r="J201"/>
  <c r="I205"/>
  <c r="J205"/>
  <c r="I209"/>
  <c r="J209"/>
  <c r="I213"/>
  <c r="J213"/>
  <c r="I217"/>
  <c r="J217"/>
  <c r="I221"/>
  <c r="J221"/>
  <c r="I225"/>
  <c r="J225"/>
  <c r="I229"/>
  <c r="J229"/>
  <c r="I233"/>
  <c r="J233"/>
  <c r="I237"/>
  <c r="J237"/>
  <c r="I241"/>
  <c r="J241"/>
  <c r="J245"/>
  <c r="I245"/>
  <c r="J249"/>
  <c r="I249"/>
  <c r="J253"/>
  <c r="I253"/>
  <c r="J257"/>
  <c r="I257"/>
  <c r="J261"/>
  <c r="I261"/>
  <c r="J265"/>
  <c r="I265"/>
  <c r="J269"/>
  <c r="I269"/>
  <c r="J273"/>
  <c r="I273"/>
  <c r="J277"/>
  <c r="I277"/>
  <c r="J281"/>
  <c r="I281"/>
  <c r="J285"/>
  <c r="I285"/>
  <c r="J289"/>
  <c r="I289"/>
  <c r="J293"/>
  <c r="I293"/>
  <c r="J297"/>
  <c r="I297"/>
  <c r="J301"/>
  <c r="I301"/>
  <c r="J305"/>
  <c r="I305"/>
  <c r="J309"/>
  <c r="I309"/>
  <c r="J313"/>
  <c r="I313"/>
  <c r="J317"/>
  <c r="I317"/>
  <c r="J321"/>
  <c r="I321"/>
  <c r="J325"/>
  <c r="I325"/>
  <c r="J329"/>
  <c r="I329"/>
  <c r="J333"/>
  <c r="I333"/>
  <c r="J337"/>
  <c r="I337"/>
  <c r="J341"/>
  <c r="I341"/>
  <c r="J345"/>
  <c r="I345"/>
  <c r="J349"/>
  <c r="I349"/>
  <c r="J353"/>
  <c r="I353"/>
  <c r="J357"/>
  <c r="I357"/>
  <c r="J361"/>
  <c r="I361"/>
  <c r="J365"/>
  <c r="I365"/>
  <c r="J369"/>
  <c r="I369"/>
  <c r="J373"/>
  <c r="I373"/>
  <c r="J377"/>
  <c r="I377"/>
  <c r="J381"/>
  <c r="I381"/>
  <c r="J385"/>
  <c r="I385"/>
  <c r="J389"/>
  <c r="I389"/>
  <c r="J393"/>
  <c r="I393"/>
  <c r="J397"/>
  <c r="I397"/>
  <c r="J401"/>
  <c r="I401"/>
  <c r="J405"/>
  <c r="I405"/>
  <c r="J409"/>
  <c r="I409"/>
  <c r="J413"/>
  <c r="I413"/>
  <c r="J417"/>
  <c r="I417"/>
  <c r="J421"/>
  <c r="I421"/>
  <c r="J425"/>
  <c r="I425"/>
  <c r="J429"/>
  <c r="I429"/>
  <c r="J433"/>
  <c r="I433"/>
  <c r="J437"/>
  <c r="I437"/>
  <c r="J441"/>
  <c r="I441"/>
  <c r="J445"/>
  <c r="I445"/>
  <c r="J449"/>
  <c r="I449"/>
  <c r="J453"/>
  <c r="I453"/>
  <c r="J457"/>
  <c r="I457"/>
  <c r="J461"/>
  <c r="I461"/>
  <c r="I465"/>
  <c r="J465"/>
  <c r="I469"/>
  <c r="J469"/>
  <c r="I473"/>
  <c r="J473"/>
  <c r="I477"/>
  <c r="J477"/>
  <c r="I481"/>
  <c r="J481"/>
  <c r="I485"/>
  <c r="J485"/>
  <c r="I489"/>
  <c r="J489"/>
  <c r="I493"/>
  <c r="J493"/>
  <c r="I497"/>
  <c r="J497"/>
  <c r="I501"/>
  <c r="J501"/>
  <c r="I505"/>
  <c r="J505"/>
  <c r="I509"/>
  <c r="J509"/>
  <c r="I513"/>
  <c r="J513"/>
  <c r="I517"/>
  <c r="J517"/>
  <c r="I521"/>
  <c r="J521"/>
  <c r="I525"/>
  <c r="J525"/>
  <c r="I529"/>
  <c r="J529"/>
  <c r="I533"/>
  <c r="J533"/>
  <c r="I537"/>
  <c r="J537"/>
  <c r="I541"/>
  <c r="J541"/>
  <c r="I545"/>
  <c r="J545"/>
  <c r="I549"/>
  <c r="J549"/>
  <c r="I10"/>
  <c r="J10"/>
  <c r="I14"/>
  <c r="J14"/>
  <c r="I18"/>
  <c r="J18"/>
  <c r="I22"/>
  <c r="J22"/>
  <c r="J26"/>
  <c r="I26"/>
  <c r="J30"/>
  <c r="I30"/>
  <c r="J34"/>
  <c r="I34"/>
  <c r="J38"/>
  <c r="I38"/>
  <c r="J42"/>
  <c r="I42"/>
  <c r="J46"/>
  <c r="I46"/>
  <c r="J50"/>
  <c r="I50"/>
  <c r="J54"/>
  <c r="I54"/>
  <c r="J58"/>
  <c r="I58"/>
  <c r="J62"/>
  <c r="I62"/>
  <c r="J66"/>
  <c r="I66"/>
  <c r="J70"/>
  <c r="I70"/>
  <c r="J74"/>
  <c r="I74"/>
  <c r="J78"/>
  <c r="I78"/>
  <c r="J82"/>
  <c r="I82"/>
  <c r="J86"/>
  <c r="I86"/>
  <c r="J90"/>
  <c r="I90"/>
  <c r="J94"/>
  <c r="I94"/>
  <c r="J98"/>
  <c r="I98"/>
  <c r="J102"/>
  <c r="I102"/>
  <c r="J106"/>
  <c r="I106"/>
  <c r="J110"/>
  <c r="I110"/>
  <c r="J114"/>
  <c r="I114"/>
  <c r="J118"/>
  <c r="I118"/>
  <c r="J122"/>
  <c r="I122"/>
  <c r="J126"/>
  <c r="I126"/>
  <c r="J130"/>
  <c r="I130"/>
  <c r="J134"/>
  <c r="I134"/>
  <c r="J138"/>
  <c r="I138"/>
  <c r="J142"/>
  <c r="I142"/>
  <c r="J146"/>
  <c r="I146"/>
  <c r="J150"/>
  <c r="I150"/>
  <c r="J154"/>
  <c r="I154"/>
  <c r="J158"/>
  <c r="I158"/>
  <c r="J162"/>
  <c r="I162"/>
  <c r="J166"/>
  <c r="I166"/>
  <c r="J170"/>
  <c r="I170"/>
  <c r="J174"/>
  <c r="I174"/>
  <c r="J178"/>
  <c r="I178"/>
  <c r="J182"/>
  <c r="I182"/>
  <c r="J186"/>
  <c r="I186"/>
  <c r="J190"/>
  <c r="I190"/>
  <c r="J194"/>
  <c r="I194"/>
  <c r="J198"/>
  <c r="I198"/>
  <c r="J202"/>
  <c r="I202"/>
  <c r="J206"/>
  <c r="I206"/>
  <c r="J210"/>
  <c r="I210"/>
  <c r="J214"/>
  <c r="I214"/>
  <c r="J218"/>
  <c r="I218"/>
  <c r="J222"/>
  <c r="I222"/>
  <c r="J226"/>
  <c r="I226"/>
  <c r="J230"/>
  <c r="I230"/>
  <c r="J234"/>
  <c r="I234"/>
  <c r="J238"/>
  <c r="I238"/>
  <c r="J242"/>
  <c r="I242"/>
  <c r="I246"/>
  <c r="J246"/>
  <c r="I250"/>
  <c r="J250"/>
  <c r="I254"/>
  <c r="J254"/>
  <c r="I258"/>
  <c r="J258"/>
  <c r="I262"/>
  <c r="J262"/>
  <c r="I266"/>
  <c r="J266"/>
  <c r="I270"/>
  <c r="J270"/>
  <c r="I274"/>
  <c r="J274"/>
  <c r="I278"/>
  <c r="J278"/>
  <c r="I282"/>
  <c r="J282"/>
  <c r="I286"/>
  <c r="J286"/>
  <c r="I290"/>
  <c r="J290"/>
  <c r="I294"/>
  <c r="J294"/>
  <c r="I298"/>
  <c r="J298"/>
  <c r="I302"/>
  <c r="J302"/>
  <c r="I306"/>
  <c r="J306"/>
  <c r="I310"/>
  <c r="J310"/>
  <c r="I314"/>
  <c r="J314"/>
  <c r="I318"/>
  <c r="J318"/>
  <c r="I322"/>
  <c r="J322"/>
  <c r="I326"/>
  <c r="J326"/>
  <c r="I330"/>
  <c r="J330"/>
  <c r="I334"/>
  <c r="J334"/>
  <c r="I338"/>
  <c r="J338"/>
  <c r="I342"/>
  <c r="J342"/>
  <c r="I346"/>
  <c r="J346"/>
  <c r="I350"/>
  <c r="J350"/>
  <c r="I354"/>
  <c r="J354"/>
  <c r="I358"/>
  <c r="J358"/>
  <c r="I362"/>
  <c r="J362"/>
  <c r="I366"/>
  <c r="J366"/>
  <c r="I370"/>
  <c r="J370"/>
  <c r="I374"/>
  <c r="J374"/>
  <c r="I378"/>
  <c r="J378"/>
  <c r="I382"/>
  <c r="J382"/>
  <c r="I386"/>
  <c r="J386"/>
  <c r="I390"/>
  <c r="J390"/>
  <c r="I394"/>
  <c r="J394"/>
  <c r="I398"/>
  <c r="J398"/>
  <c r="I402"/>
  <c r="J402"/>
  <c r="I406"/>
  <c r="J406"/>
  <c r="I410"/>
  <c r="J410"/>
  <c r="I414"/>
  <c r="J414"/>
  <c r="I418"/>
  <c r="J418"/>
  <c r="I422"/>
  <c r="J422"/>
  <c r="I426"/>
  <c r="J426"/>
  <c r="I430"/>
  <c r="J430"/>
  <c r="I434"/>
  <c r="J434"/>
  <c r="I438"/>
  <c r="J438"/>
  <c r="I442"/>
  <c r="J442"/>
  <c r="I446"/>
  <c r="J446"/>
  <c r="I450"/>
  <c r="J450"/>
  <c r="I454"/>
  <c r="J454"/>
  <c r="J458"/>
  <c r="I458"/>
  <c r="J462"/>
  <c r="I462"/>
  <c r="J466"/>
  <c r="I466"/>
  <c r="J470"/>
  <c r="I470"/>
  <c r="J474"/>
  <c r="I474"/>
  <c r="J478"/>
  <c r="I478"/>
  <c r="J482"/>
  <c r="I482"/>
  <c r="J486"/>
  <c r="I486"/>
  <c r="J490"/>
  <c r="I490"/>
  <c r="J494"/>
  <c r="I494"/>
  <c r="J498"/>
  <c r="I498"/>
  <c r="J502"/>
  <c r="I502"/>
  <c r="J506"/>
  <c r="I506"/>
  <c r="J510"/>
  <c r="I510"/>
  <c r="J514"/>
  <c r="I514"/>
  <c r="J518"/>
  <c r="I518"/>
  <c r="J522"/>
  <c r="I522"/>
  <c r="J526"/>
  <c r="I526"/>
  <c r="J530"/>
  <c r="I530"/>
  <c r="J534"/>
  <c r="I534"/>
  <c r="J538"/>
  <c r="I538"/>
  <c r="J542"/>
  <c r="I542"/>
  <c r="J546"/>
  <c r="I546"/>
  <c r="J11"/>
  <c r="I11"/>
  <c r="J15"/>
  <c r="I15"/>
  <c r="J19"/>
  <c r="I19"/>
  <c r="J23"/>
  <c r="I23"/>
  <c r="I27"/>
  <c r="J27"/>
  <c r="I31"/>
  <c r="J31"/>
  <c r="J35"/>
  <c r="I35"/>
  <c r="J39"/>
  <c r="I39"/>
  <c r="J43"/>
  <c r="I43"/>
  <c r="J47"/>
  <c r="I47"/>
  <c r="J51"/>
  <c r="I51"/>
  <c r="J55"/>
  <c r="I55"/>
  <c r="J59"/>
  <c r="I59"/>
  <c r="J63"/>
  <c r="I63"/>
  <c r="J67"/>
  <c r="I67"/>
  <c r="J71"/>
  <c r="I71"/>
  <c r="J75"/>
  <c r="I75"/>
  <c r="J79"/>
  <c r="I79"/>
  <c r="J83"/>
  <c r="I83"/>
  <c r="J87"/>
  <c r="I87"/>
  <c r="J91"/>
  <c r="I91"/>
  <c r="J95"/>
  <c r="I95"/>
  <c r="J99"/>
  <c r="I99"/>
  <c r="J103"/>
  <c r="I103"/>
  <c r="J107"/>
  <c r="I107"/>
  <c r="J111"/>
  <c r="I111"/>
  <c r="J115"/>
  <c r="I115"/>
  <c r="J119"/>
  <c r="I119"/>
  <c r="J123"/>
  <c r="I123"/>
  <c r="J127"/>
  <c r="I127"/>
  <c r="J131"/>
  <c r="I131"/>
  <c r="J135"/>
  <c r="I135"/>
  <c r="J139"/>
  <c r="I139"/>
  <c r="J143"/>
  <c r="I143"/>
  <c r="J147"/>
  <c r="I147"/>
  <c r="J151"/>
  <c r="I151"/>
  <c r="J155"/>
  <c r="I155"/>
  <c r="J159"/>
  <c r="I159"/>
  <c r="J163"/>
  <c r="I163"/>
  <c r="J167"/>
  <c r="I167"/>
  <c r="J171"/>
  <c r="I171"/>
  <c r="J175"/>
  <c r="I175"/>
  <c r="J179"/>
  <c r="I179"/>
  <c r="J183"/>
  <c r="I183"/>
  <c r="J187"/>
  <c r="I187"/>
  <c r="J191"/>
  <c r="I191"/>
  <c r="J195"/>
  <c r="I195"/>
  <c r="J199"/>
  <c r="I199"/>
  <c r="J203"/>
  <c r="I203"/>
  <c r="J207"/>
  <c r="I207"/>
  <c r="J211"/>
  <c r="I211"/>
  <c r="J215"/>
  <c r="I215"/>
  <c r="J219"/>
  <c r="I219"/>
  <c r="J223"/>
  <c r="I223"/>
  <c r="J227"/>
  <c r="I227"/>
  <c r="J231"/>
  <c r="I231"/>
  <c r="J235"/>
  <c r="I235"/>
  <c r="J239"/>
  <c r="I239"/>
  <c r="I243"/>
  <c r="J243"/>
  <c r="J247"/>
  <c r="I247"/>
  <c r="J251"/>
  <c r="I251"/>
  <c r="J255"/>
  <c r="I255"/>
  <c r="J259"/>
  <c r="I259"/>
  <c r="J263"/>
  <c r="I263"/>
  <c r="J267"/>
  <c r="I267"/>
  <c r="J271"/>
  <c r="I271"/>
  <c r="J275"/>
  <c r="I275"/>
  <c r="J279"/>
  <c r="I279"/>
  <c r="J283"/>
  <c r="I283"/>
  <c r="J287"/>
  <c r="I287"/>
  <c r="J291"/>
  <c r="I291"/>
  <c r="J295"/>
  <c r="I295"/>
  <c r="J299"/>
  <c r="I299"/>
  <c r="J303"/>
  <c r="I303"/>
  <c r="J307"/>
  <c r="I307"/>
  <c r="J311"/>
  <c r="I311"/>
  <c r="J315"/>
  <c r="I315"/>
  <c r="J319"/>
  <c r="I319"/>
  <c r="J323"/>
  <c r="I323"/>
  <c r="J327"/>
  <c r="I327"/>
  <c r="J331"/>
  <c r="I331"/>
  <c r="J335"/>
  <c r="I335"/>
  <c r="J339"/>
  <c r="I339"/>
  <c r="J343"/>
  <c r="I343"/>
  <c r="J347"/>
  <c r="I347"/>
  <c r="J351"/>
  <c r="I351"/>
  <c r="J355"/>
  <c r="I355"/>
  <c r="J359"/>
  <c r="I359"/>
  <c r="J363"/>
  <c r="I363"/>
  <c r="J367"/>
  <c r="I367"/>
  <c r="J371"/>
  <c r="I371"/>
  <c r="J375"/>
  <c r="I375"/>
  <c r="J379"/>
  <c r="I379"/>
  <c r="J383"/>
  <c r="I383"/>
  <c r="J387"/>
  <c r="I387"/>
  <c r="J391"/>
  <c r="I391"/>
  <c r="J395"/>
  <c r="I395"/>
  <c r="J399"/>
  <c r="I399"/>
  <c r="J403"/>
  <c r="I403"/>
  <c r="J407"/>
  <c r="I407"/>
  <c r="J411"/>
  <c r="I411"/>
  <c r="J415"/>
  <c r="I415"/>
  <c r="J419"/>
  <c r="I419"/>
  <c r="J423"/>
  <c r="I423"/>
  <c r="J427"/>
  <c r="I427"/>
  <c r="J431"/>
  <c r="I431"/>
  <c r="J435"/>
  <c r="I435"/>
  <c r="J439"/>
  <c r="I439"/>
  <c r="J443"/>
  <c r="I443"/>
  <c r="J447"/>
  <c r="I447"/>
  <c r="J451"/>
  <c r="I451"/>
  <c r="J455"/>
  <c r="I455"/>
  <c r="J459"/>
  <c r="I459"/>
  <c r="I463"/>
  <c r="J463"/>
  <c r="I467"/>
  <c r="J467"/>
  <c r="I471"/>
  <c r="J471"/>
  <c r="I475"/>
  <c r="J475"/>
  <c r="I479"/>
  <c r="J479"/>
  <c r="I483"/>
  <c r="J483"/>
  <c r="I487"/>
  <c r="J487"/>
  <c r="I491"/>
  <c r="J491"/>
  <c r="I495"/>
  <c r="J495"/>
  <c r="J499"/>
  <c r="I499"/>
  <c r="J503"/>
  <c r="I503"/>
  <c r="J507"/>
  <c r="I507"/>
  <c r="J511"/>
  <c r="I511"/>
  <c r="J515"/>
  <c r="I515"/>
  <c r="J519"/>
  <c r="I519"/>
  <c r="J523"/>
  <c r="I523"/>
  <c r="J527"/>
  <c r="I527"/>
  <c r="J531"/>
  <c r="I531"/>
  <c r="J535"/>
  <c r="I535"/>
  <c r="J539"/>
  <c r="I539"/>
  <c r="J543"/>
  <c r="I543"/>
  <c r="J547"/>
  <c r="I547"/>
  <c r="G135" i="14"/>
  <c r="F134"/>
  <c r="E134"/>
  <c r="H135"/>
  <c r="H134"/>
  <c r="G134"/>
  <c r="J11" i="4"/>
  <c r="K11"/>
  <c r="K16"/>
  <c r="J16"/>
  <c r="K20"/>
  <c r="J20"/>
  <c r="K24"/>
  <c r="J24"/>
  <c r="K28"/>
  <c r="J28"/>
  <c r="K32"/>
  <c r="J32"/>
  <c r="K34"/>
  <c r="J34"/>
  <c r="K38"/>
  <c r="J38"/>
  <c r="K42"/>
  <c r="J42"/>
  <c r="K44"/>
  <c r="J44"/>
  <c r="K46"/>
  <c r="J46"/>
  <c r="K48"/>
  <c r="J48"/>
  <c r="K14"/>
  <c r="J14"/>
  <c r="K18"/>
  <c r="J18"/>
  <c r="K22"/>
  <c r="J22"/>
  <c r="K26"/>
  <c r="J26"/>
  <c r="K30"/>
  <c r="J30"/>
  <c r="K36"/>
  <c r="J36"/>
  <c r="K40"/>
  <c r="J40"/>
  <c r="K50"/>
  <c r="J50"/>
  <c r="K52"/>
  <c r="J52"/>
  <c r="K58"/>
  <c r="J58"/>
  <c r="K62"/>
  <c r="J62"/>
  <c r="K66"/>
  <c r="J66"/>
  <c r="K70"/>
  <c r="J70"/>
  <c r="K72"/>
  <c r="J72"/>
  <c r="K74"/>
  <c r="J74"/>
  <c r="K76"/>
  <c r="J76"/>
  <c r="K78"/>
  <c r="J78"/>
  <c r="K80"/>
  <c r="J80"/>
  <c r="K82"/>
  <c r="J82"/>
  <c r="K84"/>
  <c r="J84"/>
  <c r="K86"/>
  <c r="J86"/>
  <c r="K88"/>
  <c r="J88"/>
  <c r="K90"/>
  <c r="J90"/>
  <c r="K92"/>
  <c r="J92"/>
  <c r="K94"/>
  <c r="J94"/>
  <c r="K96"/>
  <c r="J96"/>
  <c r="K98"/>
  <c r="J98"/>
  <c r="K100"/>
  <c r="J100"/>
  <c r="K102"/>
  <c r="J102"/>
  <c r="K104"/>
  <c r="J104"/>
  <c r="K106"/>
  <c r="J106"/>
  <c r="K108"/>
  <c r="J108"/>
  <c r="K110"/>
  <c r="J110"/>
  <c r="K112"/>
  <c r="J112"/>
  <c r="K114"/>
  <c r="J114"/>
  <c r="K116"/>
  <c r="J116"/>
  <c r="K118"/>
  <c r="J118"/>
  <c r="K120"/>
  <c r="J120"/>
  <c r="K122"/>
  <c r="J122"/>
  <c r="K124"/>
  <c r="J124"/>
  <c r="K126"/>
  <c r="J126"/>
  <c r="K128"/>
  <c r="J128"/>
  <c r="K130"/>
  <c r="J130"/>
  <c r="K132"/>
  <c r="J132"/>
  <c r="K134"/>
  <c r="J134"/>
  <c r="K136"/>
  <c r="J136"/>
  <c r="K138"/>
  <c r="J138"/>
  <c r="K140"/>
  <c r="J140"/>
  <c r="K142"/>
  <c r="J142"/>
  <c r="K144"/>
  <c r="J144"/>
  <c r="K146"/>
  <c r="J146"/>
  <c r="K148"/>
  <c r="J148"/>
  <c r="K150"/>
  <c r="J150"/>
  <c r="K152"/>
  <c r="J152"/>
  <c r="K154"/>
  <c r="J154"/>
  <c r="K156"/>
  <c r="J156"/>
  <c r="K158"/>
  <c r="J158"/>
  <c r="K160"/>
  <c r="J160"/>
  <c r="K162"/>
  <c r="J162"/>
  <c r="K164"/>
  <c r="J164"/>
  <c r="K166"/>
  <c r="J166"/>
  <c r="K168"/>
  <c r="J168"/>
  <c r="K170"/>
  <c r="J170"/>
  <c r="K172"/>
  <c r="J172"/>
  <c r="K174"/>
  <c r="J174"/>
  <c r="K176"/>
  <c r="J176"/>
  <c r="K178"/>
  <c r="J178"/>
  <c r="K180"/>
  <c r="J180"/>
  <c r="K182"/>
  <c r="J182"/>
  <c r="K184"/>
  <c r="J184"/>
  <c r="K186"/>
  <c r="J186"/>
  <c r="K188"/>
  <c r="J188"/>
  <c r="K190"/>
  <c r="J190"/>
  <c r="K192"/>
  <c r="J192"/>
  <c r="K194"/>
  <c r="J194"/>
  <c r="K196"/>
  <c r="J196"/>
  <c r="K198"/>
  <c r="J198"/>
  <c r="K200"/>
  <c r="J200"/>
  <c r="K202"/>
  <c r="J202"/>
  <c r="K204"/>
  <c r="J204"/>
  <c r="K206"/>
  <c r="J206"/>
  <c r="K208"/>
  <c r="J208"/>
  <c r="K210"/>
  <c r="J210"/>
  <c r="K212"/>
  <c r="J212"/>
  <c r="K214"/>
  <c r="J214"/>
  <c r="K216"/>
  <c r="J216"/>
  <c r="K218"/>
  <c r="J218"/>
  <c r="K220"/>
  <c r="J220"/>
  <c r="K222"/>
  <c r="J222"/>
  <c r="K224"/>
  <c r="J224"/>
  <c r="K226"/>
  <c r="J226"/>
  <c r="K228"/>
  <c r="J228"/>
  <c r="K230"/>
  <c r="J230"/>
  <c r="K232"/>
  <c r="J232"/>
  <c r="K234"/>
  <c r="J234"/>
  <c r="K236"/>
  <c r="J236"/>
  <c r="K238"/>
  <c r="J238"/>
  <c r="K240"/>
  <c r="J240"/>
  <c r="K242"/>
  <c r="J242"/>
  <c r="K244"/>
  <c r="J244"/>
  <c r="K246"/>
  <c r="J246"/>
  <c r="K248"/>
  <c r="J248"/>
  <c r="K250"/>
  <c r="J250"/>
  <c r="K252"/>
  <c r="J252"/>
  <c r="K254"/>
  <c r="J254"/>
  <c r="K256"/>
  <c r="J256"/>
  <c r="K258"/>
  <c r="J258"/>
  <c r="K260"/>
  <c r="J260"/>
  <c r="K262"/>
  <c r="J262"/>
  <c r="K264"/>
  <c r="J264"/>
  <c r="K266"/>
  <c r="J266"/>
  <c r="K268"/>
  <c r="J268"/>
  <c r="K270"/>
  <c r="J270"/>
  <c r="K272"/>
  <c r="J272"/>
  <c r="K274"/>
  <c r="J274"/>
  <c r="K276"/>
  <c r="J276"/>
  <c r="K278"/>
  <c r="J278"/>
  <c r="K280"/>
  <c r="J280"/>
  <c r="K282"/>
  <c r="J282"/>
  <c r="K284"/>
  <c r="J284"/>
  <c r="K286"/>
  <c r="J286"/>
  <c r="K288"/>
  <c r="J288"/>
  <c r="K290"/>
  <c r="J290"/>
  <c r="K292"/>
  <c r="J292"/>
  <c r="K294"/>
  <c r="J294"/>
  <c r="K296"/>
  <c r="J296"/>
  <c r="K298"/>
  <c r="J298"/>
  <c r="K300"/>
  <c r="J300"/>
  <c r="K302"/>
  <c r="J302"/>
  <c r="K304"/>
  <c r="J304"/>
  <c r="K306"/>
  <c r="J306"/>
  <c r="K308"/>
  <c r="J308"/>
  <c r="K310"/>
  <c r="J310"/>
  <c r="K312"/>
  <c r="J312"/>
  <c r="K314"/>
  <c r="J314"/>
  <c r="K316"/>
  <c r="J316"/>
  <c r="K318"/>
  <c r="J318"/>
  <c r="K320"/>
  <c r="J320"/>
  <c r="K322"/>
  <c r="J322"/>
  <c r="K324"/>
  <c r="J324"/>
  <c r="K326"/>
  <c r="J326"/>
  <c r="K328"/>
  <c r="J328"/>
  <c r="K330"/>
  <c r="J330"/>
  <c r="K332"/>
  <c r="J332"/>
  <c r="K334"/>
  <c r="J334"/>
  <c r="K336"/>
  <c r="J336"/>
  <c r="K338"/>
  <c r="J338"/>
  <c r="K340"/>
  <c r="J340"/>
  <c r="K342"/>
  <c r="J342"/>
  <c r="K344"/>
  <c r="J344"/>
  <c r="K346"/>
  <c r="J346"/>
  <c r="K348"/>
  <c r="J348"/>
  <c r="K350"/>
  <c r="J350"/>
  <c r="K352"/>
  <c r="J352"/>
  <c r="K354"/>
  <c r="J354"/>
  <c r="K356"/>
  <c r="J356"/>
  <c r="K358"/>
  <c r="J358"/>
  <c r="K360"/>
  <c r="J360"/>
  <c r="K362"/>
  <c r="J362"/>
  <c r="K364"/>
  <c r="J364"/>
  <c r="K366"/>
  <c r="J366"/>
  <c r="K368"/>
  <c r="J368"/>
  <c r="K370"/>
  <c r="J370"/>
  <c r="K372"/>
  <c r="J372"/>
  <c r="K374"/>
  <c r="J374"/>
  <c r="K376"/>
  <c r="J376"/>
  <c r="K378"/>
  <c r="J378"/>
  <c r="K380"/>
  <c r="J380"/>
  <c r="K382"/>
  <c r="J382"/>
  <c r="K384"/>
  <c r="J384"/>
  <c r="K386"/>
  <c r="J386"/>
  <c r="K388"/>
  <c r="J388"/>
  <c r="K390"/>
  <c r="J390"/>
  <c r="K392"/>
  <c r="J392"/>
  <c r="K394"/>
  <c r="J394"/>
  <c r="K396"/>
  <c r="J396"/>
  <c r="K398"/>
  <c r="J398"/>
  <c r="K400"/>
  <c r="J400"/>
  <c r="K402"/>
  <c r="J402"/>
  <c r="K404"/>
  <c r="J404"/>
  <c r="K406"/>
  <c r="J406"/>
  <c r="K408"/>
  <c r="J408"/>
  <c r="K410"/>
  <c r="J410"/>
  <c r="K412"/>
  <c r="J412"/>
  <c r="K414"/>
  <c r="J414"/>
  <c r="K416"/>
  <c r="J416"/>
  <c r="K418"/>
  <c r="J418"/>
  <c r="K420"/>
  <c r="J420"/>
  <c r="K422"/>
  <c r="J422"/>
  <c r="K424"/>
  <c r="J424"/>
  <c r="K426"/>
  <c r="J426"/>
  <c r="K428"/>
  <c r="J428"/>
  <c r="K430"/>
  <c r="J430"/>
  <c r="K432"/>
  <c r="J432"/>
  <c r="K434"/>
  <c r="J434"/>
  <c r="K436"/>
  <c r="J436"/>
  <c r="K438"/>
  <c r="J438"/>
  <c r="K440"/>
  <c r="J440"/>
  <c r="K442"/>
  <c r="J442"/>
  <c r="K444"/>
  <c r="J444"/>
  <c r="K446"/>
  <c r="J446"/>
  <c r="K448"/>
  <c r="J448"/>
  <c r="K450"/>
  <c r="J450"/>
  <c r="K452"/>
  <c r="J452"/>
  <c r="K454"/>
  <c r="J454"/>
  <c r="K456"/>
  <c r="J456"/>
  <c r="K458"/>
  <c r="J458"/>
  <c r="K460"/>
  <c r="J460"/>
  <c r="K462"/>
  <c r="J462"/>
  <c r="K464"/>
  <c r="J464"/>
  <c r="K466"/>
  <c r="J466"/>
  <c r="K468"/>
  <c r="J468"/>
  <c r="K470"/>
  <c r="J470"/>
  <c r="K472"/>
  <c r="J472"/>
  <c r="K474"/>
  <c r="J474"/>
  <c r="K476"/>
  <c r="J476"/>
  <c r="K478"/>
  <c r="J478"/>
  <c r="K480"/>
  <c r="J480"/>
  <c r="K482"/>
  <c r="J482"/>
  <c r="K484"/>
  <c r="J484"/>
  <c r="K486"/>
  <c r="J486"/>
  <c r="K488"/>
  <c r="J488"/>
  <c r="K490"/>
  <c r="J490"/>
  <c r="K492"/>
  <c r="J492"/>
  <c r="K494"/>
  <c r="J494"/>
  <c r="K496"/>
  <c r="J496"/>
  <c r="K498"/>
  <c r="J498"/>
  <c r="K500"/>
  <c r="J500"/>
  <c r="K502"/>
  <c r="J502"/>
  <c r="K504"/>
  <c r="J504"/>
  <c r="K506"/>
  <c r="J506"/>
  <c r="K508"/>
  <c r="J508"/>
  <c r="K510"/>
  <c r="J510"/>
  <c r="K512"/>
  <c r="J512"/>
  <c r="K54"/>
  <c r="J54"/>
  <c r="K56"/>
  <c r="J56"/>
  <c r="K60"/>
  <c r="J60"/>
  <c r="K64"/>
  <c r="J64"/>
  <c r="K68"/>
  <c r="J68"/>
  <c r="K12"/>
  <c r="J12"/>
  <c r="J13"/>
  <c r="K13"/>
  <c r="J15"/>
  <c r="K15"/>
  <c r="J17"/>
  <c r="K17"/>
  <c r="J19"/>
  <c r="K19"/>
  <c r="J21"/>
  <c r="K21"/>
  <c r="J23"/>
  <c r="K23"/>
  <c r="J25"/>
  <c r="K25"/>
  <c r="J27"/>
  <c r="K27"/>
  <c r="J29"/>
  <c r="K29"/>
  <c r="J31"/>
  <c r="K31"/>
  <c r="J33"/>
  <c r="K33"/>
  <c r="J35"/>
  <c r="K35"/>
  <c r="J37"/>
  <c r="K37"/>
  <c r="J39"/>
  <c r="K39"/>
  <c r="J41"/>
  <c r="K41"/>
  <c r="J43"/>
  <c r="K43"/>
  <c r="J45"/>
  <c r="K45"/>
  <c r="J47"/>
  <c r="K47"/>
  <c r="J49"/>
  <c r="K49"/>
  <c r="J51"/>
  <c r="K51"/>
  <c r="J53"/>
  <c r="K53"/>
  <c r="J55"/>
  <c r="K55"/>
  <c r="J57"/>
  <c r="K57"/>
  <c r="J59"/>
  <c r="K59"/>
  <c r="J61"/>
  <c r="K61"/>
  <c r="J63"/>
  <c r="K63"/>
  <c r="J65"/>
  <c r="K65"/>
  <c r="J67"/>
  <c r="K67"/>
  <c r="J69"/>
  <c r="K69"/>
  <c r="J71"/>
  <c r="K71"/>
  <c r="J73"/>
  <c r="K73"/>
  <c r="J75"/>
  <c r="K75"/>
  <c r="J77"/>
  <c r="K77"/>
  <c r="J79"/>
  <c r="K79"/>
  <c r="J81"/>
  <c r="K81"/>
  <c r="J83"/>
  <c r="K83"/>
  <c r="J85"/>
  <c r="K85"/>
  <c r="J87"/>
  <c r="K87"/>
  <c r="J89"/>
  <c r="K89"/>
  <c r="J91"/>
  <c r="K91"/>
  <c r="J93"/>
  <c r="K93"/>
  <c r="J95"/>
  <c r="K95"/>
  <c r="J97"/>
  <c r="K97"/>
  <c r="J99"/>
  <c r="K99"/>
  <c r="J101"/>
  <c r="K101"/>
  <c r="J103"/>
  <c r="K103"/>
  <c r="J105"/>
  <c r="K105"/>
  <c r="J107"/>
  <c r="K107"/>
  <c r="J109"/>
  <c r="K109"/>
  <c r="J111"/>
  <c r="K111"/>
  <c r="J113"/>
  <c r="K113"/>
  <c r="J115"/>
  <c r="K115"/>
  <c r="J117"/>
  <c r="K117"/>
  <c r="J119"/>
  <c r="K119"/>
  <c r="J121"/>
  <c r="K121"/>
  <c r="J123"/>
  <c r="K123"/>
  <c r="J125"/>
  <c r="K125"/>
  <c r="J127"/>
  <c r="K127"/>
  <c r="J129"/>
  <c r="K129"/>
  <c r="J131"/>
  <c r="K131"/>
  <c r="J133"/>
  <c r="K133"/>
  <c r="J135"/>
  <c r="K135"/>
  <c r="J137"/>
  <c r="K137"/>
  <c r="J139"/>
  <c r="K139"/>
  <c r="J141"/>
  <c r="K141"/>
  <c r="J143"/>
  <c r="K143"/>
  <c r="J145"/>
  <c r="K145"/>
  <c r="J147"/>
  <c r="K147"/>
  <c r="J149"/>
  <c r="K149"/>
  <c r="J151"/>
  <c r="K151"/>
  <c r="J153"/>
  <c r="K153"/>
  <c r="J155"/>
  <c r="K155"/>
  <c r="J157"/>
  <c r="K157"/>
  <c r="J159"/>
  <c r="K159"/>
  <c r="J161"/>
  <c r="K161"/>
  <c r="J163"/>
  <c r="K163"/>
  <c r="J165"/>
  <c r="K165"/>
  <c r="J167"/>
  <c r="K167"/>
  <c r="J169"/>
  <c r="K169"/>
  <c r="J171"/>
  <c r="K171"/>
  <c r="J173"/>
  <c r="K173"/>
  <c r="J175"/>
  <c r="K175"/>
  <c r="J177"/>
  <c r="K177"/>
  <c r="J179"/>
  <c r="K179"/>
  <c r="J181"/>
  <c r="K181"/>
  <c r="J183"/>
  <c r="K183"/>
  <c r="J185"/>
  <c r="K185"/>
  <c r="J187"/>
  <c r="K187"/>
  <c r="J189"/>
  <c r="K189"/>
  <c r="J191"/>
  <c r="K191"/>
  <c r="J193"/>
  <c r="K193"/>
  <c r="J195"/>
  <c r="K195"/>
  <c r="J197"/>
  <c r="K197"/>
  <c r="J199"/>
  <c r="K199"/>
  <c r="J201"/>
  <c r="K201"/>
  <c r="J203"/>
  <c r="K203"/>
  <c r="J205"/>
  <c r="K205"/>
  <c r="J207"/>
  <c r="K207"/>
  <c r="J209"/>
  <c r="K209"/>
  <c r="J211"/>
  <c r="K211"/>
  <c r="J213"/>
  <c r="K213"/>
  <c r="J215"/>
  <c r="K215"/>
  <c r="J217"/>
  <c r="K217"/>
  <c r="J219"/>
  <c r="K219"/>
  <c r="J221"/>
  <c r="K221"/>
  <c r="J223"/>
  <c r="K223"/>
  <c r="J225"/>
  <c r="K225"/>
  <c r="J227"/>
  <c r="K227"/>
  <c r="J229"/>
  <c r="K229"/>
  <c r="J231"/>
  <c r="K231"/>
  <c r="J233"/>
  <c r="K233"/>
  <c r="J235"/>
  <c r="K235"/>
  <c r="J237"/>
  <c r="K237"/>
  <c r="J239"/>
  <c r="K239"/>
  <c r="J241"/>
  <c r="K241"/>
  <c r="J243"/>
  <c r="K243"/>
  <c r="J245"/>
  <c r="K245"/>
  <c r="J247"/>
  <c r="K247"/>
  <c r="J249"/>
  <c r="K249"/>
  <c r="J251"/>
  <c r="K251"/>
  <c r="J253"/>
  <c r="K253"/>
  <c r="J255"/>
  <c r="K255"/>
  <c r="J257"/>
  <c r="K257"/>
  <c r="J259"/>
  <c r="K259"/>
  <c r="J261"/>
  <c r="K261"/>
  <c r="J263"/>
  <c r="K263"/>
  <c r="J265"/>
  <c r="K265"/>
  <c r="J267"/>
  <c r="K267"/>
  <c r="J269"/>
  <c r="K269"/>
  <c r="J271"/>
  <c r="K271"/>
  <c r="J273"/>
  <c r="K273"/>
  <c r="J275"/>
  <c r="K275"/>
  <c r="J277"/>
  <c r="K277"/>
  <c r="J279"/>
  <c r="K279"/>
  <c r="J281"/>
  <c r="K281"/>
  <c r="J283"/>
  <c r="K283"/>
  <c r="J285"/>
  <c r="K285"/>
  <c r="J287"/>
  <c r="K287"/>
  <c r="J289"/>
  <c r="K289"/>
  <c r="J291"/>
  <c r="K291"/>
  <c r="J293"/>
  <c r="K293"/>
  <c r="J295"/>
  <c r="K295"/>
  <c r="J297"/>
  <c r="K297"/>
  <c r="J299"/>
  <c r="K299"/>
  <c r="J301"/>
  <c r="K301"/>
  <c r="J303"/>
  <c r="K303"/>
  <c r="J305"/>
  <c r="K305"/>
  <c r="J307"/>
  <c r="K307"/>
  <c r="J309"/>
  <c r="K309"/>
  <c r="J311"/>
  <c r="K311"/>
  <c r="J313"/>
  <c r="K313"/>
  <c r="J315"/>
  <c r="K315"/>
  <c r="J317"/>
  <c r="K317"/>
  <c r="J319"/>
  <c r="K319"/>
  <c r="J321"/>
  <c r="K321"/>
  <c r="J323"/>
  <c r="K323"/>
  <c r="J325"/>
  <c r="K325"/>
  <c r="J327"/>
  <c r="K327"/>
  <c r="J329"/>
  <c r="K329"/>
  <c r="J331"/>
  <c r="K331"/>
  <c r="J333"/>
  <c r="K333"/>
  <c r="J335"/>
  <c r="K335"/>
  <c r="J337"/>
  <c r="K337"/>
  <c r="J339"/>
  <c r="K339"/>
  <c r="J341"/>
  <c r="K341"/>
  <c r="J343"/>
  <c r="K343"/>
  <c r="J345"/>
  <c r="K345"/>
  <c r="J347"/>
  <c r="K347"/>
  <c r="J349"/>
  <c r="K349"/>
  <c r="J351"/>
  <c r="K351"/>
  <c r="J353"/>
  <c r="K353"/>
  <c r="J355"/>
  <c r="K355"/>
  <c r="J357"/>
  <c r="K357"/>
  <c r="J359"/>
  <c r="K359"/>
  <c r="J361"/>
  <c r="K361"/>
  <c r="J363"/>
  <c r="K363"/>
  <c r="J365"/>
  <c r="K365"/>
  <c r="J367"/>
  <c r="K367"/>
  <c r="J369"/>
  <c r="K369"/>
  <c r="J371"/>
  <c r="K371"/>
  <c r="J373"/>
  <c r="K373"/>
  <c r="J375"/>
  <c r="K375"/>
  <c r="J377"/>
  <c r="K377"/>
  <c r="J379"/>
  <c r="K379"/>
  <c r="J381"/>
  <c r="K381"/>
  <c r="J383"/>
  <c r="K383"/>
  <c r="J385"/>
  <c r="K385"/>
  <c r="J387"/>
  <c r="K387"/>
  <c r="J389"/>
  <c r="K389"/>
  <c r="J391"/>
  <c r="K391"/>
  <c r="J393"/>
  <c r="K393"/>
  <c r="J395"/>
  <c r="K395"/>
  <c r="J397"/>
  <c r="K397"/>
  <c r="J399"/>
  <c r="K399"/>
  <c r="J401"/>
  <c r="K401"/>
  <c r="J403"/>
  <c r="K403"/>
  <c r="J405"/>
  <c r="K405"/>
  <c r="J407"/>
  <c r="K407"/>
  <c r="J409"/>
  <c r="K409"/>
  <c r="J411"/>
  <c r="K411"/>
  <c r="J413"/>
  <c r="K413"/>
  <c r="J415"/>
  <c r="K415"/>
  <c r="J417"/>
  <c r="K417"/>
  <c r="J419"/>
  <c r="K419"/>
  <c r="J421"/>
  <c r="K421"/>
  <c r="J423"/>
  <c r="K423"/>
  <c r="J425"/>
  <c r="K425"/>
  <c r="J427"/>
  <c r="K427"/>
  <c r="J429"/>
  <c r="K429"/>
  <c r="J431"/>
  <c r="K431"/>
  <c r="J433"/>
  <c r="K433"/>
  <c r="J435"/>
  <c r="K435"/>
  <c r="J437"/>
  <c r="K437"/>
  <c r="J439"/>
  <c r="K439"/>
  <c r="J441"/>
  <c r="K441"/>
  <c r="J443"/>
  <c r="K443"/>
  <c r="J445"/>
  <c r="K445"/>
  <c r="J447"/>
  <c r="K447"/>
  <c r="J449"/>
  <c r="K449"/>
  <c r="J451"/>
  <c r="K451"/>
  <c r="J453"/>
  <c r="K453"/>
  <c r="J455"/>
  <c r="K455"/>
  <c r="J457"/>
  <c r="K457"/>
  <c r="J459"/>
  <c r="K459"/>
  <c r="J461"/>
  <c r="K461"/>
  <c r="J463"/>
  <c r="K463"/>
  <c r="J465"/>
  <c r="K465"/>
  <c r="J467"/>
  <c r="K467"/>
  <c r="J469"/>
  <c r="K469"/>
  <c r="J471"/>
  <c r="K471"/>
  <c r="J473"/>
  <c r="K473"/>
  <c r="J475"/>
  <c r="K475"/>
  <c r="J477"/>
  <c r="K477"/>
  <c r="J479"/>
  <c r="K479"/>
  <c r="J481"/>
  <c r="K481"/>
  <c r="J483"/>
  <c r="K483"/>
  <c r="J485"/>
  <c r="K485"/>
  <c r="J487"/>
  <c r="K487"/>
  <c r="J489"/>
  <c r="K489"/>
  <c r="J491"/>
  <c r="K491"/>
  <c r="J493"/>
  <c r="K493"/>
  <c r="J495"/>
  <c r="K495"/>
  <c r="J497"/>
  <c r="K497"/>
  <c r="J499"/>
  <c r="K499"/>
  <c r="J501"/>
  <c r="K501"/>
  <c r="J503"/>
  <c r="K503"/>
  <c r="J505"/>
  <c r="K505"/>
  <c r="J507"/>
  <c r="K507"/>
  <c r="J509"/>
  <c r="K509"/>
  <c r="J511"/>
  <c r="K511"/>
  <c r="I2" i="12"/>
  <c r="I1"/>
  <c r="G14" i="1"/>
  <c r="B7" i="11"/>
  <c r="E2"/>
  <c r="E1"/>
  <c r="G9"/>
  <c r="G24" i="14" l="1"/>
  <c r="H24"/>
  <c r="H25"/>
  <c r="H33"/>
  <c r="L8" i="3"/>
  <c r="K8"/>
  <c r="J8"/>
  <c r="J1085" i="4"/>
  <c r="G25" i="14"/>
  <c r="K1085" i="4"/>
  <c r="G33" i="14"/>
  <c r="G28"/>
  <c r="G32"/>
  <c r="H20"/>
  <c r="H19"/>
  <c r="H29"/>
  <c r="H31"/>
  <c r="H30"/>
  <c r="H14"/>
  <c r="H17"/>
  <c r="H22"/>
  <c r="G18"/>
  <c r="G16"/>
  <c r="G15"/>
  <c r="G27"/>
  <c r="G26"/>
  <c r="G21"/>
  <c r="H23"/>
  <c r="G14"/>
  <c r="G17"/>
  <c r="G22"/>
  <c r="H18"/>
  <c r="H16"/>
  <c r="H15"/>
  <c r="H27"/>
  <c r="H26"/>
  <c r="H21"/>
  <c r="G23"/>
  <c r="H28"/>
  <c r="H32"/>
  <c r="G20"/>
  <c r="G19"/>
  <c r="G29"/>
  <c r="G31"/>
  <c r="G30"/>
  <c r="F45"/>
  <c r="H36"/>
  <c r="H40"/>
  <c r="H37"/>
  <c r="H41"/>
  <c r="H34"/>
  <c r="H38"/>
  <c r="H42"/>
  <c r="H35"/>
  <c r="H39"/>
  <c r="H43"/>
  <c r="G34"/>
  <c r="G38"/>
  <c r="G42"/>
  <c r="G35"/>
  <c r="G39"/>
  <c r="G43"/>
  <c r="G36"/>
  <c r="G40"/>
  <c r="G37"/>
  <c r="G41"/>
  <c r="I1090" i="4"/>
  <c r="I1091"/>
  <c r="K1090"/>
  <c r="K1091"/>
  <c r="J1090"/>
  <c r="J1091"/>
  <c r="I1084"/>
  <c r="I5" s="1"/>
  <c r="J1084"/>
  <c r="K1084"/>
  <c r="K5" s="1"/>
  <c r="D11" i="2"/>
  <c r="C11"/>
  <c r="D29"/>
  <c r="C29"/>
  <c r="J5" i="4" l="1"/>
  <c r="G45" i="14"/>
  <c r="H45"/>
  <c r="C8" i="2"/>
  <c r="D8"/>
  <c r="K6" i="4"/>
  <c r="K8" s="1"/>
  <c r="J6"/>
  <c r="I6"/>
  <c r="I8" s="1"/>
  <c r="H48" i="14"/>
  <c r="G48"/>
  <c r="F48"/>
  <c r="C27" i="2"/>
  <c r="B66"/>
  <c r="G66" s="1"/>
  <c r="D27"/>
  <c r="E11"/>
  <c r="B68" s="1"/>
  <c r="G68" s="1"/>
  <c r="B67"/>
  <c r="G67" s="1"/>
  <c r="K14" i="7"/>
  <c r="F9" i="2" s="1"/>
  <c r="F13" s="1"/>
  <c r="L164" i="14" s="1"/>
  <c r="I14" i="7"/>
  <c r="B9" i="2" s="1"/>
  <c r="E3" i="7"/>
  <c r="J2"/>
  <c r="J1"/>
  <c r="G567"/>
  <c r="G566"/>
  <c r="G565"/>
  <c r="G564"/>
  <c r="G563"/>
  <c r="G562"/>
  <c r="G561"/>
  <c r="G560"/>
  <c r="G559"/>
  <c r="G558"/>
  <c r="G557"/>
  <c r="G556"/>
  <c r="G555"/>
  <c r="G554"/>
  <c r="G553"/>
  <c r="G552"/>
  <c r="G551"/>
  <c r="G550"/>
  <c r="G549"/>
  <c r="G548"/>
  <c r="G547"/>
  <c r="G546"/>
  <c r="G545"/>
  <c r="G544"/>
  <c r="G543"/>
  <c r="G542"/>
  <c r="G541"/>
  <c r="G540"/>
  <c r="G539"/>
  <c r="G538"/>
  <c r="G537"/>
  <c r="G536"/>
  <c r="G535"/>
  <c r="G534"/>
  <c r="G533"/>
  <c r="G532"/>
  <c r="G531"/>
  <c r="G530"/>
  <c r="G529"/>
  <c r="G528"/>
  <c r="G527"/>
  <c r="G526"/>
  <c r="G525"/>
  <c r="G524"/>
  <c r="G523"/>
  <c r="G522"/>
  <c r="G521"/>
  <c r="G520"/>
  <c r="G519"/>
  <c r="G518"/>
  <c r="G517"/>
  <c r="G516"/>
  <c r="G515"/>
  <c r="G514"/>
  <c r="G513"/>
  <c r="G512"/>
  <c r="G511"/>
  <c r="G510"/>
  <c r="G509"/>
  <c r="G508"/>
  <c r="G507"/>
  <c r="G506"/>
  <c r="G505"/>
  <c r="G504"/>
  <c r="G503"/>
  <c r="G502"/>
  <c r="G501"/>
  <c r="G500"/>
  <c r="G499"/>
  <c r="G498"/>
  <c r="G497"/>
  <c r="G496"/>
  <c r="G495"/>
  <c r="G494"/>
  <c r="G493"/>
  <c r="G492"/>
  <c r="G491"/>
  <c r="G490"/>
  <c r="G489"/>
  <c r="G488"/>
  <c r="G487"/>
  <c r="G486"/>
  <c r="G485"/>
  <c r="G484"/>
  <c r="G483"/>
  <c r="G482"/>
  <c r="G481"/>
  <c r="G480"/>
  <c r="G479"/>
  <c r="G478"/>
  <c r="G477"/>
  <c r="G476"/>
  <c r="G475"/>
  <c r="G474"/>
  <c r="G473"/>
  <c r="G472"/>
  <c r="G471"/>
  <c r="G470"/>
  <c r="G469"/>
  <c r="G468"/>
  <c r="G467"/>
  <c r="G466"/>
  <c r="G465"/>
  <c r="G464"/>
  <c r="G463"/>
  <c r="G462"/>
  <c r="G461"/>
  <c r="G460"/>
  <c r="G459"/>
  <c r="G458"/>
  <c r="G457"/>
  <c r="G456"/>
  <c r="G455"/>
  <c r="G454"/>
  <c r="G453"/>
  <c r="G452"/>
  <c r="G451"/>
  <c r="G450"/>
  <c r="G449"/>
  <c r="G448"/>
  <c r="G447"/>
  <c r="G446"/>
  <c r="G445"/>
  <c r="G444"/>
  <c r="G443"/>
  <c r="G442"/>
  <c r="G441"/>
  <c r="G440"/>
  <c r="G439"/>
  <c r="G438"/>
  <c r="G437"/>
  <c r="G436"/>
  <c r="G435"/>
  <c r="G434"/>
  <c r="G433"/>
  <c r="G432"/>
  <c r="G431"/>
  <c r="G430"/>
  <c r="G429"/>
  <c r="G428"/>
  <c r="G427"/>
  <c r="G426"/>
  <c r="G425"/>
  <c r="G424"/>
  <c r="G423"/>
  <c r="G422"/>
  <c r="G421"/>
  <c r="G420"/>
  <c r="G419"/>
  <c r="G418"/>
  <c r="G417"/>
  <c r="G416"/>
  <c r="G415"/>
  <c r="G414"/>
  <c r="G413"/>
  <c r="G412"/>
  <c r="G411"/>
  <c r="G410"/>
  <c r="G409"/>
  <c r="G408"/>
  <c r="G407"/>
  <c r="G406"/>
  <c r="G405"/>
  <c r="G404"/>
  <c r="G403"/>
  <c r="G402"/>
  <c r="G401"/>
  <c r="G400"/>
  <c r="G399"/>
  <c r="G398"/>
  <c r="G397"/>
  <c r="G396"/>
  <c r="G395"/>
  <c r="G394"/>
  <c r="G393"/>
  <c r="G392"/>
  <c r="G391"/>
  <c r="G390"/>
  <c r="G389"/>
  <c r="G388"/>
  <c r="G387"/>
  <c r="G386"/>
  <c r="G385"/>
  <c r="G384"/>
  <c r="G383"/>
  <c r="G382"/>
  <c r="G381"/>
  <c r="G380"/>
  <c r="G379"/>
  <c r="G378"/>
  <c r="G377"/>
  <c r="G376"/>
  <c r="G375"/>
  <c r="G374"/>
  <c r="G373"/>
  <c r="G372"/>
  <c r="G371"/>
  <c r="G370"/>
  <c r="G369"/>
  <c r="G368"/>
  <c r="G367"/>
  <c r="G366"/>
  <c r="G365"/>
  <c r="G364"/>
  <c r="G363"/>
  <c r="G362"/>
  <c r="G361"/>
  <c r="G360"/>
  <c r="G359"/>
  <c r="G358"/>
  <c r="G357"/>
  <c r="G356"/>
  <c r="G355"/>
  <c r="G354"/>
  <c r="G353"/>
  <c r="G352"/>
  <c r="G351"/>
  <c r="G350"/>
  <c r="G349"/>
  <c r="G348"/>
  <c r="G347"/>
  <c r="G346"/>
  <c r="G345"/>
  <c r="G344"/>
  <c r="G343"/>
  <c r="G342"/>
  <c r="G341"/>
  <c r="G340"/>
  <c r="G339"/>
  <c r="G338"/>
  <c r="G337"/>
  <c r="G336"/>
  <c r="G335"/>
  <c r="G334"/>
  <c r="G333"/>
  <c r="G332"/>
  <c r="G331"/>
  <c r="G330"/>
  <c r="G329"/>
  <c r="G328"/>
  <c r="G327"/>
  <c r="G326"/>
  <c r="G325"/>
  <c r="G324"/>
  <c r="G323"/>
  <c r="G322"/>
  <c r="G321"/>
  <c r="G320"/>
  <c r="G319"/>
  <c r="G318"/>
  <c r="G317"/>
  <c r="G316"/>
  <c r="G315"/>
  <c r="G314"/>
  <c r="G313"/>
  <c r="G312"/>
  <c r="G311"/>
  <c r="G310"/>
  <c r="G309"/>
  <c r="G308"/>
  <c r="G307"/>
  <c r="G306"/>
  <c r="G305"/>
  <c r="G304"/>
  <c r="G303"/>
  <c r="G302"/>
  <c r="G301"/>
  <c r="G300"/>
  <c r="G299"/>
  <c r="G298"/>
  <c r="G297"/>
  <c r="G296"/>
  <c r="G295"/>
  <c r="G294"/>
  <c r="G293"/>
  <c r="G292"/>
  <c r="G291"/>
  <c r="G290"/>
  <c r="G289"/>
  <c r="G288"/>
  <c r="G287"/>
  <c r="G286"/>
  <c r="G285"/>
  <c r="G284"/>
  <c r="G283"/>
  <c r="G282"/>
  <c r="G281"/>
  <c r="G280"/>
  <c r="G279"/>
  <c r="G278"/>
  <c r="G277"/>
  <c r="G276"/>
  <c r="G275"/>
  <c r="G274"/>
  <c r="G273"/>
  <c r="G272"/>
  <c r="G271"/>
  <c r="G270"/>
  <c r="G269"/>
  <c r="G268"/>
  <c r="G267"/>
  <c r="G266"/>
  <c r="G265"/>
  <c r="G264"/>
  <c r="G263"/>
  <c r="G262"/>
  <c r="G261"/>
  <c r="G260"/>
  <c r="G259"/>
  <c r="G258"/>
  <c r="G257"/>
  <c r="G256"/>
  <c r="G255"/>
  <c r="G254"/>
  <c r="G253"/>
  <c r="G252"/>
  <c r="G251"/>
  <c r="G250"/>
  <c r="G249"/>
  <c r="G248"/>
  <c r="G247"/>
  <c r="G246"/>
  <c r="G245"/>
  <c r="G244"/>
  <c r="G243"/>
  <c r="G242"/>
  <c r="G241"/>
  <c r="G240"/>
  <c r="G239"/>
  <c r="G238"/>
  <c r="G237"/>
  <c r="G236"/>
  <c r="G235"/>
  <c r="G234"/>
  <c r="G233"/>
  <c r="G232"/>
  <c r="G231"/>
  <c r="G230"/>
  <c r="G229"/>
  <c r="G228"/>
  <c r="G227"/>
  <c r="G226"/>
  <c r="G225"/>
  <c r="G224"/>
  <c r="G223"/>
  <c r="G222"/>
  <c r="G221"/>
  <c r="G220"/>
  <c r="G219"/>
  <c r="G218"/>
  <c r="G217"/>
  <c r="G216"/>
  <c r="G215"/>
  <c r="G214"/>
  <c r="G213"/>
  <c r="G212"/>
  <c r="G211"/>
  <c r="G210"/>
  <c r="G209"/>
  <c r="G208"/>
  <c r="G207"/>
  <c r="G206"/>
  <c r="G205"/>
  <c r="G204"/>
  <c r="G203"/>
  <c r="G202"/>
  <c r="G201"/>
  <c r="G200"/>
  <c r="G199"/>
  <c r="G198"/>
  <c r="G197"/>
  <c r="G196"/>
  <c r="G195"/>
  <c r="G194"/>
  <c r="G193"/>
  <c r="G192"/>
  <c r="G191"/>
  <c r="G190"/>
  <c r="G189"/>
  <c r="G188"/>
  <c r="G187"/>
  <c r="G186"/>
  <c r="G185"/>
  <c r="G184"/>
  <c r="G183"/>
  <c r="G182"/>
  <c r="G181"/>
  <c r="G180"/>
  <c r="G179"/>
  <c r="G178"/>
  <c r="G177"/>
  <c r="G176"/>
  <c r="G175"/>
  <c r="G174"/>
  <c r="G173"/>
  <c r="G172"/>
  <c r="G171"/>
  <c r="G170"/>
  <c r="G169"/>
  <c r="G168"/>
  <c r="G167"/>
  <c r="G166"/>
  <c r="G165"/>
  <c r="G164"/>
  <c r="G163"/>
  <c r="G162"/>
  <c r="G161"/>
  <c r="G160"/>
  <c r="G159"/>
  <c r="G158"/>
  <c r="G157"/>
  <c r="G156"/>
  <c r="G155"/>
  <c r="G154"/>
  <c r="G153"/>
  <c r="G152"/>
  <c r="G151"/>
  <c r="G150"/>
  <c r="G149"/>
  <c r="G148"/>
  <c r="G147"/>
  <c r="G146"/>
  <c r="G145"/>
  <c r="G144"/>
  <c r="G143"/>
  <c r="G142"/>
  <c r="G141"/>
  <c r="G140"/>
  <c r="G139"/>
  <c r="G138"/>
  <c r="G137"/>
  <c r="G136"/>
  <c r="G135"/>
  <c r="G134"/>
  <c r="G133"/>
  <c r="G132"/>
  <c r="G131"/>
  <c r="G130"/>
  <c r="G129"/>
  <c r="G128"/>
  <c r="G127"/>
  <c r="G126"/>
  <c r="G125"/>
  <c r="G124"/>
  <c r="G123"/>
  <c r="G122"/>
  <c r="G121"/>
  <c r="G120"/>
  <c r="G119"/>
  <c r="G118"/>
  <c r="G117"/>
  <c r="G116"/>
  <c r="G115"/>
  <c r="G114"/>
  <c r="G113"/>
  <c r="G112"/>
  <c r="G111"/>
  <c r="G110"/>
  <c r="G109"/>
  <c r="G108"/>
  <c r="G107"/>
  <c r="G10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J14"/>
  <c r="C9" i="2" s="1"/>
  <c r="J8" i="4" l="1"/>
  <c r="E27" i="2"/>
  <c r="D33"/>
  <c r="D34" s="1"/>
  <c r="G16" i="7"/>
  <c r="G14" s="1"/>
  <c r="K2" i="4"/>
  <c r="K1"/>
  <c r="H2"/>
  <c r="H1"/>
  <c r="A2"/>
  <c r="A1"/>
  <c r="L2" i="3"/>
  <c r="L1"/>
  <c r="I2"/>
  <c r="I1"/>
  <c r="A2"/>
  <c r="A1"/>
  <c r="F3" i="2"/>
  <c r="K2" i="12" s="1"/>
  <c r="F2" i="2"/>
  <c r="K1" i="12" s="1"/>
  <c r="B3" i="2"/>
  <c r="A1" i="12" s="1"/>
  <c r="B2" i="2"/>
  <c r="A2" i="12" s="1"/>
  <c r="B69" i="2"/>
  <c r="G69" s="1"/>
  <c r="B81" s="1"/>
  <c r="F33"/>
  <c r="B62"/>
  <c r="G81" l="1"/>
  <c r="A2" i="11"/>
  <c r="A2" i="7"/>
  <c r="G1" i="11"/>
  <c r="K1" i="7"/>
  <c r="A1" i="11"/>
  <c r="A1" i="7"/>
  <c r="G2" i="11"/>
  <c r="K2" i="7"/>
  <c r="G518" i="3"/>
  <c r="G516"/>
  <c r="G514"/>
  <c r="G512"/>
  <c r="G510"/>
  <c r="G508"/>
  <c r="G506"/>
  <c r="G504"/>
  <c r="G502"/>
  <c r="G500"/>
  <c r="G498"/>
  <c r="G496"/>
  <c r="G494"/>
  <c r="G492"/>
  <c r="G490"/>
  <c r="G488"/>
  <c r="G486"/>
  <c r="G482"/>
  <c r="G478"/>
  <c r="G474"/>
  <c r="G470"/>
  <c r="G466"/>
  <c r="G462"/>
  <c r="G458"/>
  <c r="G454"/>
  <c r="G450"/>
  <c r="G446"/>
  <c r="G442"/>
  <c r="G438"/>
  <c r="G434"/>
  <c r="G432"/>
  <c r="G430"/>
  <c r="G428"/>
  <c r="G426"/>
  <c r="G424"/>
  <c r="G422"/>
  <c r="G420"/>
  <c r="G418"/>
  <c r="G416"/>
  <c r="G412"/>
  <c r="G408"/>
  <c r="G404"/>
  <c r="G400"/>
  <c r="G396"/>
  <c r="G392"/>
  <c r="G388"/>
  <c r="G384"/>
  <c r="G380"/>
  <c r="G376"/>
  <c r="G372"/>
  <c r="G368"/>
  <c r="G364"/>
  <c r="G360"/>
  <c r="G356"/>
  <c r="G352"/>
  <c r="G348"/>
  <c r="G344"/>
  <c r="G340"/>
  <c r="G336"/>
  <c r="G332"/>
  <c r="G328"/>
  <c r="G324"/>
  <c r="G320"/>
  <c r="G316"/>
  <c r="G312"/>
  <c r="G308"/>
  <c r="G304"/>
  <c r="G300"/>
  <c r="G296"/>
  <c r="G292"/>
  <c r="G288"/>
  <c r="G284"/>
  <c r="G280"/>
  <c r="G276"/>
  <c r="G272"/>
  <c r="G268"/>
  <c r="G264"/>
  <c r="G260"/>
  <c r="G256"/>
  <c r="G252"/>
  <c r="G248"/>
  <c r="G244"/>
  <c r="G240"/>
  <c r="G236"/>
  <c r="G232"/>
  <c r="G228"/>
  <c r="G224"/>
  <c r="G220"/>
  <c r="G216"/>
  <c r="G212"/>
  <c r="G209"/>
  <c r="G208"/>
  <c r="G207"/>
  <c r="G206"/>
  <c r="G205"/>
  <c r="G204"/>
  <c r="G203"/>
  <c r="G202"/>
  <c r="G201"/>
  <c r="G200"/>
  <c r="G199"/>
  <c r="G198"/>
  <c r="G197"/>
  <c r="G196"/>
  <c r="G195"/>
  <c r="G194"/>
  <c r="G193"/>
  <c r="G192"/>
  <c r="G191"/>
  <c r="G190"/>
  <c r="G189"/>
  <c r="G188"/>
  <c r="G187"/>
  <c r="G186"/>
  <c r="G185"/>
  <c r="G184"/>
  <c r="G183"/>
  <c r="G182"/>
  <c r="G181"/>
  <c r="G180"/>
  <c r="G179"/>
  <c r="G178"/>
  <c r="G177"/>
  <c r="G176"/>
  <c r="G175"/>
  <c r="G174"/>
  <c r="G173"/>
  <c r="G172"/>
  <c r="G171"/>
  <c r="G170"/>
  <c r="G169"/>
  <c r="G168"/>
  <c r="G167"/>
  <c r="G166"/>
  <c r="G165"/>
  <c r="G164"/>
  <c r="G163"/>
  <c r="G162"/>
  <c r="G161"/>
  <c r="G160"/>
  <c r="G159"/>
  <c r="G158"/>
  <c r="G157"/>
  <c r="G156"/>
  <c r="G155"/>
  <c r="G154"/>
  <c r="G153"/>
  <c r="G152"/>
  <c r="G151"/>
  <c r="G150"/>
  <c r="G149"/>
  <c r="G148"/>
  <c r="G147"/>
  <c r="G146"/>
  <c r="G145"/>
  <c r="G144"/>
  <c r="G143"/>
  <c r="G142"/>
  <c r="G141"/>
  <c r="G140"/>
  <c r="G139"/>
  <c r="G138"/>
  <c r="G137"/>
  <c r="G136"/>
  <c r="G135"/>
  <c r="G134"/>
  <c r="G133"/>
  <c r="G132"/>
  <c r="G131"/>
  <c r="G130"/>
  <c r="G129"/>
  <c r="G128"/>
  <c r="G127"/>
  <c r="G126"/>
  <c r="G125"/>
  <c r="G124"/>
  <c r="G123"/>
  <c r="G122"/>
  <c r="G121"/>
  <c r="G120"/>
  <c r="G119"/>
  <c r="G118"/>
  <c r="G117"/>
  <c r="G116"/>
  <c r="G115"/>
  <c r="G114"/>
  <c r="G113"/>
  <c r="G112"/>
  <c r="G111"/>
  <c r="G110"/>
  <c r="G109"/>
  <c r="G108"/>
  <c r="G107"/>
  <c r="G10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20" l="1"/>
  <c r="G24"/>
  <c r="G32"/>
  <c r="G38"/>
  <c r="G211"/>
  <c r="G215"/>
  <c r="G219"/>
  <c r="G223"/>
  <c r="G227"/>
  <c r="G231"/>
  <c r="G235"/>
  <c r="G239"/>
  <c r="G243"/>
  <c r="G247"/>
  <c r="G251"/>
  <c r="G255"/>
  <c r="G259"/>
  <c r="G263"/>
  <c r="G267"/>
  <c r="G271"/>
  <c r="G275"/>
  <c r="G279"/>
  <c r="G337"/>
  <c r="G341"/>
  <c r="G345"/>
  <c r="G349"/>
  <c r="G353"/>
  <c r="G357"/>
  <c r="G361"/>
  <c r="G365"/>
  <c r="G369"/>
  <c r="G373"/>
  <c r="G377"/>
  <c r="G381"/>
  <c r="G385"/>
  <c r="G389"/>
  <c r="G393"/>
  <c r="G397"/>
  <c r="G401"/>
  <c r="G405"/>
  <c r="G409"/>
  <c r="G413"/>
  <c r="G417"/>
  <c r="G419"/>
  <c r="G421"/>
  <c r="G423"/>
  <c r="G425"/>
  <c r="G427"/>
  <c r="G429"/>
  <c r="G431"/>
  <c r="G433"/>
  <c r="G499"/>
  <c r="G501"/>
  <c r="G503"/>
  <c r="G505"/>
  <c r="G507"/>
  <c r="G509"/>
  <c r="G511"/>
  <c r="G513"/>
  <c r="G515"/>
  <c r="G517"/>
  <c r="G519"/>
  <c r="G28"/>
  <c r="C33" i="2"/>
  <c r="C34" s="1"/>
  <c r="G21" i="3"/>
  <c r="G25"/>
  <c r="G29"/>
  <c r="G33"/>
  <c r="G19"/>
  <c r="E43" i="2" s="1"/>
  <c r="E45" s="1"/>
  <c r="G23" i="3"/>
  <c r="G27"/>
  <c r="G31"/>
  <c r="G35"/>
  <c r="G36"/>
  <c r="G22"/>
  <c r="G26"/>
  <c r="G30"/>
  <c r="G34"/>
  <c r="G37"/>
  <c r="G18"/>
  <c r="G210"/>
  <c r="G214"/>
  <c r="G218"/>
  <c r="G222"/>
  <c r="G226"/>
  <c r="G230"/>
  <c r="G234"/>
  <c r="G238"/>
  <c r="G242"/>
  <c r="G246"/>
  <c r="G250"/>
  <c r="G254"/>
  <c r="G258"/>
  <c r="G262"/>
  <c r="G266"/>
  <c r="G270"/>
  <c r="G274"/>
  <c r="G278"/>
  <c r="G282"/>
  <c r="G286"/>
  <c r="G290"/>
  <c r="G294"/>
  <c r="G298"/>
  <c r="G213"/>
  <c r="G217"/>
  <c r="G221"/>
  <c r="G225"/>
  <c r="G229"/>
  <c r="G233"/>
  <c r="G237"/>
  <c r="G241"/>
  <c r="G245"/>
  <c r="G249"/>
  <c r="G253"/>
  <c r="G257"/>
  <c r="G261"/>
  <c r="G265"/>
  <c r="G269"/>
  <c r="G273"/>
  <c r="G277"/>
  <c r="G283"/>
  <c r="G287"/>
  <c r="G291"/>
  <c r="G295"/>
  <c r="G299"/>
  <c r="G303"/>
  <c r="G307"/>
  <c r="G311"/>
  <c r="G315"/>
  <c r="G319"/>
  <c r="G323"/>
  <c r="G327"/>
  <c r="G331"/>
  <c r="G335"/>
  <c r="G339"/>
  <c r="G343"/>
  <c r="G347"/>
  <c r="G351"/>
  <c r="G355"/>
  <c r="G359"/>
  <c r="G363"/>
  <c r="G367"/>
  <c r="G371"/>
  <c r="G375"/>
  <c r="G379"/>
  <c r="G383"/>
  <c r="G387"/>
  <c r="G391"/>
  <c r="G395"/>
  <c r="G399"/>
  <c r="G403"/>
  <c r="G407"/>
  <c r="G411"/>
  <c r="G415"/>
  <c r="G302"/>
  <c r="G306"/>
  <c r="G310"/>
  <c r="G314"/>
  <c r="G318"/>
  <c r="G322"/>
  <c r="G326"/>
  <c r="G330"/>
  <c r="G334"/>
  <c r="G338"/>
  <c r="G342"/>
  <c r="G346"/>
  <c r="G350"/>
  <c r="G354"/>
  <c r="G358"/>
  <c r="G362"/>
  <c r="G366"/>
  <c r="G370"/>
  <c r="G374"/>
  <c r="G378"/>
  <c r="G382"/>
  <c r="G386"/>
  <c r="G390"/>
  <c r="G394"/>
  <c r="G398"/>
  <c r="G402"/>
  <c r="G406"/>
  <c r="G410"/>
  <c r="G414"/>
  <c r="G281"/>
  <c r="G285"/>
  <c r="G289"/>
  <c r="G293"/>
  <c r="G297"/>
  <c r="G301"/>
  <c r="G305"/>
  <c r="G309"/>
  <c r="G313"/>
  <c r="G317"/>
  <c r="G321"/>
  <c r="G325"/>
  <c r="G329"/>
  <c r="G333"/>
  <c r="G435"/>
  <c r="G439"/>
  <c r="G443"/>
  <c r="G447"/>
  <c r="G451"/>
  <c r="G455"/>
  <c r="G459"/>
  <c r="G463"/>
  <c r="G467"/>
  <c r="G471"/>
  <c r="G475"/>
  <c r="G479"/>
  <c r="G483"/>
  <c r="G487"/>
  <c r="G491"/>
  <c r="G495"/>
  <c r="G437"/>
  <c r="G441"/>
  <c r="G445"/>
  <c r="G449"/>
  <c r="G453"/>
  <c r="G457"/>
  <c r="G461"/>
  <c r="G465"/>
  <c r="G469"/>
  <c r="G473"/>
  <c r="G477"/>
  <c r="G481"/>
  <c r="G485"/>
  <c r="G489"/>
  <c r="G493"/>
  <c r="G497"/>
  <c r="G436"/>
  <c r="G440"/>
  <c r="G444"/>
  <c r="G448"/>
  <c r="G452"/>
  <c r="G456"/>
  <c r="G460"/>
  <c r="G464"/>
  <c r="G468"/>
  <c r="G472"/>
  <c r="G476"/>
  <c r="G480"/>
  <c r="G484"/>
  <c r="F45" i="2" l="1"/>
  <c r="G8" i="3"/>
  <c r="E29" i="2"/>
  <c r="E33" s="1"/>
  <c r="E34" s="1"/>
  <c r="F85" i="4" l="1"/>
  <c r="F89"/>
  <c r="F93"/>
  <c r="F97"/>
  <c r="F101"/>
  <c r="F105"/>
  <c r="F109"/>
  <c r="F113"/>
  <c r="F117"/>
  <c r="F121"/>
  <c r="F125"/>
  <c r="F129"/>
  <c r="F133"/>
  <c r="F137"/>
  <c r="F141"/>
  <c r="F145"/>
  <c r="F149"/>
  <c r="F153"/>
  <c r="F157"/>
  <c r="F161"/>
  <c r="F165"/>
  <c r="F169"/>
  <c r="F86"/>
  <c r="F90"/>
  <c r="F94"/>
  <c r="F98"/>
  <c r="F102"/>
  <c r="F106"/>
  <c r="F110"/>
  <c r="F114"/>
  <c r="F118"/>
  <c r="F122"/>
  <c r="F126"/>
  <c r="F130"/>
  <c r="F134"/>
  <c r="F138"/>
  <c r="F142"/>
  <c r="F146"/>
  <c r="F150"/>
  <c r="F154"/>
  <c r="F158"/>
  <c r="F162"/>
  <c r="F166"/>
  <c r="F170"/>
  <c r="F174"/>
  <c r="F87"/>
  <c r="F91"/>
  <c r="F95"/>
  <c r="F99"/>
  <c r="F103"/>
  <c r="F107"/>
  <c r="F111"/>
  <c r="F115"/>
  <c r="F119"/>
  <c r="F123"/>
  <c r="F127"/>
  <c r="F131"/>
  <c r="F135"/>
  <c r="F139"/>
  <c r="F143"/>
  <c r="F147"/>
  <c r="F151"/>
  <c r="F155"/>
  <c r="F159"/>
  <c r="F163"/>
  <c r="F167"/>
  <c r="F171"/>
  <c r="F175"/>
  <c r="F179"/>
  <c r="F183"/>
  <c r="F84"/>
  <c r="F88"/>
  <c r="F92"/>
  <c r="F96"/>
  <c r="F100"/>
  <c r="F104"/>
  <c r="F108"/>
  <c r="F112"/>
  <c r="F116"/>
  <c r="F120"/>
  <c r="F124"/>
  <c r="F128"/>
  <c r="F132"/>
  <c r="F136"/>
  <c r="F140"/>
  <c r="F144"/>
  <c r="F148"/>
  <c r="F152"/>
  <c r="F156"/>
  <c r="F160"/>
  <c r="F164"/>
  <c r="F168"/>
  <c r="F172"/>
  <c r="F173"/>
  <c r="F177"/>
  <c r="F181"/>
  <c r="F185"/>
  <c r="F189"/>
  <c r="F193"/>
  <c r="F197"/>
  <c r="F201"/>
  <c r="F205"/>
  <c r="F209"/>
  <c r="F213"/>
  <c r="F217"/>
  <c r="F221"/>
  <c r="F225"/>
  <c r="F229"/>
  <c r="F233"/>
  <c r="F237"/>
  <c r="F241"/>
  <c r="F245"/>
  <c r="F249"/>
  <c r="F253"/>
  <c r="F257"/>
  <c r="F261"/>
  <c r="F265"/>
  <c r="F269"/>
  <c r="F273"/>
  <c r="F277"/>
  <c r="F281"/>
  <c r="F285"/>
  <c r="F289"/>
  <c r="F293"/>
  <c r="F297"/>
  <c r="F301"/>
  <c r="F305"/>
  <c r="F309"/>
  <c r="F313"/>
  <c r="F317"/>
  <c r="F321"/>
  <c r="F325"/>
  <c r="F329"/>
  <c r="F333"/>
  <c r="F337"/>
  <c r="F341"/>
  <c r="F345"/>
  <c r="F349"/>
  <c r="F353"/>
  <c r="F357"/>
  <c r="F361"/>
  <c r="F365"/>
  <c r="F369"/>
  <c r="F373"/>
  <c r="F377"/>
  <c r="F381"/>
  <c r="F385"/>
  <c r="F389"/>
  <c r="F393"/>
  <c r="F397"/>
  <c r="F401"/>
  <c r="F405"/>
  <c r="F409"/>
  <c r="F413"/>
  <c r="F417"/>
  <c r="F421"/>
  <c r="F425"/>
  <c r="F429"/>
  <c r="F433"/>
  <c r="F437"/>
  <c r="F441"/>
  <c r="F445"/>
  <c r="F449"/>
  <c r="F453"/>
  <c r="F457"/>
  <c r="F461"/>
  <c r="F465"/>
  <c r="F469"/>
  <c r="F473"/>
  <c r="F477"/>
  <c r="F481"/>
  <c r="F485"/>
  <c r="F489"/>
  <c r="F493"/>
  <c r="F497"/>
  <c r="F501"/>
  <c r="F505"/>
  <c r="F509"/>
  <c r="F178"/>
  <c r="F182"/>
  <c r="F186"/>
  <c r="F190"/>
  <c r="F194"/>
  <c r="F198"/>
  <c r="F202"/>
  <c r="F206"/>
  <c r="F210"/>
  <c r="F214"/>
  <c r="F218"/>
  <c r="F222"/>
  <c r="F226"/>
  <c r="F230"/>
  <c r="F234"/>
  <c r="F238"/>
  <c r="F242"/>
  <c r="F246"/>
  <c r="F250"/>
  <c r="F254"/>
  <c r="F258"/>
  <c r="F262"/>
  <c r="F266"/>
  <c r="F270"/>
  <c r="F274"/>
  <c r="F278"/>
  <c r="F282"/>
  <c r="F286"/>
  <c r="F290"/>
  <c r="F294"/>
  <c r="F298"/>
  <c r="F302"/>
  <c r="F306"/>
  <c r="F310"/>
  <c r="F314"/>
  <c r="F318"/>
  <c r="F322"/>
  <c r="F326"/>
  <c r="F330"/>
  <c r="F334"/>
  <c r="F338"/>
  <c r="F342"/>
  <c r="F346"/>
  <c r="F350"/>
  <c r="F354"/>
  <c r="F358"/>
  <c r="F362"/>
  <c r="F366"/>
  <c r="F370"/>
  <c r="F374"/>
  <c r="F378"/>
  <c r="F382"/>
  <c r="F386"/>
  <c r="F390"/>
  <c r="F394"/>
  <c r="F398"/>
  <c r="F402"/>
  <c r="F406"/>
  <c r="F410"/>
  <c r="F414"/>
  <c r="F418"/>
  <c r="F422"/>
  <c r="F426"/>
  <c r="F430"/>
  <c r="F434"/>
  <c r="F438"/>
  <c r="F442"/>
  <c r="F446"/>
  <c r="F450"/>
  <c r="F454"/>
  <c r="F458"/>
  <c r="F462"/>
  <c r="F466"/>
  <c r="F470"/>
  <c r="F474"/>
  <c r="F478"/>
  <c r="F482"/>
  <c r="F486"/>
  <c r="F490"/>
  <c r="F494"/>
  <c r="F498"/>
  <c r="F502"/>
  <c r="F506"/>
  <c r="F510"/>
  <c r="F187"/>
  <c r="F191"/>
  <c r="F195"/>
  <c r="F199"/>
  <c r="F203"/>
  <c r="F207"/>
  <c r="F211"/>
  <c r="F215"/>
  <c r="F219"/>
  <c r="F223"/>
  <c r="F227"/>
  <c r="F231"/>
  <c r="F235"/>
  <c r="F239"/>
  <c r="F243"/>
  <c r="F247"/>
  <c r="F251"/>
  <c r="F255"/>
  <c r="F259"/>
  <c r="F263"/>
  <c r="F267"/>
  <c r="F271"/>
  <c r="F275"/>
  <c r="F279"/>
  <c r="F283"/>
  <c r="F287"/>
  <c r="F291"/>
  <c r="F295"/>
  <c r="F299"/>
  <c r="F303"/>
  <c r="F307"/>
  <c r="F311"/>
  <c r="F315"/>
  <c r="F319"/>
  <c r="F323"/>
  <c r="F327"/>
  <c r="F331"/>
  <c r="F335"/>
  <c r="F339"/>
  <c r="F343"/>
  <c r="F347"/>
  <c r="F351"/>
  <c r="F355"/>
  <c r="F359"/>
  <c r="F363"/>
  <c r="F367"/>
  <c r="F371"/>
  <c r="F375"/>
  <c r="F379"/>
  <c r="F383"/>
  <c r="F387"/>
  <c r="F391"/>
  <c r="F395"/>
  <c r="F399"/>
  <c r="F403"/>
  <c r="F407"/>
  <c r="F411"/>
  <c r="F415"/>
  <c r="F419"/>
  <c r="F423"/>
  <c r="F427"/>
  <c r="F431"/>
  <c r="F435"/>
  <c r="F439"/>
  <c r="F443"/>
  <c r="F447"/>
  <c r="F451"/>
  <c r="F455"/>
  <c r="F459"/>
  <c r="F463"/>
  <c r="F467"/>
  <c r="F471"/>
  <c r="F475"/>
  <c r="F479"/>
  <c r="F483"/>
  <c r="F487"/>
  <c r="F491"/>
  <c r="F495"/>
  <c r="F499"/>
  <c r="F503"/>
  <c r="F507"/>
  <c r="F511"/>
  <c r="F176"/>
  <c r="F180"/>
  <c r="F184"/>
  <c r="F188"/>
  <c r="F192"/>
  <c r="F196"/>
  <c r="F200"/>
  <c r="F204"/>
  <c r="F208"/>
  <c r="F212"/>
  <c r="F216"/>
  <c r="F220"/>
  <c r="F224"/>
  <c r="F228"/>
  <c r="F232"/>
  <c r="F236"/>
  <c r="F240"/>
  <c r="F244"/>
  <c r="F248"/>
  <c r="F252"/>
  <c r="F256"/>
  <c r="F260"/>
  <c r="F264"/>
  <c r="F268"/>
  <c r="F272"/>
  <c r="F276"/>
  <c r="F280"/>
  <c r="F284"/>
  <c r="F288"/>
  <c r="F292"/>
  <c r="F296"/>
  <c r="F300"/>
  <c r="F304"/>
  <c r="F308"/>
  <c r="F312"/>
  <c r="F316"/>
  <c r="F320"/>
  <c r="F324"/>
  <c r="F328"/>
  <c r="F332"/>
  <c r="F336"/>
  <c r="F340"/>
  <c r="F344"/>
  <c r="F348"/>
  <c r="F352"/>
  <c r="F356"/>
  <c r="F360"/>
  <c r="F364"/>
  <c r="F368"/>
  <c r="F372"/>
  <c r="F376"/>
  <c r="F380"/>
  <c r="F384"/>
  <c r="F388"/>
  <c r="F392"/>
  <c r="F396"/>
  <c r="F400"/>
  <c r="F404"/>
  <c r="F408"/>
  <c r="F412"/>
  <c r="F416"/>
  <c r="F420"/>
  <c r="F424"/>
  <c r="F428"/>
  <c r="F432"/>
  <c r="F436"/>
  <c r="F440"/>
  <c r="F444"/>
  <c r="F448"/>
  <c r="F452"/>
  <c r="F456"/>
  <c r="F460"/>
  <c r="F464"/>
  <c r="F468"/>
  <c r="F472"/>
  <c r="F476"/>
  <c r="F480"/>
  <c r="F484"/>
  <c r="F488"/>
  <c r="F492"/>
  <c r="F496"/>
  <c r="F500"/>
  <c r="F504"/>
  <c r="F508"/>
  <c r="F512"/>
  <c r="C13" i="2" l="1"/>
  <c r="B59" l="1"/>
  <c r="C59" s="1"/>
  <c r="I164" i="14"/>
  <c r="F67" i="4"/>
  <c r="F28"/>
  <c r="F45"/>
  <c r="F72"/>
  <c r="F66"/>
  <c r="F18"/>
  <c r="F39"/>
  <c r="F31"/>
  <c r="F75"/>
  <c r="F19"/>
  <c r="F23"/>
  <c r="F58"/>
  <c r="F55"/>
  <c r="F22" l="1"/>
  <c r="F44"/>
  <c r="F73"/>
  <c r="F37"/>
  <c r="F30"/>
  <c r="F14"/>
  <c r="F74"/>
  <c r="F53"/>
  <c r="F50"/>
  <c r="F70"/>
  <c r="F27"/>
  <c r="F68"/>
  <c r="F48"/>
  <c r="F20"/>
  <c r="F32"/>
  <c r="F36"/>
  <c r="F26"/>
  <c r="F40"/>
  <c r="F80"/>
  <c r="F24"/>
  <c r="F21"/>
  <c r="F60"/>
  <c r="F77"/>
  <c r="F78"/>
  <c r="F13"/>
  <c r="F54"/>
  <c r="F83"/>
  <c r="F34"/>
  <c r="F17"/>
  <c r="F42"/>
  <c r="F41"/>
  <c r="F33"/>
  <c r="F51"/>
  <c r="F71"/>
  <c r="F65"/>
  <c r="F57"/>
  <c r="F49"/>
  <c r="F35"/>
  <c r="F29"/>
  <c r="F52"/>
  <c r="F43"/>
  <c r="F46"/>
  <c r="F81"/>
  <c r="F76"/>
  <c r="F56"/>
  <c r="F15"/>
  <c r="F69"/>
  <c r="F59"/>
  <c r="F79"/>
  <c r="F64"/>
  <c r="F47"/>
  <c r="F62"/>
  <c r="F25"/>
  <c r="F82"/>
  <c r="F38"/>
  <c r="F63"/>
  <c r="F16"/>
  <c r="F12"/>
  <c r="F61"/>
  <c r="E135" i="14" s="1"/>
  <c r="F1085" i="4" l="1"/>
  <c r="E8" i="2"/>
  <c r="D13"/>
  <c r="B60" l="1"/>
  <c r="J164" i="14"/>
  <c r="E13" i="2"/>
  <c r="J60" l="1"/>
  <c r="I60" s="1"/>
  <c r="C51" s="1"/>
  <c r="E79" s="1"/>
  <c r="C60"/>
  <c r="B61"/>
  <c r="K164" i="14"/>
  <c r="C61" i="2" l="1"/>
  <c r="J61"/>
  <c r="I61" s="1"/>
  <c r="D51" s="1"/>
  <c r="E82" s="1"/>
  <c r="E61"/>
  <c r="D60"/>
  <c r="D59" s="1"/>
  <c r="D63" s="1"/>
  <c r="D64" s="1"/>
  <c r="G60" l="1"/>
  <c r="B79" s="1"/>
  <c r="G79" s="1"/>
  <c r="E59"/>
  <c r="E63" s="1"/>
  <c r="E64" s="1"/>
  <c r="G61"/>
  <c r="B82" s="1"/>
  <c r="G82" s="1"/>
  <c r="C63" l="1"/>
  <c r="C64" s="1"/>
  <c r="G59"/>
  <c r="B80" s="1"/>
  <c r="F11" i="4"/>
  <c r="F1091" s="1"/>
  <c r="G80" i="2" l="1"/>
  <c r="C84" s="1"/>
  <c r="F1090" i="4"/>
  <c r="F6" s="1"/>
  <c r="F1084"/>
  <c r="F5" s="1"/>
  <c r="F135" i="14"/>
  <c r="B13" i="2"/>
  <c r="H164" i="14" s="1"/>
  <c r="C85" i="2"/>
  <c r="F8" i="4" l="1"/>
</calcChain>
</file>

<file path=xl/comments1.xml><?xml version="1.0" encoding="utf-8"?>
<comments xmlns="http://schemas.openxmlformats.org/spreadsheetml/2006/main">
  <authors>
    <author>PUGHAZHINI</author>
    <author>Windows User</author>
  </authors>
  <commentList>
    <comment ref="A8" authorId="0">
      <text>
        <r>
          <rPr>
            <b/>
            <sz val="9"/>
            <color indexed="81"/>
            <rFont val="Tahoma"/>
            <family val="2"/>
          </rPr>
          <t>Raam:</t>
        </r>
        <r>
          <rPr>
            <sz val="9"/>
            <color indexed="81"/>
            <rFont val="Tahoma"/>
            <family val="2"/>
          </rPr>
          <t xml:space="preserve">
3.1(a) Outward supplies other than zero rated, nil rated and exempted
Include the taxable value of all inter-State and intra-State B2B as well as B2C supplies made during the tax period. Reporting should be net off debit/credit notes and amendments of amounts pertaining to earlier tax periods, if any.
Value of Taxable Supplies = (Value of invoices) + (Value of Debit Notes) - (Value of Credit Notes) + (Value of advances received for which invoices have not been issued in the same Month) - (Value of advances adjusted against invoices).
Integrated Tax, Central Tax, State/UT Tax and Cess: Only Tax amount should be entered against respective head. Please ensure you declare a tax amount IGST and/or CGST and SGST along with Cess applicable, if any.</t>
        </r>
      </text>
    </comment>
    <comment ref="A9" authorId="0">
      <text>
        <r>
          <rPr>
            <b/>
            <sz val="9"/>
            <color indexed="81"/>
            <rFont val="Tahoma"/>
            <family val="2"/>
          </rPr>
          <t>Raam:</t>
        </r>
        <r>
          <rPr>
            <sz val="9"/>
            <color indexed="81"/>
            <rFont val="Tahoma"/>
            <family val="2"/>
          </rPr>
          <t xml:space="preserve">
3.1(b) Outward taxable supplies (zero rated)
Mention Export Supplies made including supplies to SEZ/SEZ developers. Total taxable value should include supplies on which tax has been charged as well as supplies made against bond or letter of undertaking.
Integrated Tax and Cess should include amount of tax, if paid, on the supplies made.</t>
        </r>
      </text>
    </comment>
    <comment ref="A10" authorId="0">
      <text>
        <r>
          <rPr>
            <b/>
            <sz val="9"/>
            <color indexed="81"/>
            <rFont val="Tahoma"/>
            <family val="2"/>
          </rPr>
          <t>Raam:</t>
        </r>
        <r>
          <rPr>
            <sz val="9"/>
            <color indexed="81"/>
            <rFont val="Tahoma"/>
            <family val="2"/>
          </rPr>
          <t xml:space="preserve">
3.1(c) Other outward supplies (Nil rated, exempted)
Here include all outward supplies which are not liable to tax either because they are nil rated or exempt through notification. It should not include export supplies or supplies made to SEZ developers or units declared in 3.1(b) above.</t>
        </r>
      </text>
    </comment>
    <comment ref="A11" authorId="0">
      <text>
        <r>
          <rPr>
            <b/>
            <sz val="9"/>
            <color indexed="81"/>
            <rFont val="Tahoma"/>
            <family val="2"/>
          </rPr>
          <t>Raam:</t>
        </r>
        <r>
          <rPr>
            <sz val="9"/>
            <color indexed="81"/>
            <rFont val="Tahoma"/>
            <family val="2"/>
          </rPr>
          <t xml:space="preserve">
3.1(d) Inward supplies (liable to reverse charge)
Include inward supplies which are subject to reverse charge mechanism. This also includes supplies received from unregistered persons on which tax is liable to be paid by recipient.
Note_As per Notification No. 22/2018 – Central Tax (Rate),,dt. 06-08-2018 exempt payment of tax under section 9(4) of the CGST Act, 2017 till 30.09.2019. </t>
        </r>
      </text>
    </comment>
    <comment ref="A12" authorId="0">
      <text>
        <r>
          <rPr>
            <b/>
            <sz val="9"/>
            <color indexed="81"/>
            <rFont val="Tahoma"/>
            <family val="2"/>
          </rPr>
          <t>Raam:</t>
        </r>
        <r>
          <rPr>
            <sz val="9"/>
            <color indexed="81"/>
            <rFont val="Tahoma"/>
            <family val="2"/>
          </rPr>
          <t xml:space="preserve">
3.1(e) Non-GST Outward Supplies
Amount in Total taxable value should include aggregate of value of all the supplies which are not chargeable under GST Act e.g. petroleum products.</t>
        </r>
      </text>
    </comment>
    <comment ref="A15" authorId="1">
      <text>
        <r>
          <rPr>
            <b/>
            <sz val="9"/>
            <color indexed="81"/>
            <rFont val="Tahoma"/>
            <family val="2"/>
          </rPr>
          <t>Raam:
Out of supplies shown in earlier Table (3.1), declare the details of inter-State supplies made to unregistered persons, composition taxable persons and UIN holders in the respective sub-sections along with the place of supply.
The details mentioned in this Table will not be considered in computation of output liability.
Please ensure the details of inter-State sales declared here is part of the declaration in Table 3.1 above and it doesn't exceed the amount declared over there.</t>
        </r>
        <r>
          <rPr>
            <sz val="9"/>
            <color indexed="81"/>
            <rFont val="Tahoma"/>
            <family val="2"/>
          </rPr>
          <t xml:space="preserve">
</t>
        </r>
      </text>
    </comment>
    <comment ref="A24" authorId="1">
      <text>
        <r>
          <rPr>
            <b/>
            <sz val="9"/>
            <color indexed="81"/>
            <rFont val="Tahoma"/>
            <family val="2"/>
          </rPr>
          <t>Raam:
(A) ITC Available (whether in full or part)
Declare here the details of credit being claimed on inward supplies made during the tax period, further categorized into:
1.Import of goods
2.Import of Services (Should have been declared in 3.1 for tax liability under reverse charge mechanism)
3.Inward supplies on which tax is payable on reverse charge basis (Should have been declared in 3.1 for tax liability on supplies attracting reverse charge)
4.Credit received from ISD (Input Service Distributor)
5.Any other credit. (This will cover all inward supplies from registered taxpayers on which tax has been charged. Transition relation credits should not be mentioned here. Transition credit should be claimed through GST TRAN-1)</t>
        </r>
        <r>
          <rPr>
            <sz val="9"/>
            <color indexed="81"/>
            <rFont val="Tahoma"/>
            <family val="2"/>
          </rPr>
          <t xml:space="preserve">
</t>
        </r>
      </text>
    </comment>
    <comment ref="A30" authorId="1">
      <text>
        <r>
          <rPr>
            <b/>
            <sz val="9"/>
            <color indexed="81"/>
            <rFont val="Tahoma"/>
            <family val="2"/>
          </rPr>
          <t>Raam:
B) ITC reversed
Any reversal of ITC claimed as per applicable rules will be declared in this section and the same will be reduced from the credit as per (A) above.</t>
        </r>
        <r>
          <rPr>
            <sz val="9"/>
            <color indexed="81"/>
            <rFont val="Tahoma"/>
            <family val="2"/>
          </rPr>
          <t xml:space="preserve">
</t>
        </r>
      </text>
    </comment>
    <comment ref="A33" authorId="1">
      <text>
        <r>
          <rPr>
            <b/>
            <sz val="9"/>
            <color indexed="81"/>
            <rFont val="Tahoma"/>
            <family val="2"/>
          </rPr>
          <t>Raam:
C) Net ITC Available (A-B)
This section will be auto calculated by the system considering the values provided in A&amp;B (ITC available &amp; ITC reversed)</t>
        </r>
        <r>
          <rPr>
            <sz val="9"/>
            <color indexed="81"/>
            <rFont val="Tahoma"/>
            <family val="2"/>
          </rPr>
          <t xml:space="preserve">
</t>
        </r>
      </text>
    </comment>
    <comment ref="A35" authorId="1">
      <text>
        <r>
          <rPr>
            <b/>
            <sz val="9"/>
            <color indexed="81"/>
            <rFont val="Tahoma"/>
            <family val="2"/>
          </rPr>
          <t>Raam:
D) Ineligible ITC
ITC which is not eligible needs to be declared here. Please ensure it is not availed or reversed in A &amp; B above.</t>
        </r>
        <r>
          <rPr>
            <sz val="9"/>
            <color indexed="81"/>
            <rFont val="Tahoma"/>
            <family val="2"/>
          </rPr>
          <t xml:space="preserve">
</t>
        </r>
      </text>
    </comment>
    <comment ref="A39" authorId="1">
      <text>
        <r>
          <rPr>
            <b/>
            <sz val="9"/>
            <color indexed="81"/>
            <rFont val="Tahoma"/>
            <family val="2"/>
          </rPr>
          <t>Raam:
Exempt, nil and Non GST inward supplies
Declare the values of inward supplies with respect to the following, in this section:
From suppliers under composition scheme, Supplies exempt from tax and Nil rated supplies.
Supplies which are not covered under GST Act.
The above values have to be declared separately for Intra-State and Inter-State supplies.</t>
        </r>
        <r>
          <rPr>
            <sz val="9"/>
            <color indexed="81"/>
            <rFont val="Tahoma"/>
            <family val="2"/>
          </rPr>
          <t xml:space="preserve">
</t>
        </r>
      </text>
    </comment>
    <comment ref="A47" authorId="1">
      <text>
        <r>
          <rPr>
            <b/>
            <sz val="9"/>
            <color indexed="81"/>
            <rFont val="Tahoma"/>
            <family val="2"/>
          </rPr>
          <t>Raam:
Interest and Late fee
Interest is payable on the delayed payment of taxes after the last date as well as for invoices/ debit notes declared in current tax period belonging to earlier tax period.
The self-calculated interest liability needs to be declared by the taxpayer in this field.
Interest for both reverse charge as well as for forward charge related liabilities needs to be declared here.
Late fee is auto calculated by the system based on the date of filing and the due date for the return. There is no late fees payable for IGST and CESS and hence the same has been disabled.</t>
        </r>
        <r>
          <rPr>
            <sz val="9"/>
            <color indexed="81"/>
            <rFont val="Tahoma"/>
            <family val="2"/>
          </rPr>
          <t xml:space="preserve">
</t>
        </r>
      </text>
    </comment>
  </commentList>
</comments>
</file>

<file path=xl/comments2.xml><?xml version="1.0" encoding="utf-8"?>
<comments xmlns="http://schemas.openxmlformats.org/spreadsheetml/2006/main">
  <authors>
    <author>Windows User</author>
  </authors>
  <commentList>
    <comment ref="G5" authorId="0">
      <text>
        <r>
          <rPr>
            <b/>
            <sz val="9"/>
            <color indexed="81"/>
            <rFont val="Tahoma"/>
            <family val="2"/>
          </rPr>
          <t>Raam:</t>
        </r>
        <r>
          <rPr>
            <sz val="9"/>
            <color indexed="81"/>
            <rFont val="Tahoma"/>
            <family val="2"/>
          </rPr>
          <t xml:space="preserve">
Inter</t>
        </r>
      </text>
    </comment>
    <comment ref="H5" authorId="0">
      <text>
        <r>
          <rPr>
            <b/>
            <sz val="9"/>
            <color indexed="81"/>
            <rFont val="Tahoma"/>
            <family val="2"/>
          </rPr>
          <t>Raam:
Intra State</t>
        </r>
        <r>
          <rPr>
            <sz val="9"/>
            <color indexed="81"/>
            <rFont val="Tahoma"/>
            <family val="2"/>
          </rPr>
          <t xml:space="preserve">
</t>
        </r>
      </text>
    </comment>
    <comment ref="K5" authorId="0">
      <text>
        <r>
          <rPr>
            <b/>
            <sz val="9"/>
            <color indexed="81"/>
            <rFont val="Tahoma"/>
            <family val="2"/>
          </rPr>
          <t>Raam:
Inter Non GST Supplies</t>
        </r>
      </text>
    </comment>
    <comment ref="L5" authorId="0">
      <text>
        <r>
          <rPr>
            <b/>
            <sz val="9"/>
            <color indexed="81"/>
            <rFont val="Tahoma"/>
            <family val="2"/>
          </rPr>
          <t xml:space="preserve">Raam:
Intra State Non GST Supplies
</t>
        </r>
      </text>
    </comment>
  </commentList>
</comments>
</file>

<file path=xl/comments3.xml><?xml version="1.0" encoding="utf-8"?>
<comments xmlns="http://schemas.openxmlformats.org/spreadsheetml/2006/main">
  <authors>
    <author>PUGHAZHINI</author>
  </authors>
  <commentList>
    <comment ref="K7" authorId="0">
      <text>
        <r>
          <rPr>
            <b/>
            <sz val="9"/>
            <color indexed="81"/>
            <rFont val="Tahoma"/>
            <family val="2"/>
          </rPr>
          <t>Raam:</t>
        </r>
        <r>
          <rPr>
            <sz val="9"/>
            <color indexed="81"/>
            <rFont val="Tahoma"/>
            <family val="2"/>
          </rPr>
          <t xml:space="preserve">
Applicability of GST Cess
GST Cess would be applicable on both supply of goods or services that have been notified by the Central Government. Also, both intra-state supplies of goods or services and inter-state supplies of goods or services would attract GST cess. All taxable person under GST, except taxpayers registered under GST composition scheme are expected to collect and remit GST cess. The following goods will attract GST Cess :
Pan Masala
Tobacco and manufactured tobacco substitutes, including tobacco products
Coal, briquettes, ovoids and similar solid fuels manufactured from coal, lignite, whether or not agglomerated, excluding jet, peat (including peat litter), whether or not agglomerated
Aerated waters
Motor cars and other motor vehicles principally designed for the transport of persons (other than motor vehicles for the transport of ten or more persons, including the driver), including station wagons and racing cars.
Any other supplies as notified from time to time.
Calculating GST Cess
In case the goods or service attracts GST cess, cess must be calculated on the basis of the taxable value of the supply and as provided in the GST cess rate schedule. In case GST cess is applicable on goods imported into India, then cess must be levied and collected along with the IGST and customs duty.
For example, if the assessable value of  goods imported into India is Rs. 100/-, GST rate is 18% and customs duty is 10%.
Then IGST tax payable would be calculated as:
Assessable Value= Rs. 100/-
Basic Customs Duty (BCD) = Rs. 10/-
Value for the purpose of levying IGST = Rs. 110/-
GST – Integrated Tax = 18% of Rs.110/- = Rs. 19.80
Total Taxes = Rs. 29.80
If the goods attract GST Compensation Cess, then GST Compensation Cess would be levied on Rs. 110/-, as Compensation Cess is not levied IGST.
</t>
        </r>
      </text>
    </comment>
  </commentList>
</comments>
</file>

<file path=xl/comments4.xml><?xml version="1.0" encoding="utf-8"?>
<comments xmlns="http://schemas.openxmlformats.org/spreadsheetml/2006/main">
  <authors>
    <author>PUGHAZHINI</author>
  </authors>
  <commentList>
    <comment ref="C15" authorId="0">
      <text>
        <r>
          <rPr>
            <b/>
            <sz val="9"/>
            <color indexed="81"/>
            <rFont val="Tahoma"/>
            <family val="2"/>
          </rPr>
          <t>Raam:</t>
        </r>
        <r>
          <rPr>
            <sz val="9"/>
            <color indexed="81"/>
            <rFont val="Tahoma"/>
            <family val="2"/>
          </rPr>
          <t xml:space="preserve">
One such field is Port code i.e. from which port export is being made, Bill of entry is also dependent on Port code as bill of entry is of 13 digit and initial 6 digit are port code and next 7 digit are Bill of entry number.
There can be 2 type of Export supply:
(a) Export of Goods
(b) Export of Services
Under Export of Goods Port Code is required but in case of Export of Services no Port code is required.</t>
        </r>
      </text>
    </comment>
    <comment ref="F15" authorId="0">
      <text>
        <r>
          <rPr>
            <b/>
            <sz val="9"/>
            <color indexed="81"/>
            <rFont val="Tahoma"/>
            <family val="2"/>
          </rPr>
          <t>Raam:</t>
        </r>
        <r>
          <rPr>
            <sz val="9"/>
            <color indexed="81"/>
            <rFont val="Tahoma"/>
            <family val="2"/>
          </rPr>
          <t xml:space="preserve">
From the GST Payment drop-down list, select whether the GST is paid against the invoice or not.</t>
        </r>
      </text>
    </comment>
    <comment ref="H15" authorId="0">
      <text>
        <r>
          <rPr>
            <b/>
            <sz val="9"/>
            <color indexed="81"/>
            <rFont val="Tahoma"/>
            <family val="2"/>
          </rPr>
          <t>Raam:</t>
        </r>
        <r>
          <rPr>
            <sz val="9"/>
            <color indexed="81"/>
            <rFont val="Tahoma"/>
            <family val="2"/>
          </rPr>
          <t xml:space="preserve">
Select the checkbox provided Is the supply eligible to be taxed at a differential percentage (%) of the existing rate of tax, as notified by the Government?, in case supply is eligible to be taxed at a differential percentage of the existing rate of tax.</t>
        </r>
      </text>
    </comment>
  </commentList>
</comments>
</file>

<file path=xl/sharedStrings.xml><?xml version="1.0" encoding="utf-8"?>
<sst xmlns="http://schemas.openxmlformats.org/spreadsheetml/2006/main" count="853" uniqueCount="492">
  <si>
    <t>GSTIN</t>
  </si>
  <si>
    <t>STATE CODE</t>
  </si>
  <si>
    <t>IGST</t>
  </si>
  <si>
    <t>CGST</t>
  </si>
  <si>
    <t>SGST</t>
  </si>
  <si>
    <t>SERIAL NO.</t>
  </si>
  <si>
    <t>STATE NAME</t>
  </si>
  <si>
    <t>JAMMU AND KASHMIR</t>
  </si>
  <si>
    <t>HIMACHAL PRADESH</t>
  </si>
  <si>
    <t>PUNJAB</t>
  </si>
  <si>
    <t>CHANDIGARH</t>
  </si>
  <si>
    <t>UTTARAKHAND</t>
  </si>
  <si>
    <t>HARYANA</t>
  </si>
  <si>
    <t>DELHI</t>
  </si>
  <si>
    <t>RAJASTHAN</t>
  </si>
  <si>
    <t>UTTAR  PRADESH</t>
  </si>
  <si>
    <t>BIHAR</t>
  </si>
  <si>
    <t>SIKKIM</t>
  </si>
  <si>
    <t>ARUNACHAL PRADESH</t>
  </si>
  <si>
    <t>NAGALAND</t>
  </si>
  <si>
    <t>MANIPUR</t>
  </si>
  <si>
    <t>MIZORAM</t>
  </si>
  <si>
    <t>TRIPURA</t>
  </si>
  <si>
    <t>MEGHLAYA</t>
  </si>
  <si>
    <t>ASSAM</t>
  </si>
  <si>
    <t>WEST BENGAL</t>
  </si>
  <si>
    <t>JHARKHAND</t>
  </si>
  <si>
    <t>ODISHA</t>
  </si>
  <si>
    <t>CHATTISGARH</t>
  </si>
  <si>
    <t>MADHYA PRADESH</t>
  </si>
  <si>
    <t>GUJARAT</t>
  </si>
  <si>
    <t>DAMAN AND DIU</t>
  </si>
  <si>
    <t>DADRA AND NAGAR HAVELI</t>
  </si>
  <si>
    <t>MAHARASHTRA</t>
  </si>
  <si>
    <t>ANDHRA PRADESH(BEFORE DIVISION)</t>
  </si>
  <si>
    <t>KARNATAKA</t>
  </si>
  <si>
    <t>GOA</t>
  </si>
  <si>
    <t>LAKSHWADEEP</t>
  </si>
  <si>
    <t>KERALA</t>
  </si>
  <si>
    <t>TAMIL NADU</t>
  </si>
  <si>
    <t>PUDUCHERRY</t>
  </si>
  <si>
    <t>ANDAMAN AND NICOBAR ISLANDS</t>
  </si>
  <si>
    <t>TELANGANA</t>
  </si>
  <si>
    <t>ANDHRA PRADESH (NEW)</t>
  </si>
  <si>
    <t>Date</t>
  </si>
  <si>
    <t>Invoice Number</t>
  </si>
  <si>
    <t>Receiver Name</t>
  </si>
  <si>
    <t>Invoice Value</t>
  </si>
  <si>
    <t>Taxable Value</t>
  </si>
  <si>
    <t>Rate</t>
  </si>
  <si>
    <t>Details of Inward Supplies</t>
  </si>
  <si>
    <t>Legal name of the registered person</t>
  </si>
  <si>
    <t>Year</t>
  </si>
  <si>
    <t>Month</t>
  </si>
  <si>
    <t>2018-19</t>
  </si>
  <si>
    <t>September</t>
  </si>
  <si>
    <t>GSTR-3B</t>
  </si>
  <si>
    <t>Legal Name</t>
  </si>
  <si>
    <t>3.1 Details of Outward Supplies and inward supplies liable to reverse charge</t>
  </si>
  <si>
    <t>Nature of Supplies</t>
  </si>
  <si>
    <t>Total Taxable value</t>
  </si>
  <si>
    <t>SGST/ UTGST</t>
  </si>
  <si>
    <t>Cess</t>
  </si>
  <si>
    <t>(a) Outward Taxable  supplies  (other than zero rated, nil rated and exempted)</t>
  </si>
  <si>
    <t>(b) Outward Taxable  supplies  (zero rated )</t>
  </si>
  <si>
    <t>(c) Other Outward Taxable  supplies (Nil rated, exempted)</t>
  </si>
  <si>
    <t xml:space="preserve">(d) Inward supplies (liable to reverse charge) </t>
  </si>
  <si>
    <t>(e) Non-GST Outward supplies</t>
  </si>
  <si>
    <t>Total</t>
  </si>
  <si>
    <t>4. Eligible ITC</t>
  </si>
  <si>
    <t>Details</t>
  </si>
  <si>
    <t>(A) ITC Available (Whether in full or part)</t>
  </si>
  <si>
    <t xml:space="preserve">(1)   Import of goods </t>
  </si>
  <si>
    <t>(2)   Import of services</t>
  </si>
  <si>
    <t>(4)   Inward supplies from ISD</t>
  </si>
  <si>
    <t>(5)   All other ITC</t>
  </si>
  <si>
    <t xml:space="preserve"> (B) ITC Reversed</t>
  </si>
  <si>
    <t xml:space="preserve">(1)   As per Rule 42 &amp; 43 of SGST/CGST rules </t>
  </si>
  <si>
    <t>(2)   Others</t>
  </si>
  <si>
    <t xml:space="preserve"> (C) Net ITC Available (A)-(B)</t>
  </si>
  <si>
    <t xml:space="preserve"> (D) Ineligible ITC</t>
  </si>
  <si>
    <t>(1)   As per section 17(5) of CGST//SGST Act</t>
  </si>
  <si>
    <t>5. Values of exempt, Nil-rated and non-GST inward supplies</t>
  </si>
  <si>
    <t>Nature of supplies</t>
  </si>
  <si>
    <t>Inter-State supplies</t>
  </si>
  <si>
    <t>Intra-state supplies</t>
  </si>
  <si>
    <t>From a supplier under composition scheme, Exempt  and Nil rated supply</t>
  </si>
  <si>
    <t>Non GST supply</t>
  </si>
  <si>
    <t>Description</t>
  </si>
  <si>
    <t xml:space="preserve">Tax payable </t>
  </si>
  <si>
    <t>Paid through ITC</t>
  </si>
  <si>
    <t>Tax/Cess paid in cash</t>
  </si>
  <si>
    <t>Interest*</t>
  </si>
  <si>
    <t>Late Fee</t>
  </si>
  <si>
    <t>Non reverse charge</t>
  </si>
  <si>
    <t>Integrated Tax</t>
  </si>
  <si>
    <t>Central Tax</t>
  </si>
  <si>
    <t>State/UT Tax</t>
  </si>
  <si>
    <t>Reverse charge</t>
  </si>
  <si>
    <t>5.1 Interest &amp; late fee payable</t>
  </si>
  <si>
    <t>Interest</t>
  </si>
  <si>
    <t>Late fee</t>
  </si>
  <si>
    <t>-</t>
  </si>
  <si>
    <t>Due Date</t>
  </si>
  <si>
    <t>Return Filed On</t>
  </si>
  <si>
    <t>Delay in Days</t>
  </si>
  <si>
    <t>GSTR_3B</t>
  </si>
  <si>
    <t>Invoice Date</t>
  </si>
  <si>
    <t>Port Code</t>
  </si>
  <si>
    <t>Shipping Bill / Bill Of Export</t>
  </si>
  <si>
    <t>With Payment</t>
  </si>
  <si>
    <t>Without Payment</t>
  </si>
  <si>
    <t>GST Payment</t>
  </si>
  <si>
    <t>Shipping Bill date/Bill Of Export Date</t>
  </si>
  <si>
    <t>Total Invoice Value</t>
  </si>
  <si>
    <t>Details of</t>
  </si>
  <si>
    <t>UQC</t>
  </si>
  <si>
    <t>Export Type</t>
  </si>
  <si>
    <t>Reverse Charge/Provisional Assessment</t>
  </si>
  <si>
    <t>Note Type</t>
  </si>
  <si>
    <t>Type</t>
  </si>
  <si>
    <t>Tax Rate</t>
  </si>
  <si>
    <t>POS</t>
  </si>
  <si>
    <t>Invoice Type</t>
  </si>
  <si>
    <t>Reason For Issuing Note</t>
  </si>
  <si>
    <t>Nature  of Document</t>
  </si>
  <si>
    <t>UR Type</t>
  </si>
  <si>
    <t>BAG-BAG</t>
  </si>
  <si>
    <t>WOPAY</t>
  </si>
  <si>
    <t>N</t>
  </si>
  <si>
    <t>C</t>
  </si>
  <si>
    <t>OE</t>
  </si>
  <si>
    <t>01-Jammu &amp; Kashmir</t>
  </si>
  <si>
    <t>Regular</t>
  </si>
  <si>
    <t>Sales Return</t>
  </si>
  <si>
    <t>Invoice for outward supply</t>
  </si>
  <si>
    <t>B2CL</t>
  </si>
  <si>
    <t>BGS-BAGS</t>
  </si>
  <si>
    <t>WPAY</t>
  </si>
  <si>
    <t>Y</t>
  </si>
  <si>
    <t>D</t>
  </si>
  <si>
    <t>E</t>
  </si>
  <si>
    <t>02-Himachal Pradesh</t>
  </si>
  <si>
    <t>SEZ supplies with payment</t>
  </si>
  <si>
    <r>
      <t>Post sale discount</t>
    </r>
    <r>
      <rPr>
        <sz val="11"/>
        <color indexed="8"/>
        <rFont val="Times New Roman"/>
        <family val="1"/>
      </rPr>
      <t xml:space="preserve"> </t>
    </r>
  </si>
  <si>
    <t>Invoice for inward supply from unregistered person</t>
  </si>
  <si>
    <t>EXP</t>
  </si>
  <si>
    <t>BKL-BUCKLES</t>
  </si>
  <si>
    <t>R</t>
  </si>
  <si>
    <t>03-Punjab</t>
  </si>
  <si>
    <t>SEZ supplies without payment</t>
  </si>
  <si>
    <t>Deficiency in service</t>
  </si>
  <si>
    <t>Revised Invoice</t>
  </si>
  <si>
    <t>BOU-BOU</t>
  </si>
  <si>
    <t>04-Chandigarh</t>
  </si>
  <si>
    <t>Deemed Exp</t>
  </si>
  <si>
    <t>Correction in invoice</t>
  </si>
  <si>
    <t>Debit Note</t>
  </si>
  <si>
    <t>BOX-BOX</t>
  </si>
  <si>
    <t>05-Uttarakhand</t>
  </si>
  <si>
    <t>Change in POS</t>
  </si>
  <si>
    <t>Credit Note</t>
  </si>
  <si>
    <t>BTL-BOTTLES</t>
  </si>
  <si>
    <t>06-Haryana</t>
  </si>
  <si>
    <t>Finalization of Provisional assessment</t>
  </si>
  <si>
    <t>Receipt Voucher</t>
  </si>
  <si>
    <t>BUN-BUNCHES</t>
  </si>
  <si>
    <t>07-Delhi</t>
  </si>
  <si>
    <t>Others</t>
  </si>
  <si>
    <t>Payment Voucher</t>
  </si>
  <si>
    <t>CBM-CUBIC METER</t>
  </si>
  <si>
    <t>08-Rajasthan</t>
  </si>
  <si>
    <t>Refund Voucher</t>
  </si>
  <si>
    <t>CCM-CUBIC CENTIMETER</t>
  </si>
  <si>
    <t>09-Uttar Pradesh</t>
  </si>
  <si>
    <t>Delivery Challan for job work</t>
  </si>
  <si>
    <t>CIN-CUBIC INCHES</t>
  </si>
  <si>
    <t>10-Bihar</t>
  </si>
  <si>
    <t>Delivery Challan for supply on approval</t>
  </si>
  <si>
    <t>CMS-CENTIMETER</t>
  </si>
  <si>
    <t>11-Sikkim</t>
  </si>
  <si>
    <t>Delivery Challan in case of liquid gas</t>
  </si>
  <si>
    <t>CQM-CUBIC METERS</t>
  </si>
  <si>
    <t>12-Arunachal Pradesh</t>
  </si>
  <si>
    <t>Delivery Challan in case other than by way of supply (excluding at S no. 9 to 11)</t>
  </si>
  <si>
    <t>CTN-CARTON</t>
  </si>
  <si>
    <t>13-Nagaland</t>
  </si>
  <si>
    <t>DOZ-DOZEN</t>
  </si>
  <si>
    <t>14-Manipur</t>
  </si>
  <si>
    <t>DRM-DRUM</t>
  </si>
  <si>
    <t>15-Mizoram</t>
  </si>
  <si>
    <t>FTS-FEET</t>
  </si>
  <si>
    <t>16-Tripura</t>
  </si>
  <si>
    <t>GGR-GREAT GROSS</t>
  </si>
  <si>
    <t>17-Meghalaya</t>
  </si>
  <si>
    <t>GMS-GRAMS</t>
  </si>
  <si>
    <t>18-Assam</t>
  </si>
  <si>
    <t>GRS-GROSS</t>
  </si>
  <si>
    <t>19-West Bengal</t>
  </si>
  <si>
    <t>GYD-GROSS YARDS</t>
  </si>
  <si>
    <t>20-Jharkhand</t>
  </si>
  <si>
    <t>HKS-HANKS</t>
  </si>
  <si>
    <t>21-Odisha</t>
  </si>
  <si>
    <t>INC-INCHES</t>
  </si>
  <si>
    <t>22-Chhattisgarh</t>
  </si>
  <si>
    <t>KGS-Kilograms</t>
  </si>
  <si>
    <t>23-Madhya Pradesh</t>
  </si>
  <si>
    <t>KLR-KILOLITER</t>
  </si>
  <si>
    <t>24-Gujarat</t>
  </si>
  <si>
    <t>KME-KILOMETERS</t>
  </si>
  <si>
    <t>25-Daman &amp; Diu</t>
  </si>
  <si>
    <t>LBS-POUNDS</t>
  </si>
  <si>
    <t>26-Dadra &amp; Nagar Haveli</t>
  </si>
  <si>
    <t>LOT-LOTS</t>
  </si>
  <si>
    <t>27-Maharashtra</t>
  </si>
  <si>
    <t>LTR-LITERS</t>
  </si>
  <si>
    <t>29-Karnataka</t>
  </si>
  <si>
    <t>MGS-MILLI GRAMS</t>
  </si>
  <si>
    <t>30-Goa</t>
  </si>
  <si>
    <t>MTR-METER</t>
  </si>
  <si>
    <t>31-Lakshdweep</t>
  </si>
  <si>
    <t>MTS-METRIC TON</t>
  </si>
  <si>
    <t>32-Kerala</t>
  </si>
  <si>
    <t>NOS-Numbers</t>
  </si>
  <si>
    <t>33-Tamil Nadu</t>
  </si>
  <si>
    <t>ODD-ODDS</t>
  </si>
  <si>
    <t>34-Pondicherry</t>
  </si>
  <si>
    <t>PAC-PACKS</t>
  </si>
  <si>
    <t>35-Andaman &amp; Nicobar Islands</t>
  </si>
  <si>
    <t>PCS-Pieces</t>
  </si>
  <si>
    <t>36-Telengana</t>
  </si>
  <si>
    <t>PRS-PAIRS</t>
  </si>
  <si>
    <t>37-Andhra Pradesh</t>
  </si>
  <si>
    <t>QTL-QUINTAL</t>
  </si>
  <si>
    <t>98 - Other Territory</t>
  </si>
  <si>
    <t>ROL-ROLLS</t>
  </si>
  <si>
    <t>SDM-DECAMETER SQUARE</t>
  </si>
  <si>
    <t>SET-SETS</t>
  </si>
  <si>
    <t>SHT-SHEETS</t>
  </si>
  <si>
    <t>SQF-SQUARE FEET</t>
  </si>
  <si>
    <t>SQI-SQUARE INCHES</t>
  </si>
  <si>
    <t>SQM-SQUARE METER</t>
  </si>
  <si>
    <t>SQY-SQUARE YARDS</t>
  </si>
  <si>
    <t>TBS-TABLETS</t>
  </si>
  <si>
    <t>THD-THOUSANDS</t>
  </si>
  <si>
    <t>TOL-TOLA</t>
  </si>
  <si>
    <t>TON-GREAT BRITAIN TON</t>
  </si>
  <si>
    <t>TUB-TUBES</t>
  </si>
  <si>
    <t>UGS-US GALLONS</t>
  </si>
  <si>
    <t>UNT-UNITS</t>
  </si>
  <si>
    <t>VLS-Vials</t>
  </si>
  <si>
    <t>YDS-YARDS</t>
  </si>
  <si>
    <t>Receipeint Name</t>
  </si>
  <si>
    <t>Nature Of Supply</t>
  </si>
  <si>
    <t>Nil Rated</t>
  </si>
  <si>
    <t>Exempted</t>
  </si>
  <si>
    <t>Non_GST</t>
  </si>
  <si>
    <t>Value</t>
  </si>
  <si>
    <t>Inter state</t>
  </si>
  <si>
    <t>Intra State</t>
  </si>
  <si>
    <t xml:space="preserve">Details of </t>
  </si>
  <si>
    <t>ITC_Carried Over Previous Month</t>
  </si>
  <si>
    <t>Place Of Supply</t>
  </si>
  <si>
    <t>Total Taxable Value</t>
  </si>
  <si>
    <t>CESS</t>
  </si>
  <si>
    <t>33-TamilNadu</t>
  </si>
  <si>
    <t>GST Cess Rate</t>
  </si>
  <si>
    <t>Name of Goods or Service</t>
  </si>
  <si>
    <t>HSN Code</t>
  </si>
  <si>
    <t>GST Cess</t>
  </si>
  <si>
    <t>Pan Masala</t>
  </si>
  <si>
    <t>2106 90 20</t>
  </si>
  <si>
    <t>Aerated waters, containing added sugar or other sweetening matter or flavoured</t>
  </si>
  <si>
    <t>Aerated waters</t>
  </si>
  <si>
    <t>2202 10 10</t>
  </si>
  <si>
    <t>Lemonade</t>
  </si>
  <si>
    <t>2202 10 20</t>
  </si>
  <si>
    <t>2202 10 90</t>
  </si>
  <si>
    <t>Tobacco and Tobacco Products</t>
  </si>
  <si>
    <t>Unmanufactured tobacco</t>
  </si>
  <si>
    <t>bearing a brand name</t>
  </si>
  <si>
    <t>Tobacco refuse, bearing a brand name</t>
  </si>
  <si>
    <t>2401 30 00</t>
  </si>
  <si>
    <t>Chewing tobacco (without lime tube)</t>
  </si>
  <si>
    <t>2403 99 10</t>
  </si>
  <si>
    <t>Chewing tobacco (with lime tube)</t>
  </si>
  <si>
    <t>Filter khaini</t>
  </si>
  <si>
    <t>Jarda scented tobacco</t>
  </si>
  <si>
    <t>2403 99 30</t>
  </si>
  <si>
    <t>Pan masala containing tobacco ‘Gutkha’</t>
  </si>
  <si>
    <t>2403 99 90</t>
  </si>
  <si>
    <t>Cigarettes</t>
  </si>
  <si>
    <t>Non- filter</t>
  </si>
  <si>
    <t>Not exceeding 65 mm</t>
  </si>
  <si>
    <t>2402 20 10</t>
  </si>
  <si>
    <t>5% + Rs.1591 per</t>
  </si>
  <si>
    <t>thousand</t>
  </si>
  <si>
    <t>Exceeding 65 mm but not 70 mm</t>
  </si>
  <si>
    <t>2402 20 20</t>
  </si>
  <si>
    <t>5% + Rs.2876 per</t>
  </si>
  <si>
    <t>Filter</t>
  </si>
  <si>
    <t>2402 20 30</t>
  </si>
  <si>
    <t>2402 20 40</t>
  </si>
  <si>
    <t>5% + Rs.2126 per</t>
  </si>
  <si>
    <t>Exceeding 70 mm but not 75 mm</t>
  </si>
  <si>
    <t>2402 20 50</t>
  </si>
  <si>
    <t>2402 20 90</t>
  </si>
  <si>
    <t>5% + Rs.4170 per</t>
  </si>
  <si>
    <t>Other Tobacco Products</t>
  </si>
  <si>
    <t>Cigar and cheroots</t>
  </si>
  <si>
    <t>2402 10 10</t>
  </si>
  <si>
    <t>21% or Rs. 4170</t>
  </si>
  <si>
    <t>per thousand,</t>
  </si>
  <si>
    <t>whichever is higher</t>
  </si>
  <si>
    <t>Cigarillos</t>
  </si>
  <si>
    <t>2402 10 20</t>
  </si>
  <si>
    <t>Cigarettes of tobacco substitutes</t>
  </si>
  <si>
    <t>2402 90 10</t>
  </si>
  <si>
    <t>Rs.4006 per</t>
  </si>
  <si>
    <t>Cigarillos of tobacco substitutes</t>
  </si>
  <si>
    <t>2402 90 20</t>
  </si>
  <si>
    <t>12.5% or Rs. 4,006</t>
  </si>
  <si>
    <t>per thousand</t>
  </si>
  <si>
    <t>Other</t>
  </si>
  <si>
    <t>2402 90 90</t>
  </si>
  <si>
    <t>Hookah’ or ‘gudaku’ tobacco tobacco bearing a</t>
  </si>
  <si>
    <t>brand name</t>
  </si>
  <si>
    <t>2403 11 00</t>
  </si>
  <si>
    <t>Tobacco used for smoking ‘hookah’or ‘chilam’</t>
  </si>
  <si>
    <t>commonly known as ‘hookah’ tobacco or ‘gudaku’</t>
  </si>
  <si>
    <t>Other smoking tobacco not bearing a brand name.</t>
  </si>
  <si>
    <t>2403 11 90</t>
  </si>
  <si>
    <t>Smoking mixtures for pipes and cigarettes</t>
  </si>
  <si>
    <t>2403 19 10</t>
  </si>
  <si>
    <t>Other smoking tobacco bearing a brand name</t>
  </si>
  <si>
    <t>2403 19 90</t>
  </si>
  <si>
    <t>Other smoking tobacco not bearing a brand name</t>
  </si>
  <si>
    <t>“Homogenised” or “reconstituted” tobacco bearing a brand name</t>
  </si>
  <si>
    <t>2403 91 00</t>
  </si>
  <si>
    <t>Preparations containing chewing tobacco</t>
  </si>
  <si>
    <t>2403 99 20</t>
  </si>
  <si>
    <t>Snuff</t>
  </si>
  <si>
    <t>2403 99 40</t>
  </si>
  <si>
    <t>Preparations containing snuff</t>
  </si>
  <si>
    <t>2403 99 50</t>
  </si>
  <si>
    <t>Tobacco extracts and essence bearing a brand name</t>
  </si>
  <si>
    <t>2403 99 60</t>
  </si>
  <si>
    <t>Tobacco extracts and essence not bearing a brand name</t>
  </si>
  <si>
    <t>Cut tobacco</t>
  </si>
  <si>
    <t>2403 99 70</t>
  </si>
  <si>
    <t>All goods, other than pan masala containing tobacco ‘gutkha’, bearing a brand name</t>
  </si>
  <si>
    <t>All goods, other than pan masala containing tobacco ‘gutkha’, not bearing a brand name</t>
  </si>
  <si>
    <t>Other Products</t>
  </si>
  <si>
    <t>Coal; briquettes, ovoids and similar solid fuels</t>
  </si>
  <si>
    <t>manufactured from coal.</t>
  </si>
  <si>
    <t>Rs.400 per tonne</t>
  </si>
  <si>
    <t>Lignite, whether or not agglomerated, excluding</t>
  </si>
  <si>
    <t>jet</t>
  </si>
  <si>
    <t>Peat (including</t>
  </si>
  <si>
    <t>agglomerated</t>
  </si>
  <si>
    <t>Motor Vehicles</t>
  </si>
  <si>
    <t>Motor vehicles (10&lt;persons &lt;13)</t>
  </si>
  <si>
    <t>Small Cars (length &lt; 4 m ; Petrol&lt;1200 cc )</t>
  </si>
  <si>
    <t>Small Cars (length &lt; 4 m ; Diesel &lt; 1500 cc)</t>
  </si>
  <si>
    <t>Mid Segment Cars (engine &lt; 1500 cc)</t>
  </si>
  <si>
    <t>Large Cars (engine &gt; 1500 cc)</t>
  </si>
  <si>
    <t>Sports Utility Vehicles (length &gt; 4m ; engine &gt;</t>
  </si>
  <si>
    <t>1500 cc; ground clearance &gt; 170 mm)</t>
  </si>
  <si>
    <t>Mid Segment Hybrid Cars (engine &lt; 1500 cc)</t>
  </si>
  <si>
    <t>Hybrid motor vehicles &gt; 1500 cc</t>
  </si>
  <si>
    <t>Hydrogen vehicles based on fuel cell tech &gt; 4m</t>
  </si>
  <si>
    <t>Motorcycles (engine &gt; 350 cc)</t>
  </si>
  <si>
    <t>Aircrafts for personal use.</t>
  </si>
  <si>
    <t>Yacht and other vessels for pleasure or sports</t>
  </si>
  <si>
    <t>00-Select</t>
  </si>
  <si>
    <t>Carried Over</t>
  </si>
  <si>
    <t>2019-20</t>
  </si>
  <si>
    <t>2020-21</t>
  </si>
  <si>
    <t>April</t>
  </si>
  <si>
    <t>May</t>
  </si>
  <si>
    <t>June</t>
  </si>
  <si>
    <t>July</t>
  </si>
  <si>
    <t>August</t>
  </si>
  <si>
    <t>October</t>
  </si>
  <si>
    <t>November</t>
  </si>
  <si>
    <t>December</t>
  </si>
  <si>
    <t>January</t>
  </si>
  <si>
    <t>February</t>
  </si>
  <si>
    <t>March</t>
  </si>
  <si>
    <t>Taxable Outward Supplies</t>
  </si>
  <si>
    <t>Nil Rate and Exempted</t>
  </si>
  <si>
    <t>Total Of Outward Supplies</t>
  </si>
  <si>
    <t>Instructions</t>
  </si>
  <si>
    <t>Total Purchase B2B</t>
  </si>
  <si>
    <t>Details of Outward supplies made to B2C</t>
  </si>
  <si>
    <t>3.2 Inter-State Sales</t>
  </si>
  <si>
    <t>Nature Of Supplies</t>
  </si>
  <si>
    <t>Supplies Made to Unregistered Person</t>
  </si>
  <si>
    <t>Supplies Made to UIN Holders</t>
  </si>
  <si>
    <t>TDS</t>
  </si>
  <si>
    <t>TCS</t>
  </si>
  <si>
    <t>6.1. Payment of Tax</t>
  </si>
  <si>
    <t>6.2. TDS/TCS Credit</t>
  </si>
  <si>
    <t>Name</t>
  </si>
  <si>
    <t>Supplies Attracts RCM</t>
  </si>
  <si>
    <t>No</t>
  </si>
  <si>
    <t>Inward Supplies Liable to RCM</t>
  </si>
  <si>
    <t>Yes</t>
  </si>
  <si>
    <t>Details of outward Supplies</t>
  </si>
  <si>
    <t>Supplies Made to Composition Taxable Person</t>
  </si>
  <si>
    <t>Supplier Name</t>
  </si>
  <si>
    <t>Tax Payment Challan (Auto Populated)</t>
  </si>
  <si>
    <t>Total Challan Amount</t>
  </si>
  <si>
    <t>Tax</t>
  </si>
  <si>
    <t>Penalty</t>
  </si>
  <si>
    <t>Fees</t>
  </si>
  <si>
    <t>Total Challan Amount (In Words)</t>
  </si>
  <si>
    <t>Exempt</t>
  </si>
  <si>
    <t>Nil Rated/ Exempted</t>
  </si>
  <si>
    <t>FORM GSTR-1</t>
  </si>
  <si>
    <t>[See rule (59(1)]</t>
  </si>
  <si>
    <t>Details of outward supplies of goods or services</t>
  </si>
  <si>
    <t>(a) Aggregate Turnover in the preceding Financial Year</t>
  </si>
  <si>
    <t>(b) Aggregate Turnover - April to June, 2017</t>
  </si>
  <si>
    <t>7. Taxable supplies (Net of debit notes and credit notes) to unregistered persons other than the supplies covered in Table 5</t>
  </si>
  <si>
    <t>Nature</t>
  </si>
  <si>
    <t>8. Nil rated, exempted and non GST outward supplies</t>
  </si>
  <si>
    <t>Nil Rated Supplies</t>
  </si>
  <si>
    <t>Exempted (Other than Nil rated/non-GST supply)</t>
  </si>
  <si>
    <t>Non-GST supplies</t>
  </si>
  <si>
    <t>8A. Inter-State supplies to registered persons</t>
  </si>
  <si>
    <t>8B. Intra- State supplies to registered persons</t>
  </si>
  <si>
    <t>8C. Inter-State supplies to unregistered persons</t>
  </si>
  <si>
    <t>8D. Intra-State supplies to unregistered persons</t>
  </si>
  <si>
    <t>12. HSN-wise summary of outward supplies</t>
  </si>
  <si>
    <t>S.No</t>
  </si>
  <si>
    <t>HSN</t>
  </si>
  <si>
    <t>Description (Optional if HSN is provided)</t>
  </si>
  <si>
    <t>Total Quantity</t>
  </si>
  <si>
    <t>Total Value</t>
  </si>
  <si>
    <t>Invoices for outward supply</t>
  </si>
  <si>
    <t>Invoices for inward supply from unregistered person</t>
  </si>
  <si>
    <t>Receipt voucher</t>
  </si>
  <si>
    <t>Refund voucher</t>
  </si>
  <si>
    <t>13. Documents issued during the tax period</t>
  </si>
  <si>
    <t>Sr.No</t>
  </si>
  <si>
    <t>Nature Of Document</t>
  </si>
  <si>
    <t>From</t>
  </si>
  <si>
    <t>To</t>
  </si>
  <si>
    <t>Total Number</t>
  </si>
  <si>
    <t>Cancelled</t>
  </si>
  <si>
    <t>Net Issued</t>
  </si>
  <si>
    <t>Difference B/w total supplies &amp; HSN Summary</t>
  </si>
  <si>
    <t>Trade Name (If any)</t>
  </si>
  <si>
    <t>Non GST</t>
  </si>
  <si>
    <t>(3)   Inward supplies liable to reverse charge         (other than 1 &amp;2 above)</t>
  </si>
  <si>
    <t>33AAAAA0000A1ZA</t>
  </si>
  <si>
    <t>XXXXXXXXXXXXXX</t>
  </si>
  <si>
    <t>Applicablity of TDS</t>
  </si>
  <si>
    <t>TDS_IGST</t>
  </si>
  <si>
    <t>TDS_CGST</t>
  </si>
  <si>
    <t>TDS_SGST</t>
  </si>
  <si>
    <t xml:space="preserve">Balance In Cash Ledger </t>
  </si>
  <si>
    <t>Inward Supplies Under FCM</t>
  </si>
  <si>
    <t>NonGST</t>
  </si>
  <si>
    <r>
      <t xml:space="preserve">Details of Day wise Expenses </t>
    </r>
    <r>
      <rPr>
        <b/>
        <sz val="11"/>
        <color rgb="FFFF0000"/>
        <rFont val="Calibri"/>
        <family val="2"/>
        <scheme val="minor"/>
      </rPr>
      <t>other then</t>
    </r>
    <r>
      <rPr>
        <b/>
        <sz val="11"/>
        <color theme="1"/>
        <rFont val="Calibri"/>
        <family val="2"/>
        <scheme val="minor"/>
      </rPr>
      <t xml:space="preserve"> B2B</t>
    </r>
  </si>
  <si>
    <t>DATE</t>
  </si>
  <si>
    <t>Labour</t>
  </si>
  <si>
    <t>Hire Charges</t>
  </si>
  <si>
    <t>Rent</t>
  </si>
  <si>
    <t>Purchase from Unregistered dealer</t>
  </si>
  <si>
    <t>Non GST Supplies</t>
  </si>
  <si>
    <t>Expenses</t>
  </si>
  <si>
    <t xml:space="preserve">Amount </t>
  </si>
  <si>
    <t>Total RCM Supplies</t>
  </si>
  <si>
    <t>RCM</t>
  </si>
  <si>
    <t>Total Exempt Supplies</t>
  </si>
  <si>
    <t>Total NON GST Supplies</t>
  </si>
  <si>
    <t>Start</t>
  </si>
  <si>
    <t>End</t>
  </si>
  <si>
    <t>UNIQUE GSTIN</t>
  </si>
  <si>
    <t>Parties Name</t>
  </si>
  <si>
    <t>Receiver Details</t>
  </si>
  <si>
    <t>No. of Invoices</t>
  </si>
  <si>
    <t>Total Taxable Value(₹)</t>
  </si>
  <si>
    <t>IGST (₹)</t>
  </si>
  <si>
    <t>CGST (₹)</t>
  </si>
  <si>
    <t>SGST/UTGST (₹)</t>
  </si>
  <si>
    <t>CESS (₹)</t>
  </si>
  <si>
    <t xml:space="preserve">SORTED </t>
  </si>
  <si>
    <t/>
  </si>
  <si>
    <t>Green Cells are Editable</t>
  </si>
</sst>
</file>

<file path=xl/styles.xml><?xml version="1.0" encoding="utf-8"?>
<styleSheet xmlns="http://schemas.openxmlformats.org/spreadsheetml/2006/main">
  <numFmts count="3">
    <numFmt numFmtId="43" formatCode="_(* #,##0.00_);_(* \(#,##0.00\);_(* &quot;-&quot;??_);_(@_)"/>
    <numFmt numFmtId="164" formatCode="0.0%"/>
    <numFmt numFmtId="165" formatCode="_(* #,##0_);_(* \(#,##0\);_(* &quot;-&quot;??_);_(@_)"/>
  </numFmts>
  <fonts count="30">
    <font>
      <sz val="11"/>
      <color theme="1"/>
      <name val="Calibri"/>
      <family val="2"/>
      <scheme val="minor"/>
    </font>
    <font>
      <sz val="11"/>
      <color theme="1"/>
      <name val="Calibri"/>
      <family val="2"/>
      <scheme val="minor"/>
    </font>
    <font>
      <b/>
      <sz val="11"/>
      <color theme="1"/>
      <name val="Calibri"/>
      <family val="2"/>
      <scheme val="minor"/>
    </font>
    <font>
      <b/>
      <sz val="11"/>
      <color rgb="FF1E314F"/>
      <name val="Calibri"/>
      <family val="2"/>
      <scheme val="minor"/>
    </font>
    <font>
      <sz val="11"/>
      <color rgb="FF1E314F"/>
      <name val="Calibri"/>
      <family val="2"/>
      <scheme val="minor"/>
    </font>
    <font>
      <b/>
      <sz val="11"/>
      <color rgb="FF00B0F0"/>
      <name val="Calibri"/>
      <family val="2"/>
      <scheme val="minor"/>
    </font>
    <font>
      <u/>
      <sz val="11"/>
      <color theme="10"/>
      <name val="Calibri"/>
      <family val="2"/>
    </font>
    <font>
      <b/>
      <sz val="11"/>
      <color theme="10"/>
      <name val="Calibri"/>
      <family val="2"/>
    </font>
    <font>
      <sz val="9"/>
      <color indexed="81"/>
      <name val="Tahoma"/>
      <family val="2"/>
    </font>
    <font>
      <b/>
      <sz val="9"/>
      <color indexed="81"/>
      <name val="Tahoma"/>
      <family val="2"/>
    </font>
    <font>
      <sz val="11"/>
      <color rgb="FF00B0F0"/>
      <name val="Calibri"/>
      <family val="2"/>
      <scheme val="minor"/>
    </font>
    <font>
      <b/>
      <sz val="11"/>
      <color theme="1"/>
      <name val="Times New Roman"/>
      <family val="1"/>
    </font>
    <font>
      <sz val="11"/>
      <color theme="1"/>
      <name val="Times New Roman"/>
      <family val="1"/>
    </font>
    <font>
      <sz val="11"/>
      <color rgb="FF000000"/>
      <name val="Times New Roman"/>
      <family val="1"/>
    </font>
    <font>
      <sz val="11"/>
      <color indexed="8"/>
      <name val="Times New Roman"/>
      <family val="1"/>
    </font>
    <font>
      <sz val="23"/>
      <color rgb="FF111111"/>
      <name val="Arial"/>
      <family val="2"/>
    </font>
    <font>
      <sz val="11"/>
      <color rgb="FF333333"/>
      <name val="Arial"/>
      <family val="2"/>
    </font>
    <font>
      <sz val="12"/>
      <color rgb="FF000000"/>
      <name val="Helvetica"/>
    </font>
    <font>
      <b/>
      <sz val="12"/>
      <color rgb="FF000000"/>
      <name val="Helvetica"/>
    </font>
    <font>
      <sz val="11"/>
      <color rgb="FF696F6F"/>
      <name val="Arial"/>
      <family val="2"/>
    </font>
    <font>
      <b/>
      <sz val="11"/>
      <color rgb="FFFF0000"/>
      <name val="Calibri"/>
      <family val="2"/>
      <scheme val="minor"/>
    </font>
    <font>
      <b/>
      <sz val="11"/>
      <color rgb="FF00B050"/>
      <name val="Calibri"/>
      <family val="2"/>
      <scheme val="minor"/>
    </font>
    <font>
      <sz val="11"/>
      <color rgb="FFFF0000"/>
      <name val="Calibri"/>
      <family val="2"/>
      <scheme val="minor"/>
    </font>
    <font>
      <sz val="11"/>
      <color theme="0"/>
      <name val="Calibri"/>
      <family val="2"/>
      <scheme val="minor"/>
    </font>
    <font>
      <sz val="11"/>
      <color rgb="FF00B050"/>
      <name val="Calibri"/>
      <family val="2"/>
      <scheme val="minor"/>
    </font>
    <font>
      <sz val="12"/>
      <color rgb="FF222222"/>
      <name val="Arial"/>
      <family val="2"/>
    </font>
    <font>
      <b/>
      <sz val="11"/>
      <color rgb="FF212121"/>
      <name val="Calibri"/>
      <family val="2"/>
      <scheme val="minor"/>
    </font>
    <font>
      <sz val="11"/>
      <color rgb="FF000000"/>
      <name val="Calibri"/>
      <family val="2"/>
      <scheme val="minor"/>
    </font>
    <font>
      <b/>
      <sz val="11"/>
      <name val="Calibri"/>
      <family val="2"/>
      <scheme val="minor"/>
    </font>
    <font>
      <sz val="1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theme="2"/>
        <bgColor indexed="64"/>
      </patternFill>
    </fill>
    <fill>
      <patternFill patternType="solid">
        <fgColor theme="4" tint="0.59999389629810485"/>
        <bgColor indexed="64"/>
      </patternFill>
    </fill>
    <fill>
      <patternFill patternType="solid">
        <fgColor rgb="FF00B0F0"/>
        <bgColor indexed="64"/>
      </patternFill>
    </fill>
    <fill>
      <patternFill patternType="solid">
        <fgColor theme="1"/>
        <bgColor indexed="64"/>
      </patternFill>
    </fill>
    <fill>
      <patternFill patternType="solid">
        <fgColor theme="0"/>
        <bgColor indexed="64"/>
      </patternFill>
    </fill>
    <fill>
      <patternFill patternType="solid">
        <fgColor rgb="FF92D050"/>
        <bgColor indexed="64"/>
      </patternFill>
    </fill>
  </fills>
  <borders count="41">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style="thin">
        <color indexed="64"/>
      </top>
      <bottom style="double">
        <color indexed="64"/>
      </bottom>
      <diagonal/>
    </border>
    <border>
      <left style="medium">
        <color rgb="FFDDDDDD"/>
      </left>
      <right style="medium">
        <color rgb="FFDDDDDD"/>
      </right>
      <top style="medium">
        <color rgb="FFDDDDDD"/>
      </top>
      <bottom style="medium">
        <color rgb="FFDDDDDD"/>
      </bottom>
      <diagonal/>
    </border>
    <border>
      <left style="medium">
        <color rgb="FFDDDDDD"/>
      </left>
      <right/>
      <top style="medium">
        <color rgb="FFDDDDDD"/>
      </top>
      <bottom style="medium">
        <color rgb="FFDDDDDD"/>
      </bottom>
      <diagonal/>
    </border>
    <border>
      <left/>
      <right/>
      <top style="medium">
        <color rgb="FFDDDDDD"/>
      </top>
      <bottom style="medium">
        <color rgb="FFDDDDDD"/>
      </bottom>
      <diagonal/>
    </border>
    <border>
      <left/>
      <right style="medium">
        <color rgb="FFDDDDDD"/>
      </right>
      <top style="medium">
        <color rgb="FFDDDDDD"/>
      </top>
      <bottom style="medium">
        <color rgb="FFDDDDDD"/>
      </bottom>
      <diagonal/>
    </border>
    <border>
      <left style="medium">
        <color rgb="FFDDDDDD"/>
      </left>
      <right style="medium">
        <color rgb="FFDDDDDD"/>
      </right>
      <top style="medium">
        <color rgb="FFDDDDDD"/>
      </top>
      <bottom/>
      <diagonal/>
    </border>
    <border>
      <left style="medium">
        <color rgb="FFDDDDDD"/>
      </left>
      <right style="medium">
        <color rgb="FFDDDDDD"/>
      </right>
      <top/>
      <bottom style="medium">
        <color rgb="FFDDDDDD"/>
      </bottom>
      <diagonal/>
    </border>
    <border>
      <left style="medium">
        <color rgb="FFDDDDDD"/>
      </left>
      <right style="medium">
        <color rgb="FFDDDDDD"/>
      </right>
      <top/>
      <bottom/>
      <diagonal/>
    </border>
    <border>
      <left/>
      <right/>
      <top/>
      <bottom style="medium">
        <color rgb="FFDDDDDD"/>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6" fillId="0" borderId="0" applyNumberFormat="0" applyFill="0" applyBorder="0" applyAlignment="0" applyProtection="0">
      <alignment vertical="top"/>
      <protection locked="0"/>
    </xf>
  </cellStyleXfs>
  <cellXfs count="307">
    <xf numFmtId="0" fontId="0" fillId="0" borderId="0" xfId="0"/>
    <xf numFmtId="9" fontId="0" fillId="0" borderId="0" xfId="2" applyFont="1"/>
    <xf numFmtId="0" fontId="0" fillId="0" borderId="0" xfId="0" applyAlignment="1">
      <alignment horizontal="center" wrapText="1"/>
    </xf>
    <xf numFmtId="43" fontId="0" fillId="0" borderId="0" xfId="1" applyFont="1"/>
    <xf numFmtId="0" fontId="0"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43" fontId="5" fillId="0" borderId="0" xfId="0" applyNumberFormat="1" applyFont="1"/>
    <xf numFmtId="43" fontId="5" fillId="0" borderId="0" xfId="1" applyFont="1"/>
    <xf numFmtId="9" fontId="5" fillId="0" borderId="0" xfId="2" applyFont="1"/>
    <xf numFmtId="0" fontId="5" fillId="0" borderId="5" xfId="0" applyFont="1" applyBorder="1" applyAlignment="1">
      <alignment horizontal="center" wrapText="1"/>
    </xf>
    <xf numFmtId="43" fontId="5" fillId="0" borderId="5" xfId="1" applyFont="1" applyBorder="1" applyAlignment="1">
      <alignment horizontal="center" wrapText="1"/>
    </xf>
    <xf numFmtId="9" fontId="5" fillId="0" borderId="5" xfId="2" applyFont="1" applyBorder="1" applyAlignment="1">
      <alignment horizontal="center" wrapText="1"/>
    </xf>
    <xf numFmtId="0" fontId="0" fillId="3" borderId="21" xfId="0" applyFill="1" applyBorder="1" applyAlignment="1" applyProtection="1">
      <alignment wrapText="1"/>
      <protection hidden="1"/>
    </xf>
    <xf numFmtId="0" fontId="0" fillId="3" borderId="9" xfId="0" applyFill="1" applyBorder="1" applyAlignment="1" applyProtection="1">
      <alignment wrapText="1"/>
      <protection hidden="1"/>
    </xf>
    <xf numFmtId="0" fontId="0" fillId="3" borderId="6" xfId="0" applyFill="1" applyBorder="1" applyAlignment="1" applyProtection="1">
      <alignment wrapText="1"/>
      <protection hidden="1"/>
    </xf>
    <xf numFmtId="0" fontId="0" fillId="3" borderId="7" xfId="0" applyFill="1" applyBorder="1" applyAlignment="1" applyProtection="1">
      <alignment wrapText="1"/>
      <protection hidden="1"/>
    </xf>
    <xf numFmtId="0" fontId="2" fillId="0" borderId="0" xfId="0" applyFont="1" applyAlignment="1"/>
    <xf numFmtId="0" fontId="2" fillId="0" borderId="0" xfId="0" applyFont="1"/>
    <xf numFmtId="0" fontId="0" fillId="0" borderId="0" xfId="0" applyProtection="1">
      <protection locked="0"/>
    </xf>
    <xf numFmtId="43" fontId="0" fillId="0" borderId="0" xfId="1" applyFont="1" applyProtection="1">
      <protection locked="0"/>
    </xf>
    <xf numFmtId="9" fontId="0" fillId="0" borderId="0" xfId="2" applyFont="1" applyProtection="1">
      <protection locked="0"/>
    </xf>
    <xf numFmtId="0" fontId="2" fillId="0" borderId="0" xfId="0" applyFont="1" applyAlignment="1">
      <alignment horizontal="center" wrapText="1"/>
    </xf>
    <xf numFmtId="164" fontId="0" fillId="0" borderId="0" xfId="2" applyNumberFormat="1" applyFont="1"/>
    <xf numFmtId="10" fontId="0" fillId="0" borderId="0" xfId="2" applyNumberFormat="1" applyFont="1"/>
    <xf numFmtId="0" fontId="2" fillId="0" borderId="0" xfId="0" applyFont="1" applyAlignment="1">
      <alignment horizontal="right"/>
    </xf>
    <xf numFmtId="43" fontId="10" fillId="0" borderId="0" xfId="0" applyNumberFormat="1" applyFont="1"/>
    <xf numFmtId="9" fontId="10" fillId="0" borderId="0" xfId="2" applyFont="1"/>
    <xf numFmtId="0" fontId="11" fillId="4" borderId="6" xfId="0" applyFont="1" applyFill="1" applyBorder="1" applyAlignment="1" applyProtection="1">
      <alignment horizontal="center" vertical="center"/>
    </xf>
    <xf numFmtId="0" fontId="11" fillId="4" borderId="6" xfId="0" applyFont="1" applyFill="1" applyBorder="1" applyAlignment="1" applyProtection="1">
      <alignment horizontal="center" vertical="center" wrapText="1"/>
    </xf>
    <xf numFmtId="0" fontId="12" fillId="0" borderId="0" xfId="0" applyFont="1"/>
    <xf numFmtId="0" fontId="12" fillId="0" borderId="6" xfId="0" applyFont="1" applyBorder="1"/>
    <xf numFmtId="0" fontId="12" fillId="0" borderId="6" xfId="0" applyFont="1" applyBorder="1" applyAlignment="1" applyProtection="1">
      <alignment horizontal="center"/>
    </xf>
    <xf numFmtId="0" fontId="12" fillId="0" borderId="6" xfId="0" applyFont="1" applyBorder="1" applyAlignment="1" applyProtection="1">
      <alignment horizontal="center" wrapText="1"/>
    </xf>
    <xf numFmtId="0" fontId="12" fillId="0" borderId="6" xfId="0" applyFont="1" applyFill="1" applyBorder="1" applyAlignment="1" applyProtection="1">
      <alignment horizontal="center"/>
    </xf>
    <xf numFmtId="2" fontId="12" fillId="0" borderId="6" xfId="0" applyNumberFormat="1" applyFont="1" applyBorder="1" applyAlignment="1">
      <alignment horizontal="center"/>
    </xf>
    <xf numFmtId="0" fontId="13" fillId="0" borderId="6" xfId="0" applyFont="1" applyBorder="1" applyAlignment="1">
      <alignment horizontal="left" vertical="top" wrapText="1"/>
    </xf>
    <xf numFmtId="0" fontId="12" fillId="0" borderId="6" xfId="0" applyFont="1" applyBorder="1" applyAlignment="1">
      <alignment wrapText="1"/>
    </xf>
    <xf numFmtId="0" fontId="12" fillId="0" borderId="6" xfId="0" applyFont="1" applyBorder="1" applyAlignment="1">
      <alignment horizontal="left"/>
    </xf>
    <xf numFmtId="0" fontId="13" fillId="0" borderId="6" xfId="0" applyFont="1" applyBorder="1"/>
    <xf numFmtId="0" fontId="12" fillId="0" borderId="6" xfId="0" applyFont="1" applyBorder="1" applyAlignment="1" applyProtection="1">
      <alignment horizontal="center"/>
      <protection locked="0"/>
    </xf>
    <xf numFmtId="0" fontId="12" fillId="0" borderId="6" xfId="0" applyFont="1" applyBorder="1" applyAlignment="1" applyProtection="1">
      <alignment wrapText="1"/>
      <protection locked="0"/>
    </xf>
    <xf numFmtId="0" fontId="12" fillId="0" borderId="6" xfId="0" applyFont="1" applyBorder="1" applyProtection="1">
      <protection locked="0"/>
    </xf>
    <xf numFmtId="0" fontId="12" fillId="0" borderId="6" xfId="0" applyFont="1" applyBorder="1" applyAlignment="1">
      <alignment horizontal="center"/>
    </xf>
    <xf numFmtId="0" fontId="12" fillId="0" borderId="0" xfId="0" applyFont="1" applyAlignment="1">
      <alignment horizontal="center"/>
    </xf>
    <xf numFmtId="0" fontId="12" fillId="0" borderId="0" xfId="0" applyFont="1" applyAlignment="1">
      <alignment wrapText="1"/>
    </xf>
    <xf numFmtId="0" fontId="2" fillId="0" borderId="0" xfId="0" applyFont="1" applyAlignment="1">
      <alignment horizontal="center" wrapText="1"/>
    </xf>
    <xf numFmtId="0" fontId="13" fillId="0" borderId="0" xfId="0" applyFont="1" applyBorder="1" applyAlignment="1">
      <alignment horizontal="left" vertical="top" wrapText="1"/>
    </xf>
    <xf numFmtId="0" fontId="0" fillId="0" borderId="0" xfId="0" applyBorder="1"/>
    <xf numFmtId="0" fontId="12" fillId="0" borderId="0" xfId="0" applyFont="1" applyBorder="1"/>
    <xf numFmtId="9" fontId="0" fillId="0" borderId="0" xfId="2" applyFont="1" applyBorder="1"/>
    <xf numFmtId="164" fontId="0" fillId="0" borderId="0" xfId="2" applyNumberFormat="1" applyFont="1" applyBorder="1"/>
    <xf numFmtId="10" fontId="0" fillId="0" borderId="0" xfId="2" applyNumberFormat="1" applyFont="1" applyBorder="1"/>
    <xf numFmtId="0" fontId="18" fillId="2" borderId="24" xfId="0" applyFont="1" applyFill="1" applyBorder="1" applyAlignment="1">
      <alignment vertical="top" wrapText="1"/>
    </xf>
    <xf numFmtId="0" fontId="18" fillId="2" borderId="24" xfId="0" applyFont="1" applyFill="1" applyBorder="1" applyAlignment="1">
      <alignment horizontal="center" vertical="top" wrapText="1"/>
    </xf>
    <xf numFmtId="0" fontId="17" fillId="2" borderId="24" xfId="0" applyFont="1" applyFill="1" applyBorder="1" applyAlignment="1">
      <alignment vertical="top" wrapText="1"/>
    </xf>
    <xf numFmtId="0" fontId="17" fillId="2" borderId="24" xfId="0" applyFont="1" applyFill="1" applyBorder="1" applyAlignment="1">
      <alignment horizontal="center" vertical="top" wrapText="1"/>
    </xf>
    <xf numFmtId="9" fontId="17" fillId="2" borderId="24" xfId="0" applyNumberFormat="1" applyFont="1" applyFill="1" applyBorder="1" applyAlignment="1">
      <alignment horizontal="center" vertical="top" wrapText="1"/>
    </xf>
    <xf numFmtId="0" fontId="17" fillId="2" borderId="28" xfId="0" applyFont="1" applyFill="1" applyBorder="1" applyAlignment="1">
      <alignment vertical="top" wrapText="1"/>
    </xf>
    <xf numFmtId="0" fontId="17" fillId="2" borderId="29" xfId="0" applyFont="1" applyFill="1" applyBorder="1" applyAlignment="1">
      <alignment vertical="top" wrapText="1"/>
    </xf>
    <xf numFmtId="0" fontId="17" fillId="2" borderId="28" xfId="0" applyFont="1" applyFill="1" applyBorder="1" applyAlignment="1">
      <alignment horizontal="center" vertical="top" wrapText="1"/>
    </xf>
    <xf numFmtId="0" fontId="16" fillId="2" borderId="24" xfId="0" applyFont="1" applyFill="1" applyBorder="1" applyAlignment="1">
      <alignment vertical="top" wrapText="1"/>
    </xf>
    <xf numFmtId="0" fontId="17" fillId="2" borderId="29" xfId="0" applyFont="1" applyFill="1" applyBorder="1" applyAlignment="1">
      <alignment horizontal="center" vertical="top" wrapText="1"/>
    </xf>
    <xf numFmtId="0" fontId="17" fillId="2" borderId="30" xfId="0" applyFont="1" applyFill="1" applyBorder="1" applyAlignment="1">
      <alignment horizontal="center" vertical="top" wrapText="1"/>
    </xf>
    <xf numFmtId="0" fontId="19" fillId="0" borderId="0" xfId="0" applyFont="1" applyAlignment="1">
      <alignment wrapText="1"/>
    </xf>
    <xf numFmtId="14" fontId="0" fillId="0" borderId="0" xfId="0" applyNumberFormat="1" applyProtection="1">
      <protection locked="0"/>
    </xf>
    <xf numFmtId="0" fontId="2" fillId="0" borderId="0" xfId="0" applyFont="1" applyAlignment="1" applyProtection="1">
      <alignment horizontal="center"/>
      <protection locked="0"/>
    </xf>
    <xf numFmtId="165" fontId="0" fillId="0" borderId="0" xfId="1" applyNumberFormat="1" applyFont="1" applyProtection="1">
      <protection locked="0"/>
    </xf>
    <xf numFmtId="43" fontId="0" fillId="7" borderId="21" xfId="0" applyNumberFormat="1" applyFill="1" applyBorder="1" applyAlignment="1" applyProtection="1">
      <alignment wrapText="1"/>
      <protection hidden="1"/>
    </xf>
    <xf numFmtId="0" fontId="0" fillId="5" borderId="0" xfId="0" applyFill="1" applyProtection="1">
      <protection hidden="1"/>
    </xf>
    <xf numFmtId="43" fontId="0" fillId="5" borderId="0" xfId="0" applyNumberFormat="1" applyFill="1" applyProtection="1">
      <protection hidden="1"/>
    </xf>
    <xf numFmtId="0" fontId="0" fillId="0" borderId="0" xfId="0" applyProtection="1">
      <protection hidden="1"/>
    </xf>
    <xf numFmtId="43" fontId="0" fillId="5" borderId="0" xfId="1" applyFont="1" applyFill="1" applyProtection="1">
      <protection hidden="1"/>
    </xf>
    <xf numFmtId="0" fontId="0" fillId="0" borderId="0" xfId="0" applyAlignment="1" applyProtection="1">
      <alignment wrapText="1"/>
      <protection hidden="1"/>
    </xf>
    <xf numFmtId="0" fontId="2" fillId="0" borderId="0" xfId="0" applyFont="1" applyAlignment="1" applyProtection="1">
      <alignment wrapText="1"/>
      <protection hidden="1"/>
    </xf>
    <xf numFmtId="0" fontId="2" fillId="0" borderId="6" xfId="0" applyFont="1" applyBorder="1" applyAlignment="1" applyProtection="1">
      <alignment wrapText="1"/>
      <protection hidden="1"/>
    </xf>
    <xf numFmtId="0" fontId="2" fillId="0" borderId="6" xfId="0" applyFont="1" applyBorder="1" applyAlignment="1" applyProtection="1">
      <alignment horizontal="center" wrapText="1"/>
      <protection hidden="1"/>
    </xf>
    <xf numFmtId="0" fontId="0" fillId="0" borderId="6" xfId="0" applyBorder="1" applyAlignment="1" applyProtection="1">
      <alignment horizontal="center" wrapText="1"/>
      <protection hidden="1"/>
    </xf>
    <xf numFmtId="0" fontId="0" fillId="0" borderId="0" xfId="0" applyAlignment="1" applyProtection="1">
      <alignment horizontal="center" wrapText="1"/>
      <protection hidden="1"/>
    </xf>
    <xf numFmtId="0" fontId="0" fillId="0" borderId="6" xfId="0" applyBorder="1" applyAlignment="1" applyProtection="1">
      <alignment wrapText="1"/>
      <protection hidden="1"/>
    </xf>
    <xf numFmtId="43" fontId="0" fillId="0" borderId="6" xfId="1" applyNumberFormat="1" applyFont="1" applyBorder="1" applyAlignment="1" applyProtection="1">
      <alignment wrapText="1"/>
      <protection hidden="1"/>
    </xf>
    <xf numFmtId="43" fontId="0" fillId="3" borderId="6" xfId="1" applyNumberFormat="1" applyFont="1" applyFill="1" applyBorder="1" applyAlignment="1" applyProtection="1">
      <alignment wrapText="1"/>
      <protection hidden="1"/>
    </xf>
    <xf numFmtId="43" fontId="2" fillId="0" borderId="6" xfId="1" applyNumberFormat="1" applyFont="1" applyBorder="1" applyAlignment="1" applyProtection="1">
      <alignment wrapText="1"/>
      <protection hidden="1"/>
    </xf>
    <xf numFmtId="43" fontId="7" fillId="0" borderId="6" xfId="3" applyNumberFormat="1" applyFont="1" applyBorder="1" applyAlignment="1" applyProtection="1">
      <alignment wrapText="1"/>
      <protection hidden="1"/>
    </xf>
    <xf numFmtId="0" fontId="2" fillId="0" borderId="7" xfId="0" applyFont="1" applyBorder="1" applyAlignment="1" applyProtection="1">
      <alignment wrapText="1"/>
      <protection hidden="1"/>
    </xf>
    <xf numFmtId="0" fontId="2" fillId="0" borderId="5" xfId="0" applyFont="1" applyBorder="1" applyAlignment="1" applyProtection="1">
      <alignment wrapText="1"/>
      <protection hidden="1"/>
    </xf>
    <xf numFmtId="0" fontId="2" fillId="0" borderId="8" xfId="0" applyFont="1" applyBorder="1" applyAlignment="1" applyProtection="1">
      <alignment wrapText="1"/>
      <protection hidden="1"/>
    </xf>
    <xf numFmtId="0" fontId="0" fillId="0" borderId="7" xfId="0" applyBorder="1" applyAlignment="1" applyProtection="1">
      <alignment horizontal="center" wrapText="1"/>
      <protection hidden="1"/>
    </xf>
    <xf numFmtId="0" fontId="0" fillId="0" borderId="5" xfId="0" applyBorder="1" applyAlignment="1" applyProtection="1">
      <alignment horizontal="center" wrapText="1"/>
      <protection hidden="1"/>
    </xf>
    <xf numFmtId="0" fontId="0" fillId="0" borderId="8" xfId="0" applyBorder="1" applyAlignment="1" applyProtection="1">
      <alignment horizontal="center" wrapText="1"/>
      <protection hidden="1"/>
    </xf>
    <xf numFmtId="0" fontId="0" fillId="0" borderId="9" xfId="0" applyBorder="1" applyAlignment="1" applyProtection="1">
      <alignment wrapText="1"/>
      <protection hidden="1"/>
    </xf>
    <xf numFmtId="0" fontId="0" fillId="0" borderId="10" xfId="0" applyBorder="1" applyAlignment="1" applyProtection="1">
      <alignment wrapText="1"/>
      <protection hidden="1"/>
    </xf>
    <xf numFmtId="0" fontId="0" fillId="0" borderId="11" xfId="0" applyBorder="1" applyAlignment="1" applyProtection="1">
      <alignment wrapText="1"/>
      <protection hidden="1"/>
    </xf>
    <xf numFmtId="0" fontId="0" fillId="0" borderId="7" xfId="0" applyBorder="1" applyAlignment="1" applyProtection="1">
      <alignment wrapText="1"/>
      <protection hidden="1"/>
    </xf>
    <xf numFmtId="0" fontId="0" fillId="0" borderId="5" xfId="0" applyBorder="1" applyAlignment="1" applyProtection="1">
      <alignment wrapText="1"/>
      <protection hidden="1"/>
    </xf>
    <xf numFmtId="0" fontId="0" fillId="0" borderId="8" xfId="0" applyBorder="1" applyAlignment="1" applyProtection="1">
      <alignment wrapText="1"/>
      <protection hidden="1"/>
    </xf>
    <xf numFmtId="0" fontId="2" fillId="0" borderId="12" xfId="0" applyFont="1" applyBorder="1" applyAlignment="1" applyProtection="1">
      <alignment wrapText="1"/>
      <protection hidden="1"/>
    </xf>
    <xf numFmtId="0" fontId="2" fillId="0" borderId="15" xfId="0" applyFont="1" applyBorder="1" applyAlignment="1" applyProtection="1">
      <alignment wrapText="1"/>
      <protection hidden="1"/>
    </xf>
    <xf numFmtId="0" fontId="0" fillId="0" borderId="16" xfId="0" applyBorder="1" applyAlignment="1" applyProtection="1">
      <alignment wrapText="1"/>
      <protection hidden="1"/>
    </xf>
    <xf numFmtId="0" fontId="0" fillId="0" borderId="17" xfId="0" applyBorder="1" applyAlignment="1" applyProtection="1">
      <alignment wrapText="1"/>
      <protection hidden="1"/>
    </xf>
    <xf numFmtId="0" fontId="0" fillId="0" borderId="0" xfId="0" applyBorder="1" applyAlignment="1" applyProtection="1">
      <alignment wrapText="1"/>
      <protection hidden="1"/>
    </xf>
    <xf numFmtId="0" fontId="0" fillId="0" borderId="17" xfId="0" applyBorder="1" applyAlignment="1" applyProtection="1">
      <alignment horizontal="center" wrapText="1"/>
      <protection hidden="1"/>
    </xf>
    <xf numFmtId="0" fontId="0" fillId="0" borderId="18" xfId="0" applyBorder="1" applyAlignment="1" applyProtection="1">
      <alignment horizontal="center" wrapText="1"/>
      <protection hidden="1"/>
    </xf>
    <xf numFmtId="0" fontId="0" fillId="0" borderId="19" xfId="0" applyBorder="1" applyAlignment="1" applyProtection="1">
      <alignment horizontal="center" wrapText="1"/>
      <protection hidden="1"/>
    </xf>
    <xf numFmtId="43" fontId="0" fillId="0" borderId="21" xfId="1" applyNumberFormat="1" applyFont="1" applyBorder="1" applyAlignment="1" applyProtection="1">
      <alignment wrapText="1"/>
      <protection hidden="1"/>
    </xf>
    <xf numFmtId="43" fontId="0" fillId="0" borderId="21" xfId="0" applyNumberFormat="1" applyBorder="1" applyAlignment="1" applyProtection="1">
      <alignment wrapText="1"/>
      <protection hidden="1"/>
    </xf>
    <xf numFmtId="43" fontId="0" fillId="0" borderId="21" xfId="1" applyFont="1" applyBorder="1" applyAlignment="1" applyProtection="1">
      <alignment wrapText="1"/>
      <protection hidden="1"/>
    </xf>
    <xf numFmtId="0" fontId="0" fillId="6" borderId="9" xfId="0" applyFill="1" applyBorder="1" applyAlignment="1" applyProtection="1">
      <alignment wrapText="1"/>
      <protection hidden="1"/>
    </xf>
    <xf numFmtId="0" fontId="0" fillId="0" borderId="21" xfId="0" applyBorder="1" applyAlignment="1" applyProtection="1">
      <alignment wrapText="1"/>
      <protection hidden="1"/>
    </xf>
    <xf numFmtId="43" fontId="0" fillId="0" borderId="6" xfId="1" applyFont="1" applyBorder="1" applyAlignment="1" applyProtection="1">
      <alignment wrapText="1"/>
      <protection hidden="1"/>
    </xf>
    <xf numFmtId="43" fontId="0" fillId="0" borderId="6" xfId="0" applyNumberFormat="1" applyBorder="1" applyAlignment="1" applyProtection="1">
      <alignment wrapText="1"/>
      <protection hidden="1"/>
    </xf>
    <xf numFmtId="0" fontId="0" fillId="6" borderId="6" xfId="0" applyFill="1" applyBorder="1" applyAlignment="1" applyProtection="1">
      <alignment wrapText="1"/>
      <protection hidden="1"/>
    </xf>
    <xf numFmtId="0" fontId="0" fillId="6" borderId="7" xfId="0" applyFill="1" applyBorder="1" applyAlignment="1" applyProtection="1">
      <alignment wrapText="1"/>
      <protection hidden="1"/>
    </xf>
    <xf numFmtId="43" fontId="0" fillId="0" borderId="6" xfId="0" applyNumberFormat="1" applyBorder="1" applyAlignment="1" applyProtection="1">
      <alignment wrapText="1"/>
      <protection hidden="1"/>
    </xf>
    <xf numFmtId="43" fontId="0" fillId="0" borderId="18" xfId="1" applyNumberFormat="1" applyFont="1" applyBorder="1" applyAlignment="1" applyProtection="1">
      <alignment wrapText="1"/>
      <protection hidden="1"/>
    </xf>
    <xf numFmtId="0" fontId="0" fillId="6" borderId="18" xfId="0" applyFill="1" applyBorder="1" applyAlignment="1" applyProtection="1">
      <alignment wrapText="1"/>
      <protection hidden="1"/>
    </xf>
    <xf numFmtId="0" fontId="0" fillId="6" borderId="19" xfId="0" applyFill="1" applyBorder="1" applyAlignment="1" applyProtection="1">
      <alignment wrapText="1"/>
      <protection hidden="1"/>
    </xf>
    <xf numFmtId="0" fontId="0" fillId="0" borderId="18" xfId="0" applyBorder="1" applyAlignment="1" applyProtection="1">
      <alignment wrapText="1"/>
      <protection hidden="1"/>
    </xf>
    <xf numFmtId="43" fontId="0" fillId="0" borderId="18" xfId="0" applyNumberFormat="1" applyBorder="1" applyAlignment="1" applyProtection="1">
      <alignment wrapText="1"/>
      <protection hidden="1"/>
    </xf>
    <xf numFmtId="0" fontId="0" fillId="0" borderId="19" xfId="0" applyBorder="1" applyAlignment="1" applyProtection="1">
      <alignment wrapText="1"/>
      <protection hidden="1"/>
    </xf>
    <xf numFmtId="0" fontId="21" fillId="0" borderId="6" xfId="0" applyFont="1" applyBorder="1" applyAlignment="1" applyProtection="1">
      <alignment wrapText="1"/>
      <protection hidden="1"/>
    </xf>
    <xf numFmtId="43" fontId="20" fillId="0" borderId="6" xfId="1" applyNumberFormat="1" applyFont="1" applyBorder="1" applyAlignment="1" applyProtection="1">
      <alignment wrapText="1"/>
      <protection hidden="1"/>
    </xf>
    <xf numFmtId="43" fontId="21" fillId="0" borderId="6" xfId="0" applyNumberFormat="1" applyFont="1" applyBorder="1" applyAlignment="1" applyProtection="1">
      <alignment wrapText="1"/>
      <protection hidden="1"/>
    </xf>
    <xf numFmtId="0" fontId="0" fillId="0" borderId="22" xfId="0" applyBorder="1" applyAlignment="1" applyProtection="1">
      <alignment wrapText="1"/>
      <protection hidden="1"/>
    </xf>
    <xf numFmtId="165" fontId="2" fillId="0" borderId="23" xfId="0" applyNumberFormat="1" applyFont="1" applyBorder="1" applyProtection="1">
      <protection hidden="1"/>
    </xf>
    <xf numFmtId="0" fontId="2" fillId="0" borderId="0" xfId="0" applyFont="1" applyAlignment="1">
      <alignment horizontal="center"/>
    </xf>
    <xf numFmtId="9" fontId="0" fillId="0" borderId="0" xfId="0" applyNumberFormat="1"/>
    <xf numFmtId="0" fontId="5" fillId="0" borderId="0" xfId="0" applyFont="1" applyAlignment="1">
      <alignment horizontal="left"/>
    </xf>
    <xf numFmtId="43" fontId="5" fillId="0" borderId="0" xfId="1" applyFont="1" applyProtection="1">
      <protection hidden="1"/>
    </xf>
    <xf numFmtId="0" fontId="2" fillId="0" borderId="0" xfId="0" applyFont="1" applyAlignment="1" applyProtection="1">
      <alignment horizontal="center" wrapText="1"/>
      <protection hidden="1"/>
    </xf>
    <xf numFmtId="0" fontId="5" fillId="0" borderId="0" xfId="0" applyFont="1" applyFill="1"/>
    <xf numFmtId="0" fontId="0" fillId="0" borderId="0" xfId="0" applyAlignment="1" applyProtection="1">
      <alignment horizontal="center"/>
      <protection hidden="1"/>
    </xf>
    <xf numFmtId="0" fontId="2" fillId="0" borderId="0" xfId="0" applyFont="1" applyAlignment="1" applyProtection="1">
      <alignment horizontal="center"/>
      <protection hidden="1"/>
    </xf>
    <xf numFmtId="0" fontId="0" fillId="0" borderId="0" xfId="0" applyAlignment="1" applyProtection="1">
      <protection hidden="1"/>
    </xf>
    <xf numFmtId="0" fontId="2" fillId="0" borderId="0" xfId="0" applyFont="1" applyProtection="1">
      <protection hidden="1"/>
    </xf>
    <xf numFmtId="0" fontId="2" fillId="0" borderId="0" xfId="0" applyFont="1" applyAlignment="1" applyProtection="1">
      <protection hidden="1"/>
    </xf>
    <xf numFmtId="0" fontId="5" fillId="0" borderId="0" xfId="0" applyFont="1" applyFill="1" applyAlignment="1">
      <alignment horizontal="center" wrapText="1"/>
    </xf>
    <xf numFmtId="9" fontId="5" fillId="0" borderId="0" xfId="2" applyFont="1" applyFill="1" applyAlignment="1">
      <alignment horizontal="center" wrapText="1"/>
    </xf>
    <xf numFmtId="43" fontId="5" fillId="0" borderId="0" xfId="0" applyNumberFormat="1" applyFont="1" applyFill="1" applyProtection="1">
      <protection hidden="1"/>
    </xf>
    <xf numFmtId="43" fontId="5" fillId="0" borderId="0" xfId="1" applyFont="1" applyFill="1" applyProtection="1">
      <protection hidden="1"/>
    </xf>
    <xf numFmtId="9" fontId="5" fillId="0" borderId="0" xfId="2" applyFont="1" applyFill="1" applyProtection="1">
      <protection hidden="1"/>
    </xf>
    <xf numFmtId="43" fontId="0" fillId="0" borderId="6" xfId="1" applyFont="1" applyBorder="1" applyAlignment="1" applyProtection="1">
      <alignment wrapText="1"/>
      <protection locked="0"/>
    </xf>
    <xf numFmtId="0" fontId="0" fillId="0" borderId="32" xfId="0" applyBorder="1" applyAlignment="1" applyProtection="1">
      <alignment horizontal="center" wrapText="1"/>
      <protection hidden="1"/>
    </xf>
    <xf numFmtId="0" fontId="2" fillId="0" borderId="7" xfId="0" applyFont="1" applyBorder="1" applyAlignment="1" applyProtection="1">
      <alignment horizontal="center" wrapText="1"/>
      <protection hidden="1"/>
    </xf>
    <xf numFmtId="0" fontId="2" fillId="0" borderId="12" xfId="0" applyFont="1" applyBorder="1" applyAlignment="1" applyProtection="1">
      <alignment horizontal="center" wrapText="1"/>
      <protection hidden="1"/>
    </xf>
    <xf numFmtId="0" fontId="2" fillId="0" borderId="0" xfId="0" applyFont="1" applyAlignment="1" applyProtection="1">
      <alignment horizontal="center" wrapText="1"/>
      <protection hidden="1"/>
    </xf>
    <xf numFmtId="43" fontId="0" fillId="0" borderId="6" xfId="1" applyNumberFormat="1" applyFont="1" applyBorder="1" applyAlignment="1" applyProtection="1">
      <alignment wrapText="1"/>
      <protection locked="0"/>
    </xf>
    <xf numFmtId="0" fontId="0" fillId="0" borderId="6" xfId="0" applyBorder="1"/>
    <xf numFmtId="0" fontId="2" fillId="0" borderId="6" xfId="0" applyFont="1" applyBorder="1"/>
    <xf numFmtId="0" fontId="2" fillId="0" borderId="6" xfId="0" applyFont="1" applyBorder="1" applyAlignment="1">
      <alignment horizontal="center" wrapText="1"/>
    </xf>
    <xf numFmtId="43" fontId="2" fillId="0" borderId="6" xfId="1" applyFont="1" applyBorder="1" applyProtection="1">
      <protection hidden="1"/>
    </xf>
    <xf numFmtId="0" fontId="0" fillId="0" borderId="0" xfId="0" applyFont="1" applyBorder="1" applyAlignment="1" applyProtection="1">
      <alignment horizontal="center"/>
      <protection locked="0"/>
    </xf>
    <xf numFmtId="43" fontId="0" fillId="0" borderId="6" xfId="1" applyFont="1" applyBorder="1" applyProtection="1">
      <protection hidden="1"/>
    </xf>
    <xf numFmtId="0" fontId="0" fillId="0" borderId="6" xfId="0" applyBorder="1" applyProtection="1">
      <protection hidden="1"/>
    </xf>
    <xf numFmtId="0" fontId="2" fillId="0" borderId="6" xfId="0" applyFont="1" applyBorder="1" applyProtection="1">
      <protection hidden="1"/>
    </xf>
    <xf numFmtId="43" fontId="20" fillId="0" borderId="0" xfId="0" applyNumberFormat="1" applyFont="1" applyProtection="1">
      <protection hidden="1"/>
    </xf>
    <xf numFmtId="43" fontId="0" fillId="0" borderId="0" xfId="1" applyFont="1" applyBorder="1" applyAlignment="1" applyProtection="1">
      <alignment horizontal="center" wrapText="1"/>
      <protection locked="0"/>
    </xf>
    <xf numFmtId="0" fontId="0" fillId="0" borderId="0" xfId="0" applyFont="1" applyFill="1" applyBorder="1" applyAlignment="1" applyProtection="1">
      <alignment horizontal="center"/>
      <protection locked="0"/>
    </xf>
    <xf numFmtId="0" fontId="2" fillId="0" borderId="0" xfId="0" applyFont="1" applyAlignment="1" applyProtection="1">
      <alignment horizontal="center"/>
      <protection hidden="1"/>
    </xf>
    <xf numFmtId="164" fontId="0" fillId="0" borderId="0" xfId="2" applyNumberFormat="1" applyFont="1" applyProtection="1">
      <protection locked="0"/>
    </xf>
    <xf numFmtId="0" fontId="0" fillId="0" borderId="6" xfId="0" applyBorder="1" applyAlignment="1">
      <alignment horizontal="center"/>
    </xf>
    <xf numFmtId="0" fontId="0" fillId="0" borderId="21" xfId="0" applyBorder="1" applyAlignment="1">
      <alignment horizontal="center"/>
    </xf>
    <xf numFmtId="0" fontId="2" fillId="0" borderId="38" xfId="0" applyFont="1" applyBorder="1" applyAlignment="1">
      <alignment horizontal="center" wrapText="1"/>
    </xf>
    <xf numFmtId="0" fontId="2" fillId="0" borderId="38" xfId="0" applyFont="1" applyBorder="1" applyAlignment="1">
      <alignment horizontal="center"/>
    </xf>
    <xf numFmtId="0" fontId="0" fillId="0" borderId="6" xfId="0" applyBorder="1" applyAlignment="1">
      <alignment horizontal="center"/>
    </xf>
    <xf numFmtId="0" fontId="2" fillId="0" borderId="6" xfId="0" applyFont="1" applyBorder="1" applyAlignment="1">
      <alignment horizontal="center" wrapText="1"/>
    </xf>
    <xf numFmtId="0" fontId="2" fillId="0" borderId="12" xfId="0" applyFont="1" applyBorder="1" applyAlignment="1">
      <alignment horizontal="center" wrapText="1"/>
    </xf>
    <xf numFmtId="0" fontId="5" fillId="0" borderId="0" xfId="0" applyFont="1" applyAlignment="1">
      <alignment horizontal="left"/>
    </xf>
    <xf numFmtId="0" fontId="2" fillId="0" borderId="15" xfId="0" applyFont="1" applyBorder="1" applyAlignment="1">
      <alignment horizontal="center" wrapText="1"/>
    </xf>
    <xf numFmtId="0" fontId="0" fillId="0" borderId="11" xfId="0" applyBorder="1" applyAlignment="1">
      <alignment horizontal="center" wrapText="1"/>
    </xf>
    <xf numFmtId="43" fontId="0" fillId="0" borderId="8" xfId="1" applyFont="1" applyBorder="1" applyAlignment="1" applyProtection="1">
      <protection hidden="1"/>
    </xf>
    <xf numFmtId="0" fontId="0" fillId="0" borderId="6" xfId="0" applyBorder="1" applyProtection="1">
      <protection locked="0"/>
    </xf>
    <xf numFmtId="0" fontId="2" fillId="0" borderId="8" xfId="0" applyFont="1" applyBorder="1" applyAlignment="1" applyProtection="1">
      <protection hidden="1"/>
    </xf>
    <xf numFmtId="43" fontId="22" fillId="0" borderId="6" xfId="0" applyNumberFormat="1" applyFont="1" applyBorder="1" applyProtection="1">
      <protection hidden="1"/>
    </xf>
    <xf numFmtId="43" fontId="0" fillId="0" borderId="0" xfId="1" applyNumberFormat="1" applyFont="1" applyBorder="1" applyAlignment="1" applyProtection="1">
      <alignment wrapText="1"/>
      <protection locked="0"/>
    </xf>
    <xf numFmtId="43" fontId="10" fillId="0" borderId="0" xfId="0" applyNumberFormat="1" applyFont="1" applyProtection="1">
      <protection hidden="1"/>
    </xf>
    <xf numFmtId="0" fontId="0" fillId="0" borderId="0" xfId="0" applyBorder="1" applyProtection="1">
      <protection hidden="1"/>
    </xf>
    <xf numFmtId="0" fontId="2" fillId="0" borderId="0" xfId="0" applyFont="1" applyBorder="1" applyAlignment="1" applyProtection="1">
      <alignment horizontal="center" wrapText="1"/>
      <protection hidden="1"/>
    </xf>
    <xf numFmtId="165" fontId="0" fillId="0" borderId="0" xfId="1" applyNumberFormat="1" applyFont="1" applyBorder="1" applyProtection="1">
      <protection hidden="1"/>
    </xf>
    <xf numFmtId="9" fontId="0" fillId="0" borderId="0" xfId="0" applyNumberFormat="1" applyBorder="1" applyProtection="1">
      <protection hidden="1"/>
    </xf>
    <xf numFmtId="165" fontId="0" fillId="0" borderId="0" xfId="0" applyNumberFormat="1" applyBorder="1" applyProtection="1">
      <protection hidden="1"/>
    </xf>
    <xf numFmtId="14" fontId="0" fillId="0" borderId="0" xfId="0" applyNumberFormat="1" applyFont="1" applyBorder="1" applyAlignment="1" applyProtection="1">
      <alignment horizontal="center"/>
      <protection locked="0"/>
    </xf>
    <xf numFmtId="49" fontId="0" fillId="0" borderId="0" xfId="0" applyNumberFormat="1" applyFont="1" applyBorder="1" applyAlignment="1" applyProtection="1">
      <alignment horizontal="center"/>
      <protection locked="0"/>
    </xf>
    <xf numFmtId="49" fontId="0" fillId="0" borderId="0" xfId="0" applyNumberFormat="1" applyFont="1" applyBorder="1" applyAlignment="1" applyProtection="1">
      <alignment horizontal="left"/>
      <protection locked="0"/>
    </xf>
    <xf numFmtId="0" fontId="2" fillId="0" borderId="0" xfId="0" applyFont="1" applyAlignment="1" applyProtection="1">
      <alignment horizontal="left"/>
      <protection locked="0"/>
    </xf>
    <xf numFmtId="165" fontId="2" fillId="0" borderId="6" xfId="0" applyNumberFormat="1" applyFont="1" applyBorder="1" applyProtection="1">
      <protection hidden="1"/>
    </xf>
    <xf numFmtId="0" fontId="0" fillId="0" borderId="7" xfId="0" applyBorder="1"/>
    <xf numFmtId="0" fontId="0" fillId="0" borderId="5" xfId="0" applyBorder="1"/>
    <xf numFmtId="165" fontId="0" fillId="0" borderId="6" xfId="1" applyNumberFormat="1" applyFont="1" applyBorder="1" applyProtection="1">
      <protection locked="0"/>
    </xf>
    <xf numFmtId="43" fontId="20" fillId="0" borderId="0" xfId="0" applyNumberFormat="1" applyFont="1" applyProtection="1">
      <protection hidden="1"/>
    </xf>
    <xf numFmtId="0" fontId="20" fillId="0" borderId="0" xfId="0" applyFont="1" applyProtection="1">
      <protection hidden="1"/>
    </xf>
    <xf numFmtId="43" fontId="5" fillId="0" borderId="0" xfId="0" applyNumberFormat="1" applyFont="1" applyProtection="1">
      <protection hidden="1"/>
    </xf>
    <xf numFmtId="0" fontId="5" fillId="0" borderId="0" xfId="0" applyFont="1" applyProtection="1">
      <protection hidden="1"/>
    </xf>
    <xf numFmtId="43" fontId="23" fillId="0" borderId="0" xfId="1" applyFont="1" applyBorder="1" applyAlignment="1" applyProtection="1">
      <alignment wrapText="1"/>
      <protection hidden="1"/>
    </xf>
    <xf numFmtId="165" fontId="24" fillId="0" borderId="6" xfId="1" applyNumberFormat="1" applyFont="1" applyBorder="1" applyProtection="1">
      <protection locked="0"/>
    </xf>
    <xf numFmtId="14" fontId="25" fillId="0" borderId="0" xfId="0" applyNumberFormat="1" applyFont="1"/>
    <xf numFmtId="0" fontId="2" fillId="0" borderId="0" xfId="0" applyFont="1" applyAlignment="1" applyProtection="1">
      <alignment horizontal="center" wrapText="1"/>
      <protection hidden="1"/>
    </xf>
    <xf numFmtId="0" fontId="2" fillId="0" borderId="0" xfId="0" applyFont="1" applyAlignment="1" applyProtection="1">
      <alignment horizontal="center"/>
      <protection hidden="1"/>
    </xf>
    <xf numFmtId="0" fontId="23" fillId="0" borderId="0" xfId="0" applyFont="1" applyProtection="1">
      <protection hidden="1"/>
    </xf>
    <xf numFmtId="14" fontId="23" fillId="0" borderId="0" xfId="0" applyNumberFormat="1" applyFont="1" applyProtection="1">
      <protection hidden="1"/>
    </xf>
    <xf numFmtId="0" fontId="2" fillId="0" borderId="0" xfId="0" applyFont="1" applyProtection="1">
      <protection locked="0"/>
    </xf>
    <xf numFmtId="0" fontId="2" fillId="5" borderId="21" xfId="0" applyFont="1" applyFill="1" applyBorder="1" applyAlignment="1">
      <alignment horizontal="center" vertical="center" wrapText="1"/>
    </xf>
    <xf numFmtId="14" fontId="0" fillId="5" borderId="6" xfId="0" applyNumberFormat="1" applyFill="1" applyBorder="1" applyProtection="1">
      <protection hidden="1"/>
    </xf>
    <xf numFmtId="0" fontId="2" fillId="5" borderId="6" xfId="0" applyFont="1" applyFill="1" applyBorder="1" applyProtection="1">
      <protection hidden="1"/>
    </xf>
    <xf numFmtId="165" fontId="2" fillId="5" borderId="6" xfId="1" applyNumberFormat="1" applyFont="1" applyFill="1" applyBorder="1" applyProtection="1">
      <protection locked="0"/>
    </xf>
    <xf numFmtId="165" fontId="0" fillId="5" borderId="0" xfId="1" applyNumberFormat="1" applyFont="1" applyFill="1" applyProtection="1">
      <protection hidden="1"/>
    </xf>
    <xf numFmtId="165" fontId="2" fillId="5" borderId="23" xfId="1" applyNumberFormat="1" applyFont="1" applyFill="1" applyBorder="1" applyProtection="1">
      <protection hidden="1"/>
    </xf>
    <xf numFmtId="165" fontId="2" fillId="5" borderId="0" xfId="1" applyNumberFormat="1" applyFont="1" applyFill="1" applyProtection="1">
      <protection hidden="1"/>
    </xf>
    <xf numFmtId="0" fontId="2" fillId="5" borderId="0" xfId="0" applyFont="1" applyFill="1" applyProtection="1">
      <protection hidden="1"/>
    </xf>
    <xf numFmtId="0" fontId="0" fillId="0" borderId="0" xfId="0" applyAlignment="1">
      <alignment horizontal="center"/>
    </xf>
    <xf numFmtId="0" fontId="0" fillId="0" borderId="0" xfId="0" applyProtection="1">
      <protection locked="0" hidden="1"/>
    </xf>
    <xf numFmtId="0" fontId="0" fillId="0" borderId="0" xfId="0" applyAlignment="1">
      <alignment horizontal="center"/>
    </xf>
    <xf numFmtId="0" fontId="0" fillId="0" borderId="0" xfId="0" applyAlignment="1">
      <alignment horizontal="center"/>
    </xf>
    <xf numFmtId="43" fontId="0" fillId="0" borderId="0" xfId="1" applyFont="1" applyProtection="1">
      <protection hidden="1"/>
    </xf>
    <xf numFmtId="165" fontId="2" fillId="0" borderId="33" xfId="1" applyNumberFormat="1" applyFont="1" applyBorder="1" applyProtection="1">
      <protection hidden="1"/>
    </xf>
    <xf numFmtId="43" fontId="2" fillId="0" borderId="33" xfId="1" applyNumberFormat="1" applyFont="1" applyBorder="1" applyProtection="1">
      <protection hidden="1"/>
    </xf>
    <xf numFmtId="0" fontId="2" fillId="0" borderId="0" xfId="0" applyFont="1" applyAlignment="1">
      <alignment horizontal="center" vertical="center" wrapText="1"/>
    </xf>
    <xf numFmtId="0" fontId="26" fillId="0" borderId="0" xfId="0" applyFont="1" applyAlignment="1">
      <alignment horizontal="center" vertical="center" wrapText="1"/>
    </xf>
    <xf numFmtId="0" fontId="28" fillId="0" borderId="0" xfId="0" applyFont="1" applyBorder="1" applyAlignment="1" applyProtection="1">
      <alignment horizontal="center" wrapText="1"/>
      <protection locked="0"/>
    </xf>
    <xf numFmtId="43" fontId="29" fillId="0" borderId="0" xfId="1" applyFont="1" applyBorder="1" applyAlignment="1" applyProtection="1">
      <alignment horizontal="center" wrapText="1"/>
      <protection locked="0"/>
    </xf>
    <xf numFmtId="0" fontId="28" fillId="0" borderId="0" xfId="0" applyFont="1" applyBorder="1" applyAlignment="1" applyProtection="1">
      <alignment horizontal="left" wrapText="1"/>
      <protection locked="0"/>
    </xf>
    <xf numFmtId="0" fontId="0" fillId="0" borderId="0" xfId="0" applyAlignment="1" applyProtection="1">
      <alignment horizontal="left"/>
      <protection locked="0"/>
    </xf>
    <xf numFmtId="0" fontId="2" fillId="8" borderId="6" xfId="0" applyFont="1" applyFill="1" applyBorder="1" applyAlignment="1" applyProtection="1">
      <alignment horizontal="center" vertical="center" wrapText="1"/>
      <protection locked="0"/>
    </xf>
    <xf numFmtId="0" fontId="0" fillId="8" borderId="6" xfId="0" applyFill="1" applyBorder="1" applyProtection="1">
      <protection locked="0"/>
    </xf>
    <xf numFmtId="0" fontId="22" fillId="8" borderId="6" xfId="0" applyFont="1" applyFill="1" applyBorder="1" applyAlignment="1" applyProtection="1">
      <alignment horizontal="center" vertical="center" wrapText="1"/>
      <protection locked="0"/>
    </xf>
    <xf numFmtId="0" fontId="23" fillId="7" borderId="0" xfId="0" applyFont="1" applyFill="1" applyProtection="1">
      <protection hidden="1"/>
    </xf>
    <xf numFmtId="0" fontId="0" fillId="0" borderId="0" xfId="0" applyAlignment="1" applyProtection="1">
      <alignment horizontal="center" wrapText="1"/>
      <protection locked="0"/>
    </xf>
    <xf numFmtId="165" fontId="0" fillId="0" borderId="6" xfId="1" applyNumberFormat="1" applyFont="1" applyBorder="1" applyProtection="1">
      <protection hidden="1"/>
    </xf>
    <xf numFmtId="0" fontId="0" fillId="0" borderId="8" xfId="0" applyBorder="1" applyProtection="1">
      <protection hidden="1"/>
    </xf>
    <xf numFmtId="0" fontId="2" fillId="0" borderId="0" xfId="0" applyFont="1" applyAlignment="1">
      <alignment horizontal="center"/>
    </xf>
    <xf numFmtId="0" fontId="0" fillId="0" borderId="0" xfId="0" applyAlignment="1">
      <alignment wrapText="1"/>
    </xf>
    <xf numFmtId="0" fontId="0" fillId="0" borderId="0" xfId="0" applyAlignment="1">
      <alignment horizontal="left"/>
    </xf>
    <xf numFmtId="0" fontId="2" fillId="0" borderId="0" xfId="0" applyFont="1" applyAlignment="1" applyProtection="1">
      <alignment horizontal="left" vertical="top" wrapText="1"/>
      <protection locked="0"/>
    </xf>
    <xf numFmtId="0" fontId="2" fillId="0" borderId="6" xfId="0" applyFont="1" applyBorder="1" applyAlignment="1" applyProtection="1">
      <alignment horizontal="left"/>
      <protection hidden="1"/>
    </xf>
    <xf numFmtId="43" fontId="2" fillId="0" borderId="7" xfId="0" applyNumberFormat="1" applyFont="1" applyBorder="1" applyAlignment="1" applyProtection="1">
      <alignment horizontal="center"/>
      <protection hidden="1"/>
    </xf>
    <xf numFmtId="43" fontId="2" fillId="0" borderId="5" xfId="0" applyNumberFormat="1" applyFont="1" applyBorder="1" applyAlignment="1" applyProtection="1">
      <alignment horizontal="center"/>
      <protection hidden="1"/>
    </xf>
    <xf numFmtId="43" fontId="2" fillId="0" borderId="8" xfId="0" applyNumberFormat="1" applyFont="1" applyBorder="1" applyAlignment="1" applyProtection="1">
      <alignment horizontal="center"/>
      <protection hidden="1"/>
    </xf>
    <xf numFmtId="0" fontId="2" fillId="0" borderId="19" xfId="0" applyFont="1" applyBorder="1" applyAlignment="1" applyProtection="1">
      <alignment horizontal="right"/>
      <protection hidden="1"/>
    </xf>
    <xf numFmtId="0" fontId="2" fillId="0" borderId="33" xfId="0" applyFont="1" applyBorder="1" applyAlignment="1" applyProtection="1">
      <alignment horizontal="right"/>
      <protection hidden="1"/>
    </xf>
    <xf numFmtId="0" fontId="2" fillId="0" borderId="34" xfId="0" applyFont="1" applyBorder="1" applyAlignment="1" applyProtection="1">
      <alignment horizontal="right"/>
      <protection hidden="1"/>
    </xf>
    <xf numFmtId="0" fontId="2" fillId="0" borderId="9" xfId="0" applyFont="1" applyBorder="1" applyAlignment="1" applyProtection="1">
      <alignment horizontal="right"/>
      <protection hidden="1"/>
    </xf>
    <xf numFmtId="0" fontId="2" fillId="0" borderId="10" xfId="0" applyFont="1" applyBorder="1" applyAlignment="1" applyProtection="1">
      <alignment horizontal="right"/>
      <protection hidden="1"/>
    </xf>
    <xf numFmtId="0" fontId="2" fillId="0" borderId="11" xfId="0" applyFont="1" applyBorder="1" applyAlignment="1" applyProtection="1">
      <alignment horizontal="right"/>
      <protection hidden="1"/>
    </xf>
    <xf numFmtId="0" fontId="2" fillId="0" borderId="10" xfId="0" applyFont="1" applyBorder="1" applyAlignment="1">
      <alignment horizontal="center"/>
    </xf>
    <xf numFmtId="0" fontId="2" fillId="0" borderId="0" xfId="0" applyFont="1" applyAlignment="1" applyProtection="1">
      <alignment horizontal="center" wrapText="1"/>
      <protection hidden="1"/>
    </xf>
    <xf numFmtId="0" fontId="2" fillId="0" borderId="6" xfId="0" applyFont="1" applyBorder="1" applyAlignment="1" applyProtection="1">
      <alignment horizontal="left" wrapText="1"/>
      <protection hidden="1"/>
    </xf>
    <xf numFmtId="0" fontId="0" fillId="0" borderId="6" xfId="0" applyBorder="1" applyAlignment="1" applyProtection="1">
      <alignment horizontal="left" wrapText="1"/>
      <protection hidden="1"/>
    </xf>
    <xf numFmtId="0" fontId="2" fillId="0" borderId="13" xfId="0" applyFont="1" applyBorder="1" applyAlignment="1" applyProtection="1">
      <alignment horizontal="center" wrapText="1"/>
      <protection hidden="1"/>
    </xf>
    <xf numFmtId="0" fontId="2" fillId="0" borderId="14" xfId="0" applyFont="1" applyBorder="1" applyAlignment="1" applyProtection="1">
      <alignment horizontal="center" wrapText="1"/>
      <protection hidden="1"/>
    </xf>
    <xf numFmtId="0" fontId="2" fillId="0" borderId="20" xfId="0" applyFont="1" applyBorder="1" applyAlignment="1" applyProtection="1">
      <alignment horizontal="center" wrapText="1"/>
      <protection hidden="1"/>
    </xf>
    <xf numFmtId="0" fontId="2" fillId="0" borderId="5" xfId="0" applyFont="1" applyBorder="1" applyAlignment="1" applyProtection="1">
      <alignment horizontal="center" wrapText="1"/>
      <protection hidden="1"/>
    </xf>
    <xf numFmtId="0" fontId="2" fillId="0" borderId="8" xfId="0" applyFont="1" applyBorder="1" applyAlignment="1" applyProtection="1">
      <alignment horizontal="center" wrapText="1"/>
      <protection hidden="1"/>
    </xf>
    <xf numFmtId="0" fontId="0" fillId="0" borderId="7" xfId="0" applyBorder="1" applyAlignment="1" applyProtection="1">
      <alignment horizontal="left" wrapText="1"/>
      <protection hidden="1"/>
    </xf>
    <xf numFmtId="0" fontId="0" fillId="0" borderId="5" xfId="0" applyBorder="1" applyAlignment="1" applyProtection="1">
      <alignment horizontal="left" wrapText="1"/>
      <protection hidden="1"/>
    </xf>
    <xf numFmtId="0" fontId="0" fillId="0" borderId="8" xfId="0" applyBorder="1" applyAlignment="1" applyProtection="1">
      <alignment horizontal="left" wrapText="1"/>
      <protection hidden="1"/>
    </xf>
    <xf numFmtId="0" fontId="2" fillId="0" borderId="0" xfId="0" applyFont="1" applyAlignment="1" applyProtection="1">
      <alignment horizontal="left" wrapText="1"/>
      <protection hidden="1"/>
    </xf>
    <xf numFmtId="0" fontId="2" fillId="0" borderId="0" xfId="0" applyFont="1" applyAlignment="1" applyProtection="1">
      <alignment horizontal="left"/>
      <protection hidden="1"/>
    </xf>
    <xf numFmtId="0" fontId="2" fillId="0" borderId="0" xfId="0" applyFont="1" applyAlignment="1" applyProtection="1">
      <alignment horizontal="center"/>
      <protection hidden="1"/>
    </xf>
    <xf numFmtId="0" fontId="2" fillId="0" borderId="6" xfId="0" applyFont="1" applyBorder="1" applyAlignment="1" applyProtection="1">
      <alignment horizontal="center" vertical="center"/>
      <protection hidden="1"/>
    </xf>
    <xf numFmtId="0" fontId="2" fillId="8" borderId="6" xfId="0" applyFont="1" applyFill="1" applyBorder="1" applyAlignment="1">
      <alignment horizontal="center" vertical="center"/>
    </xf>
    <xf numFmtId="0" fontId="5" fillId="0" borderId="0" xfId="0" applyFont="1" applyAlignment="1">
      <alignment horizontal="left"/>
    </xf>
    <xf numFmtId="0" fontId="2" fillId="0" borderId="0" xfId="0" applyFont="1" applyAlignment="1" applyProtection="1">
      <alignment horizontal="right"/>
      <protection hidden="1"/>
    </xf>
    <xf numFmtId="0" fontId="2" fillId="0" borderId="0" xfId="0" applyFont="1" applyAlignment="1">
      <alignment horizontal="left"/>
    </xf>
    <xf numFmtId="0" fontId="2" fillId="0" borderId="7" xfId="0" applyFont="1" applyBorder="1" applyAlignment="1">
      <alignment horizontal="center" wrapText="1"/>
    </xf>
    <xf numFmtId="0" fontId="2" fillId="0" borderId="5" xfId="0" applyFont="1" applyBorder="1" applyAlignment="1">
      <alignment horizontal="center" wrapText="1"/>
    </xf>
    <xf numFmtId="0" fontId="2" fillId="0" borderId="8" xfId="0" applyFont="1" applyBorder="1" applyAlignment="1">
      <alignment horizontal="center" wrapText="1"/>
    </xf>
    <xf numFmtId="0" fontId="0" fillId="0" borderId="7" xfId="0" applyBorder="1" applyAlignment="1" applyProtection="1">
      <alignment horizontal="left"/>
      <protection locked="0"/>
    </xf>
    <xf numFmtId="0" fontId="0" fillId="0" borderId="5" xfId="0" applyBorder="1" applyAlignment="1" applyProtection="1">
      <alignment horizontal="left"/>
      <protection locked="0"/>
    </xf>
    <xf numFmtId="0" fontId="0" fillId="0" borderId="8" xfId="0" applyBorder="1" applyAlignment="1" applyProtection="1">
      <alignment horizontal="left"/>
      <protection locked="0"/>
    </xf>
    <xf numFmtId="0" fontId="2" fillId="0" borderId="7" xfId="0" applyFont="1" applyBorder="1" applyAlignment="1" applyProtection="1">
      <alignment horizontal="left"/>
      <protection hidden="1"/>
    </xf>
    <xf numFmtId="0" fontId="2" fillId="0" borderId="5" xfId="0" applyFont="1" applyBorder="1" applyAlignment="1" applyProtection="1">
      <alignment horizontal="left"/>
      <protection hidden="1"/>
    </xf>
    <xf numFmtId="0" fontId="2" fillId="0" borderId="8" xfId="0" applyFont="1" applyBorder="1" applyAlignment="1" applyProtection="1">
      <alignment horizontal="left"/>
      <protection hidden="1"/>
    </xf>
    <xf numFmtId="0" fontId="0" fillId="0" borderId="7" xfId="0" applyBorder="1" applyAlignment="1" applyProtection="1">
      <alignment horizontal="center"/>
      <protection locked="0"/>
    </xf>
    <xf numFmtId="0" fontId="0" fillId="0" borderId="8" xfId="0" applyBorder="1" applyAlignment="1" applyProtection="1">
      <alignment horizontal="center"/>
      <protection locked="0"/>
    </xf>
    <xf numFmtId="0" fontId="0" fillId="0" borderId="7" xfId="0" applyBorder="1" applyAlignment="1" applyProtection="1">
      <alignment horizontal="center"/>
      <protection hidden="1"/>
    </xf>
    <xf numFmtId="0" fontId="0" fillId="0" borderId="8" xfId="0" applyBorder="1" applyAlignment="1" applyProtection="1">
      <alignment horizontal="center"/>
      <protection hidden="1"/>
    </xf>
    <xf numFmtId="0" fontId="2" fillId="0" borderId="35" xfId="0" applyFont="1" applyBorder="1" applyAlignment="1">
      <alignment horizontal="center"/>
    </xf>
    <xf numFmtId="0" fontId="2" fillId="0" borderId="36" xfId="0" applyFont="1" applyBorder="1" applyAlignment="1">
      <alignment horizontal="center"/>
    </xf>
    <xf numFmtId="0" fontId="2" fillId="0" borderId="37" xfId="0" applyFont="1" applyBorder="1" applyAlignment="1">
      <alignment horizontal="center"/>
    </xf>
    <xf numFmtId="0" fontId="0" fillId="0" borderId="21" xfId="0" applyBorder="1" applyAlignment="1">
      <alignment horizontal="center"/>
    </xf>
    <xf numFmtId="0" fontId="0" fillId="0" borderId="6" xfId="0" applyBorder="1" applyAlignment="1">
      <alignment horizontal="left"/>
    </xf>
    <xf numFmtId="0" fontId="2" fillId="0" borderId="39" xfId="0" applyFont="1" applyBorder="1" applyAlignment="1">
      <alignment horizontal="center" wrapText="1"/>
    </xf>
    <xf numFmtId="0" fontId="2" fillId="0" borderId="40" xfId="0" applyFont="1" applyBorder="1" applyAlignment="1">
      <alignment horizontal="center" wrapText="1"/>
    </xf>
    <xf numFmtId="0" fontId="0" fillId="0" borderId="7" xfId="0" applyBorder="1" applyAlignment="1">
      <alignment horizontal="center"/>
    </xf>
    <xf numFmtId="0" fontId="0" fillId="0" borderId="8" xfId="0" applyBorder="1" applyAlignment="1">
      <alignment horizontal="center"/>
    </xf>
    <xf numFmtId="0" fontId="0" fillId="0" borderId="0" xfId="0" applyAlignment="1" applyProtection="1">
      <alignment horizontal="left"/>
      <protection locked="0"/>
    </xf>
    <xf numFmtId="43" fontId="0" fillId="0" borderId="6" xfId="1" applyFont="1" applyBorder="1" applyAlignment="1" applyProtection="1">
      <alignment horizontal="center"/>
      <protection hidden="1"/>
    </xf>
    <xf numFmtId="0" fontId="2" fillId="0" borderId="0" xfId="0" applyFont="1" applyAlignment="1">
      <alignment horizontal="left" wrapText="1"/>
    </xf>
    <xf numFmtId="0" fontId="0" fillId="0" borderId="0" xfId="0" applyAlignment="1">
      <alignment horizontal="center"/>
    </xf>
    <xf numFmtId="0" fontId="2" fillId="0" borderId="35" xfId="0" applyFont="1" applyBorder="1" applyAlignment="1">
      <alignment horizontal="center" wrapText="1"/>
    </xf>
    <xf numFmtId="0" fontId="2" fillId="0" borderId="37" xfId="0" applyFont="1" applyBorder="1" applyAlignment="1">
      <alignment horizontal="center" wrapText="1"/>
    </xf>
    <xf numFmtId="43" fontId="0" fillId="0" borderId="7" xfId="1" applyFont="1" applyBorder="1" applyAlignment="1" applyProtection="1">
      <alignment horizontal="center"/>
      <protection hidden="1"/>
    </xf>
    <xf numFmtId="43" fontId="0" fillId="0" borderId="8" xfId="1" applyFont="1" applyBorder="1" applyAlignment="1" applyProtection="1">
      <alignment horizontal="center"/>
      <protection hidden="1"/>
    </xf>
    <xf numFmtId="0" fontId="18" fillId="2" borderId="25" xfId="0" applyFont="1" applyFill="1" applyBorder="1" applyAlignment="1">
      <alignment horizontal="center" vertical="top" wrapText="1"/>
    </xf>
    <xf numFmtId="0" fontId="18" fillId="2" borderId="26" xfId="0" applyFont="1" applyFill="1" applyBorder="1" applyAlignment="1">
      <alignment horizontal="center" vertical="top" wrapText="1"/>
    </xf>
    <xf numFmtId="0" fontId="18" fillId="2" borderId="27" xfId="0" applyFont="1" applyFill="1" applyBorder="1" applyAlignment="1">
      <alignment horizontal="center" vertical="top" wrapText="1"/>
    </xf>
    <xf numFmtId="0" fontId="17" fillId="2" borderId="28" xfId="0" applyFont="1" applyFill="1" applyBorder="1" applyAlignment="1">
      <alignment horizontal="center" vertical="top" wrapText="1"/>
    </xf>
    <xf numFmtId="0" fontId="17" fillId="2" borderId="29" xfId="0" applyFont="1" applyFill="1" applyBorder="1" applyAlignment="1">
      <alignment horizontal="center" vertical="top" wrapText="1"/>
    </xf>
    <xf numFmtId="9" fontId="17" fillId="2" borderId="28" xfId="0" applyNumberFormat="1" applyFont="1" applyFill="1" applyBorder="1" applyAlignment="1">
      <alignment horizontal="center" vertical="top" wrapText="1"/>
    </xf>
    <xf numFmtId="9" fontId="17" fillId="2" borderId="29" xfId="0" applyNumberFormat="1" applyFont="1" applyFill="1" applyBorder="1" applyAlignment="1">
      <alignment horizontal="center" vertical="top" wrapText="1"/>
    </xf>
    <xf numFmtId="0" fontId="15" fillId="0" borderId="31" xfId="0" applyFont="1" applyBorder="1" applyAlignment="1">
      <alignment horizontal="center" wrapText="1"/>
    </xf>
    <xf numFmtId="0" fontId="17" fillId="2" borderId="28" xfId="0" applyFont="1" applyFill="1" applyBorder="1" applyAlignment="1">
      <alignment vertical="top" wrapText="1"/>
    </xf>
    <xf numFmtId="0" fontId="17" fillId="2" borderId="30" xfId="0" applyFont="1" applyFill="1" applyBorder="1" applyAlignment="1">
      <alignment vertical="top" wrapText="1"/>
    </xf>
    <xf numFmtId="0" fontId="17" fillId="2" borderId="29" xfId="0" applyFont="1" applyFill="1" applyBorder="1" applyAlignment="1">
      <alignment vertical="top" wrapText="1"/>
    </xf>
    <xf numFmtId="0" fontId="17" fillId="2" borderId="30" xfId="0" applyFont="1" applyFill="1" applyBorder="1" applyAlignment="1">
      <alignment horizontal="center" vertical="top" wrapText="1"/>
    </xf>
  </cellXfs>
  <cellStyles count="4">
    <cellStyle name="Comma" xfId="1" builtinId="3"/>
    <cellStyle name="Hyperlink" xfId="3" builtinId="8"/>
    <cellStyle name="Normal" xfId="0" builtinId="0"/>
    <cellStyle name="Percent" xfId="2"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7</xdr:row>
      <xdr:rowOff>114300</xdr:rowOff>
    </xdr:from>
    <xdr:to>
      <xdr:col>9</xdr:col>
      <xdr:colOff>1</xdr:colOff>
      <xdr:row>14</xdr:row>
      <xdr:rowOff>66675</xdr:rowOff>
    </xdr:to>
    <xdr:sp macro="" textlink="">
      <xdr:nvSpPr>
        <xdr:cNvPr id="2" name="TextBox 1"/>
        <xdr:cNvSpPr txBox="1"/>
      </xdr:nvSpPr>
      <xdr:spPr>
        <a:xfrm>
          <a:off x="0" y="1457325"/>
          <a:ext cx="5486401" cy="1285875"/>
        </a:xfrm>
        <a:prstGeom prst="rect">
          <a:avLst/>
        </a:prstGeom>
        <a:solidFill>
          <a:schemeClr val="accen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100"/>
            <a:t>		Prepared By</a:t>
          </a:r>
        </a:p>
        <a:p>
          <a:r>
            <a:rPr lang="en-US" sz="1100"/>
            <a:t>K.Ramamoorthy</a:t>
          </a:r>
        </a:p>
        <a:p>
          <a:r>
            <a:rPr lang="en-US" sz="1100"/>
            <a:t>CA_Final</a:t>
          </a:r>
          <a:r>
            <a:rPr lang="en-US" sz="1100" baseline="0"/>
            <a:t> Student </a:t>
          </a:r>
          <a:endParaRPr lang="en-US" sz="1100"/>
        </a:p>
        <a:p>
          <a:r>
            <a:rPr lang="en-US" sz="1100"/>
            <a:t>(M) +91 9626787853</a:t>
          </a:r>
        </a:p>
        <a:p>
          <a:r>
            <a:rPr lang="en-US" sz="1100"/>
            <a:t>ram.moorthy34@gmail.com                                                                                                     </a:t>
          </a:r>
          <a:r>
            <a:rPr lang="en-US" sz="1100" b="1" i="1"/>
            <a:t>Note:Contact Me for</a:t>
          </a:r>
          <a:r>
            <a:rPr lang="en-US" sz="1100" b="1" i="1" baseline="0"/>
            <a:t> Any Doubts and Suggestion</a:t>
          </a:r>
          <a:endParaRPr lang="en-US" sz="1100" b="1" i="1"/>
        </a:p>
      </xdr:txBody>
    </xdr:sp>
    <xdr:clientData/>
  </xdr:twoCellAnchor>
  <xdr:twoCellAnchor>
    <xdr:from>
      <xdr:col>0</xdr:col>
      <xdr:colOff>0</xdr:colOff>
      <xdr:row>0</xdr:row>
      <xdr:rowOff>9525</xdr:rowOff>
    </xdr:from>
    <xdr:to>
      <xdr:col>8</xdr:col>
      <xdr:colOff>600075</xdr:colOff>
      <xdr:row>7</xdr:row>
      <xdr:rowOff>95250</xdr:rowOff>
    </xdr:to>
    <xdr:sp macro="" textlink="">
      <xdr:nvSpPr>
        <xdr:cNvPr id="3" name="TextBox 2"/>
        <xdr:cNvSpPr txBox="1"/>
      </xdr:nvSpPr>
      <xdr:spPr>
        <a:xfrm>
          <a:off x="0" y="9525"/>
          <a:ext cx="5476875" cy="14287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100"/>
            <a:t>Disclaimer:- This excel tool is created for use of personal and private purpose only. It does not constitute any professional advice. This tool is created by professionals but no guarantee / responsibility for any loss or damage to any person using this. Under no circumstance shall i have any liability to any person for loss, damage of any kind as a result of use of this tool. Use of this tool and your reliance on any report / result is solely at your own risk .</a:t>
          </a:r>
        </a:p>
      </xdr:txBody>
    </xdr:sp>
    <xdr:clientData/>
  </xdr:twoCellAnchor>
  <xdr:twoCellAnchor>
    <xdr:from>
      <xdr:col>0</xdr:col>
      <xdr:colOff>9525</xdr:colOff>
      <xdr:row>16</xdr:row>
      <xdr:rowOff>9525</xdr:rowOff>
    </xdr:from>
    <xdr:to>
      <xdr:col>8</xdr:col>
      <xdr:colOff>600075</xdr:colOff>
      <xdr:row>36</xdr:row>
      <xdr:rowOff>28575</xdr:rowOff>
    </xdr:to>
    <xdr:sp macro="" textlink="">
      <xdr:nvSpPr>
        <xdr:cNvPr id="4" name="TextBox 3"/>
        <xdr:cNvSpPr txBox="1"/>
      </xdr:nvSpPr>
      <xdr:spPr>
        <a:xfrm>
          <a:off x="247650" y="3257550"/>
          <a:ext cx="5448300" cy="3829050"/>
        </a:xfrm>
        <a:prstGeom prst="rect">
          <a:avLst/>
        </a:prstGeom>
        <a:solidFill>
          <a:schemeClr val="tx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N" sz="1100"/>
            <a:t>1.Sheet Designed based</a:t>
          </a:r>
          <a:r>
            <a:rPr lang="en-IN" sz="1100" baseline="0"/>
            <a:t> on GSTN please Start your Workings with Your GSTIN In Data Sheet      some cells are protected to get a correct error free results                                                            2. Sheet names and the details are as follows                                                                                             &gt;&gt;&gt;&gt;&gt;&gt;&gt;&gt;&gt;&gt;&gt;Purchase B2B = is Purchase made from Registered Person                                                                       &gt;&gt;&gt;&gt;&gt;&gt;&gt;&gt;&gt;&gt;&gt;Sales B2B = sales made to Registered person                                                                                          &gt;&gt;&gt;&gt;&gt;&gt;&gt;&gt;&gt;&gt;&gt;Taxable Supplies to B2C = Taxable supplies made to Unregistered person                                      &gt;&gt;&gt;&gt;&gt;&gt;&gt;&gt;&gt;&gt;&gt;Sales _Zero Rated &amp; Deemed Export =  Exports / Supplies made to SEZ Unit            &gt;&gt;&gt;&gt;&gt;&gt;&gt;&gt;&gt;&gt;&gt;Sales other Nil Rated or Exempted = If you have only Exempted /Nil rated sales</a:t>
          </a:r>
          <a:endParaRPr lang="en-IN" sz="1100"/>
        </a:p>
      </xdr:txBody>
    </xdr:sp>
    <xdr:clientData/>
  </xdr:twoCellAnchor>
  <xdr:twoCellAnchor>
    <xdr:from>
      <xdr:col>12</xdr:col>
      <xdr:colOff>9525</xdr:colOff>
      <xdr:row>0</xdr:row>
      <xdr:rowOff>9524</xdr:rowOff>
    </xdr:from>
    <xdr:to>
      <xdr:col>19</xdr:col>
      <xdr:colOff>38100</xdr:colOff>
      <xdr:row>12</xdr:row>
      <xdr:rowOff>142874</xdr:rowOff>
    </xdr:to>
    <xdr:sp macro="" textlink="">
      <xdr:nvSpPr>
        <xdr:cNvPr id="5" name="TextBox 4"/>
        <xdr:cNvSpPr txBox="1"/>
      </xdr:nvSpPr>
      <xdr:spPr>
        <a:xfrm>
          <a:off x="7305675" y="9524"/>
          <a:ext cx="4295775" cy="2428875"/>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400"/>
            <a:t>If you want appriciate my efforts</a:t>
          </a:r>
          <a:r>
            <a:rPr lang="en-US" sz="1400" baseline="0"/>
            <a:t> in monetery Benifit or Want to Pay my utlity you can share the fund to this account number, Quantam of Fee does not a matter  the thought to pay my utility is encourage myself and efforts   </a:t>
          </a:r>
          <a:r>
            <a:rPr lang="en-US" sz="1400" b="1" baseline="0">
              <a:solidFill>
                <a:srgbClr val="00B050"/>
              </a:solidFill>
            </a:rPr>
            <a:t>(There is  no compeltion to made a payment if you willing you can transfer)</a:t>
          </a:r>
        </a:p>
        <a:p>
          <a:endParaRPr lang="en-US" sz="1400" b="1" baseline="0"/>
        </a:p>
        <a:p>
          <a:r>
            <a:rPr lang="en-US" sz="1400" b="1" baseline="0"/>
            <a:t>Account Holder Name: RAMAMOORTHY</a:t>
          </a:r>
        </a:p>
        <a:p>
          <a:r>
            <a:rPr lang="en-US" sz="1400" b="1" baseline="0"/>
            <a:t>A/c Type: Savings Account</a:t>
          </a:r>
        </a:p>
        <a:p>
          <a:r>
            <a:rPr lang="en-US" sz="1400" b="1" baseline="0"/>
            <a:t>A/c No:38221113116 </a:t>
          </a:r>
        </a:p>
        <a:p>
          <a:r>
            <a:rPr lang="en-US" sz="1400" b="1" baseline="0"/>
            <a:t>IFSC:SBIN0003779</a:t>
          </a:r>
        </a:p>
        <a:p>
          <a:endParaRPr lang="en-US" sz="1400" baseline="0"/>
        </a:p>
        <a:p>
          <a:endParaRPr lang="en-US" sz="14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19050</xdr:colOff>
      <xdr:row>0</xdr:row>
      <xdr:rowOff>38100</xdr:rowOff>
    </xdr:from>
    <xdr:to>
      <xdr:col>18</xdr:col>
      <xdr:colOff>28575</xdr:colOff>
      <xdr:row>10</xdr:row>
      <xdr:rowOff>161925</xdr:rowOff>
    </xdr:to>
    <xdr:sp macro="" textlink="">
      <xdr:nvSpPr>
        <xdr:cNvPr id="2" name="TextBox 1"/>
        <xdr:cNvSpPr txBox="1"/>
      </xdr:nvSpPr>
      <xdr:spPr>
        <a:xfrm>
          <a:off x="7867650" y="38100"/>
          <a:ext cx="4276725" cy="2219325"/>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100">
              <a:solidFill>
                <a:schemeClr val="dk1"/>
              </a:solidFill>
              <a:latin typeface="+mn-lt"/>
              <a:ea typeface="+mn-ea"/>
              <a:cs typeface="+mn-cs"/>
            </a:rPr>
            <a:t>If you want appriciate my efforts</a:t>
          </a:r>
          <a:r>
            <a:rPr lang="en-US" sz="1100" baseline="0">
              <a:solidFill>
                <a:schemeClr val="dk1"/>
              </a:solidFill>
              <a:latin typeface="+mn-lt"/>
              <a:ea typeface="+mn-ea"/>
              <a:cs typeface="+mn-cs"/>
            </a:rPr>
            <a:t> in monetery Benifit or Want to Pay my utlity you can share the fund to this account number, Quantam of Fee does not a matter  the thought to pay my utility is encourage myself and efforts   </a:t>
          </a:r>
          <a:r>
            <a:rPr lang="en-US" sz="1200" b="1" baseline="0">
              <a:solidFill>
                <a:srgbClr val="00B050"/>
              </a:solidFill>
              <a:latin typeface="+mn-lt"/>
              <a:ea typeface="+mn-ea"/>
              <a:cs typeface="+mn-cs"/>
            </a:rPr>
            <a:t>(There is  no compeltion to made a payment if you willing you can transfer)</a:t>
          </a:r>
          <a:endParaRPr lang="en-US" sz="1200">
            <a:solidFill>
              <a:srgbClr val="00B050"/>
            </a:solidFill>
          </a:endParaRPr>
        </a:p>
        <a:p>
          <a:pPr fontAlgn="base"/>
          <a:endParaRPr lang="en-US" sz="1100" b="1" baseline="0">
            <a:solidFill>
              <a:schemeClr val="dk1"/>
            </a:solidFill>
            <a:latin typeface="+mn-lt"/>
            <a:ea typeface="+mn-ea"/>
            <a:cs typeface="+mn-cs"/>
          </a:endParaRPr>
        </a:p>
        <a:p>
          <a:r>
            <a:rPr lang="en-US" sz="1600" b="1" baseline="0">
              <a:solidFill>
                <a:schemeClr val="dk1"/>
              </a:solidFill>
              <a:latin typeface="+mn-lt"/>
              <a:ea typeface="+mn-ea"/>
              <a:cs typeface="+mn-cs"/>
            </a:rPr>
            <a:t>Account Holder Name: RAMAMOORTHY</a:t>
          </a:r>
          <a:endParaRPr lang="en-US" sz="1600"/>
        </a:p>
        <a:p>
          <a:r>
            <a:rPr lang="en-US" sz="1600" b="1" baseline="0">
              <a:solidFill>
                <a:schemeClr val="dk1"/>
              </a:solidFill>
              <a:latin typeface="+mn-lt"/>
              <a:ea typeface="+mn-ea"/>
              <a:cs typeface="+mn-cs"/>
            </a:rPr>
            <a:t>A/c Type: Savings Account</a:t>
          </a:r>
          <a:endParaRPr lang="en-US" sz="1600"/>
        </a:p>
        <a:p>
          <a:r>
            <a:rPr lang="en-US" sz="1600" b="1" baseline="0">
              <a:solidFill>
                <a:schemeClr val="dk1"/>
              </a:solidFill>
              <a:latin typeface="+mn-lt"/>
              <a:ea typeface="+mn-ea"/>
              <a:cs typeface="+mn-cs"/>
            </a:rPr>
            <a:t>A/c No:38221113116 </a:t>
          </a:r>
          <a:endParaRPr lang="en-US" sz="1600"/>
        </a:p>
        <a:p>
          <a:r>
            <a:rPr lang="en-US" sz="1600" b="1" baseline="0">
              <a:solidFill>
                <a:schemeClr val="dk1"/>
              </a:solidFill>
              <a:latin typeface="+mn-lt"/>
              <a:ea typeface="+mn-ea"/>
              <a:cs typeface="+mn-cs"/>
            </a:rPr>
            <a:t>IFSC:SBIN0003779</a:t>
          </a:r>
          <a:endParaRPr lang="en-US" sz="1600"/>
        </a:p>
        <a:p>
          <a:pPr fontAlgn="base"/>
          <a:endParaRPr lang="en-US" sz="1100" baseline="0">
            <a:solidFill>
              <a:schemeClr val="dk1"/>
            </a:solidFill>
            <a:latin typeface="+mn-lt"/>
            <a:ea typeface="+mn-ea"/>
            <a:cs typeface="+mn-cs"/>
          </a:endParaRPr>
        </a:p>
        <a:p>
          <a:endParaRPr lang="en-US" sz="1100">
            <a:solidFill>
              <a:schemeClr val="dk1"/>
            </a:solidFill>
            <a:latin typeface="+mn-lt"/>
            <a:ea typeface="+mn-ea"/>
            <a:cs typeface="+mn-cs"/>
          </a:endParaRPr>
        </a:p>
        <a:p>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PUGHAZHINI\Downloads\2073857_20180831193548_417363_20180409163603_gst_number_generator.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GSTR_B3"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GSTIN"/>
    </sheetNames>
    <sheetDataSet>
      <sheetData sheetId="0">
        <row r="7">
          <cell r="G7" t="str">
            <v>B</v>
          </cell>
        </row>
        <row r="59">
          <cell r="CC59" t="str">
            <v>Jammu and Kashmir</v>
          </cell>
        </row>
        <row r="60">
          <cell r="CC60" t="str">
            <v>Himachal Pradesh</v>
          </cell>
        </row>
        <row r="61">
          <cell r="CC61" t="str">
            <v>Punjab</v>
          </cell>
        </row>
        <row r="62">
          <cell r="CC62" t="str">
            <v>Chandigarh</v>
          </cell>
        </row>
        <row r="63">
          <cell r="CC63" t="str">
            <v>Uttarakhand</v>
          </cell>
        </row>
        <row r="64">
          <cell r="CC64" t="str">
            <v>Haryana</v>
          </cell>
        </row>
        <row r="65">
          <cell r="CC65" t="str">
            <v>Delhi</v>
          </cell>
        </row>
        <row r="66">
          <cell r="CC66" t="str">
            <v>Rajasthan</v>
          </cell>
        </row>
        <row r="67">
          <cell r="CC67" t="str">
            <v>Uttar Pradesh</v>
          </cell>
        </row>
        <row r="68">
          <cell r="CC68" t="str">
            <v>Bihar</v>
          </cell>
        </row>
        <row r="69">
          <cell r="CC69" t="str">
            <v>Sikkim</v>
          </cell>
        </row>
        <row r="70">
          <cell r="CC70" t="str">
            <v>Arunachal Pradesh</v>
          </cell>
        </row>
        <row r="71">
          <cell r="CC71" t="str">
            <v>Nagaland</v>
          </cell>
        </row>
        <row r="72">
          <cell r="CC72" t="str">
            <v>Manipur</v>
          </cell>
        </row>
        <row r="73">
          <cell r="CC73" t="str">
            <v>Mizoram</v>
          </cell>
        </row>
        <row r="74">
          <cell r="CC74" t="str">
            <v>Tripura</v>
          </cell>
        </row>
        <row r="75">
          <cell r="CC75" t="str">
            <v>Meghalaya</v>
          </cell>
        </row>
        <row r="76">
          <cell r="CC76" t="str">
            <v>Assam</v>
          </cell>
        </row>
        <row r="77">
          <cell r="CC77" t="str">
            <v>West Bengal</v>
          </cell>
        </row>
        <row r="78">
          <cell r="CC78" t="str">
            <v>Jharkhand</v>
          </cell>
        </row>
        <row r="79">
          <cell r="CC79" t="str">
            <v>Odisha</v>
          </cell>
        </row>
        <row r="80">
          <cell r="CC80" t="str">
            <v>Chattisgarh</v>
          </cell>
        </row>
        <row r="81">
          <cell r="CC81" t="str">
            <v>Madhya Pradesh</v>
          </cell>
        </row>
        <row r="82">
          <cell r="CC82" t="str">
            <v>Gujarat</v>
          </cell>
        </row>
        <row r="83">
          <cell r="CC83" t="str">
            <v>Daman and Diu</v>
          </cell>
        </row>
        <row r="84">
          <cell r="CC84" t="str">
            <v>Dadra and Nagar Haveli</v>
          </cell>
        </row>
        <row r="85">
          <cell r="CC85" t="str">
            <v>Maharashtra</v>
          </cell>
        </row>
        <row r="86">
          <cell r="CC86">
            <v>0</v>
          </cell>
        </row>
        <row r="87">
          <cell r="CC87" t="str">
            <v>Karnataka</v>
          </cell>
        </row>
        <row r="88">
          <cell r="CC88" t="str">
            <v>Goa</v>
          </cell>
        </row>
        <row r="89">
          <cell r="CC89" t="str">
            <v>Lakshadweep Islands</v>
          </cell>
        </row>
        <row r="90">
          <cell r="CC90" t="str">
            <v>Kerala</v>
          </cell>
        </row>
        <row r="91">
          <cell r="CC91" t="str">
            <v>Tamil Nadu</v>
          </cell>
        </row>
        <row r="92">
          <cell r="CC92" t="str">
            <v>Pondicherry</v>
          </cell>
        </row>
        <row r="93">
          <cell r="CC93" t="str">
            <v>Andaman and Nicobar Islands</v>
          </cell>
        </row>
        <row r="94">
          <cell r="CC94" t="str">
            <v>Telangana</v>
          </cell>
        </row>
        <row r="95">
          <cell r="CC95" t="str">
            <v>Andhra Pradesh</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GSTR_B3"/>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SUM(D19:D23)-@SUM(D25:D26)" TargetMode="External"/><Relationship Id="rId7" Type="http://schemas.openxmlformats.org/officeDocument/2006/relationships/comments" Target="../comments1.xml"/><Relationship Id="rId2" Type="http://schemas.openxmlformats.org/officeDocument/2006/relationships/hyperlink" Target="mailto:=@SUM(D19:D23)-@SUM(D25:D26)" TargetMode="External"/><Relationship Id="rId1" Type="http://schemas.openxmlformats.org/officeDocument/2006/relationships/hyperlink" Target="mailto:=@SUM(D19:D23)-@SUM(D25:D26)"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mailto:=@SUM(D19:D23)-@SUM(D25:D26)" TargetMode="Externa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codeName="Sheet6"/>
  <dimension ref="A7:I16"/>
  <sheetViews>
    <sheetView workbookViewId="0">
      <selection activeCell="L15" sqref="L15"/>
    </sheetView>
  </sheetViews>
  <sheetFormatPr defaultRowHeight="15"/>
  <cols>
    <col min="1" max="1" width="8.85546875" customWidth="1"/>
  </cols>
  <sheetData>
    <row r="7" spans="1:9" ht="15.75" customHeight="1"/>
    <row r="16" spans="1:9">
      <c r="A16" s="231" t="s">
        <v>392</v>
      </c>
      <c r="B16" s="231"/>
      <c r="C16" s="231"/>
      <c r="D16" s="231"/>
      <c r="E16" s="231"/>
      <c r="F16" s="231"/>
      <c r="G16" s="231"/>
      <c r="H16" s="231"/>
      <c r="I16" s="231"/>
    </row>
  </sheetData>
  <mergeCells count="1">
    <mergeCell ref="A16:I16"/>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sheetPr codeName="Sheet1"/>
  <dimension ref="A1:X23"/>
  <sheetViews>
    <sheetView workbookViewId="0">
      <selection activeCell="C12" sqref="C12"/>
    </sheetView>
  </sheetViews>
  <sheetFormatPr defaultRowHeight="15"/>
  <cols>
    <col min="1" max="1" width="14.5703125" customWidth="1"/>
    <col min="2" max="2" width="12" customWidth="1"/>
    <col min="3" max="3" width="11" customWidth="1"/>
    <col min="4" max="4" width="12.5703125" customWidth="1"/>
    <col min="5" max="6" width="9.85546875" customWidth="1"/>
    <col min="7" max="7" width="10.85546875" bestFit="1" customWidth="1"/>
    <col min="9" max="9" width="9.5703125" bestFit="1" customWidth="1"/>
    <col min="22" max="22" width="9" customWidth="1"/>
    <col min="23" max="23" width="9.140625" hidden="1" customWidth="1"/>
    <col min="24" max="24" width="1.5703125" hidden="1" customWidth="1"/>
  </cols>
  <sheetData>
    <row r="1" spans="1:24">
      <c r="A1" s="231" t="s">
        <v>106</v>
      </c>
      <c r="B1" s="231"/>
      <c r="C1" s="231"/>
      <c r="D1" s="231"/>
      <c r="E1" s="231"/>
      <c r="F1" s="231"/>
      <c r="G1" s="231"/>
    </row>
    <row r="4" spans="1:24">
      <c r="A4" s="233" t="s">
        <v>0</v>
      </c>
      <c r="B4" s="233"/>
      <c r="C4" s="186" t="s">
        <v>456</v>
      </c>
      <c r="D4" s="68"/>
      <c r="E4" t="s">
        <v>52</v>
      </c>
      <c r="G4" s="68" t="s">
        <v>54</v>
      </c>
      <c r="W4" t="s">
        <v>54</v>
      </c>
      <c r="X4" t="s">
        <v>386</v>
      </c>
    </row>
    <row r="5" spans="1:24">
      <c r="C5" s="21"/>
      <c r="D5" s="21"/>
      <c r="G5" s="21"/>
      <c r="W5" t="s">
        <v>376</v>
      </c>
      <c r="X5" t="s">
        <v>387</v>
      </c>
    </row>
    <row r="6" spans="1:24" ht="30" customHeight="1">
      <c r="A6" s="232" t="s">
        <v>51</v>
      </c>
      <c r="B6" s="232"/>
      <c r="C6" s="234" t="s">
        <v>457</v>
      </c>
      <c r="D6" s="234"/>
      <c r="E6" t="s">
        <v>53</v>
      </c>
      <c r="G6" s="68" t="s">
        <v>384</v>
      </c>
      <c r="W6" t="s">
        <v>377</v>
      </c>
      <c r="X6" t="s">
        <v>388</v>
      </c>
    </row>
    <row r="7" spans="1:24">
      <c r="C7" s="21"/>
      <c r="D7" s="21"/>
      <c r="X7" t="s">
        <v>378</v>
      </c>
    </row>
    <row r="8" spans="1:24">
      <c r="A8" t="s">
        <v>103</v>
      </c>
      <c r="C8" s="67">
        <v>43424</v>
      </c>
      <c r="D8" s="67"/>
      <c r="E8" s="231" t="s">
        <v>261</v>
      </c>
      <c r="F8" s="231"/>
      <c r="G8" s="231"/>
      <c r="X8" t="s">
        <v>379</v>
      </c>
    </row>
    <row r="9" spans="1:24">
      <c r="C9" s="21"/>
      <c r="D9" s="21"/>
      <c r="X9" t="s">
        <v>380</v>
      </c>
    </row>
    <row r="10" spans="1:24">
      <c r="A10" t="s">
        <v>104</v>
      </c>
      <c r="C10" s="67">
        <v>43414</v>
      </c>
      <c r="D10" s="67"/>
      <c r="E10" t="s">
        <v>2</v>
      </c>
      <c r="G10" s="69"/>
      <c r="X10" t="s">
        <v>381</v>
      </c>
    </row>
    <row r="11" spans="1:24">
      <c r="C11" s="21"/>
      <c r="D11" s="21"/>
      <c r="E11" t="s">
        <v>3</v>
      </c>
      <c r="G11" s="69"/>
      <c r="X11" t="s">
        <v>382</v>
      </c>
    </row>
    <row r="12" spans="1:24">
      <c r="A12" t="s">
        <v>105</v>
      </c>
      <c r="C12" s="73">
        <f>IF(C10="","",IF(C10&lt;C8,0,C10-C8))</f>
        <v>0</v>
      </c>
      <c r="D12" s="73"/>
      <c r="E12" t="s">
        <v>4</v>
      </c>
      <c r="G12" s="69"/>
      <c r="X12" t="s">
        <v>55</v>
      </c>
    </row>
    <row r="13" spans="1:24">
      <c r="C13" s="73"/>
      <c r="D13" s="73"/>
    </row>
    <row r="14" spans="1:24" ht="15.75" thickBot="1">
      <c r="C14" s="73"/>
      <c r="D14" s="73"/>
      <c r="E14" s="20" t="s">
        <v>68</v>
      </c>
      <c r="F14" s="20"/>
      <c r="G14" s="126">
        <f>SUM(G10:G12)</f>
        <v>0</v>
      </c>
    </row>
    <row r="15" spans="1:24" ht="15.75" thickTop="1">
      <c r="C15" s="21"/>
      <c r="D15" s="21"/>
      <c r="X15" t="s">
        <v>383</v>
      </c>
    </row>
    <row r="16" spans="1:24">
      <c r="A16" s="231" t="s">
        <v>462</v>
      </c>
      <c r="B16" s="231"/>
      <c r="C16" s="231"/>
      <c r="D16" s="231"/>
      <c r="E16" s="231"/>
      <c r="F16" s="231"/>
      <c r="G16" s="231"/>
      <c r="X16" t="s">
        <v>384</v>
      </c>
    </row>
    <row r="17" spans="1:24">
      <c r="A17" s="149"/>
      <c r="B17" s="167" t="s">
        <v>413</v>
      </c>
      <c r="C17" s="167" t="s">
        <v>100</v>
      </c>
      <c r="D17" s="167" t="s">
        <v>414</v>
      </c>
      <c r="E17" s="167" t="s">
        <v>415</v>
      </c>
      <c r="F17" s="167" t="s">
        <v>168</v>
      </c>
      <c r="G17" s="167" t="s">
        <v>68</v>
      </c>
      <c r="X17" t="s">
        <v>385</v>
      </c>
    </row>
    <row r="18" spans="1:24">
      <c r="A18" s="150" t="s">
        <v>3</v>
      </c>
      <c r="B18" s="190"/>
      <c r="C18" s="190"/>
      <c r="D18" s="190"/>
      <c r="E18" s="190"/>
      <c r="F18" s="190"/>
      <c r="G18" s="229">
        <f>+B18+C18+D18+E18+F18</f>
        <v>0</v>
      </c>
    </row>
    <row r="19" spans="1:24">
      <c r="A19" s="150" t="s">
        <v>2</v>
      </c>
      <c r="B19" s="190"/>
      <c r="C19" s="190"/>
      <c r="D19" s="190"/>
      <c r="E19" s="190"/>
      <c r="F19" s="190"/>
      <c r="G19" s="229">
        <f>+B19+C19+D19+E19+F19</f>
        <v>0</v>
      </c>
    </row>
    <row r="20" spans="1:24">
      <c r="A20" s="150" t="s">
        <v>264</v>
      </c>
      <c r="B20" s="190"/>
      <c r="C20" s="190"/>
      <c r="D20" s="190"/>
      <c r="E20" s="190"/>
      <c r="F20" s="190"/>
      <c r="G20" s="229">
        <f>+B20+C20+D20+E20+F20</f>
        <v>0</v>
      </c>
    </row>
    <row r="21" spans="1:24">
      <c r="A21" s="150" t="s">
        <v>4</v>
      </c>
      <c r="B21" s="190"/>
      <c r="C21" s="190"/>
      <c r="D21" s="190"/>
      <c r="E21" s="190"/>
      <c r="F21" s="190"/>
      <c r="G21" s="229">
        <f>+B21+C21+D21+E21+F21</f>
        <v>0</v>
      </c>
    </row>
    <row r="22" spans="1:24">
      <c r="A22" s="188"/>
      <c r="B22" s="189"/>
      <c r="C22" s="189"/>
      <c r="D22" s="189"/>
      <c r="E22" s="189"/>
      <c r="F22" s="189"/>
      <c r="G22" s="230"/>
    </row>
    <row r="23" spans="1:24">
      <c r="A23" s="150" t="s">
        <v>68</v>
      </c>
      <c r="B23" s="149"/>
      <c r="C23" s="149"/>
      <c r="D23" s="149"/>
      <c r="E23" s="149"/>
      <c r="F23" s="149"/>
      <c r="G23" s="187">
        <f>SUM(G18:G22)</f>
        <v>0</v>
      </c>
    </row>
  </sheetData>
  <sheetProtection password="CA12" sheet="1" objects="1" scenarios="1"/>
  <mergeCells count="6">
    <mergeCell ref="A1:G1"/>
    <mergeCell ref="E8:G8"/>
    <mergeCell ref="A16:G16"/>
    <mergeCell ref="A6:B6"/>
    <mergeCell ref="A4:B4"/>
    <mergeCell ref="C6:D6"/>
  </mergeCells>
  <dataValidations count="27">
    <dataValidation allowBlank="1" showInputMessage="1" showErrorMessage="1" promptTitle="Input Credit Carried Over" prompt="ITC_Carreied over from Previous Tax Period&#10;&#10;Confirm the figure through &#10;&#10;Service &gt; Ledger &gt; Electronic Credit Ledger &gt; IGST" sqref="G10"/>
    <dataValidation allowBlank="1" showInputMessage="1" showErrorMessage="1" promptTitle="Input Credit Carried Over" prompt="ITC_Carreied over from Previous Tax Period&#10;&#10;Confirm the figure through &#10;&#10;Service &gt; Ledger &gt; Electronic Credit Ledger &gt; CGST" sqref="G11"/>
    <dataValidation allowBlank="1" showInputMessage="1" showErrorMessage="1" promptTitle="Input Credit Carried Over" prompt="ITC_Carreied over from Previous Tax Period&#10;&#10;Confirm the figure through &#10;&#10;Service &gt; Ledger &gt; Electronic Credit Ledger &gt; SGST" sqref="G12"/>
    <dataValidation type="list" allowBlank="1" showInputMessage="1" showErrorMessage="1" errorTitle="Year" error="Please Select From The List Provided" promptTitle="Year" prompt="Select the Relevent Year" sqref="G4">
      <formula1>$W$4:$W$6</formula1>
    </dataValidation>
    <dataValidation type="list" allowBlank="1" showInputMessage="1" showErrorMessage="1" errorTitle="Month" error="Select From The List" promptTitle="Month" prompt="Select The Relevent Tax Period" sqref="G6">
      <formula1>$X$4:$X$17</formula1>
    </dataValidation>
    <dataValidation type="textLength" operator="equal" allowBlank="1" showInputMessage="1" showErrorMessage="1" errorTitle="Enter A Vaild GSTI Number" error="The first two digits represent the state code&#10;next ten digits will be the PAN of the taxpayer&#10;13th digit will be assigned based on number of registration within a state&#10;14th digit will be Z by default&#10;15th will be checksum " promptTitle="GSTIN" prompt="State-wise PAN-based 15-digit Goods and Services Taxpayer Identification Number (GSTIN)." sqref="C4:D4">
      <formula1>15</formula1>
    </dataValidation>
    <dataValidation allowBlank="1" showInputMessage="1" showErrorMessage="1" promptTitle="Balance _ Electronic Cash Ledger" prompt="ITC_Carreied over from Previous Tax Period&#10;&#10;Confirm the figure through &#10;&#10;Service &gt; Ledger &gt; Electronic Cash Ledger &gt; IGST" sqref="G18:G21"/>
    <dataValidation allowBlank="1" showInputMessage="1" showErrorMessage="1" promptTitle="Balance _ Electronic Cash Ledger" prompt="ITC_Carreied over from Previous Tax Period&#10;&#10;Confirm the figure through &#10;&#10;Service &gt; Ledger &gt; Electronic Cash Ledger &gt; CGST &gt; TAX" sqref="B18"/>
    <dataValidation allowBlank="1" showInputMessage="1" showErrorMessage="1" promptTitle="Balance _ Electronic Cash Ledger" prompt="ITC_Carreied over from Previous Tax Period&#10;&#10;Confirm the figure through &#10;&#10;Service &gt; Ledger &gt; Electronic Cash Ledger &gt; SGST &gt; TAX" sqref="B21"/>
    <dataValidation allowBlank="1" showInputMessage="1" showErrorMessage="1" promptTitle="Balance _ Electronic Cash Ledger" prompt="ITC_Carreied over from Previous Tax Period&#10;&#10;Confirm the figure through &#10;&#10;Service &gt; Ledger &gt; Electronic Cash Ledger &gt; CESS &gt; TAX" sqref="B20"/>
    <dataValidation allowBlank="1" showInputMessage="1" showErrorMessage="1" promptTitle="Balance _ Electronic Cash Ledger" prompt="ITC_Carreied over from Previous Tax Period&#10;&#10;Confirm the figure through &#10;&#10;Service &gt; Ledger &gt; Electronic Cash Ledger &gt; IGST &gt;TAX&#10;" sqref="B19"/>
    <dataValidation allowBlank="1" showInputMessage="1" showErrorMessage="1" promptTitle="Balance _ Electronic Cash Ledger" prompt="ITC_Carreied over from Previous Tax Period&#10;&#10;Confirm the figure through &#10;&#10;Service &gt; Ledger &gt; Electronic Cash Ledger &gt; CGST &gt; INTEREST" sqref="C18"/>
    <dataValidation allowBlank="1" showInputMessage="1" showErrorMessage="1" promptTitle="Balance _ Electronic Cash Ledger" prompt="ITC_Carreied over from Previous Tax Period&#10;&#10;Confirm the figure through &#10;&#10;Service &gt; Ledger &gt; Electronic Cash Ledger &gt; IGST &gt; INTEREST&#10;" sqref="C19"/>
    <dataValidation allowBlank="1" showInputMessage="1" showErrorMessage="1" promptTitle="Balance _ Electronic Cash Ledger" prompt="ITC_Carreied over from Previous Tax Period&#10;&#10;Confirm the figure through &#10;&#10;Service &gt; Ledger &gt; Electronic Cash Ledger &gt; CESS &gt; INTEREST" sqref="C20"/>
    <dataValidation allowBlank="1" showInputMessage="1" showErrorMessage="1" promptTitle="Balance _ Electronic Cash Ledger" prompt="ITC_Carreied over from Previous Tax Period&#10;&#10;Confirm the figure through &#10;&#10;Service &gt; Ledger &gt; Electronic Cash Ledger &gt; SGST &gt; INTEREST" sqref="C21"/>
    <dataValidation allowBlank="1" showInputMessage="1" showErrorMessage="1" promptTitle="Balance _ Electronic Cash Ledger" prompt="ITC_Carreied over from Previous Tax Period&#10;&#10;Confirm the figure through &#10;&#10;Service &gt; Ledger &gt; Electronic Cash Ledger &gt; CGST &gt; PENALTY" sqref="D18"/>
    <dataValidation allowBlank="1" showInputMessage="1" showErrorMessage="1" promptTitle="Balance _ Electronic Cash Ledger" prompt="ITC_Carreied over from Previous Tax Period&#10;&#10;Confirm the figure through &#10;&#10;Service &gt; Ledger &gt; Electronic Cash Ledger &gt; IGST &gt; PENALTY&#10;" sqref="D19"/>
    <dataValidation allowBlank="1" showInputMessage="1" showErrorMessage="1" promptTitle="Balance _ Electronic Cash Ledger" prompt="ITC_Carreied over from Previous Tax Period&#10;&#10;Confirm the figure through &#10;&#10;Service &gt; Ledger &gt; Electronic Cash Ledger &gt; CESS &gt; PENALTY" sqref="D20"/>
    <dataValidation allowBlank="1" showInputMessage="1" showErrorMessage="1" promptTitle="Balance _ Electronic Cash Ledger" prompt="ITC_Carreied over from Previous Tax Period&#10;&#10;Confirm the figure through &#10;&#10;Service &gt; Ledger &gt; Electronic Cash Ledger &gt; SGST &gt; PENALTY" sqref="D21"/>
    <dataValidation allowBlank="1" showInputMessage="1" showErrorMessage="1" promptTitle="Balance _ Electronic Cash Ledger" prompt="ITC_Carreied over from Previous Tax Period&#10;&#10;Confirm the figure through &#10;&#10;Service &gt; Ledger &gt; Electronic Cash Ledger &gt; CGST &gt; FEES" sqref="E18"/>
    <dataValidation allowBlank="1" showInputMessage="1" showErrorMessage="1" promptTitle="Balance _ Electronic Cash Ledger" prompt="ITC_Carreied over from Previous Tax Period&#10;&#10;Confirm the figure through &#10;&#10;Service &gt; Ledger &gt; Electronic Cash Ledger &gt; IGST &gt; FEES&#10;" sqref="E19"/>
    <dataValidation allowBlank="1" showInputMessage="1" showErrorMessage="1" promptTitle="Balance _ Electronic Cash Ledger" prompt="ITC_Carreied over from Previous Tax Period&#10;&#10;Confirm the figure through &#10;&#10;Service &gt; Ledger &gt; Electronic Cash Ledger &gt; CESS &gt; FEES" sqref="E20"/>
    <dataValidation allowBlank="1" showInputMessage="1" showErrorMessage="1" promptTitle="Balance _ Electronic Cash Ledger" prompt="ITC_Carreied over from Previous Tax Period&#10;&#10;Confirm the figure through &#10;&#10;Service &gt; Ledger &gt; Electronic Cash Ledger &gt; SGST &gt; FEES" sqref="E21"/>
    <dataValidation allowBlank="1" showInputMessage="1" showErrorMessage="1" promptTitle="Balance _ Electronic Cash Ledger" prompt="ITC_Carreied over from Previous Tax Period&#10;&#10;Confirm the figure through &#10;&#10;Service &gt; Ledger &gt; Electronic Cash Ledger &gt; CGST &gt; OTHERS" sqref="F18"/>
    <dataValidation allowBlank="1" showInputMessage="1" showErrorMessage="1" promptTitle="Balance _ Electronic Cash Ledger" prompt="ITC_Carreied over from Previous Tax Period&#10;&#10;Confirm the figure through &#10;&#10;Service &gt; Ledger &gt; Electronic Cash Ledger &gt; IGST &gt; OTHERS&#10;" sqref="F19"/>
    <dataValidation allowBlank="1" showInputMessage="1" showErrorMessage="1" promptTitle="Balance _ Electronic Cash Ledger" prompt="ITC_Carreied over from Previous Tax Period&#10;&#10;Confirm the figure through &#10;&#10;Service &gt; Ledger &gt; Electronic Cash Ledger &gt; CESS &gt; OTHERS" sqref="F20"/>
    <dataValidation allowBlank="1" showInputMessage="1" showErrorMessage="1" promptTitle="Balance _ Electronic Cash Ledger" prompt="ITC_Carreied over from Previous Tax Period&#10;&#10;Confirm the figure through &#10;&#10;Service &gt; Ledger &gt; Electronic Cash Ledger &gt; SGST &gt; OTHERS" sqref="F21"/>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sheetPr codeName="Sheet2"/>
  <dimension ref="A1:J86"/>
  <sheetViews>
    <sheetView topLeftCell="A17" workbookViewId="0">
      <selection activeCell="F30" sqref="F30"/>
    </sheetView>
  </sheetViews>
  <sheetFormatPr defaultColWidth="38.42578125" defaultRowHeight="15"/>
  <cols>
    <col min="1" max="1" width="24.42578125" style="75" customWidth="1"/>
    <col min="2" max="2" width="14.42578125" style="75" customWidth="1"/>
    <col min="3" max="3" width="12.5703125" style="75" bestFit="1" customWidth="1"/>
    <col min="4" max="4" width="11.7109375" style="75" customWidth="1"/>
    <col min="5" max="5" width="11.5703125" style="75" bestFit="1" customWidth="1"/>
    <col min="6" max="6" width="12.5703125" style="75" bestFit="1" customWidth="1"/>
    <col min="7" max="7" width="12.5703125" style="75" customWidth="1"/>
    <col min="8" max="8" width="9" style="75" bestFit="1" customWidth="1"/>
    <col min="9" max="9" width="9.42578125" style="75" customWidth="1"/>
    <col min="10" max="16384" width="38.42578125" style="75"/>
  </cols>
  <sheetData>
    <row r="1" spans="1:7">
      <c r="A1" s="246" t="s">
        <v>56</v>
      </c>
      <c r="B1" s="246"/>
      <c r="C1" s="246"/>
      <c r="D1" s="246"/>
      <c r="E1" s="246"/>
      <c r="F1" s="246"/>
      <c r="G1" s="246"/>
    </row>
    <row r="2" spans="1:7">
      <c r="A2" s="76" t="s">
        <v>0</v>
      </c>
      <c r="B2" s="257" t="str">
        <f>+Data!C4</f>
        <v>33AAAAA0000A1ZA</v>
      </c>
      <c r="C2" s="257"/>
      <c r="D2" s="257"/>
      <c r="E2" s="147" t="s">
        <v>52</v>
      </c>
      <c r="F2" s="131" t="str">
        <f>+Data!G4</f>
        <v>2018-19</v>
      </c>
    </row>
    <row r="3" spans="1:7">
      <c r="A3" s="76" t="s">
        <v>57</v>
      </c>
      <c r="B3" s="258" t="str">
        <f>+Data!C6</f>
        <v>XXXXXXXXXXXXXX</v>
      </c>
      <c r="C3" s="258"/>
      <c r="D3" s="258"/>
      <c r="E3" s="147" t="s">
        <v>53</v>
      </c>
      <c r="F3" s="131" t="str">
        <f>+Data!G6</f>
        <v>November</v>
      </c>
    </row>
    <row r="5" spans="1:7">
      <c r="A5" s="246" t="s">
        <v>58</v>
      </c>
      <c r="B5" s="246"/>
      <c r="C5" s="246"/>
      <c r="D5" s="246"/>
      <c r="E5" s="246"/>
      <c r="F5" s="246"/>
    </row>
    <row r="6" spans="1:7" ht="30">
      <c r="A6" s="78" t="s">
        <v>59</v>
      </c>
      <c r="B6" s="78" t="s">
        <v>60</v>
      </c>
      <c r="C6" s="78" t="s">
        <v>2</v>
      </c>
      <c r="D6" s="78" t="s">
        <v>3</v>
      </c>
      <c r="E6" s="78" t="s">
        <v>61</v>
      </c>
      <c r="F6" s="78" t="s">
        <v>62</v>
      </c>
    </row>
    <row r="7" spans="1:7" s="80" customFormat="1">
      <c r="A7" s="79">
        <v>1</v>
      </c>
      <c r="B7" s="79">
        <v>2</v>
      </c>
      <c r="C7" s="79">
        <v>3</v>
      </c>
      <c r="D7" s="79">
        <v>4</v>
      </c>
      <c r="E7" s="79">
        <v>5</v>
      </c>
      <c r="F7" s="79">
        <v>6</v>
      </c>
    </row>
    <row r="8" spans="1:7" ht="60">
      <c r="A8" s="81" t="s">
        <v>63</v>
      </c>
      <c r="B8" s="82">
        <f>SUM(SALES_Taxable_B2B!G1086:G1093)+SUM('Taxable Supplies B2C'!G2613:G2620)</f>
        <v>0</v>
      </c>
      <c r="C8" s="82">
        <f>SUM(SALES_Taxable_B2B!I1086:I1093)+SUM('Taxable Supplies B2C'!H2613:H2620)</f>
        <v>0</v>
      </c>
      <c r="D8" s="82">
        <f>SUM(SALES_Taxable_B2B!J1086:J1093)+SUM('Taxable Supplies B2C'!I2613:I2620)</f>
        <v>0</v>
      </c>
      <c r="E8" s="82">
        <f>+D8</f>
        <v>0</v>
      </c>
      <c r="F8" s="82">
        <f>SUM(SALES_Taxable_B2B!L1086:L1093)+SUM('Taxable Supplies B2C'!K2613:K2620)</f>
        <v>0</v>
      </c>
    </row>
    <row r="9" spans="1:7" ht="30">
      <c r="A9" s="81" t="s">
        <v>64</v>
      </c>
      <c r="B9" s="82">
        <f>+'Sales_Zero Rated &amp;Deemed Export'!I14</f>
        <v>0</v>
      </c>
      <c r="C9" s="82">
        <f>+'Sales_Zero Rated &amp;Deemed Export'!J14</f>
        <v>0</v>
      </c>
      <c r="D9" s="83"/>
      <c r="E9" s="83"/>
      <c r="F9" s="82">
        <f>'Sales_Zero Rated &amp;Deemed Export'!K14</f>
        <v>0</v>
      </c>
    </row>
    <row r="10" spans="1:7" ht="45">
      <c r="A10" s="81" t="s">
        <v>65</v>
      </c>
      <c r="B10" s="82">
        <f>ROUND(SALES_Taxable_B2B!G1084+SALES_Taxable_B2B!G1085+'Taxable Supplies B2C'!G2611+'Taxable Supplies B2C'!G2612,0)</f>
        <v>0</v>
      </c>
      <c r="C10" s="83"/>
      <c r="D10" s="83"/>
      <c r="E10" s="83"/>
      <c r="F10" s="83"/>
    </row>
    <row r="11" spans="1:7" ht="30">
      <c r="A11" s="81" t="s">
        <v>66</v>
      </c>
      <c r="B11" s="82">
        <f>+PURCHASE_B2B!H6</f>
        <v>0</v>
      </c>
      <c r="C11" s="82">
        <f>+PURCHASE_B2B!J6</f>
        <v>0</v>
      </c>
      <c r="D11" s="82">
        <f>+PURCHASE_B2B!K6</f>
        <v>0</v>
      </c>
      <c r="E11" s="82">
        <f>+D11</f>
        <v>0</v>
      </c>
      <c r="F11" s="82">
        <v>0</v>
      </c>
    </row>
    <row r="12" spans="1:7" ht="30">
      <c r="A12" s="81" t="s">
        <v>67</v>
      </c>
      <c r="B12" s="82">
        <f>SALES_Taxable_B2B!G1094+'Taxable Supplies B2C'!G2621</f>
        <v>0</v>
      </c>
      <c r="C12" s="83"/>
      <c r="D12" s="83"/>
      <c r="E12" s="83"/>
      <c r="F12" s="83"/>
    </row>
    <row r="13" spans="1:7">
      <c r="A13" s="81" t="s">
        <v>68</v>
      </c>
      <c r="B13" s="84">
        <f>SUM(B8:B10)+B12</f>
        <v>0</v>
      </c>
      <c r="C13" s="84">
        <f>SUM(C8:C10)+C12</f>
        <v>0</v>
      </c>
      <c r="D13" s="84">
        <f>SUM(D8:D10)+D12</f>
        <v>0</v>
      </c>
      <c r="E13" s="84">
        <f>SUM(E8:E10)+E12</f>
        <v>0</v>
      </c>
      <c r="F13" s="84">
        <f>SUM(F8:F10)+F12</f>
        <v>0</v>
      </c>
    </row>
    <row r="15" spans="1:7">
      <c r="A15" s="246" t="s">
        <v>395</v>
      </c>
      <c r="B15" s="246"/>
      <c r="C15" s="246"/>
      <c r="D15" s="246"/>
      <c r="E15" s="246"/>
      <c r="F15" s="246"/>
    </row>
    <row r="16" spans="1:7" ht="45">
      <c r="A16" s="247" t="s">
        <v>396</v>
      </c>
      <c r="B16" s="247"/>
      <c r="C16" s="247"/>
      <c r="D16" s="247"/>
      <c r="E16" s="78" t="s">
        <v>263</v>
      </c>
      <c r="F16" s="78" t="s">
        <v>2</v>
      </c>
    </row>
    <row r="17" spans="1:6">
      <c r="A17" s="248" t="s">
        <v>397</v>
      </c>
      <c r="B17" s="248"/>
      <c r="C17" s="248"/>
      <c r="D17" s="248"/>
      <c r="E17" s="81"/>
      <c r="F17" s="81"/>
    </row>
    <row r="18" spans="1:6">
      <c r="A18" s="248" t="s">
        <v>409</v>
      </c>
      <c r="B18" s="248"/>
      <c r="C18" s="248"/>
      <c r="D18" s="248"/>
      <c r="E18" s="81"/>
      <c r="F18" s="81"/>
    </row>
    <row r="19" spans="1:6">
      <c r="A19" s="248" t="s">
        <v>398</v>
      </c>
      <c r="B19" s="248"/>
      <c r="C19" s="248"/>
      <c r="D19" s="248"/>
      <c r="E19" s="81"/>
      <c r="F19" s="81"/>
    </row>
    <row r="21" spans="1:6">
      <c r="A21" s="246" t="s">
        <v>69</v>
      </c>
      <c r="B21" s="246"/>
      <c r="C21" s="246"/>
      <c r="D21" s="246"/>
      <c r="E21" s="246"/>
      <c r="F21" s="246"/>
    </row>
    <row r="22" spans="1:6" ht="30">
      <c r="A22" s="77" t="s">
        <v>70</v>
      </c>
      <c r="B22" s="77"/>
      <c r="C22" s="78" t="s">
        <v>2</v>
      </c>
      <c r="D22" s="78" t="s">
        <v>3</v>
      </c>
      <c r="E22" s="78" t="s">
        <v>61</v>
      </c>
      <c r="F22" s="78" t="s">
        <v>62</v>
      </c>
    </row>
    <row r="23" spans="1:6" s="80" customFormat="1">
      <c r="A23" s="79">
        <v>1</v>
      </c>
      <c r="B23" s="79"/>
      <c r="C23" s="79">
        <v>2</v>
      </c>
      <c r="D23" s="79">
        <v>3</v>
      </c>
      <c r="E23" s="79">
        <v>4</v>
      </c>
      <c r="F23" s="79">
        <v>5</v>
      </c>
    </row>
    <row r="24" spans="1:6" ht="30">
      <c r="A24" s="77" t="s">
        <v>71</v>
      </c>
      <c r="B24" s="81"/>
      <c r="C24" s="81"/>
      <c r="D24" s="81"/>
      <c r="E24" s="81"/>
      <c r="F24" s="81"/>
    </row>
    <row r="25" spans="1:6">
      <c r="A25" s="81" t="s">
        <v>72</v>
      </c>
      <c r="B25" s="82"/>
      <c r="C25" s="82">
        <v>0</v>
      </c>
      <c r="D25" s="83"/>
      <c r="E25" s="83"/>
      <c r="F25" s="82">
        <v>0</v>
      </c>
    </row>
    <row r="26" spans="1:6">
      <c r="A26" s="81" t="s">
        <v>73</v>
      </c>
      <c r="B26" s="82"/>
      <c r="C26" s="82">
        <v>0</v>
      </c>
      <c r="D26" s="83"/>
      <c r="E26" s="83"/>
      <c r="F26" s="82">
        <v>0</v>
      </c>
    </row>
    <row r="27" spans="1:6" ht="45">
      <c r="A27" s="81" t="s">
        <v>455</v>
      </c>
      <c r="B27" s="82"/>
      <c r="C27" s="82">
        <f>+C11</f>
        <v>0</v>
      </c>
      <c r="D27" s="82">
        <f>+D11</f>
        <v>0</v>
      </c>
      <c r="E27" s="82">
        <f>+D27</f>
        <v>0</v>
      </c>
      <c r="F27" s="82">
        <v>0</v>
      </c>
    </row>
    <row r="28" spans="1:6" ht="30">
      <c r="A28" s="81" t="s">
        <v>74</v>
      </c>
      <c r="B28" s="82"/>
      <c r="C28" s="82">
        <v>0</v>
      </c>
      <c r="D28" s="82">
        <v>0</v>
      </c>
      <c r="E28" s="82">
        <v>0</v>
      </c>
      <c r="F28" s="82">
        <v>0</v>
      </c>
    </row>
    <row r="29" spans="1:6">
      <c r="A29" s="81" t="s">
        <v>75</v>
      </c>
      <c r="B29" s="82"/>
      <c r="C29" s="82">
        <f>+PURCHASE_B2B!J7</f>
        <v>0</v>
      </c>
      <c r="D29" s="82">
        <f>+PURCHASE_B2B!K7</f>
        <v>0</v>
      </c>
      <c r="E29" s="82">
        <f>+D29</f>
        <v>0</v>
      </c>
      <c r="F29" s="82">
        <f>PURCHASE_B2B!M8</f>
        <v>0</v>
      </c>
    </row>
    <row r="30" spans="1:6">
      <c r="A30" s="77" t="s">
        <v>76</v>
      </c>
      <c r="B30" s="82"/>
      <c r="C30" s="82"/>
      <c r="D30" s="82"/>
      <c r="E30" s="82"/>
      <c r="F30" s="82"/>
    </row>
    <row r="31" spans="1:6" ht="30">
      <c r="A31" s="81" t="s">
        <v>77</v>
      </c>
      <c r="B31" s="82"/>
      <c r="C31" s="82">
        <v>0</v>
      </c>
      <c r="D31" s="82">
        <v>0</v>
      </c>
      <c r="E31" s="82">
        <v>0</v>
      </c>
      <c r="F31" s="82">
        <v>0</v>
      </c>
    </row>
    <row r="32" spans="1:6">
      <c r="A32" s="81" t="s">
        <v>78</v>
      </c>
      <c r="B32" s="82"/>
      <c r="C32" s="82">
        <v>0</v>
      </c>
      <c r="D32" s="82">
        <v>0</v>
      </c>
      <c r="E32" s="82">
        <v>0</v>
      </c>
      <c r="F32" s="82">
        <v>0</v>
      </c>
    </row>
    <row r="33" spans="1:6" ht="30">
      <c r="A33" s="77" t="s">
        <v>79</v>
      </c>
      <c r="B33" s="82"/>
      <c r="C33" s="85">
        <f>ROUND(SUM(C25:C29)-SUM(C31:C32),0)</f>
        <v>0</v>
      </c>
      <c r="D33" s="85">
        <f>ROUND(SUM(D25:D29)-SUM(D31:D32),0)</f>
        <v>0</v>
      </c>
      <c r="E33" s="85">
        <f>ROUND(SUM(E25:E29)-SUM(E31:E32),0)</f>
        <v>0</v>
      </c>
      <c r="F33" s="85">
        <f>SUM(F25:F29)-SUM(F31:F32)</f>
        <v>0</v>
      </c>
    </row>
    <row r="34" spans="1:6" hidden="1">
      <c r="A34" s="77"/>
      <c r="B34" s="82"/>
      <c r="C34" s="85">
        <f>C33+Data!G10+C74+C75+G66-C36-C37</f>
        <v>0</v>
      </c>
      <c r="D34" s="85">
        <f>D33+Data!G11</f>
        <v>0</v>
      </c>
      <c r="E34" s="85">
        <f>E33+Data!G12</f>
        <v>0</v>
      </c>
      <c r="F34" s="85"/>
    </row>
    <row r="35" spans="1:6">
      <c r="A35" s="77" t="s">
        <v>80</v>
      </c>
      <c r="B35" s="82"/>
      <c r="C35" s="82"/>
      <c r="D35" s="82"/>
      <c r="E35" s="82"/>
      <c r="F35" s="82"/>
    </row>
    <row r="36" spans="1:6" ht="30">
      <c r="A36" s="81" t="s">
        <v>81</v>
      </c>
      <c r="B36" s="82"/>
      <c r="C36" s="148">
        <v>0</v>
      </c>
      <c r="D36" s="148">
        <v>0</v>
      </c>
      <c r="E36" s="148">
        <v>0</v>
      </c>
      <c r="F36" s="148">
        <v>0</v>
      </c>
    </row>
    <row r="37" spans="1:6">
      <c r="A37" s="81" t="s">
        <v>78</v>
      </c>
      <c r="B37" s="82"/>
      <c r="C37" s="148">
        <v>0</v>
      </c>
      <c r="D37" s="148">
        <v>0</v>
      </c>
      <c r="E37" s="148">
        <v>0</v>
      </c>
      <c r="F37" s="148">
        <v>0</v>
      </c>
    </row>
    <row r="39" spans="1:6">
      <c r="A39" s="246" t="s">
        <v>82</v>
      </c>
      <c r="B39" s="246"/>
      <c r="C39" s="246"/>
      <c r="D39" s="246"/>
      <c r="E39" s="246"/>
      <c r="F39" s="246"/>
    </row>
    <row r="40" spans="1:6" ht="30">
      <c r="A40" s="86" t="s">
        <v>83</v>
      </c>
      <c r="B40" s="87"/>
      <c r="C40" s="88"/>
      <c r="D40" s="77"/>
      <c r="E40" s="77" t="s">
        <v>84</v>
      </c>
      <c r="F40" s="77" t="s">
        <v>85</v>
      </c>
    </row>
    <row r="41" spans="1:6" s="80" customFormat="1">
      <c r="A41" s="89">
        <v>1</v>
      </c>
      <c r="B41" s="90"/>
      <c r="C41" s="91"/>
      <c r="D41" s="79"/>
      <c r="E41" s="79">
        <v>2</v>
      </c>
      <c r="F41" s="79">
        <v>3</v>
      </c>
    </row>
    <row r="42" spans="1:6">
      <c r="A42" s="92"/>
      <c r="B42" s="93"/>
      <c r="C42" s="94"/>
      <c r="D42" s="81"/>
      <c r="E42" s="81"/>
      <c r="F42" s="81"/>
    </row>
    <row r="43" spans="1:6" ht="29.25" customHeight="1">
      <c r="A43" s="254" t="s">
        <v>86</v>
      </c>
      <c r="B43" s="255"/>
      <c r="C43" s="256"/>
      <c r="D43" s="81"/>
      <c r="E43" s="82">
        <f>+PURCHASE_B2B!G5</f>
        <v>0</v>
      </c>
      <c r="F43" s="82">
        <f>+PURCHASE_B2B!H5+PURCHASE_OTHERS!L22</f>
        <v>0</v>
      </c>
    </row>
    <row r="44" spans="1:6">
      <c r="A44" s="95" t="s">
        <v>87</v>
      </c>
      <c r="B44" s="96"/>
      <c r="C44" s="97"/>
      <c r="D44" s="81"/>
      <c r="E44" s="82">
        <f>+PURCHASE_B2B!K5</f>
        <v>0</v>
      </c>
      <c r="F44" s="82">
        <f>+PURCHASE_B2B!L5+PURCHASE_OTHERS!L23</f>
        <v>0</v>
      </c>
    </row>
    <row r="45" spans="1:6">
      <c r="A45" s="92" t="s">
        <v>68</v>
      </c>
      <c r="B45" s="93"/>
      <c r="C45" s="94"/>
      <c r="D45" s="81"/>
      <c r="E45" s="84">
        <f>SUM(E43:E44)</f>
        <v>0</v>
      </c>
      <c r="F45" s="84">
        <f>SUM(F43:F44)</f>
        <v>0</v>
      </c>
    </row>
    <row r="47" spans="1:6">
      <c r="A47" s="246" t="s">
        <v>99</v>
      </c>
      <c r="B47" s="246"/>
      <c r="C47" s="246"/>
      <c r="D47" s="246"/>
      <c r="E47" s="246"/>
      <c r="F47" s="246"/>
    </row>
    <row r="48" spans="1:6" ht="30">
      <c r="A48" s="77" t="s">
        <v>88</v>
      </c>
      <c r="B48" s="77" t="s">
        <v>95</v>
      </c>
      <c r="C48" s="77" t="s">
        <v>96</v>
      </c>
      <c r="D48" s="77" t="s">
        <v>97</v>
      </c>
      <c r="E48" s="77" t="s">
        <v>62</v>
      </c>
      <c r="F48" s="81"/>
    </row>
    <row r="49" spans="1:10">
      <c r="A49" s="79">
        <v>1</v>
      </c>
      <c r="B49" s="79">
        <v>2</v>
      </c>
      <c r="C49" s="79">
        <v>3</v>
      </c>
      <c r="D49" s="79">
        <v>4</v>
      </c>
      <c r="E49" s="79">
        <v>5</v>
      </c>
      <c r="F49" s="79"/>
    </row>
    <row r="50" spans="1:10">
      <c r="A50" s="81" t="s">
        <v>100</v>
      </c>
      <c r="B50" s="82">
        <v>0</v>
      </c>
      <c r="C50" s="82">
        <v>0</v>
      </c>
      <c r="D50" s="82">
        <v>0</v>
      </c>
      <c r="E50" s="82">
        <v>0</v>
      </c>
      <c r="F50" s="81"/>
    </row>
    <row r="51" spans="1:10">
      <c r="A51" s="81" t="s">
        <v>101</v>
      </c>
      <c r="B51" s="81"/>
      <c r="C51" s="111">
        <f>+I60</f>
        <v>0</v>
      </c>
      <c r="D51" s="111">
        <f>+I61</f>
        <v>0</v>
      </c>
      <c r="E51" s="81"/>
      <c r="F51" s="81"/>
    </row>
    <row r="54" spans="1:10" s="76" customFormat="1" ht="15.75" thickBot="1">
      <c r="A54" s="246" t="s">
        <v>401</v>
      </c>
      <c r="B54" s="246"/>
      <c r="C54" s="246"/>
      <c r="D54" s="246"/>
      <c r="E54" s="246"/>
      <c r="F54" s="246"/>
    </row>
    <row r="55" spans="1:10" ht="30.75" thickBot="1">
      <c r="A55" s="98" t="s">
        <v>88</v>
      </c>
      <c r="B55" s="98" t="s">
        <v>89</v>
      </c>
      <c r="C55" s="249" t="s">
        <v>90</v>
      </c>
      <c r="D55" s="250"/>
      <c r="E55" s="250"/>
      <c r="F55" s="250"/>
      <c r="G55" s="146" t="s">
        <v>91</v>
      </c>
      <c r="H55" s="98" t="s">
        <v>92</v>
      </c>
      <c r="I55" s="99" t="s">
        <v>93</v>
      </c>
      <c r="J55" s="80"/>
    </row>
    <row r="56" spans="1:10" ht="30">
      <c r="A56" s="100"/>
      <c r="B56" s="101"/>
      <c r="C56" s="78" t="s">
        <v>2</v>
      </c>
      <c r="D56" s="78" t="s">
        <v>3</v>
      </c>
      <c r="E56" s="78" t="s">
        <v>61</v>
      </c>
      <c r="F56" s="145" t="s">
        <v>62</v>
      </c>
      <c r="G56" s="110"/>
      <c r="H56" s="110"/>
      <c r="I56" s="110"/>
    </row>
    <row r="57" spans="1:10" s="80" customFormat="1">
      <c r="A57" s="103">
        <v>1</v>
      </c>
      <c r="B57" s="104">
        <v>2</v>
      </c>
      <c r="C57" s="104">
        <v>3</v>
      </c>
      <c r="D57" s="104">
        <v>4</v>
      </c>
      <c r="E57" s="104">
        <v>5</v>
      </c>
      <c r="F57" s="105">
        <v>6</v>
      </c>
      <c r="G57" s="144">
        <v>8</v>
      </c>
      <c r="H57" s="144">
        <v>9</v>
      </c>
      <c r="I57" s="144">
        <v>10</v>
      </c>
    </row>
    <row r="58" spans="1:10">
      <c r="A58" s="251" t="s">
        <v>94</v>
      </c>
      <c r="B58" s="252"/>
      <c r="C58" s="252"/>
      <c r="D58" s="252"/>
      <c r="E58" s="252"/>
      <c r="F58" s="252"/>
      <c r="G58" s="252"/>
      <c r="H58" s="252"/>
      <c r="I58" s="253"/>
    </row>
    <row r="59" spans="1:10">
      <c r="A59" s="101" t="s">
        <v>95</v>
      </c>
      <c r="B59" s="106">
        <f>ROUND(C13,0)</f>
        <v>0</v>
      </c>
      <c r="C59" s="107">
        <f>IF(B59&gt;C34,(C34),(B59))</f>
        <v>0</v>
      </c>
      <c r="D59" s="107">
        <f>IF(D34-D60&gt;B59-C59,B59-C59,D34-D60)</f>
        <v>0</v>
      </c>
      <c r="E59" s="108">
        <f>IF(E34-E61&gt;B59-C59-D59,B59-C59-D59,E34-E61)</f>
        <v>0</v>
      </c>
      <c r="F59" s="109"/>
      <c r="G59" s="108">
        <f>IF(B59&gt;(C59+D59+E59),(B59-(C59+D59+E59)),(0))</f>
        <v>0</v>
      </c>
      <c r="H59" s="110"/>
      <c r="I59" s="110"/>
    </row>
    <row r="60" spans="1:10">
      <c r="A60" s="101" t="s">
        <v>96</v>
      </c>
      <c r="B60" s="82">
        <f>ROUND(D13,0)</f>
        <v>0</v>
      </c>
      <c r="C60" s="111">
        <f>IF(C34-C59&gt;B60,B60,C34-C59)</f>
        <v>0</v>
      </c>
      <c r="D60" s="112">
        <f>IF(B60-C60&lt;D34,B60-C60,D34)</f>
        <v>0</v>
      </c>
      <c r="E60" s="113"/>
      <c r="F60" s="114"/>
      <c r="G60" s="115">
        <f>IF(B60&gt;(C60+D60),(B60-(C60+D60)),(0))</f>
        <v>0</v>
      </c>
      <c r="H60" s="81"/>
      <c r="I60" s="111">
        <f>IF($J$60&gt;5000,5000,$J$60)</f>
        <v>0</v>
      </c>
      <c r="J60" s="195">
        <f>IF(($B$60+$B$59+$B$66+$B$67)&gt;0,(Data!$C$12*25),(Data!$C$12*10))</f>
        <v>0</v>
      </c>
    </row>
    <row r="61" spans="1:10">
      <c r="A61" s="101" t="s">
        <v>97</v>
      </c>
      <c r="B61" s="82">
        <f>ROUND(E13,0)</f>
        <v>0</v>
      </c>
      <c r="C61" s="111">
        <f>IF(C34-C60-C59&gt;B61,B61,C34-C60-C59)</f>
        <v>0</v>
      </c>
      <c r="D61" s="113"/>
      <c r="E61" s="112">
        <f>IF(B61-C61&lt;E34,B61-C61,E34)</f>
        <v>0</v>
      </c>
      <c r="F61" s="114"/>
      <c r="G61" s="115">
        <f>IF(B61&gt;(C61+E61),(B61-(C61+E61)),(0))</f>
        <v>0</v>
      </c>
      <c r="H61" s="81"/>
      <c r="I61" s="111">
        <f>IF($J$61&gt;5000,5000,$J$61)</f>
        <v>0</v>
      </c>
      <c r="J61" s="195">
        <f>IF($B$61+$B$59+$B$60+$B$66+$B$67+$B$68&gt;0,(Data!$C$12*25),(Data!$C$12*10))</f>
        <v>0</v>
      </c>
    </row>
    <row r="62" spans="1:10">
      <c r="A62" s="101" t="s">
        <v>62</v>
      </c>
      <c r="B62" s="116">
        <f>+F13</f>
        <v>0</v>
      </c>
      <c r="C62" s="117"/>
      <c r="D62" s="117"/>
      <c r="E62" s="117"/>
      <c r="F62" s="118"/>
      <c r="G62" s="119"/>
      <c r="H62" s="119"/>
      <c r="I62" s="119"/>
    </row>
    <row r="63" spans="1:10" hidden="1">
      <c r="A63" s="102"/>
      <c r="B63" s="116"/>
      <c r="C63" s="120">
        <f>C59+C60+C61</f>
        <v>0</v>
      </c>
      <c r="D63" s="120">
        <f>D59+D60+D61</f>
        <v>0</v>
      </c>
      <c r="E63" s="120">
        <f>E59+E60+E61</f>
        <v>0</v>
      </c>
      <c r="F63" s="121"/>
      <c r="G63" s="119"/>
      <c r="H63" s="119"/>
      <c r="I63" s="119"/>
    </row>
    <row r="64" spans="1:10">
      <c r="A64" s="122" t="s">
        <v>375</v>
      </c>
      <c r="B64" s="123"/>
      <c r="C64" s="124">
        <f>C34-C63</f>
        <v>0</v>
      </c>
      <c r="D64" s="124">
        <f>D34-D63</f>
        <v>0</v>
      </c>
      <c r="E64" s="124">
        <f>E34-E63</f>
        <v>0</v>
      </c>
      <c r="F64" s="122"/>
      <c r="G64" s="81"/>
      <c r="H64" s="81"/>
      <c r="I64" s="81"/>
    </row>
    <row r="65" spans="1:9">
      <c r="A65" s="251" t="s">
        <v>98</v>
      </c>
      <c r="B65" s="252"/>
      <c r="C65" s="252"/>
      <c r="D65" s="252"/>
      <c r="E65" s="252"/>
      <c r="F65" s="252"/>
      <c r="G65" s="252"/>
      <c r="H65" s="252"/>
      <c r="I65" s="253"/>
    </row>
    <row r="66" spans="1:9">
      <c r="A66" s="101" t="s">
        <v>95</v>
      </c>
      <c r="B66" s="106">
        <f>ROUND(C11,0)</f>
        <v>0</v>
      </c>
      <c r="C66" s="15"/>
      <c r="D66" s="15"/>
      <c r="E66" s="15"/>
      <c r="F66" s="16"/>
      <c r="G66" s="70">
        <f>ROUND(B66,0)</f>
        <v>0</v>
      </c>
      <c r="H66" s="110"/>
      <c r="I66" s="110"/>
    </row>
    <row r="67" spans="1:9">
      <c r="A67" s="101" t="s">
        <v>96</v>
      </c>
      <c r="B67" s="82">
        <f>ROUND(D11,0)</f>
        <v>0</v>
      </c>
      <c r="C67" s="17"/>
      <c r="D67" s="17"/>
      <c r="E67" s="17"/>
      <c r="F67" s="18"/>
      <c r="G67" s="70">
        <f>ROUND(B67,0)</f>
        <v>0</v>
      </c>
      <c r="H67" s="81"/>
      <c r="I67" s="81"/>
    </row>
    <row r="68" spans="1:9">
      <c r="A68" s="101" t="s">
        <v>97</v>
      </c>
      <c r="B68" s="82">
        <f>ROUND(E11,0)</f>
        <v>0</v>
      </c>
      <c r="C68" s="17"/>
      <c r="D68" s="17"/>
      <c r="E68" s="17"/>
      <c r="F68" s="18"/>
      <c r="G68" s="70">
        <f>ROUND(B68,0)</f>
        <v>0</v>
      </c>
      <c r="H68" s="81"/>
      <c r="I68" s="81"/>
    </row>
    <row r="69" spans="1:9">
      <c r="A69" s="101" t="s">
        <v>62</v>
      </c>
      <c r="B69" s="82">
        <f>+F11</f>
        <v>0</v>
      </c>
      <c r="C69" s="17"/>
      <c r="D69" s="17"/>
      <c r="E69" s="17"/>
      <c r="F69" s="18"/>
      <c r="G69" s="70">
        <f>ROUND(B69,0)</f>
        <v>0</v>
      </c>
      <c r="H69" s="81"/>
      <c r="I69" s="81"/>
    </row>
    <row r="70" spans="1:9" ht="15.75" thickBot="1">
      <c r="A70" s="125"/>
      <c r="B70" s="81"/>
      <c r="C70" s="81"/>
      <c r="D70" s="81"/>
      <c r="E70" s="81"/>
      <c r="F70" s="95"/>
      <c r="G70" s="81"/>
      <c r="H70" s="81"/>
      <c r="I70" s="81"/>
    </row>
    <row r="71" spans="1:9">
      <c r="A71" s="102"/>
    </row>
    <row r="72" spans="1:9" s="76" customFormat="1">
      <c r="A72" s="246" t="s">
        <v>402</v>
      </c>
      <c r="B72" s="246"/>
      <c r="C72" s="246"/>
      <c r="D72" s="246"/>
      <c r="E72" s="246"/>
      <c r="F72" s="246"/>
    </row>
    <row r="73" spans="1:9">
      <c r="A73" s="247" t="s">
        <v>70</v>
      </c>
      <c r="B73" s="247"/>
      <c r="C73" s="78" t="s">
        <v>2</v>
      </c>
      <c r="D73" s="78" t="s">
        <v>3</v>
      </c>
      <c r="E73" s="78" t="s">
        <v>4</v>
      </c>
      <c r="F73" s="79"/>
    </row>
    <row r="74" spans="1:9">
      <c r="A74" s="248" t="s">
        <v>399</v>
      </c>
      <c r="B74" s="248"/>
      <c r="C74" s="111">
        <f>+SALES_Taxable_B2B!N8</f>
        <v>0</v>
      </c>
      <c r="D74" s="111">
        <f>+SALES_Taxable_B2B!O8</f>
        <v>0</v>
      </c>
      <c r="E74" s="111">
        <f>+D74</f>
        <v>0</v>
      </c>
      <c r="F74" s="81"/>
    </row>
    <row r="75" spans="1:9">
      <c r="A75" s="248" t="s">
        <v>400</v>
      </c>
      <c r="B75" s="248"/>
      <c r="C75" s="143">
        <v>0</v>
      </c>
      <c r="D75" s="143">
        <v>0</v>
      </c>
      <c r="E75" s="111">
        <f>+D75</f>
        <v>0</v>
      </c>
      <c r="F75" s="81"/>
    </row>
    <row r="77" spans="1:9">
      <c r="A77" s="245" t="s">
        <v>411</v>
      </c>
      <c r="B77" s="245"/>
      <c r="C77" s="245"/>
      <c r="D77" s="245"/>
      <c r="E77" s="245"/>
      <c r="F77" s="245"/>
      <c r="G77" s="245"/>
    </row>
    <row r="78" spans="1:9">
      <c r="A78" s="149"/>
      <c r="B78" s="151" t="s">
        <v>413</v>
      </c>
      <c r="C78" s="151" t="s">
        <v>100</v>
      </c>
      <c r="D78" s="151" t="s">
        <v>414</v>
      </c>
      <c r="E78" s="151" t="s">
        <v>415</v>
      </c>
      <c r="F78" s="151" t="s">
        <v>168</v>
      </c>
      <c r="G78" s="151" t="s">
        <v>68</v>
      </c>
    </row>
    <row r="79" spans="1:9">
      <c r="A79" s="156" t="s">
        <v>3</v>
      </c>
      <c r="B79" s="154">
        <f>IF((G60+G67)&gt;(D74+D75+Data!B18),((GSTR_3B!G60+G67)-GSTR_3B!D74-GSTR_3B!D75-Data!B18),(0))</f>
        <v>0</v>
      </c>
      <c r="C79" s="154">
        <f>IF(C50&gt;Data!C18,(GSTR_3B!C50-Data!C18),(0))</f>
        <v>0</v>
      </c>
      <c r="D79" s="154"/>
      <c r="E79" s="154">
        <f>IF(C51&gt;Data!E18,(GSTR_3B!C51-Data!E18),(0))</f>
        <v>0</v>
      </c>
      <c r="F79" s="154"/>
      <c r="G79" s="152">
        <f>SUM(B79:F79)</f>
        <v>0</v>
      </c>
    </row>
    <row r="80" spans="1:9">
      <c r="A80" s="156" t="s">
        <v>2</v>
      </c>
      <c r="B80" s="154">
        <f>IF((G59+G66)&gt;(C74+C75+Data!B19),((GSTR_3B!G59+G66)-GSTR_3B!C74-GSTR_3B!C75-Data!B19),(0))</f>
        <v>0</v>
      </c>
      <c r="C80" s="154">
        <f>IF(B50&gt;Data!C19,(GSTR_3B!B50-Data!C19),(0))</f>
        <v>0</v>
      </c>
      <c r="D80" s="154"/>
      <c r="E80" s="154">
        <f>IF(B51&gt;Data!E19,(GSTR_3B!B51-Data!E19),(0))</f>
        <v>0</v>
      </c>
      <c r="F80" s="154"/>
      <c r="G80" s="152">
        <f>SUM(B80:F80)</f>
        <v>0</v>
      </c>
    </row>
    <row r="81" spans="1:7">
      <c r="A81" s="156" t="s">
        <v>264</v>
      </c>
      <c r="B81" s="154">
        <f>IF((G62+G69)&gt;Data!B20,((GSTR_3B!G62+GSTR_3B!G69)-Data!B20),(0))</f>
        <v>0</v>
      </c>
      <c r="C81" s="154">
        <f>IF(E50&gt;Data!C20,(GSTR_3B!E50-Data!C20),(0))</f>
        <v>0</v>
      </c>
      <c r="D81" s="154"/>
      <c r="E81" s="154">
        <f>IF(E51&gt;Data!E20,([2]GSTR_B3!E51-Data!E20),(0))</f>
        <v>0</v>
      </c>
      <c r="F81" s="154"/>
      <c r="G81" s="152">
        <f>SUM(B81:F81)</f>
        <v>0</v>
      </c>
    </row>
    <row r="82" spans="1:7">
      <c r="A82" s="156" t="s">
        <v>4</v>
      </c>
      <c r="B82" s="154">
        <f>IF((G61+G68)&gt;Data!B21,((GSTR_3B!G61+GSTR_3B!G68)-GSTR_3B!E74-GSTR_3B!E75-Data!B21),(0))</f>
        <v>0</v>
      </c>
      <c r="C82" s="154">
        <f>IF(D50&gt;Data!C21,(GSTR_3B!D50-Data!C21),(0))</f>
        <v>0</v>
      </c>
      <c r="D82" s="154"/>
      <c r="E82" s="154">
        <f>IF(D51&gt;Data!E21,(GSTR_3B!D51-Data!E21),(0))</f>
        <v>0</v>
      </c>
      <c r="F82" s="154"/>
      <c r="G82" s="152">
        <f>SUM(B82:F82)</f>
        <v>0</v>
      </c>
    </row>
    <row r="83" spans="1:7">
      <c r="A83" s="155"/>
      <c r="B83" s="155"/>
      <c r="C83" s="155"/>
      <c r="D83" s="155"/>
      <c r="E83" s="155"/>
      <c r="F83" s="155"/>
      <c r="G83" s="156"/>
    </row>
    <row r="84" spans="1:7">
      <c r="A84" s="235" t="s">
        <v>412</v>
      </c>
      <c r="B84" s="235"/>
      <c r="C84" s="236">
        <f>SUM(G79:G82)</f>
        <v>0</v>
      </c>
      <c r="D84" s="237"/>
      <c r="E84" s="237"/>
      <c r="F84" s="237"/>
      <c r="G84" s="238"/>
    </row>
    <row r="85" spans="1:7">
      <c r="A85" s="155"/>
      <c r="B85" s="155"/>
      <c r="C85" s="239">
        <f>spellnumber(C84)</f>
        <v>0</v>
      </c>
      <c r="D85" s="240"/>
      <c r="E85" s="240"/>
      <c r="F85" s="240"/>
      <c r="G85" s="241"/>
    </row>
    <row r="86" spans="1:7">
      <c r="A86" s="235" t="s">
        <v>416</v>
      </c>
      <c r="B86" s="235"/>
      <c r="C86" s="242"/>
      <c r="D86" s="243"/>
      <c r="E86" s="243"/>
      <c r="F86" s="243"/>
      <c r="G86" s="244"/>
    </row>
  </sheetData>
  <sheetProtection password="CA12" sheet="1" objects="1" scenarios="1" deleteColumns="0" deleteRows="0" autoFilter="0"/>
  <mergeCells count="26">
    <mergeCell ref="A1:G1"/>
    <mergeCell ref="B2:D2"/>
    <mergeCell ref="B3:D3"/>
    <mergeCell ref="A5:F5"/>
    <mergeCell ref="A21:F21"/>
    <mergeCell ref="A15:F15"/>
    <mergeCell ref="A18:D18"/>
    <mergeCell ref="A19:D19"/>
    <mergeCell ref="A17:D17"/>
    <mergeCell ref="A16:D16"/>
    <mergeCell ref="A72:F72"/>
    <mergeCell ref="A73:B73"/>
    <mergeCell ref="A74:B74"/>
    <mergeCell ref="A75:B75"/>
    <mergeCell ref="A39:F39"/>
    <mergeCell ref="A54:F54"/>
    <mergeCell ref="C55:F55"/>
    <mergeCell ref="A58:I58"/>
    <mergeCell ref="A65:I65"/>
    <mergeCell ref="A47:F47"/>
    <mergeCell ref="A43:C43"/>
    <mergeCell ref="A84:B84"/>
    <mergeCell ref="A86:B86"/>
    <mergeCell ref="C84:G84"/>
    <mergeCell ref="C85:G86"/>
    <mergeCell ref="A77:G77"/>
  </mergeCells>
  <dataValidations count="1">
    <dataValidation allowBlank="1" showInputMessage="1" showErrorMessage="1" errorTitle="Auto Calculated" error="Provide Value only In Data Sheet&#10;" promptTitle="Dont Enter the Date Here" sqref="I60:J60 I61"/>
  </dataValidations>
  <hyperlinks>
    <hyperlink ref="D33" r:id="rId1" display="=@SUM(D19:D23)-@SUM(D25:D26)"/>
    <hyperlink ref="E33" r:id="rId2" display="=@SUM(D19:D23)-@SUM(D25:D26)"/>
    <hyperlink ref="C33" r:id="rId3" display="=@SUM(D19:D23)-@SUM(D25:D26)"/>
    <hyperlink ref="F33" r:id="rId4" display="=@SUM(D19:D23)-@SUM(D25:D26)"/>
  </hyperlinks>
  <pageMargins left="0.16" right="0.13" top="0.32" bottom="0.24" header="0.51" footer="0.16"/>
  <pageSetup paperSize="9" orientation="portrait" r:id="rId5"/>
  <legacyDrawing r:id="rId6"/>
</worksheet>
</file>

<file path=xl/worksheets/sheet4.xml><?xml version="1.0" encoding="utf-8"?>
<worksheet xmlns="http://schemas.openxmlformats.org/spreadsheetml/2006/main" xmlns:r="http://schemas.openxmlformats.org/officeDocument/2006/relationships">
  <sheetPr codeName="Sheet3"/>
  <dimension ref="A1:X1094"/>
  <sheetViews>
    <sheetView workbookViewId="0">
      <pane ySplit="10" topLeftCell="A1015" activePane="bottomLeft" state="frozen"/>
      <selection pane="bottomLeft" activeCell="M8" sqref="M8"/>
    </sheetView>
  </sheetViews>
  <sheetFormatPr defaultRowHeight="15"/>
  <cols>
    <col min="1" max="1" width="10.42578125" bestFit="1" customWidth="1"/>
    <col min="2" max="2" width="12" customWidth="1"/>
    <col min="3" max="3" width="33.7109375" customWidth="1"/>
    <col min="4" max="4" width="24.85546875" customWidth="1"/>
    <col min="5" max="5" width="13" customWidth="1"/>
    <col min="6" max="6" width="9" customWidth="1"/>
    <col min="7" max="7" width="13.28515625" bestFit="1" customWidth="1"/>
    <col min="8" max="8" width="13.28515625" style="3" bestFit="1" customWidth="1"/>
    <col min="9" max="9" width="8.42578125" style="1" bestFit="1" customWidth="1"/>
    <col min="10" max="10" width="13.28515625" bestFit="1" customWidth="1"/>
    <col min="11" max="12" width="11.5703125" bestFit="1" customWidth="1"/>
  </cols>
  <sheetData>
    <row r="1" spans="1:24">
      <c r="A1" s="259" t="str">
        <f>+Data!C6</f>
        <v>XXXXXXXXXXXXXX</v>
      </c>
      <c r="B1" s="259"/>
      <c r="C1" s="259"/>
      <c r="D1" s="259"/>
      <c r="E1" s="259"/>
      <c r="F1" s="259"/>
      <c r="G1" s="259"/>
      <c r="H1" s="259"/>
      <c r="I1" s="259" t="str">
        <f>+Data!E4</f>
        <v>Year</v>
      </c>
      <c r="J1" s="259"/>
      <c r="K1" s="133" t="s">
        <v>102</v>
      </c>
      <c r="L1" s="134" t="str">
        <f>+Data!G4</f>
        <v>2018-19</v>
      </c>
    </row>
    <row r="2" spans="1:24">
      <c r="A2" s="259" t="str">
        <f>+Data!C4</f>
        <v>33AAAAA0000A1ZA</v>
      </c>
      <c r="B2" s="259"/>
      <c r="C2" s="259"/>
      <c r="D2" s="259"/>
      <c r="E2" s="259"/>
      <c r="F2" s="259"/>
      <c r="G2" s="259"/>
      <c r="H2" s="259"/>
      <c r="I2" s="259" t="str">
        <f>+Data!E6</f>
        <v>Month</v>
      </c>
      <c r="J2" s="259"/>
      <c r="K2" s="133" t="s">
        <v>102</v>
      </c>
      <c r="L2" s="134" t="str">
        <f>+Data!G6</f>
        <v>November</v>
      </c>
    </row>
    <row r="3" spans="1:24">
      <c r="A3" s="231" t="s">
        <v>50</v>
      </c>
      <c r="B3" s="231"/>
      <c r="C3" s="231"/>
      <c r="D3" s="231"/>
      <c r="E3" s="231"/>
      <c r="F3" s="231"/>
      <c r="G3" s="231"/>
      <c r="H3" s="231"/>
      <c r="I3" s="19"/>
      <c r="J3" s="19"/>
      <c r="K3" s="19"/>
      <c r="L3" s="19"/>
      <c r="X3" s="128"/>
    </row>
    <row r="4" spans="1:24">
      <c r="X4" s="128"/>
    </row>
    <row r="5" spans="1:24" hidden="1">
      <c r="D5" s="132" t="s">
        <v>418</v>
      </c>
      <c r="G5" s="10">
        <f>SUMIFS($G$11:$G$1018,$F$11:$F$1018,"Inter",$I$11:$I$1018,0%)+SUMIFS($G$11:$G$1018,$F$11:$F$1018,"Inter",$I$11:$I$1018,"Exempt")</f>
        <v>0</v>
      </c>
      <c r="H5" s="10">
        <f>SUMIFS($G$11:$G$1018,$F$11:$F$1018,"Intra",$I$11:$I$1018,0%)+SUMIFS($G$11:$G$1018,$F$11:$F$1018,"Intra",$I$11:$I$1018,"Exempt")</f>
        <v>0</v>
      </c>
      <c r="I5" s="10" t="s">
        <v>464</v>
      </c>
      <c r="J5" s="10"/>
      <c r="K5" s="10">
        <f>SUMIFS($G$11:$G$1018,$F$11:$F$1018,"Inter",$I$11:$I$1018,"Non GST")</f>
        <v>0</v>
      </c>
      <c r="L5" s="10">
        <f>SUMIFS($G$11:$G$1018,$F$11:$F$1018,"Intra",$I$11:$I$1018,"Non GST")</f>
        <v>0</v>
      </c>
      <c r="X5" s="128"/>
    </row>
    <row r="6" spans="1:24" hidden="1">
      <c r="D6" s="132" t="s">
        <v>406</v>
      </c>
      <c r="G6" s="10">
        <f>SUMIF($E$11:$E$1018,"Yes",(G$11:G$1018))</f>
        <v>0</v>
      </c>
      <c r="H6" s="10">
        <f>SUMIF($E$11:$E$1018,"Yes",(H$11:H$1018))</f>
        <v>0</v>
      </c>
      <c r="I6" s="11"/>
      <c r="J6" s="10">
        <f>SUMIF($E$11:$E$1018,"Yes",(J$11:J$1018))</f>
        <v>0</v>
      </c>
      <c r="K6" s="10">
        <f>SUMIF($E$11:$E$1018,"Yes",(K$11:K$1018))</f>
        <v>0</v>
      </c>
      <c r="L6" s="10">
        <f>SUMIF($E$11:$E$1018,"Yes",(L$11:L$1018))</f>
        <v>0</v>
      </c>
    </row>
    <row r="7" spans="1:24" hidden="1">
      <c r="D7" s="132" t="s">
        <v>463</v>
      </c>
      <c r="G7" s="10">
        <f>SUMIF($E$11:$E$1018,"No",(G$11:G$1018))</f>
        <v>0</v>
      </c>
      <c r="H7" s="10">
        <f>SUMIF($E$11:$E$1018,"No",(H$11:H$1018))</f>
        <v>0</v>
      </c>
      <c r="J7" s="10">
        <f>SUMIF($E$11:$E$1018,"No",(J$11:J$1018))</f>
        <v>0</v>
      </c>
      <c r="K7" s="10">
        <f>SUMIF($E$11:$E$1018,"No",(K$11:K$1018))</f>
        <v>0</v>
      </c>
      <c r="L7" s="10">
        <f>SUMIF($E$11:$E$1018,"No",(L$11:L$1018))</f>
        <v>0</v>
      </c>
    </row>
    <row r="8" spans="1:24">
      <c r="D8" s="132" t="s">
        <v>393</v>
      </c>
      <c r="E8" s="132"/>
      <c r="F8" s="132"/>
      <c r="G8" s="140">
        <f>ROUND(SUM(G11:G1018),0)</f>
        <v>0</v>
      </c>
      <c r="H8" s="141">
        <f>SUM(H11:H1018)</f>
        <v>0</v>
      </c>
      <c r="I8" s="142"/>
      <c r="J8" s="141">
        <f>SUM(J11:J1018)</f>
        <v>0</v>
      </c>
      <c r="K8" s="141">
        <f>SUM(K11:K1018)</f>
        <v>0</v>
      </c>
      <c r="L8" s="141">
        <f>SUM(L11:L1018)</f>
        <v>0</v>
      </c>
      <c r="M8" s="141">
        <f>SUM(M11:M1018)</f>
        <v>0</v>
      </c>
      <c r="X8" s="128"/>
    </row>
    <row r="9" spans="1:24">
      <c r="G9" s="9"/>
      <c r="H9" s="10"/>
      <c r="I9" s="11"/>
      <c r="J9" s="10"/>
      <c r="K9" s="10"/>
      <c r="L9" s="10"/>
      <c r="X9" s="128"/>
    </row>
    <row r="10" spans="1:24" ht="30">
      <c r="A10" s="12" t="s">
        <v>44</v>
      </c>
      <c r="B10" s="12" t="s">
        <v>45</v>
      </c>
      <c r="C10" s="12" t="s">
        <v>410</v>
      </c>
      <c r="D10" s="12" t="s">
        <v>0</v>
      </c>
      <c r="E10" s="12" t="s">
        <v>404</v>
      </c>
      <c r="F10" s="12" t="s">
        <v>122</v>
      </c>
      <c r="G10" s="12" t="s">
        <v>47</v>
      </c>
      <c r="H10" s="13" t="s">
        <v>48</v>
      </c>
      <c r="I10" s="14" t="s">
        <v>49</v>
      </c>
      <c r="J10" s="12" t="s">
        <v>2</v>
      </c>
      <c r="K10" s="12" t="s">
        <v>3</v>
      </c>
      <c r="L10" s="12" t="s">
        <v>4</v>
      </c>
      <c r="M10" s="12" t="s">
        <v>264</v>
      </c>
      <c r="N10" s="2"/>
      <c r="O10" s="2"/>
      <c r="P10" s="2"/>
      <c r="Q10" s="2"/>
      <c r="R10" s="2"/>
      <c r="S10" s="2"/>
      <c r="T10" s="2"/>
      <c r="U10" s="2"/>
      <c r="V10" s="2"/>
      <c r="W10" s="2"/>
      <c r="X10" s="2"/>
    </row>
    <row r="11" spans="1:24">
      <c r="A11" s="220"/>
      <c r="B11" s="222"/>
      <c r="C11" s="220"/>
      <c r="D11" s="220"/>
      <c r="E11" s="221"/>
      <c r="F11" s="71" t="str">
        <f>IF(D11&gt;0,IF((LEFT(D11,2)=LEFT(Data!C$4,2)),"Intra","Inter"),"")</f>
        <v/>
      </c>
      <c r="G11" s="72">
        <f t="shared" ref="G11:G17" si="0">ROUND(H11+J11+K11+L11,0)</f>
        <v>0</v>
      </c>
      <c r="H11" s="158"/>
      <c r="I11" s="23"/>
      <c r="J11" s="74">
        <f>IF($F11="inter",IF($I11&lt;&gt;"Exempt",IF($I11&lt;&gt;"Non GST",($H11*($I11)),(0)),(0)),(0))</f>
        <v>0</v>
      </c>
      <c r="K11" s="74">
        <f>IF($F11="intra",IF($I11&lt;&gt;"Exempt",IF($I11&lt;&gt;"Non GST",($H11*($I11/2)),(0)),(0)),(0))</f>
        <v>0</v>
      </c>
      <c r="L11" s="74">
        <f>IF($F11="intra",IF($I11&lt;&gt;"Exempt",IF($I11&lt;&gt;"Non GST",($H11*($I11/2)),(0)),(0)),(0))</f>
        <v>0</v>
      </c>
      <c r="M11" s="228"/>
      <c r="N11" s="2"/>
      <c r="O11" s="2"/>
      <c r="P11" s="2"/>
      <c r="Q11" s="2"/>
      <c r="R11" s="2"/>
      <c r="S11" s="2"/>
      <c r="T11" s="2"/>
      <c r="U11" s="2"/>
      <c r="V11" s="2"/>
      <c r="W11" s="2"/>
      <c r="X11" s="2"/>
    </row>
    <row r="12" spans="1:24">
      <c r="A12" s="220"/>
      <c r="B12" s="222"/>
      <c r="C12" s="220"/>
      <c r="D12" s="220"/>
      <c r="E12" s="221"/>
      <c r="F12" s="71" t="str">
        <f>IF(D12&gt;0,IF((LEFT(D12,2)=LEFT(Data!C$4,2)),"Intra","Inter"),"")</f>
        <v/>
      </c>
      <c r="G12" s="72">
        <f t="shared" si="0"/>
        <v>0</v>
      </c>
      <c r="H12" s="158"/>
      <c r="I12" s="23"/>
      <c r="J12" s="74">
        <f t="shared" ref="J12:J75" si="1">IF($F12="inter",IF($I12&lt;&gt;"Exempt",IF($I12&lt;&gt;"Non GST",($H12*($I12)),(0)),(0)),(0))</f>
        <v>0</v>
      </c>
      <c r="K12" s="74">
        <f t="shared" ref="K12:L75" si="2">IF($F12="intra",IF($I12&lt;&gt;"Exempt",IF($I12&lt;&gt;"Non GST",($H12*($I12/2)),(0)),(0)),(0))</f>
        <v>0</v>
      </c>
      <c r="L12" s="74">
        <f t="shared" si="2"/>
        <v>0</v>
      </c>
      <c r="M12" s="228"/>
      <c r="N12" s="2"/>
      <c r="O12" s="2"/>
      <c r="P12" s="2"/>
      <c r="Q12" s="2"/>
      <c r="R12" s="2"/>
      <c r="S12" s="2"/>
      <c r="T12" s="2"/>
      <c r="U12" s="2"/>
      <c r="V12" s="2"/>
      <c r="W12" s="2"/>
      <c r="X12" s="2"/>
    </row>
    <row r="13" spans="1:24">
      <c r="A13" s="21"/>
      <c r="B13" s="223"/>
      <c r="C13" s="21"/>
      <c r="D13" s="21"/>
      <c r="E13" s="158"/>
      <c r="F13" s="71" t="str">
        <f>IF(D13&gt;0,IF((LEFT(D13,2)=LEFT(Data!C$4,2)),"Intra","Inter"),"")</f>
        <v/>
      </c>
      <c r="G13" s="72">
        <f t="shared" si="0"/>
        <v>0</v>
      </c>
      <c r="H13" s="158"/>
      <c r="I13" s="23"/>
      <c r="J13" s="74">
        <f t="shared" si="1"/>
        <v>0</v>
      </c>
      <c r="K13" s="74">
        <f t="shared" si="2"/>
        <v>0</v>
      </c>
      <c r="L13" s="74">
        <f t="shared" si="2"/>
        <v>0</v>
      </c>
      <c r="M13" s="21"/>
    </row>
    <row r="14" spans="1:24">
      <c r="A14" s="21"/>
      <c r="B14" s="223"/>
      <c r="C14" s="21"/>
      <c r="D14" s="21"/>
      <c r="E14" s="158"/>
      <c r="F14" s="71" t="str">
        <f>IF(D14&gt;0,IF((LEFT(D14,2)=LEFT(Data!C$4,2)),"Intra","Inter"),"")</f>
        <v/>
      </c>
      <c r="G14" s="72">
        <f t="shared" si="0"/>
        <v>0</v>
      </c>
      <c r="H14" s="158"/>
      <c r="I14" s="23"/>
      <c r="J14" s="74">
        <f t="shared" si="1"/>
        <v>0</v>
      </c>
      <c r="K14" s="74">
        <f t="shared" si="2"/>
        <v>0</v>
      </c>
      <c r="L14" s="74">
        <f t="shared" si="2"/>
        <v>0</v>
      </c>
      <c r="M14" s="21"/>
    </row>
    <row r="15" spans="1:24">
      <c r="A15" s="21"/>
      <c r="B15" s="223"/>
      <c r="C15" s="21"/>
      <c r="D15" s="21"/>
      <c r="E15" s="158"/>
      <c r="F15" s="71" t="str">
        <f>IF(D15&gt;0,IF((LEFT(D15,2)=LEFT(Data!C$4,2)),"Intra","Inter"),"")</f>
        <v/>
      </c>
      <c r="G15" s="72">
        <f t="shared" si="0"/>
        <v>0</v>
      </c>
      <c r="H15" s="158"/>
      <c r="I15" s="23"/>
      <c r="J15" s="74">
        <f t="shared" si="1"/>
        <v>0</v>
      </c>
      <c r="K15" s="74">
        <f t="shared" si="2"/>
        <v>0</v>
      </c>
      <c r="L15" s="74">
        <f t="shared" si="2"/>
        <v>0</v>
      </c>
      <c r="M15" s="21"/>
    </row>
    <row r="16" spans="1:24">
      <c r="A16" s="21"/>
      <c r="B16" s="223"/>
      <c r="C16" s="21"/>
      <c r="D16" s="21"/>
      <c r="E16" s="158"/>
      <c r="F16" s="71" t="str">
        <f>IF(D16&gt;0,IF((LEFT(D16,2)=LEFT(Data!C$4,2)),"Intra","Inter"),"")</f>
        <v/>
      </c>
      <c r="G16" s="72">
        <f t="shared" si="0"/>
        <v>0</v>
      </c>
      <c r="H16" s="158"/>
      <c r="I16" s="23"/>
      <c r="J16" s="74">
        <f t="shared" si="1"/>
        <v>0</v>
      </c>
      <c r="K16" s="74">
        <f t="shared" si="2"/>
        <v>0</v>
      </c>
      <c r="L16" s="74">
        <f t="shared" si="2"/>
        <v>0</v>
      </c>
      <c r="M16" s="21"/>
    </row>
    <row r="17" spans="1:15">
      <c r="A17" s="21"/>
      <c r="B17" s="223"/>
      <c r="C17" s="21"/>
      <c r="D17" s="21"/>
      <c r="E17" s="158"/>
      <c r="F17" s="71" t="str">
        <f>IF(D17&gt;0,IF((LEFT(D17,2)=LEFT(Data!C$4,2)),"Intra","Inter"),"")</f>
        <v/>
      </c>
      <c r="G17" s="72">
        <f t="shared" si="0"/>
        <v>0</v>
      </c>
      <c r="H17" s="158"/>
      <c r="I17" s="23"/>
      <c r="J17" s="74">
        <f t="shared" si="1"/>
        <v>0</v>
      </c>
      <c r="K17" s="74">
        <f t="shared" si="2"/>
        <v>0</v>
      </c>
      <c r="L17" s="74">
        <f t="shared" si="2"/>
        <v>0</v>
      </c>
      <c r="M17" s="21"/>
    </row>
    <row r="18" spans="1:15">
      <c r="A18" s="183"/>
      <c r="B18" s="185"/>
      <c r="C18" s="153"/>
      <c r="D18" s="159"/>
      <c r="E18" s="158"/>
      <c r="F18" s="71" t="str">
        <f>IF(D18&gt;0,IF((LEFT(D18,2)=LEFT(Data!C$4,2)),"Intra","Inter"),"")</f>
        <v/>
      </c>
      <c r="G18" s="72">
        <f>ROUND(H18+J18+K18+L18,0)</f>
        <v>0</v>
      </c>
      <c r="H18" s="158"/>
      <c r="I18" s="23"/>
      <c r="J18" s="74">
        <f t="shared" si="1"/>
        <v>0</v>
      </c>
      <c r="K18" s="74">
        <f t="shared" si="2"/>
        <v>0</v>
      </c>
      <c r="L18" s="74">
        <f t="shared" si="2"/>
        <v>0</v>
      </c>
      <c r="M18" s="21"/>
      <c r="N18" s="1"/>
      <c r="O18" s="128"/>
    </row>
    <row r="19" spans="1:15">
      <c r="A19" s="183"/>
      <c r="B19" s="185"/>
      <c r="C19" s="153"/>
      <c r="D19" s="159"/>
      <c r="E19" s="158"/>
      <c r="F19" s="71" t="str">
        <f>IF(D19&gt;0,IF((LEFT(D19,2)=LEFT(Data!C$4,2)),"Intra","Inter"),"")</f>
        <v/>
      </c>
      <c r="G19" s="72">
        <f t="shared" ref="G19:G82" si="3">ROUND(H19+J19+K19+L19,0)</f>
        <v>0</v>
      </c>
      <c r="H19" s="158"/>
      <c r="I19" s="23"/>
      <c r="J19" s="74">
        <f t="shared" si="1"/>
        <v>0</v>
      </c>
      <c r="K19" s="74">
        <f t="shared" si="2"/>
        <v>0</v>
      </c>
      <c r="L19" s="74">
        <f t="shared" si="2"/>
        <v>0</v>
      </c>
      <c r="M19" s="21"/>
      <c r="N19" s="1"/>
    </row>
    <row r="20" spans="1:15">
      <c r="A20" s="183"/>
      <c r="B20" s="185"/>
      <c r="C20" s="153"/>
      <c r="D20" s="159"/>
      <c r="E20" s="158"/>
      <c r="F20" s="71" t="str">
        <f>IF(D20&gt;0,IF((LEFT(D20,2)=LEFT(Data!C$4,2)),"Intra","Inter"),"")</f>
        <v/>
      </c>
      <c r="G20" s="72">
        <f t="shared" si="3"/>
        <v>0</v>
      </c>
      <c r="H20" s="158"/>
      <c r="I20" s="23"/>
      <c r="J20" s="74">
        <f t="shared" si="1"/>
        <v>0</v>
      </c>
      <c r="K20" s="74">
        <f t="shared" si="2"/>
        <v>0</v>
      </c>
      <c r="L20" s="74">
        <f t="shared" si="2"/>
        <v>0</v>
      </c>
      <c r="M20" s="21"/>
      <c r="N20" s="1"/>
    </row>
    <row r="21" spans="1:15">
      <c r="A21" s="183"/>
      <c r="B21" s="185"/>
      <c r="C21" s="153"/>
      <c r="D21" s="159"/>
      <c r="E21" s="158"/>
      <c r="F21" s="71" t="str">
        <f>IF(D21&gt;0,IF((LEFT(D21,2)=LEFT(Data!C$4,2)),"Intra","Inter"),"")</f>
        <v/>
      </c>
      <c r="G21" s="72">
        <f t="shared" si="3"/>
        <v>0</v>
      </c>
      <c r="H21" s="158"/>
      <c r="I21" s="23"/>
      <c r="J21" s="74">
        <f t="shared" si="1"/>
        <v>0</v>
      </c>
      <c r="K21" s="74">
        <f t="shared" si="2"/>
        <v>0</v>
      </c>
      <c r="L21" s="74">
        <f t="shared" si="2"/>
        <v>0</v>
      </c>
      <c r="M21" s="21"/>
      <c r="N21" s="1"/>
    </row>
    <row r="22" spans="1:15">
      <c r="A22" s="183"/>
      <c r="B22" s="185"/>
      <c r="C22" s="153"/>
      <c r="D22" s="159"/>
      <c r="E22" s="158"/>
      <c r="F22" s="71" t="str">
        <f>IF(D22&gt;0,IF((LEFT(D22,2)=LEFT(Data!C$4,2)),"Intra","Inter"),"")</f>
        <v/>
      </c>
      <c r="G22" s="72">
        <f t="shared" si="3"/>
        <v>0</v>
      </c>
      <c r="H22" s="158"/>
      <c r="I22" s="23"/>
      <c r="J22" s="74">
        <f t="shared" si="1"/>
        <v>0</v>
      </c>
      <c r="K22" s="74">
        <f t="shared" si="2"/>
        <v>0</v>
      </c>
      <c r="L22" s="74">
        <f t="shared" si="2"/>
        <v>0</v>
      </c>
      <c r="M22" s="21"/>
      <c r="N22" s="1"/>
    </row>
    <row r="23" spans="1:15">
      <c r="A23" s="183"/>
      <c r="B23" s="185"/>
      <c r="C23" s="153"/>
      <c r="D23" s="159"/>
      <c r="E23" s="158"/>
      <c r="F23" s="71" t="str">
        <f>IF(D23&gt;0,IF((LEFT(D23,2)=LEFT(Data!C$4,2)),"Intra","Inter"),"")</f>
        <v/>
      </c>
      <c r="G23" s="72">
        <f t="shared" si="3"/>
        <v>0</v>
      </c>
      <c r="H23" s="158"/>
      <c r="I23" s="23"/>
      <c r="J23" s="74">
        <f t="shared" si="1"/>
        <v>0</v>
      </c>
      <c r="K23" s="74">
        <f t="shared" si="2"/>
        <v>0</v>
      </c>
      <c r="L23" s="74">
        <f t="shared" si="2"/>
        <v>0</v>
      </c>
      <c r="M23" s="21"/>
      <c r="N23" s="1"/>
    </row>
    <row r="24" spans="1:15">
      <c r="A24" s="183"/>
      <c r="B24" s="185"/>
      <c r="C24" s="153"/>
      <c r="D24" s="159"/>
      <c r="E24" s="158"/>
      <c r="F24" s="71" t="str">
        <f>IF(D24&gt;0,IF((LEFT(D24,2)=LEFT(Data!C$4,2)),"Intra","Inter"),"")</f>
        <v/>
      </c>
      <c r="G24" s="72">
        <f t="shared" si="3"/>
        <v>0</v>
      </c>
      <c r="H24" s="158"/>
      <c r="I24" s="23"/>
      <c r="J24" s="74">
        <f t="shared" si="1"/>
        <v>0</v>
      </c>
      <c r="K24" s="74">
        <f t="shared" si="2"/>
        <v>0</v>
      </c>
      <c r="L24" s="74">
        <f t="shared" si="2"/>
        <v>0</v>
      </c>
      <c r="M24" s="21"/>
      <c r="N24" s="1"/>
    </row>
    <row r="25" spans="1:15">
      <c r="A25" s="183"/>
      <c r="B25" s="185"/>
      <c r="C25" s="153"/>
      <c r="D25" s="159"/>
      <c r="E25" s="158"/>
      <c r="F25" s="71" t="str">
        <f>IF(D25&gt;0,IF((LEFT(D25,2)=LEFT(Data!C$4,2)),"Intra","Inter"),"")</f>
        <v/>
      </c>
      <c r="G25" s="72">
        <f t="shared" si="3"/>
        <v>0</v>
      </c>
      <c r="H25" s="158"/>
      <c r="I25" s="23"/>
      <c r="J25" s="74">
        <f t="shared" si="1"/>
        <v>0</v>
      </c>
      <c r="K25" s="74">
        <f t="shared" si="2"/>
        <v>0</v>
      </c>
      <c r="L25" s="74">
        <f t="shared" si="2"/>
        <v>0</v>
      </c>
      <c r="M25" s="21"/>
      <c r="N25" s="1"/>
    </row>
    <row r="26" spans="1:15">
      <c r="A26" s="183"/>
      <c r="B26" s="185"/>
      <c r="C26" s="153"/>
      <c r="D26" s="159"/>
      <c r="E26" s="158"/>
      <c r="F26" s="71" t="str">
        <f>IF(D26&gt;0,IF((LEFT(D26,2)=LEFT(Data!C$4,2)),"Intra","Inter"),"")</f>
        <v/>
      </c>
      <c r="G26" s="72">
        <f t="shared" si="3"/>
        <v>0</v>
      </c>
      <c r="H26" s="158"/>
      <c r="I26" s="23"/>
      <c r="J26" s="74">
        <f t="shared" si="1"/>
        <v>0</v>
      </c>
      <c r="K26" s="74">
        <f t="shared" si="2"/>
        <v>0</v>
      </c>
      <c r="L26" s="74">
        <f t="shared" si="2"/>
        <v>0</v>
      </c>
      <c r="M26" s="21"/>
      <c r="N26" s="1"/>
    </row>
    <row r="27" spans="1:15">
      <c r="A27" s="183"/>
      <c r="B27" s="185"/>
      <c r="C27" s="153"/>
      <c r="D27" s="159"/>
      <c r="E27" s="158"/>
      <c r="F27" s="71" t="str">
        <f>IF(D27&gt;0,IF((LEFT(D27,2)=LEFT(Data!C$4,2)),"Intra","Inter"),"")</f>
        <v/>
      </c>
      <c r="G27" s="72">
        <f t="shared" si="3"/>
        <v>0</v>
      </c>
      <c r="H27" s="158"/>
      <c r="I27" s="23"/>
      <c r="J27" s="74">
        <f t="shared" si="1"/>
        <v>0</v>
      </c>
      <c r="K27" s="74">
        <f t="shared" si="2"/>
        <v>0</v>
      </c>
      <c r="L27" s="74">
        <f t="shared" si="2"/>
        <v>0</v>
      </c>
      <c r="M27" s="21"/>
      <c r="N27" s="1"/>
    </row>
    <row r="28" spans="1:15">
      <c r="A28" s="183"/>
      <c r="B28" s="185"/>
      <c r="C28" s="153"/>
      <c r="D28" s="159"/>
      <c r="E28" s="158"/>
      <c r="F28" s="71" t="str">
        <f>IF(D28&gt;0,IF((LEFT(D28,2)=LEFT(Data!C$4,2)),"Intra","Inter"),"")</f>
        <v/>
      </c>
      <c r="G28" s="72">
        <f t="shared" si="3"/>
        <v>0</v>
      </c>
      <c r="H28" s="158"/>
      <c r="I28" s="23"/>
      <c r="J28" s="74">
        <f t="shared" si="1"/>
        <v>0</v>
      </c>
      <c r="K28" s="74">
        <f t="shared" si="2"/>
        <v>0</v>
      </c>
      <c r="L28" s="74">
        <f t="shared" si="2"/>
        <v>0</v>
      </c>
      <c r="M28" s="21"/>
      <c r="N28" s="1"/>
    </row>
    <row r="29" spans="1:15">
      <c r="A29" s="183"/>
      <c r="B29" s="185"/>
      <c r="C29" s="153"/>
      <c r="D29" s="159"/>
      <c r="E29" s="158"/>
      <c r="F29" s="71" t="str">
        <f>IF(D29&gt;0,IF((LEFT(D29,2)=LEFT(Data!C$4,2)),"Intra","Inter"),"")</f>
        <v/>
      </c>
      <c r="G29" s="72">
        <f t="shared" si="3"/>
        <v>0</v>
      </c>
      <c r="H29" s="158"/>
      <c r="I29" s="23"/>
      <c r="J29" s="74">
        <f t="shared" si="1"/>
        <v>0</v>
      </c>
      <c r="K29" s="74">
        <f t="shared" si="2"/>
        <v>0</v>
      </c>
      <c r="L29" s="74">
        <f t="shared" si="2"/>
        <v>0</v>
      </c>
      <c r="M29" s="21"/>
      <c r="N29" s="1"/>
    </row>
    <row r="30" spans="1:15">
      <c r="A30" s="183"/>
      <c r="B30" s="185"/>
      <c r="C30" s="153"/>
      <c r="D30" s="159"/>
      <c r="E30" s="158"/>
      <c r="F30" s="71" t="str">
        <f>IF(D30&gt;0,IF((LEFT(D30,2)=LEFT(Data!C$4,2)),"Intra","Inter"),"")</f>
        <v/>
      </c>
      <c r="G30" s="72">
        <f t="shared" si="3"/>
        <v>0</v>
      </c>
      <c r="H30" s="158"/>
      <c r="I30" s="23"/>
      <c r="J30" s="74">
        <f t="shared" si="1"/>
        <v>0</v>
      </c>
      <c r="K30" s="74">
        <f t="shared" si="2"/>
        <v>0</v>
      </c>
      <c r="L30" s="74">
        <f t="shared" si="2"/>
        <v>0</v>
      </c>
      <c r="M30" s="21"/>
      <c r="N30" s="1"/>
    </row>
    <row r="31" spans="1:15">
      <c r="A31" s="183"/>
      <c r="B31" s="185"/>
      <c r="C31" s="153"/>
      <c r="D31" s="159"/>
      <c r="E31" s="158"/>
      <c r="F31" s="71" t="str">
        <f>IF(D31&gt;0,IF((LEFT(D31,2)=LEFT(Data!C$4,2)),"Intra","Inter"),"")</f>
        <v/>
      </c>
      <c r="G31" s="72">
        <f t="shared" si="3"/>
        <v>0</v>
      </c>
      <c r="H31" s="158"/>
      <c r="I31" s="23"/>
      <c r="J31" s="74">
        <f t="shared" si="1"/>
        <v>0</v>
      </c>
      <c r="K31" s="74">
        <f t="shared" si="2"/>
        <v>0</v>
      </c>
      <c r="L31" s="74">
        <f t="shared" si="2"/>
        <v>0</v>
      </c>
      <c r="M31" s="21"/>
      <c r="N31" s="1"/>
    </row>
    <row r="32" spans="1:15">
      <c r="A32" s="183"/>
      <c r="B32" s="185"/>
      <c r="C32" s="153"/>
      <c r="D32" s="159"/>
      <c r="E32" s="158"/>
      <c r="F32" s="71" t="str">
        <f>IF(D32&gt;0,IF((LEFT(D32,2)=LEFT(Data!C$4,2)),"Intra","Inter"),"")</f>
        <v/>
      </c>
      <c r="G32" s="72">
        <f t="shared" si="3"/>
        <v>0</v>
      </c>
      <c r="H32" s="158"/>
      <c r="I32" s="23"/>
      <c r="J32" s="74">
        <f t="shared" si="1"/>
        <v>0</v>
      </c>
      <c r="K32" s="74">
        <f t="shared" si="2"/>
        <v>0</v>
      </c>
      <c r="L32" s="74">
        <f t="shared" si="2"/>
        <v>0</v>
      </c>
      <c r="M32" s="21"/>
      <c r="N32" s="1"/>
    </row>
    <row r="33" spans="1:14">
      <c r="A33" s="183"/>
      <c r="B33" s="185"/>
      <c r="C33" s="153"/>
      <c r="D33" s="159"/>
      <c r="E33" s="158"/>
      <c r="F33" s="71" t="str">
        <f>IF(D33&gt;0,IF((LEFT(D33,2)=LEFT(Data!C$4,2)),"Intra","Inter"),"")</f>
        <v/>
      </c>
      <c r="G33" s="72">
        <f t="shared" si="3"/>
        <v>0</v>
      </c>
      <c r="H33" s="158"/>
      <c r="I33" s="23"/>
      <c r="J33" s="74">
        <f t="shared" si="1"/>
        <v>0</v>
      </c>
      <c r="K33" s="74">
        <f t="shared" si="2"/>
        <v>0</v>
      </c>
      <c r="L33" s="74">
        <f t="shared" si="2"/>
        <v>0</v>
      </c>
      <c r="M33" s="21"/>
      <c r="N33" s="1"/>
    </row>
    <row r="34" spans="1:14">
      <c r="A34" s="183"/>
      <c r="B34" s="185"/>
      <c r="C34" s="153"/>
      <c r="D34" s="159"/>
      <c r="E34" s="158"/>
      <c r="F34" s="71" t="str">
        <f>IF(D34&gt;0,IF((LEFT(D34,2)=LEFT(Data!C$4,2)),"Intra","Inter"),"")</f>
        <v/>
      </c>
      <c r="G34" s="72">
        <f t="shared" si="3"/>
        <v>0</v>
      </c>
      <c r="H34" s="158"/>
      <c r="I34" s="23"/>
      <c r="J34" s="74">
        <f t="shared" si="1"/>
        <v>0</v>
      </c>
      <c r="K34" s="74">
        <f t="shared" si="2"/>
        <v>0</v>
      </c>
      <c r="L34" s="74">
        <f t="shared" si="2"/>
        <v>0</v>
      </c>
      <c r="M34" s="21"/>
      <c r="N34" s="1"/>
    </row>
    <row r="35" spans="1:14">
      <c r="A35" s="183"/>
      <c r="B35" s="185"/>
      <c r="C35" s="153"/>
      <c r="D35" s="159"/>
      <c r="E35" s="158"/>
      <c r="F35" s="71" t="str">
        <f>IF(D35&gt;0,IF((LEFT(D35,2)=LEFT(Data!C$4,2)),"Intra","Inter"),"")</f>
        <v/>
      </c>
      <c r="G35" s="72">
        <f t="shared" si="3"/>
        <v>0</v>
      </c>
      <c r="H35" s="158"/>
      <c r="I35" s="23"/>
      <c r="J35" s="74">
        <f t="shared" si="1"/>
        <v>0</v>
      </c>
      <c r="K35" s="74">
        <f t="shared" si="2"/>
        <v>0</v>
      </c>
      <c r="L35" s="74">
        <f t="shared" si="2"/>
        <v>0</v>
      </c>
      <c r="M35" s="21"/>
      <c r="N35" s="1"/>
    </row>
    <row r="36" spans="1:14">
      <c r="A36" s="183"/>
      <c r="B36" s="185"/>
      <c r="C36" s="153"/>
      <c r="D36" s="159"/>
      <c r="E36" s="158"/>
      <c r="F36" s="71" t="str">
        <f>IF(D36&gt;0,IF((LEFT(D36,2)=LEFT(Data!C$4,2)),"Intra","Inter"),"")</f>
        <v/>
      </c>
      <c r="G36" s="72">
        <f t="shared" si="3"/>
        <v>0</v>
      </c>
      <c r="H36" s="158"/>
      <c r="I36" s="23"/>
      <c r="J36" s="74">
        <f t="shared" si="1"/>
        <v>0</v>
      </c>
      <c r="K36" s="74">
        <f t="shared" si="2"/>
        <v>0</v>
      </c>
      <c r="L36" s="74">
        <f t="shared" si="2"/>
        <v>0</v>
      </c>
      <c r="M36" s="21"/>
      <c r="N36" s="1"/>
    </row>
    <row r="37" spans="1:14">
      <c r="A37" s="183"/>
      <c r="B37" s="185"/>
      <c r="C37" s="153"/>
      <c r="D37" s="159"/>
      <c r="E37" s="158"/>
      <c r="F37" s="71" t="str">
        <f>IF(D37&gt;0,IF((LEFT(D37,2)=LEFT(Data!C$4,2)),"Intra","Inter"),"")</f>
        <v/>
      </c>
      <c r="G37" s="72">
        <f t="shared" si="3"/>
        <v>0</v>
      </c>
      <c r="H37" s="158"/>
      <c r="I37" s="23"/>
      <c r="J37" s="74">
        <f t="shared" si="1"/>
        <v>0</v>
      </c>
      <c r="K37" s="74">
        <f t="shared" si="2"/>
        <v>0</v>
      </c>
      <c r="L37" s="74">
        <f t="shared" si="2"/>
        <v>0</v>
      </c>
      <c r="M37" s="21"/>
      <c r="N37" s="1"/>
    </row>
    <row r="38" spans="1:14">
      <c r="A38" s="183"/>
      <c r="B38" s="185"/>
      <c r="C38" s="153"/>
      <c r="D38" s="159"/>
      <c r="E38" s="158"/>
      <c r="F38" s="71" t="str">
        <f>IF(D38&gt;0,IF((LEFT(D38,2)=LEFT(Data!C$4,2)),"Intra","Inter"),"")</f>
        <v/>
      </c>
      <c r="G38" s="72">
        <f t="shared" si="3"/>
        <v>0</v>
      </c>
      <c r="H38" s="158"/>
      <c r="I38" s="23"/>
      <c r="J38" s="74">
        <f t="shared" si="1"/>
        <v>0</v>
      </c>
      <c r="K38" s="74">
        <f t="shared" si="2"/>
        <v>0</v>
      </c>
      <c r="L38" s="74">
        <f t="shared" si="2"/>
        <v>0</v>
      </c>
      <c r="M38" s="21"/>
      <c r="N38" s="1"/>
    </row>
    <row r="39" spans="1:14">
      <c r="A39" s="183"/>
      <c r="B39" s="185"/>
      <c r="C39" s="153"/>
      <c r="D39" s="159"/>
      <c r="E39" s="158"/>
      <c r="F39" s="71" t="str">
        <f>IF(D39&gt;0,IF((LEFT(D39,2)=LEFT(Data!C$4,2)),"Intra","Inter"),"")</f>
        <v/>
      </c>
      <c r="G39" s="72">
        <f t="shared" si="3"/>
        <v>0</v>
      </c>
      <c r="H39" s="158"/>
      <c r="I39" s="23"/>
      <c r="J39" s="74">
        <f t="shared" si="1"/>
        <v>0</v>
      </c>
      <c r="K39" s="74">
        <f t="shared" si="2"/>
        <v>0</v>
      </c>
      <c r="L39" s="74">
        <f t="shared" si="2"/>
        <v>0</v>
      </c>
      <c r="M39" s="21"/>
      <c r="N39" s="1"/>
    </row>
    <row r="40" spans="1:14">
      <c r="A40" s="183"/>
      <c r="B40" s="185"/>
      <c r="C40" s="153"/>
      <c r="D40" s="159"/>
      <c r="E40" s="158"/>
      <c r="F40" s="71" t="str">
        <f>IF(D40&gt;0,IF((LEFT(D40,2)=LEFT(Data!C$4,2)),"Intra","Inter"),"")</f>
        <v/>
      </c>
      <c r="G40" s="72">
        <f t="shared" si="3"/>
        <v>0</v>
      </c>
      <c r="H40" s="158"/>
      <c r="I40" s="23"/>
      <c r="J40" s="74">
        <f t="shared" si="1"/>
        <v>0</v>
      </c>
      <c r="K40" s="74">
        <f t="shared" si="2"/>
        <v>0</v>
      </c>
      <c r="L40" s="74">
        <f t="shared" si="2"/>
        <v>0</v>
      </c>
      <c r="M40" s="21"/>
      <c r="N40" s="1"/>
    </row>
    <row r="41" spans="1:14">
      <c r="A41" s="183"/>
      <c r="B41" s="185"/>
      <c r="C41" s="153"/>
      <c r="D41" s="159"/>
      <c r="E41" s="158"/>
      <c r="F41" s="71" t="str">
        <f>IF(D41&gt;0,IF((LEFT(D41,2)=LEFT(Data!C$4,2)),"Intra","Inter"),"")</f>
        <v/>
      </c>
      <c r="G41" s="72">
        <f t="shared" si="3"/>
        <v>0</v>
      </c>
      <c r="H41" s="158"/>
      <c r="I41" s="23"/>
      <c r="J41" s="74">
        <f t="shared" si="1"/>
        <v>0</v>
      </c>
      <c r="K41" s="74">
        <f t="shared" si="2"/>
        <v>0</v>
      </c>
      <c r="L41" s="74">
        <f t="shared" si="2"/>
        <v>0</v>
      </c>
      <c r="M41" s="21"/>
      <c r="N41" s="1"/>
    </row>
    <row r="42" spans="1:14">
      <c r="A42" s="183"/>
      <c r="B42" s="185"/>
      <c r="C42" s="153"/>
      <c r="D42" s="159"/>
      <c r="E42" s="158"/>
      <c r="F42" s="71" t="str">
        <f>IF(D42&gt;0,IF((LEFT(D42,2)=LEFT(Data!C$4,2)),"Intra","Inter"),"")</f>
        <v/>
      </c>
      <c r="G42" s="72">
        <f t="shared" si="3"/>
        <v>0</v>
      </c>
      <c r="H42" s="158"/>
      <c r="I42" s="23"/>
      <c r="J42" s="74">
        <f t="shared" si="1"/>
        <v>0</v>
      </c>
      <c r="K42" s="74">
        <f t="shared" si="2"/>
        <v>0</v>
      </c>
      <c r="L42" s="74">
        <f t="shared" si="2"/>
        <v>0</v>
      </c>
      <c r="M42" s="21"/>
      <c r="N42" s="1"/>
    </row>
    <row r="43" spans="1:14">
      <c r="A43" s="183"/>
      <c r="B43" s="185"/>
      <c r="C43" s="153"/>
      <c r="D43" s="159"/>
      <c r="E43" s="158"/>
      <c r="F43" s="71" t="str">
        <f>IF(D43&gt;0,IF((LEFT(D43,2)=LEFT(Data!C$4,2)),"Intra","Inter"),"")</f>
        <v/>
      </c>
      <c r="G43" s="72">
        <f t="shared" si="3"/>
        <v>0</v>
      </c>
      <c r="H43" s="158"/>
      <c r="I43" s="23"/>
      <c r="J43" s="74">
        <f t="shared" si="1"/>
        <v>0</v>
      </c>
      <c r="K43" s="74">
        <f t="shared" si="2"/>
        <v>0</v>
      </c>
      <c r="L43" s="74">
        <f t="shared" si="2"/>
        <v>0</v>
      </c>
      <c r="M43" s="21"/>
      <c r="N43" s="1"/>
    </row>
    <row r="44" spans="1:14">
      <c r="A44" s="183"/>
      <c r="B44" s="185"/>
      <c r="C44" s="153"/>
      <c r="D44" s="159"/>
      <c r="E44" s="158"/>
      <c r="F44" s="71" t="str">
        <f>IF(D44&gt;0,IF((LEFT(D44,2)=LEFT(Data!C$4,2)),"Intra","Inter"),"")</f>
        <v/>
      </c>
      <c r="G44" s="72">
        <f t="shared" si="3"/>
        <v>0</v>
      </c>
      <c r="H44" s="158"/>
      <c r="I44" s="23"/>
      <c r="J44" s="74">
        <f t="shared" si="1"/>
        <v>0</v>
      </c>
      <c r="K44" s="74">
        <f t="shared" si="2"/>
        <v>0</v>
      </c>
      <c r="L44" s="74">
        <f t="shared" si="2"/>
        <v>0</v>
      </c>
      <c r="M44" s="21"/>
      <c r="N44" s="1"/>
    </row>
    <row r="45" spans="1:14">
      <c r="A45" s="183"/>
      <c r="B45" s="185"/>
      <c r="C45" s="153"/>
      <c r="D45" s="159"/>
      <c r="E45" s="158"/>
      <c r="F45" s="71" t="str">
        <f>IF(D45&gt;0,IF((LEFT(D45,2)=LEFT(Data!C$4,2)),"Intra","Inter"),"")</f>
        <v/>
      </c>
      <c r="G45" s="72">
        <f t="shared" si="3"/>
        <v>0</v>
      </c>
      <c r="H45" s="158"/>
      <c r="I45" s="23"/>
      <c r="J45" s="74">
        <f t="shared" si="1"/>
        <v>0</v>
      </c>
      <c r="K45" s="74">
        <f t="shared" si="2"/>
        <v>0</v>
      </c>
      <c r="L45" s="74">
        <f t="shared" si="2"/>
        <v>0</v>
      </c>
      <c r="M45" s="21"/>
      <c r="N45" s="1"/>
    </row>
    <row r="46" spans="1:14">
      <c r="A46" s="183"/>
      <c r="B46" s="185"/>
      <c r="C46" s="153"/>
      <c r="D46" s="159"/>
      <c r="E46" s="158"/>
      <c r="F46" s="71" t="str">
        <f>IF(D46&gt;0,IF((LEFT(D46,2)=LEFT(Data!C$4,2)),"Intra","Inter"),"")</f>
        <v/>
      </c>
      <c r="G46" s="72">
        <f t="shared" si="3"/>
        <v>0</v>
      </c>
      <c r="H46" s="158"/>
      <c r="I46" s="23"/>
      <c r="J46" s="74">
        <f t="shared" si="1"/>
        <v>0</v>
      </c>
      <c r="K46" s="74">
        <f t="shared" si="2"/>
        <v>0</v>
      </c>
      <c r="L46" s="74">
        <f t="shared" si="2"/>
        <v>0</v>
      </c>
      <c r="M46" s="21"/>
      <c r="N46" s="1"/>
    </row>
    <row r="47" spans="1:14">
      <c r="A47" s="183"/>
      <c r="B47" s="185"/>
      <c r="C47" s="153"/>
      <c r="D47" s="159"/>
      <c r="E47" s="158"/>
      <c r="F47" s="71" t="str">
        <f>IF(D47&gt;0,IF((LEFT(D47,2)=LEFT(Data!C$4,2)),"Intra","Inter"),"")</f>
        <v/>
      </c>
      <c r="G47" s="72">
        <f t="shared" si="3"/>
        <v>0</v>
      </c>
      <c r="H47" s="158"/>
      <c r="I47" s="23"/>
      <c r="J47" s="74">
        <f t="shared" si="1"/>
        <v>0</v>
      </c>
      <c r="K47" s="74">
        <f t="shared" si="2"/>
        <v>0</v>
      </c>
      <c r="L47" s="74">
        <f t="shared" si="2"/>
        <v>0</v>
      </c>
      <c r="M47" s="21"/>
      <c r="N47" s="1"/>
    </row>
    <row r="48" spans="1:14">
      <c r="A48" s="183"/>
      <c r="B48" s="185"/>
      <c r="C48" s="153"/>
      <c r="D48" s="159"/>
      <c r="E48" s="158"/>
      <c r="F48" s="71" t="str">
        <f>IF(D48&gt;0,IF((LEFT(D48,2)=LEFT(Data!C$4,2)),"Intra","Inter"),"")</f>
        <v/>
      </c>
      <c r="G48" s="72">
        <f t="shared" si="3"/>
        <v>0</v>
      </c>
      <c r="H48" s="158"/>
      <c r="I48" s="23"/>
      <c r="J48" s="74">
        <f t="shared" si="1"/>
        <v>0</v>
      </c>
      <c r="K48" s="74">
        <f t="shared" si="2"/>
        <v>0</v>
      </c>
      <c r="L48" s="74">
        <f t="shared" si="2"/>
        <v>0</v>
      </c>
      <c r="M48" s="21"/>
      <c r="N48" s="1"/>
    </row>
    <row r="49" spans="1:14">
      <c r="A49" s="183"/>
      <c r="B49" s="185"/>
      <c r="C49" s="153"/>
      <c r="D49" s="159"/>
      <c r="E49" s="158"/>
      <c r="F49" s="71" t="str">
        <f>IF(D49&gt;0,IF((LEFT(D49,2)=LEFT(Data!C$4,2)),"Intra","Inter"),"")</f>
        <v/>
      </c>
      <c r="G49" s="72">
        <f t="shared" si="3"/>
        <v>0</v>
      </c>
      <c r="H49" s="158"/>
      <c r="I49" s="23"/>
      <c r="J49" s="74">
        <f t="shared" si="1"/>
        <v>0</v>
      </c>
      <c r="K49" s="74">
        <f t="shared" si="2"/>
        <v>0</v>
      </c>
      <c r="L49" s="74">
        <f t="shared" si="2"/>
        <v>0</v>
      </c>
      <c r="M49" s="21"/>
      <c r="N49" s="1"/>
    </row>
    <row r="50" spans="1:14">
      <c r="A50" s="183"/>
      <c r="B50" s="185"/>
      <c r="C50" s="153"/>
      <c r="D50" s="159"/>
      <c r="E50" s="158"/>
      <c r="F50" s="71" t="str">
        <f>IF(D50&gt;0,IF((LEFT(D50,2)=LEFT(Data!C$4,2)),"Intra","Inter"),"")</f>
        <v/>
      </c>
      <c r="G50" s="72">
        <f t="shared" si="3"/>
        <v>0</v>
      </c>
      <c r="H50" s="158"/>
      <c r="I50" s="23"/>
      <c r="J50" s="74">
        <f t="shared" si="1"/>
        <v>0</v>
      </c>
      <c r="K50" s="74">
        <f t="shared" si="2"/>
        <v>0</v>
      </c>
      <c r="L50" s="74">
        <f t="shared" si="2"/>
        <v>0</v>
      </c>
      <c r="M50" s="21"/>
      <c r="N50" s="1"/>
    </row>
    <row r="51" spans="1:14">
      <c r="A51" s="183"/>
      <c r="B51" s="185"/>
      <c r="C51" s="153"/>
      <c r="D51" s="159"/>
      <c r="E51" s="158"/>
      <c r="F51" s="71" t="str">
        <f>IF(D51&gt;0,IF((LEFT(D51,2)=LEFT(Data!C$4,2)),"Intra","Inter"),"")</f>
        <v/>
      </c>
      <c r="G51" s="72">
        <f t="shared" si="3"/>
        <v>0</v>
      </c>
      <c r="H51" s="158"/>
      <c r="I51" s="23"/>
      <c r="J51" s="74">
        <f t="shared" si="1"/>
        <v>0</v>
      </c>
      <c r="K51" s="74">
        <f t="shared" si="2"/>
        <v>0</v>
      </c>
      <c r="L51" s="74">
        <f t="shared" si="2"/>
        <v>0</v>
      </c>
      <c r="M51" s="21"/>
      <c r="N51" s="1"/>
    </row>
    <row r="52" spans="1:14">
      <c r="A52" s="183"/>
      <c r="B52" s="185"/>
      <c r="C52" s="153"/>
      <c r="D52" s="159"/>
      <c r="E52" s="158"/>
      <c r="F52" s="71" t="str">
        <f>IF(D52&gt;0,IF((LEFT(D52,2)=LEFT(Data!C$4,2)),"Intra","Inter"),"")</f>
        <v/>
      </c>
      <c r="G52" s="72">
        <f t="shared" si="3"/>
        <v>0</v>
      </c>
      <c r="H52" s="158"/>
      <c r="I52" s="23"/>
      <c r="J52" s="74">
        <f t="shared" si="1"/>
        <v>0</v>
      </c>
      <c r="K52" s="74">
        <f t="shared" si="2"/>
        <v>0</v>
      </c>
      <c r="L52" s="74">
        <f t="shared" si="2"/>
        <v>0</v>
      </c>
      <c r="M52" s="21"/>
      <c r="N52" s="1"/>
    </row>
    <row r="53" spans="1:14">
      <c r="A53" s="183"/>
      <c r="B53" s="185"/>
      <c r="C53" s="153"/>
      <c r="D53" s="159"/>
      <c r="E53" s="158"/>
      <c r="F53" s="71" t="str">
        <f>IF(D53&gt;0,IF((LEFT(D53,2)=LEFT(Data!C$4,2)),"Intra","Inter"),"")</f>
        <v/>
      </c>
      <c r="G53" s="72">
        <f t="shared" si="3"/>
        <v>0</v>
      </c>
      <c r="H53" s="158"/>
      <c r="I53" s="23"/>
      <c r="J53" s="74">
        <f t="shared" si="1"/>
        <v>0</v>
      </c>
      <c r="K53" s="74">
        <f t="shared" si="2"/>
        <v>0</v>
      </c>
      <c r="L53" s="74">
        <f t="shared" si="2"/>
        <v>0</v>
      </c>
      <c r="M53" s="21"/>
      <c r="N53" s="1"/>
    </row>
    <row r="54" spans="1:14">
      <c r="A54" s="183"/>
      <c r="B54" s="185"/>
      <c r="C54" s="153"/>
      <c r="D54" s="159"/>
      <c r="E54" s="158"/>
      <c r="F54" s="71" t="str">
        <f>IF(D54&gt;0,IF((LEFT(D54,2)=LEFT(Data!C$4,2)),"Intra","Inter"),"")</f>
        <v/>
      </c>
      <c r="G54" s="72">
        <f t="shared" si="3"/>
        <v>0</v>
      </c>
      <c r="H54" s="158"/>
      <c r="I54" s="23"/>
      <c r="J54" s="74">
        <f t="shared" si="1"/>
        <v>0</v>
      </c>
      <c r="K54" s="74">
        <f t="shared" si="2"/>
        <v>0</v>
      </c>
      <c r="L54" s="74">
        <f t="shared" si="2"/>
        <v>0</v>
      </c>
      <c r="M54" s="21"/>
      <c r="N54" s="1"/>
    </row>
    <row r="55" spans="1:14">
      <c r="A55" s="183"/>
      <c r="B55" s="185"/>
      <c r="C55" s="153"/>
      <c r="D55" s="159"/>
      <c r="E55" s="158"/>
      <c r="F55" s="71" t="str">
        <f>IF(D55&gt;0,IF((LEFT(D55,2)=LEFT(Data!C$4,2)),"Intra","Inter"),"")</f>
        <v/>
      </c>
      <c r="G55" s="72">
        <f t="shared" si="3"/>
        <v>0</v>
      </c>
      <c r="H55" s="158"/>
      <c r="I55" s="23"/>
      <c r="J55" s="74">
        <f t="shared" si="1"/>
        <v>0</v>
      </c>
      <c r="K55" s="74">
        <f t="shared" si="2"/>
        <v>0</v>
      </c>
      <c r="L55" s="74">
        <f t="shared" si="2"/>
        <v>0</v>
      </c>
      <c r="M55" s="21"/>
      <c r="N55" s="1"/>
    </row>
    <row r="56" spans="1:14">
      <c r="A56" s="183"/>
      <c r="B56" s="185"/>
      <c r="C56" s="153"/>
      <c r="D56" s="159"/>
      <c r="E56" s="158"/>
      <c r="F56" s="71" t="str">
        <f>IF(D56&gt;0,IF((LEFT(D56,2)=LEFT(Data!C$4,2)),"Intra","Inter"),"")</f>
        <v/>
      </c>
      <c r="G56" s="72">
        <f t="shared" si="3"/>
        <v>0</v>
      </c>
      <c r="H56" s="158"/>
      <c r="I56" s="23"/>
      <c r="J56" s="74">
        <f t="shared" si="1"/>
        <v>0</v>
      </c>
      <c r="K56" s="74">
        <f t="shared" si="2"/>
        <v>0</v>
      </c>
      <c r="L56" s="74">
        <f t="shared" si="2"/>
        <v>0</v>
      </c>
      <c r="M56" s="21"/>
      <c r="N56" s="1"/>
    </row>
    <row r="57" spans="1:14">
      <c r="A57" s="183"/>
      <c r="B57" s="185"/>
      <c r="C57" s="153"/>
      <c r="D57" s="159"/>
      <c r="E57" s="158"/>
      <c r="F57" s="71" t="str">
        <f>IF(D57&gt;0,IF((LEFT(D57,2)=LEFT(Data!C$4,2)),"Intra","Inter"),"")</f>
        <v/>
      </c>
      <c r="G57" s="72">
        <f t="shared" si="3"/>
        <v>0</v>
      </c>
      <c r="H57" s="158"/>
      <c r="I57" s="23"/>
      <c r="J57" s="74">
        <f t="shared" si="1"/>
        <v>0</v>
      </c>
      <c r="K57" s="74">
        <f t="shared" si="2"/>
        <v>0</v>
      </c>
      <c r="L57" s="74">
        <f t="shared" si="2"/>
        <v>0</v>
      </c>
      <c r="M57" s="21"/>
      <c r="N57" s="1"/>
    </row>
    <row r="58" spans="1:14">
      <c r="A58" s="183"/>
      <c r="B58" s="185"/>
      <c r="C58" s="153"/>
      <c r="D58" s="159"/>
      <c r="E58" s="158"/>
      <c r="F58" s="71" t="str">
        <f>IF(D58&gt;0,IF((LEFT(D58,2)=LEFT(Data!C$4,2)),"Intra","Inter"),"")</f>
        <v/>
      </c>
      <c r="G58" s="72">
        <f t="shared" si="3"/>
        <v>0</v>
      </c>
      <c r="H58" s="158"/>
      <c r="I58" s="23"/>
      <c r="J58" s="74">
        <f t="shared" si="1"/>
        <v>0</v>
      </c>
      <c r="K58" s="74">
        <f t="shared" si="2"/>
        <v>0</v>
      </c>
      <c r="L58" s="74">
        <f t="shared" si="2"/>
        <v>0</v>
      </c>
      <c r="M58" s="21"/>
      <c r="N58" s="1"/>
    </row>
    <row r="59" spans="1:14">
      <c r="A59" s="183"/>
      <c r="B59" s="185"/>
      <c r="C59" s="153"/>
      <c r="D59" s="159"/>
      <c r="E59" s="158"/>
      <c r="F59" s="71" t="str">
        <f>IF(D59&gt;0,IF((LEFT(D59,2)=LEFT(Data!C$4,2)),"Intra","Inter"),"")</f>
        <v/>
      </c>
      <c r="G59" s="72">
        <f t="shared" si="3"/>
        <v>0</v>
      </c>
      <c r="H59" s="158"/>
      <c r="I59" s="23"/>
      <c r="J59" s="74">
        <f t="shared" si="1"/>
        <v>0</v>
      </c>
      <c r="K59" s="74">
        <f t="shared" si="2"/>
        <v>0</v>
      </c>
      <c r="L59" s="74">
        <f t="shared" si="2"/>
        <v>0</v>
      </c>
      <c r="M59" s="21"/>
      <c r="N59" s="1"/>
    </row>
    <row r="60" spans="1:14">
      <c r="A60" s="183"/>
      <c r="B60" s="185"/>
      <c r="C60" s="153"/>
      <c r="D60" s="159"/>
      <c r="E60" s="158"/>
      <c r="F60" s="71" t="str">
        <f>IF(D60&gt;0,IF((LEFT(D60,2)=LEFT(Data!C$4,2)),"Intra","Inter"),"")</f>
        <v/>
      </c>
      <c r="G60" s="72">
        <f t="shared" si="3"/>
        <v>0</v>
      </c>
      <c r="H60" s="158"/>
      <c r="I60" s="23"/>
      <c r="J60" s="74">
        <f t="shared" si="1"/>
        <v>0</v>
      </c>
      <c r="K60" s="74">
        <f t="shared" si="2"/>
        <v>0</v>
      </c>
      <c r="L60" s="74">
        <f t="shared" si="2"/>
        <v>0</v>
      </c>
      <c r="M60" s="21"/>
      <c r="N60" s="1"/>
    </row>
    <row r="61" spans="1:14">
      <c r="A61" s="183"/>
      <c r="B61" s="185"/>
      <c r="C61" s="153"/>
      <c r="D61" s="159"/>
      <c r="E61" s="158"/>
      <c r="F61" s="71" t="str">
        <f>IF(D61&gt;0,IF((LEFT(D61,2)=LEFT(Data!C$4,2)),"Intra","Inter"),"")</f>
        <v/>
      </c>
      <c r="G61" s="72">
        <f t="shared" si="3"/>
        <v>0</v>
      </c>
      <c r="H61" s="158"/>
      <c r="I61" s="23"/>
      <c r="J61" s="74">
        <f t="shared" si="1"/>
        <v>0</v>
      </c>
      <c r="K61" s="74">
        <f t="shared" si="2"/>
        <v>0</v>
      </c>
      <c r="L61" s="74">
        <f t="shared" si="2"/>
        <v>0</v>
      </c>
      <c r="M61" s="21"/>
      <c r="N61" s="1"/>
    </row>
    <row r="62" spans="1:14">
      <c r="A62" s="183"/>
      <c r="B62" s="185"/>
      <c r="C62" s="153"/>
      <c r="D62" s="159"/>
      <c r="E62" s="158"/>
      <c r="F62" s="71" t="str">
        <f>IF(D62&gt;0,IF((LEFT(D62,2)=LEFT(Data!C$4,2)),"Intra","Inter"),"")</f>
        <v/>
      </c>
      <c r="G62" s="72">
        <f t="shared" si="3"/>
        <v>0</v>
      </c>
      <c r="H62" s="158"/>
      <c r="I62" s="23"/>
      <c r="J62" s="74">
        <f t="shared" si="1"/>
        <v>0</v>
      </c>
      <c r="K62" s="74">
        <f t="shared" si="2"/>
        <v>0</v>
      </c>
      <c r="L62" s="74">
        <f t="shared" si="2"/>
        <v>0</v>
      </c>
      <c r="M62" s="21"/>
      <c r="N62" s="1"/>
    </row>
    <row r="63" spans="1:14">
      <c r="A63" s="183"/>
      <c r="B63" s="185"/>
      <c r="C63" s="153"/>
      <c r="D63" s="159"/>
      <c r="E63" s="158"/>
      <c r="F63" s="71" t="str">
        <f>IF(D63&gt;0,IF((LEFT(D63,2)=LEFT(Data!C$4,2)),"Intra","Inter"),"")</f>
        <v/>
      </c>
      <c r="G63" s="72">
        <f t="shared" si="3"/>
        <v>0</v>
      </c>
      <c r="H63" s="158"/>
      <c r="I63" s="23"/>
      <c r="J63" s="74">
        <f t="shared" si="1"/>
        <v>0</v>
      </c>
      <c r="K63" s="74">
        <f t="shared" si="2"/>
        <v>0</v>
      </c>
      <c r="L63" s="74">
        <f t="shared" si="2"/>
        <v>0</v>
      </c>
      <c r="M63" s="21"/>
      <c r="N63" s="1"/>
    </row>
    <row r="64" spans="1:14">
      <c r="A64" s="183"/>
      <c r="B64" s="185"/>
      <c r="C64" s="153"/>
      <c r="D64" s="159"/>
      <c r="E64" s="158"/>
      <c r="F64" s="71" t="str">
        <f>IF(D64&gt;0,IF((LEFT(D64,2)=LEFT(Data!C$4,2)),"Intra","Inter"),"")</f>
        <v/>
      </c>
      <c r="G64" s="72">
        <f t="shared" si="3"/>
        <v>0</v>
      </c>
      <c r="H64" s="158"/>
      <c r="I64" s="23"/>
      <c r="J64" s="74">
        <f t="shared" si="1"/>
        <v>0</v>
      </c>
      <c r="K64" s="74">
        <f t="shared" si="2"/>
        <v>0</v>
      </c>
      <c r="L64" s="74">
        <f t="shared" si="2"/>
        <v>0</v>
      </c>
      <c r="M64" s="21"/>
      <c r="N64" s="1"/>
    </row>
    <row r="65" spans="1:14">
      <c r="A65" s="183"/>
      <c r="B65" s="185"/>
      <c r="C65" s="153"/>
      <c r="D65" s="159"/>
      <c r="E65" s="158"/>
      <c r="F65" s="71" t="str">
        <f>IF(D65&gt;0,IF((LEFT(D65,2)=LEFT(Data!C$4,2)),"Intra","Inter"),"")</f>
        <v/>
      </c>
      <c r="G65" s="72">
        <f t="shared" si="3"/>
        <v>0</v>
      </c>
      <c r="H65" s="158"/>
      <c r="I65" s="23"/>
      <c r="J65" s="74">
        <f t="shared" si="1"/>
        <v>0</v>
      </c>
      <c r="K65" s="74">
        <f t="shared" si="2"/>
        <v>0</v>
      </c>
      <c r="L65" s="74">
        <f t="shared" si="2"/>
        <v>0</v>
      </c>
      <c r="M65" s="21"/>
      <c r="N65" s="1"/>
    </row>
    <row r="66" spans="1:14">
      <c r="A66" s="183"/>
      <c r="B66" s="185"/>
      <c r="C66" s="153"/>
      <c r="D66" s="159"/>
      <c r="E66" s="158"/>
      <c r="F66" s="71" t="str">
        <f>IF(D66&gt;0,IF((LEFT(D66,2)=LEFT(Data!C$4,2)),"Intra","Inter"),"")</f>
        <v/>
      </c>
      <c r="G66" s="72">
        <f t="shared" si="3"/>
        <v>0</v>
      </c>
      <c r="H66" s="158"/>
      <c r="I66" s="23"/>
      <c r="J66" s="74">
        <f t="shared" si="1"/>
        <v>0</v>
      </c>
      <c r="K66" s="74">
        <f t="shared" si="2"/>
        <v>0</v>
      </c>
      <c r="L66" s="74">
        <f t="shared" si="2"/>
        <v>0</v>
      </c>
      <c r="M66" s="21"/>
      <c r="N66" s="1"/>
    </row>
    <row r="67" spans="1:14">
      <c r="A67" s="183"/>
      <c r="B67" s="185"/>
      <c r="C67" s="153"/>
      <c r="D67" s="159"/>
      <c r="E67" s="158"/>
      <c r="F67" s="71" t="str">
        <f>IF(D67&gt;0,IF((LEFT(D67,2)=LEFT(Data!C$4,2)),"Intra","Inter"),"")</f>
        <v/>
      </c>
      <c r="G67" s="72">
        <f t="shared" si="3"/>
        <v>0</v>
      </c>
      <c r="H67" s="158"/>
      <c r="I67" s="23"/>
      <c r="J67" s="74">
        <f t="shared" si="1"/>
        <v>0</v>
      </c>
      <c r="K67" s="74">
        <f t="shared" si="2"/>
        <v>0</v>
      </c>
      <c r="L67" s="74">
        <f t="shared" si="2"/>
        <v>0</v>
      </c>
      <c r="M67" s="21"/>
      <c r="N67" s="1"/>
    </row>
    <row r="68" spans="1:14">
      <c r="A68" s="183"/>
      <c r="B68" s="185"/>
      <c r="C68" s="153"/>
      <c r="D68" s="159"/>
      <c r="E68" s="158"/>
      <c r="F68" s="71" t="str">
        <f>IF(D68&gt;0,IF((LEFT(D68,2)=LEFT(Data!C$4,2)),"Intra","Inter"),"")</f>
        <v/>
      </c>
      <c r="G68" s="72">
        <f t="shared" si="3"/>
        <v>0</v>
      </c>
      <c r="H68" s="158"/>
      <c r="I68" s="23"/>
      <c r="J68" s="74">
        <f t="shared" si="1"/>
        <v>0</v>
      </c>
      <c r="K68" s="74">
        <f t="shared" si="2"/>
        <v>0</v>
      </c>
      <c r="L68" s="74">
        <f t="shared" si="2"/>
        <v>0</v>
      </c>
      <c r="M68" s="21"/>
      <c r="N68" s="1"/>
    </row>
    <row r="69" spans="1:14">
      <c r="A69" s="183"/>
      <c r="B69" s="185"/>
      <c r="C69" s="153"/>
      <c r="D69" s="159"/>
      <c r="E69" s="158"/>
      <c r="F69" s="71" t="str">
        <f>IF(D69&gt;0,IF((LEFT(D69,2)=LEFT(Data!C$4,2)),"Intra","Inter"),"")</f>
        <v/>
      </c>
      <c r="G69" s="72">
        <f t="shared" si="3"/>
        <v>0</v>
      </c>
      <c r="H69" s="158"/>
      <c r="I69" s="23"/>
      <c r="J69" s="74">
        <f t="shared" si="1"/>
        <v>0</v>
      </c>
      <c r="K69" s="74">
        <f t="shared" si="2"/>
        <v>0</v>
      </c>
      <c r="L69" s="74">
        <f t="shared" si="2"/>
        <v>0</v>
      </c>
      <c r="M69" s="21"/>
      <c r="N69" s="1"/>
    </row>
    <row r="70" spans="1:14">
      <c r="A70" s="183"/>
      <c r="B70" s="185"/>
      <c r="C70" s="153"/>
      <c r="D70" s="159"/>
      <c r="E70" s="158"/>
      <c r="F70" s="71" t="str">
        <f>IF(D70&gt;0,IF((LEFT(D70,2)=LEFT(Data!C$4,2)),"Intra","Inter"),"")</f>
        <v/>
      </c>
      <c r="G70" s="72">
        <f t="shared" si="3"/>
        <v>0</v>
      </c>
      <c r="H70" s="158"/>
      <c r="I70" s="23"/>
      <c r="J70" s="74">
        <f t="shared" si="1"/>
        <v>0</v>
      </c>
      <c r="K70" s="74">
        <f t="shared" si="2"/>
        <v>0</v>
      </c>
      <c r="L70" s="74">
        <f t="shared" si="2"/>
        <v>0</v>
      </c>
      <c r="M70" s="21"/>
      <c r="N70" s="1"/>
    </row>
    <row r="71" spans="1:14">
      <c r="A71" s="183"/>
      <c r="B71" s="185"/>
      <c r="C71" s="153"/>
      <c r="D71" s="159"/>
      <c r="E71" s="158"/>
      <c r="F71" s="71" t="str">
        <f>IF(D71&gt;0,IF((LEFT(D71,2)=LEFT(Data!C$4,2)),"Intra","Inter"),"")</f>
        <v/>
      </c>
      <c r="G71" s="72">
        <f t="shared" si="3"/>
        <v>0</v>
      </c>
      <c r="H71" s="158"/>
      <c r="I71" s="23"/>
      <c r="J71" s="74">
        <f t="shared" si="1"/>
        <v>0</v>
      </c>
      <c r="K71" s="74">
        <f t="shared" si="2"/>
        <v>0</v>
      </c>
      <c r="L71" s="74">
        <f t="shared" si="2"/>
        <v>0</v>
      </c>
      <c r="M71" s="21"/>
      <c r="N71" s="1"/>
    </row>
    <row r="72" spans="1:14">
      <c r="A72" s="183"/>
      <c r="B72" s="185"/>
      <c r="C72" s="153"/>
      <c r="D72" s="159"/>
      <c r="E72" s="158"/>
      <c r="F72" s="71" t="str">
        <f>IF(D72&gt;0,IF((LEFT(D72,2)=LEFT(Data!C$4,2)),"Intra","Inter"),"")</f>
        <v/>
      </c>
      <c r="G72" s="72">
        <f t="shared" si="3"/>
        <v>0</v>
      </c>
      <c r="H72" s="158"/>
      <c r="I72" s="23"/>
      <c r="J72" s="74">
        <f t="shared" si="1"/>
        <v>0</v>
      </c>
      <c r="K72" s="74">
        <f t="shared" si="2"/>
        <v>0</v>
      </c>
      <c r="L72" s="74">
        <f t="shared" si="2"/>
        <v>0</v>
      </c>
      <c r="M72" s="21"/>
      <c r="N72" s="1"/>
    </row>
    <row r="73" spans="1:14">
      <c r="A73" s="183"/>
      <c r="B73" s="185"/>
      <c r="C73" s="153"/>
      <c r="D73" s="159"/>
      <c r="E73" s="158"/>
      <c r="F73" s="71" t="str">
        <f>IF(D73&gt;0,IF((LEFT(D73,2)=LEFT(Data!C$4,2)),"Intra","Inter"),"")</f>
        <v/>
      </c>
      <c r="G73" s="72">
        <f t="shared" si="3"/>
        <v>0</v>
      </c>
      <c r="H73" s="158"/>
      <c r="I73" s="23"/>
      <c r="J73" s="74">
        <f t="shared" si="1"/>
        <v>0</v>
      </c>
      <c r="K73" s="74">
        <f t="shared" si="2"/>
        <v>0</v>
      </c>
      <c r="L73" s="74">
        <f t="shared" si="2"/>
        <v>0</v>
      </c>
      <c r="M73" s="21"/>
      <c r="N73" s="1"/>
    </row>
    <row r="74" spans="1:14">
      <c r="A74" s="183"/>
      <c r="B74" s="185"/>
      <c r="C74" s="153"/>
      <c r="D74" s="159"/>
      <c r="E74" s="158"/>
      <c r="F74" s="71" t="str">
        <f>IF(D74&gt;0,IF((LEFT(D74,2)=LEFT(Data!C$4,2)),"Intra","Inter"),"")</f>
        <v/>
      </c>
      <c r="G74" s="72">
        <f t="shared" si="3"/>
        <v>0</v>
      </c>
      <c r="H74" s="158"/>
      <c r="I74" s="23"/>
      <c r="J74" s="74">
        <f t="shared" si="1"/>
        <v>0</v>
      </c>
      <c r="K74" s="74">
        <f t="shared" si="2"/>
        <v>0</v>
      </c>
      <c r="L74" s="74">
        <f t="shared" si="2"/>
        <v>0</v>
      </c>
      <c r="M74" s="21"/>
      <c r="N74" s="1"/>
    </row>
    <row r="75" spans="1:14">
      <c r="A75" s="183"/>
      <c r="B75" s="185"/>
      <c r="C75" s="153"/>
      <c r="D75" s="159"/>
      <c r="E75" s="158"/>
      <c r="F75" s="71" t="str">
        <f>IF(D75&gt;0,IF((LEFT(D75,2)=LEFT(Data!C$4,2)),"Intra","Inter"),"")</f>
        <v/>
      </c>
      <c r="G75" s="72">
        <f t="shared" si="3"/>
        <v>0</v>
      </c>
      <c r="H75" s="158"/>
      <c r="I75" s="23"/>
      <c r="J75" s="74">
        <f t="shared" si="1"/>
        <v>0</v>
      </c>
      <c r="K75" s="74">
        <f t="shared" si="2"/>
        <v>0</v>
      </c>
      <c r="L75" s="74">
        <f t="shared" si="2"/>
        <v>0</v>
      </c>
      <c r="M75" s="21"/>
      <c r="N75" s="1"/>
    </row>
    <row r="76" spans="1:14">
      <c r="A76" s="183"/>
      <c r="B76" s="185"/>
      <c r="C76" s="153"/>
      <c r="D76" s="159"/>
      <c r="E76" s="158"/>
      <c r="F76" s="71" t="str">
        <f>IF(D76&gt;0,IF((LEFT(D76,2)=LEFT(Data!C$4,2)),"Intra","Inter"),"")</f>
        <v/>
      </c>
      <c r="G76" s="72">
        <f t="shared" si="3"/>
        <v>0</v>
      </c>
      <c r="H76" s="158"/>
      <c r="I76" s="23"/>
      <c r="J76" s="74">
        <f t="shared" ref="J76:J139" si="4">IF($F76="inter",IF($I76&lt;&gt;"Exempt",IF($I76&lt;&gt;"Non GST",($H76*($I76)),(0)),(0)),(0))</f>
        <v>0</v>
      </c>
      <c r="K76" s="74">
        <f t="shared" ref="K76:L139" si="5">IF($F76="intra",IF($I76&lt;&gt;"Exempt",IF($I76&lt;&gt;"Non GST",($H76*($I76/2)),(0)),(0)),(0))</f>
        <v>0</v>
      </c>
      <c r="L76" s="74">
        <f t="shared" si="5"/>
        <v>0</v>
      </c>
      <c r="M76" s="21"/>
      <c r="N76" s="1"/>
    </row>
    <row r="77" spans="1:14">
      <c r="A77" s="183"/>
      <c r="B77" s="185"/>
      <c r="C77" s="153"/>
      <c r="D77" s="159"/>
      <c r="E77" s="158"/>
      <c r="F77" s="71" t="str">
        <f>IF(D77&gt;0,IF((LEFT(D77,2)=LEFT(Data!C$4,2)),"Intra","Inter"),"")</f>
        <v/>
      </c>
      <c r="G77" s="72">
        <f t="shared" si="3"/>
        <v>0</v>
      </c>
      <c r="H77" s="158"/>
      <c r="I77" s="23"/>
      <c r="J77" s="74">
        <f t="shared" si="4"/>
        <v>0</v>
      </c>
      <c r="K77" s="74">
        <f t="shared" si="5"/>
        <v>0</v>
      </c>
      <c r="L77" s="74">
        <f t="shared" si="5"/>
        <v>0</v>
      </c>
      <c r="M77" s="21"/>
      <c r="N77" s="1"/>
    </row>
    <row r="78" spans="1:14">
      <c r="A78" s="183"/>
      <c r="B78" s="185"/>
      <c r="C78" s="153"/>
      <c r="D78" s="159"/>
      <c r="E78" s="158"/>
      <c r="F78" s="71" t="str">
        <f>IF(D78&gt;0,IF((LEFT(D78,2)=LEFT(Data!C$4,2)),"Intra","Inter"),"")</f>
        <v/>
      </c>
      <c r="G78" s="72">
        <f t="shared" si="3"/>
        <v>0</v>
      </c>
      <c r="H78" s="158"/>
      <c r="I78" s="23"/>
      <c r="J78" s="74">
        <f t="shared" si="4"/>
        <v>0</v>
      </c>
      <c r="K78" s="74">
        <f t="shared" si="5"/>
        <v>0</v>
      </c>
      <c r="L78" s="74">
        <f t="shared" si="5"/>
        <v>0</v>
      </c>
      <c r="M78" s="21"/>
      <c r="N78" s="1"/>
    </row>
    <row r="79" spans="1:14">
      <c r="A79" s="183"/>
      <c r="B79" s="185"/>
      <c r="C79" s="153"/>
      <c r="D79" s="159"/>
      <c r="E79" s="158"/>
      <c r="F79" s="71" t="str">
        <f>IF(D79&gt;0,IF((LEFT(D79,2)=LEFT(Data!C$4,2)),"Intra","Inter"),"")</f>
        <v/>
      </c>
      <c r="G79" s="72">
        <f t="shared" si="3"/>
        <v>0</v>
      </c>
      <c r="H79" s="158"/>
      <c r="I79" s="23"/>
      <c r="J79" s="74">
        <f t="shared" si="4"/>
        <v>0</v>
      </c>
      <c r="K79" s="74">
        <f t="shared" si="5"/>
        <v>0</v>
      </c>
      <c r="L79" s="74">
        <f t="shared" si="5"/>
        <v>0</v>
      </c>
      <c r="M79" s="21"/>
    </row>
    <row r="80" spans="1:14">
      <c r="A80" s="183"/>
      <c r="B80" s="185"/>
      <c r="C80" s="153"/>
      <c r="D80" s="159"/>
      <c r="E80" s="158"/>
      <c r="F80" s="71" t="str">
        <f>IF(D80&gt;0,IF((LEFT(D80,2)=LEFT(Data!C$4,2)),"Intra","Inter"),"")</f>
        <v/>
      </c>
      <c r="G80" s="72">
        <f t="shared" si="3"/>
        <v>0</v>
      </c>
      <c r="H80" s="158"/>
      <c r="I80" s="23"/>
      <c r="J80" s="74">
        <f t="shared" si="4"/>
        <v>0</v>
      </c>
      <c r="K80" s="74">
        <f t="shared" si="5"/>
        <v>0</v>
      </c>
      <c r="L80" s="74">
        <f t="shared" si="5"/>
        <v>0</v>
      </c>
      <c r="M80" s="21"/>
    </row>
    <row r="81" spans="1:13">
      <c r="A81" s="183"/>
      <c r="B81" s="185"/>
      <c r="C81" s="153"/>
      <c r="D81" s="159"/>
      <c r="E81" s="158"/>
      <c r="F81" s="71" t="str">
        <f>IF(D81&gt;0,IF((LEFT(D81,2)=LEFT(Data!C$4,2)),"Intra","Inter"),"")</f>
        <v/>
      </c>
      <c r="G81" s="72">
        <f t="shared" si="3"/>
        <v>0</v>
      </c>
      <c r="H81" s="158"/>
      <c r="I81" s="23"/>
      <c r="J81" s="74">
        <f t="shared" si="4"/>
        <v>0</v>
      </c>
      <c r="K81" s="74">
        <f t="shared" si="5"/>
        <v>0</v>
      </c>
      <c r="L81" s="74">
        <f t="shared" si="5"/>
        <v>0</v>
      </c>
      <c r="M81" s="21"/>
    </row>
    <row r="82" spans="1:13">
      <c r="A82" s="183"/>
      <c r="B82" s="185"/>
      <c r="C82" s="153"/>
      <c r="D82" s="159"/>
      <c r="E82" s="158"/>
      <c r="F82" s="71" t="str">
        <f>IF(D82&gt;0,IF((LEFT(D82,2)=LEFT(Data!C$4,2)),"Intra","Inter"),"")</f>
        <v/>
      </c>
      <c r="G82" s="72">
        <f t="shared" si="3"/>
        <v>0</v>
      </c>
      <c r="H82" s="158"/>
      <c r="I82" s="23"/>
      <c r="J82" s="74">
        <f t="shared" si="4"/>
        <v>0</v>
      </c>
      <c r="K82" s="74">
        <f t="shared" si="5"/>
        <v>0</v>
      </c>
      <c r="L82" s="74">
        <f t="shared" si="5"/>
        <v>0</v>
      </c>
      <c r="M82" s="21"/>
    </row>
    <row r="83" spans="1:13">
      <c r="A83" s="183"/>
      <c r="B83" s="185"/>
      <c r="C83" s="153"/>
      <c r="D83" s="159"/>
      <c r="E83" s="158"/>
      <c r="F83" s="71" t="str">
        <f>IF(D83&gt;0,IF((LEFT(D83,2)=LEFT(Data!C$4,2)),"Intra","Inter"),"")</f>
        <v/>
      </c>
      <c r="G83" s="72">
        <f t="shared" ref="G83:G146" si="6">ROUND(H83+J83+K83+L83,0)</f>
        <v>0</v>
      </c>
      <c r="H83" s="158"/>
      <c r="I83" s="23"/>
      <c r="J83" s="74">
        <f t="shared" si="4"/>
        <v>0</v>
      </c>
      <c r="K83" s="74">
        <f t="shared" si="5"/>
        <v>0</v>
      </c>
      <c r="L83" s="74">
        <f t="shared" si="5"/>
        <v>0</v>
      </c>
      <c r="M83" s="21"/>
    </row>
    <row r="84" spans="1:13">
      <c r="A84" s="183"/>
      <c r="B84" s="185"/>
      <c r="C84" s="153"/>
      <c r="D84" s="159"/>
      <c r="E84" s="158"/>
      <c r="F84" s="71" t="str">
        <f>IF(D84&gt;0,IF((LEFT(D84,2)=LEFT(Data!C$4,2)),"Intra","Inter"),"")</f>
        <v/>
      </c>
      <c r="G84" s="72">
        <f t="shared" si="6"/>
        <v>0</v>
      </c>
      <c r="H84" s="158"/>
      <c r="I84" s="23"/>
      <c r="J84" s="74">
        <f t="shared" si="4"/>
        <v>0</v>
      </c>
      <c r="K84" s="74">
        <f t="shared" si="5"/>
        <v>0</v>
      </c>
      <c r="L84" s="74">
        <f t="shared" si="5"/>
        <v>0</v>
      </c>
      <c r="M84" s="21"/>
    </row>
    <row r="85" spans="1:13">
      <c r="A85" s="183"/>
      <c r="B85" s="185"/>
      <c r="C85" s="153"/>
      <c r="D85" s="159"/>
      <c r="E85" s="158"/>
      <c r="F85" s="71" t="str">
        <f>IF(D85&gt;0,IF((LEFT(D85,2)=LEFT(Data!C$4,2)),"Intra","Inter"),"")</f>
        <v/>
      </c>
      <c r="G85" s="72">
        <f t="shared" si="6"/>
        <v>0</v>
      </c>
      <c r="H85" s="158"/>
      <c r="I85" s="23"/>
      <c r="J85" s="74">
        <f t="shared" si="4"/>
        <v>0</v>
      </c>
      <c r="K85" s="74">
        <f t="shared" si="5"/>
        <v>0</v>
      </c>
      <c r="L85" s="74">
        <f t="shared" si="5"/>
        <v>0</v>
      </c>
      <c r="M85" s="21"/>
    </row>
    <row r="86" spans="1:13">
      <c r="A86" s="183"/>
      <c r="B86" s="185"/>
      <c r="C86" s="153"/>
      <c r="D86" s="159"/>
      <c r="E86" s="158"/>
      <c r="F86" s="71" t="str">
        <f>IF(D86&gt;0,IF((LEFT(D86,2)=LEFT(Data!C$4,2)),"Intra","Inter"),"")</f>
        <v/>
      </c>
      <c r="G86" s="72">
        <f t="shared" si="6"/>
        <v>0</v>
      </c>
      <c r="H86" s="158"/>
      <c r="I86" s="23"/>
      <c r="J86" s="74">
        <f t="shared" si="4"/>
        <v>0</v>
      </c>
      <c r="K86" s="74">
        <f t="shared" si="5"/>
        <v>0</v>
      </c>
      <c r="L86" s="74">
        <f t="shared" si="5"/>
        <v>0</v>
      </c>
      <c r="M86" s="21"/>
    </row>
    <row r="87" spans="1:13">
      <c r="A87" s="183"/>
      <c r="B87" s="185"/>
      <c r="C87" s="153"/>
      <c r="D87" s="159"/>
      <c r="E87" s="158"/>
      <c r="F87" s="71" t="str">
        <f>IF(D87&gt;0,IF((LEFT(D87,2)=LEFT(Data!C$4,2)),"Intra","Inter"),"")</f>
        <v/>
      </c>
      <c r="G87" s="72">
        <f t="shared" si="6"/>
        <v>0</v>
      </c>
      <c r="H87" s="158"/>
      <c r="I87" s="23"/>
      <c r="J87" s="74">
        <f t="shared" si="4"/>
        <v>0</v>
      </c>
      <c r="K87" s="74">
        <f t="shared" si="5"/>
        <v>0</v>
      </c>
      <c r="L87" s="74">
        <f t="shared" si="5"/>
        <v>0</v>
      </c>
      <c r="M87" s="21"/>
    </row>
    <row r="88" spans="1:13">
      <c r="A88" s="183"/>
      <c r="B88" s="185"/>
      <c r="C88" s="153"/>
      <c r="D88" s="159"/>
      <c r="E88" s="158"/>
      <c r="F88" s="71" t="str">
        <f>IF(D88&gt;0,IF((LEFT(D88,2)=LEFT(Data!C$4,2)),"Intra","Inter"),"")</f>
        <v/>
      </c>
      <c r="G88" s="72">
        <f t="shared" si="6"/>
        <v>0</v>
      </c>
      <c r="H88" s="158"/>
      <c r="I88" s="23"/>
      <c r="J88" s="74">
        <f t="shared" si="4"/>
        <v>0</v>
      </c>
      <c r="K88" s="74">
        <f t="shared" si="5"/>
        <v>0</v>
      </c>
      <c r="L88" s="74">
        <f t="shared" si="5"/>
        <v>0</v>
      </c>
      <c r="M88" s="21"/>
    </row>
    <row r="89" spans="1:13">
      <c r="A89" s="183"/>
      <c r="B89" s="185"/>
      <c r="C89" s="153"/>
      <c r="D89" s="159"/>
      <c r="E89" s="158"/>
      <c r="F89" s="71" t="str">
        <f>IF(D89&gt;0,IF((LEFT(D89,2)=LEFT(Data!C$4,2)),"Intra","Inter"),"")</f>
        <v/>
      </c>
      <c r="G89" s="72">
        <f t="shared" si="6"/>
        <v>0</v>
      </c>
      <c r="H89" s="158"/>
      <c r="I89" s="23"/>
      <c r="J89" s="74">
        <f t="shared" si="4"/>
        <v>0</v>
      </c>
      <c r="K89" s="74">
        <f t="shared" si="5"/>
        <v>0</v>
      </c>
      <c r="L89" s="74">
        <f t="shared" si="5"/>
        <v>0</v>
      </c>
      <c r="M89" s="21"/>
    </row>
    <row r="90" spans="1:13">
      <c r="A90" s="183"/>
      <c r="B90" s="185"/>
      <c r="C90" s="153"/>
      <c r="D90" s="159"/>
      <c r="E90" s="158"/>
      <c r="F90" s="71" t="str">
        <f>IF(D90&gt;0,IF((LEFT(D90,2)=LEFT(Data!C$4,2)),"Intra","Inter"),"")</f>
        <v/>
      </c>
      <c r="G90" s="72">
        <f t="shared" si="6"/>
        <v>0</v>
      </c>
      <c r="H90" s="158"/>
      <c r="I90" s="23"/>
      <c r="J90" s="74">
        <f t="shared" si="4"/>
        <v>0</v>
      </c>
      <c r="K90" s="74">
        <f t="shared" si="5"/>
        <v>0</v>
      </c>
      <c r="L90" s="74">
        <f t="shared" si="5"/>
        <v>0</v>
      </c>
      <c r="M90" s="21"/>
    </row>
    <row r="91" spans="1:13">
      <c r="A91" s="183"/>
      <c r="B91" s="185"/>
      <c r="C91" s="153"/>
      <c r="D91" s="159"/>
      <c r="E91" s="158"/>
      <c r="F91" s="71" t="str">
        <f>IF(D91&gt;0,IF((LEFT(D91,2)=LEFT(Data!C$4,2)),"Intra","Inter"),"")</f>
        <v/>
      </c>
      <c r="G91" s="72">
        <f t="shared" si="6"/>
        <v>0</v>
      </c>
      <c r="H91" s="158"/>
      <c r="I91" s="23"/>
      <c r="J91" s="74">
        <f t="shared" si="4"/>
        <v>0</v>
      </c>
      <c r="K91" s="74">
        <f t="shared" si="5"/>
        <v>0</v>
      </c>
      <c r="L91" s="74">
        <f t="shared" si="5"/>
        <v>0</v>
      </c>
      <c r="M91" s="21"/>
    </row>
    <row r="92" spans="1:13">
      <c r="A92" s="183"/>
      <c r="B92" s="185"/>
      <c r="C92" s="153"/>
      <c r="D92" s="159"/>
      <c r="E92" s="158"/>
      <c r="F92" s="71" t="str">
        <f>IF(D92&gt;0,IF((LEFT(D92,2)=LEFT(Data!C$4,2)),"Intra","Inter"),"")</f>
        <v/>
      </c>
      <c r="G92" s="72">
        <f t="shared" si="6"/>
        <v>0</v>
      </c>
      <c r="H92" s="158"/>
      <c r="I92" s="23"/>
      <c r="J92" s="74">
        <f t="shared" si="4"/>
        <v>0</v>
      </c>
      <c r="K92" s="74">
        <f t="shared" si="5"/>
        <v>0</v>
      </c>
      <c r="L92" s="74">
        <f t="shared" si="5"/>
        <v>0</v>
      </c>
      <c r="M92" s="21"/>
    </row>
    <row r="93" spans="1:13">
      <c r="A93" s="183"/>
      <c r="B93" s="185"/>
      <c r="C93" s="153"/>
      <c r="D93" s="159"/>
      <c r="E93" s="158"/>
      <c r="F93" s="71" t="str">
        <f>IF(D93&gt;0,IF((LEFT(D93,2)=LEFT(Data!C$4,2)),"Intra","Inter"),"")</f>
        <v/>
      </c>
      <c r="G93" s="72">
        <f t="shared" si="6"/>
        <v>0</v>
      </c>
      <c r="H93" s="158"/>
      <c r="I93" s="23"/>
      <c r="J93" s="74">
        <f t="shared" si="4"/>
        <v>0</v>
      </c>
      <c r="K93" s="74">
        <f t="shared" si="5"/>
        <v>0</v>
      </c>
      <c r="L93" s="74">
        <f t="shared" si="5"/>
        <v>0</v>
      </c>
      <c r="M93" s="21"/>
    </row>
    <row r="94" spans="1:13">
      <c r="A94" s="183"/>
      <c r="B94" s="185"/>
      <c r="C94" s="153"/>
      <c r="D94" s="159"/>
      <c r="E94" s="158"/>
      <c r="F94" s="71" t="str">
        <f>IF(D94&gt;0,IF((LEFT(D94,2)=LEFT(Data!C$4,2)),"Intra","Inter"),"")</f>
        <v/>
      </c>
      <c r="G94" s="72">
        <f t="shared" si="6"/>
        <v>0</v>
      </c>
      <c r="H94" s="158"/>
      <c r="I94" s="23"/>
      <c r="J94" s="74">
        <f t="shared" si="4"/>
        <v>0</v>
      </c>
      <c r="K94" s="74">
        <f t="shared" si="5"/>
        <v>0</v>
      </c>
      <c r="L94" s="74">
        <f t="shared" si="5"/>
        <v>0</v>
      </c>
      <c r="M94" s="21"/>
    </row>
    <row r="95" spans="1:13">
      <c r="A95" s="183"/>
      <c r="B95" s="185"/>
      <c r="C95" s="153"/>
      <c r="D95" s="159"/>
      <c r="E95" s="158"/>
      <c r="F95" s="71" t="str">
        <f>IF(D95&gt;0,IF((LEFT(D95,2)=LEFT(Data!C$4,2)),"Intra","Inter"),"")</f>
        <v/>
      </c>
      <c r="G95" s="72">
        <f t="shared" si="6"/>
        <v>0</v>
      </c>
      <c r="H95" s="158"/>
      <c r="I95" s="23"/>
      <c r="J95" s="74">
        <f t="shared" si="4"/>
        <v>0</v>
      </c>
      <c r="K95" s="74">
        <f t="shared" si="5"/>
        <v>0</v>
      </c>
      <c r="L95" s="74">
        <f t="shared" si="5"/>
        <v>0</v>
      </c>
      <c r="M95" s="21"/>
    </row>
    <row r="96" spans="1:13">
      <c r="A96" s="183"/>
      <c r="B96" s="185"/>
      <c r="C96" s="153"/>
      <c r="D96" s="159"/>
      <c r="E96" s="158"/>
      <c r="F96" s="71" t="str">
        <f>IF(D96&gt;0,IF((LEFT(D96,2)=LEFT(Data!C$4,2)),"Intra","Inter"),"")</f>
        <v/>
      </c>
      <c r="G96" s="72">
        <f t="shared" si="6"/>
        <v>0</v>
      </c>
      <c r="H96" s="158"/>
      <c r="I96" s="23"/>
      <c r="J96" s="74">
        <f t="shared" si="4"/>
        <v>0</v>
      </c>
      <c r="K96" s="74">
        <f t="shared" si="5"/>
        <v>0</v>
      </c>
      <c r="L96" s="74">
        <f t="shared" si="5"/>
        <v>0</v>
      </c>
      <c r="M96" s="21"/>
    </row>
    <row r="97" spans="1:13">
      <c r="A97" s="183"/>
      <c r="B97" s="185"/>
      <c r="C97" s="153"/>
      <c r="D97" s="159"/>
      <c r="E97" s="158"/>
      <c r="F97" s="71" t="str">
        <f>IF(D97&gt;0,IF((LEFT(D97,2)=LEFT(Data!C$4,2)),"Intra","Inter"),"")</f>
        <v/>
      </c>
      <c r="G97" s="72">
        <f t="shared" si="6"/>
        <v>0</v>
      </c>
      <c r="H97" s="158"/>
      <c r="I97" s="23"/>
      <c r="J97" s="74">
        <f t="shared" si="4"/>
        <v>0</v>
      </c>
      <c r="K97" s="74">
        <f t="shared" si="5"/>
        <v>0</v>
      </c>
      <c r="L97" s="74">
        <f t="shared" si="5"/>
        <v>0</v>
      </c>
      <c r="M97" s="21"/>
    </row>
    <row r="98" spans="1:13">
      <c r="A98" s="183"/>
      <c r="B98" s="185"/>
      <c r="C98" s="153"/>
      <c r="D98" s="159"/>
      <c r="E98" s="158"/>
      <c r="F98" s="71" t="str">
        <f>IF(D98&gt;0,IF((LEFT(D98,2)=LEFT(Data!C$4,2)),"Intra","Inter"),"")</f>
        <v/>
      </c>
      <c r="G98" s="72">
        <f t="shared" si="6"/>
        <v>0</v>
      </c>
      <c r="H98" s="158"/>
      <c r="I98" s="23"/>
      <c r="J98" s="74">
        <f t="shared" si="4"/>
        <v>0</v>
      </c>
      <c r="K98" s="74">
        <f t="shared" si="5"/>
        <v>0</v>
      </c>
      <c r="L98" s="74">
        <f t="shared" si="5"/>
        <v>0</v>
      </c>
      <c r="M98" s="21"/>
    </row>
    <row r="99" spans="1:13">
      <c r="A99" s="183"/>
      <c r="B99" s="185"/>
      <c r="C99" s="153"/>
      <c r="D99" s="159"/>
      <c r="E99" s="158"/>
      <c r="F99" s="71" t="str">
        <f>IF(D99&gt;0,IF((LEFT(D99,2)=LEFT(Data!C$4,2)),"Intra","Inter"),"")</f>
        <v/>
      </c>
      <c r="G99" s="72">
        <f t="shared" si="6"/>
        <v>0</v>
      </c>
      <c r="H99" s="158"/>
      <c r="I99" s="23"/>
      <c r="J99" s="74">
        <f t="shared" si="4"/>
        <v>0</v>
      </c>
      <c r="K99" s="74">
        <f t="shared" si="5"/>
        <v>0</v>
      </c>
      <c r="L99" s="74">
        <f t="shared" si="5"/>
        <v>0</v>
      </c>
      <c r="M99" s="21"/>
    </row>
    <row r="100" spans="1:13">
      <c r="A100" s="183"/>
      <c r="B100" s="185"/>
      <c r="C100" s="153"/>
      <c r="D100" s="159"/>
      <c r="E100" s="158"/>
      <c r="F100" s="71" t="str">
        <f>IF(D100&gt;0,IF((LEFT(D100,2)=LEFT(Data!C$4,2)),"Intra","Inter"),"")</f>
        <v/>
      </c>
      <c r="G100" s="72">
        <f t="shared" si="6"/>
        <v>0</v>
      </c>
      <c r="H100" s="158"/>
      <c r="I100" s="23"/>
      <c r="J100" s="74">
        <f t="shared" si="4"/>
        <v>0</v>
      </c>
      <c r="K100" s="74">
        <f t="shared" si="5"/>
        <v>0</v>
      </c>
      <c r="L100" s="74">
        <f t="shared" si="5"/>
        <v>0</v>
      </c>
      <c r="M100" s="21"/>
    </row>
    <row r="101" spans="1:13">
      <c r="A101" s="183"/>
      <c r="B101" s="185"/>
      <c r="C101" s="153"/>
      <c r="D101" s="159"/>
      <c r="E101" s="158"/>
      <c r="F101" s="71" t="str">
        <f>IF(D101&gt;0,IF((LEFT(D101,2)=LEFT(Data!C$4,2)),"Intra","Inter"),"")</f>
        <v/>
      </c>
      <c r="G101" s="72">
        <f t="shared" si="6"/>
        <v>0</v>
      </c>
      <c r="H101" s="158"/>
      <c r="I101" s="23"/>
      <c r="J101" s="74">
        <f t="shared" si="4"/>
        <v>0</v>
      </c>
      <c r="K101" s="74">
        <f t="shared" si="5"/>
        <v>0</v>
      </c>
      <c r="L101" s="74">
        <f t="shared" si="5"/>
        <v>0</v>
      </c>
      <c r="M101" s="21"/>
    </row>
    <row r="102" spans="1:13">
      <c r="A102" s="183"/>
      <c r="B102" s="185"/>
      <c r="C102" s="153"/>
      <c r="D102" s="159"/>
      <c r="E102" s="158"/>
      <c r="F102" s="71" t="str">
        <f>IF(D102&gt;0,IF((LEFT(D102,2)=LEFT(Data!C$4,2)),"Intra","Inter"),"")</f>
        <v/>
      </c>
      <c r="G102" s="72">
        <f t="shared" si="6"/>
        <v>0</v>
      </c>
      <c r="H102" s="158"/>
      <c r="I102" s="23"/>
      <c r="J102" s="74">
        <f t="shared" si="4"/>
        <v>0</v>
      </c>
      <c r="K102" s="74">
        <f t="shared" si="5"/>
        <v>0</v>
      </c>
      <c r="L102" s="74">
        <f t="shared" si="5"/>
        <v>0</v>
      </c>
      <c r="M102" s="21"/>
    </row>
    <row r="103" spans="1:13">
      <c r="A103" s="183"/>
      <c r="B103" s="185"/>
      <c r="C103" s="153"/>
      <c r="D103" s="159"/>
      <c r="E103" s="158"/>
      <c r="F103" s="71" t="str">
        <f>IF(D103&gt;0,IF((LEFT(D103,2)=LEFT(Data!C$4,2)),"Intra","Inter"),"")</f>
        <v/>
      </c>
      <c r="G103" s="72">
        <f t="shared" si="6"/>
        <v>0</v>
      </c>
      <c r="H103" s="158"/>
      <c r="I103" s="23"/>
      <c r="J103" s="74">
        <f t="shared" si="4"/>
        <v>0</v>
      </c>
      <c r="K103" s="74">
        <f t="shared" si="5"/>
        <v>0</v>
      </c>
      <c r="L103" s="74">
        <f t="shared" si="5"/>
        <v>0</v>
      </c>
      <c r="M103" s="21"/>
    </row>
    <row r="104" spans="1:13">
      <c r="A104" s="183"/>
      <c r="B104" s="185"/>
      <c r="C104" s="153"/>
      <c r="D104" s="159"/>
      <c r="E104" s="158"/>
      <c r="F104" s="71" t="str">
        <f>IF(D104&gt;0,IF((LEFT(D104,2)=LEFT(Data!C$4,2)),"Intra","Inter"),"")</f>
        <v/>
      </c>
      <c r="G104" s="72">
        <f t="shared" si="6"/>
        <v>0</v>
      </c>
      <c r="H104" s="158"/>
      <c r="I104" s="23"/>
      <c r="J104" s="74">
        <f t="shared" si="4"/>
        <v>0</v>
      </c>
      <c r="K104" s="74">
        <f t="shared" si="5"/>
        <v>0</v>
      </c>
      <c r="L104" s="74">
        <f t="shared" si="5"/>
        <v>0</v>
      </c>
      <c r="M104" s="21"/>
    </row>
    <row r="105" spans="1:13">
      <c r="A105" s="183"/>
      <c r="B105" s="185"/>
      <c r="C105" s="153"/>
      <c r="D105" s="159"/>
      <c r="E105" s="158"/>
      <c r="F105" s="71" t="str">
        <f>IF(D105&gt;0,IF((LEFT(D105,2)=LEFT(Data!C$4,2)),"Intra","Inter"),"")</f>
        <v/>
      </c>
      <c r="G105" s="72">
        <f t="shared" si="6"/>
        <v>0</v>
      </c>
      <c r="H105" s="158"/>
      <c r="I105" s="23"/>
      <c r="J105" s="74">
        <f t="shared" si="4"/>
        <v>0</v>
      </c>
      <c r="K105" s="74">
        <f t="shared" si="5"/>
        <v>0</v>
      </c>
      <c r="L105" s="74">
        <f t="shared" si="5"/>
        <v>0</v>
      </c>
      <c r="M105" s="21"/>
    </row>
    <row r="106" spans="1:13">
      <c r="A106" s="183"/>
      <c r="B106" s="185"/>
      <c r="C106" s="153"/>
      <c r="D106" s="159"/>
      <c r="E106" s="158"/>
      <c r="F106" s="71" t="str">
        <f>IF(D106&gt;0,IF((LEFT(D106,2)=LEFT(Data!C$4,2)),"Intra","Inter"),"")</f>
        <v/>
      </c>
      <c r="G106" s="72">
        <f t="shared" si="6"/>
        <v>0</v>
      </c>
      <c r="H106" s="158"/>
      <c r="I106" s="23"/>
      <c r="J106" s="74">
        <f t="shared" si="4"/>
        <v>0</v>
      </c>
      <c r="K106" s="74">
        <f t="shared" si="5"/>
        <v>0</v>
      </c>
      <c r="L106" s="74">
        <f t="shared" si="5"/>
        <v>0</v>
      </c>
      <c r="M106" s="21"/>
    </row>
    <row r="107" spans="1:13">
      <c r="A107" s="183"/>
      <c r="B107" s="185"/>
      <c r="C107" s="153"/>
      <c r="D107" s="159"/>
      <c r="E107" s="158"/>
      <c r="F107" s="71" t="str">
        <f>IF(D107&gt;0,IF((LEFT(D107,2)=LEFT(Data!C$4,2)),"Intra","Inter"),"")</f>
        <v/>
      </c>
      <c r="G107" s="72">
        <f t="shared" si="6"/>
        <v>0</v>
      </c>
      <c r="H107" s="158"/>
      <c r="I107" s="23"/>
      <c r="J107" s="74">
        <f t="shared" si="4"/>
        <v>0</v>
      </c>
      <c r="K107" s="74">
        <f t="shared" si="5"/>
        <v>0</v>
      </c>
      <c r="L107" s="74">
        <f t="shared" si="5"/>
        <v>0</v>
      </c>
      <c r="M107" s="21"/>
    </row>
    <row r="108" spans="1:13">
      <c r="A108" s="183"/>
      <c r="B108" s="185"/>
      <c r="C108" s="153"/>
      <c r="D108" s="159"/>
      <c r="E108" s="158"/>
      <c r="F108" s="71" t="str">
        <f>IF(D108&gt;0,IF((LEFT(D108,2)=LEFT(Data!C$4,2)),"Intra","Inter"),"")</f>
        <v/>
      </c>
      <c r="G108" s="72">
        <f t="shared" si="6"/>
        <v>0</v>
      </c>
      <c r="H108" s="158"/>
      <c r="I108" s="23"/>
      <c r="J108" s="74">
        <f t="shared" si="4"/>
        <v>0</v>
      </c>
      <c r="K108" s="74">
        <f t="shared" si="5"/>
        <v>0</v>
      </c>
      <c r="L108" s="74">
        <f t="shared" si="5"/>
        <v>0</v>
      </c>
      <c r="M108" s="21"/>
    </row>
    <row r="109" spans="1:13">
      <c r="A109" s="183"/>
      <c r="B109" s="185"/>
      <c r="C109" s="153"/>
      <c r="D109" s="159"/>
      <c r="E109" s="158"/>
      <c r="F109" s="71" t="str">
        <f>IF(D109&gt;0,IF((LEFT(D109,2)=LEFT(Data!C$4,2)),"Intra","Inter"),"")</f>
        <v/>
      </c>
      <c r="G109" s="72">
        <f t="shared" si="6"/>
        <v>0</v>
      </c>
      <c r="H109" s="158"/>
      <c r="I109" s="23"/>
      <c r="J109" s="74">
        <f t="shared" si="4"/>
        <v>0</v>
      </c>
      <c r="K109" s="74">
        <f t="shared" si="5"/>
        <v>0</v>
      </c>
      <c r="L109" s="74">
        <f t="shared" si="5"/>
        <v>0</v>
      </c>
      <c r="M109" s="21"/>
    </row>
    <row r="110" spans="1:13">
      <c r="A110" s="183"/>
      <c r="B110" s="185"/>
      <c r="C110" s="153"/>
      <c r="D110" s="159"/>
      <c r="E110" s="158"/>
      <c r="F110" s="71" t="str">
        <f>IF(D110&gt;0,IF((LEFT(D110,2)=LEFT(Data!C$4,2)),"Intra","Inter"),"")</f>
        <v/>
      </c>
      <c r="G110" s="72">
        <f t="shared" si="6"/>
        <v>0</v>
      </c>
      <c r="H110" s="158"/>
      <c r="I110" s="23"/>
      <c r="J110" s="74">
        <f t="shared" si="4"/>
        <v>0</v>
      </c>
      <c r="K110" s="74">
        <f t="shared" si="5"/>
        <v>0</v>
      </c>
      <c r="L110" s="74">
        <f t="shared" si="5"/>
        <v>0</v>
      </c>
      <c r="M110" s="21"/>
    </row>
    <row r="111" spans="1:13">
      <c r="A111" s="183"/>
      <c r="B111" s="185"/>
      <c r="C111" s="153"/>
      <c r="D111" s="159"/>
      <c r="E111" s="158"/>
      <c r="F111" s="71" t="str">
        <f>IF(D111&gt;0,IF((LEFT(D111,2)=LEFT(Data!C$4,2)),"Intra","Inter"),"")</f>
        <v/>
      </c>
      <c r="G111" s="72">
        <f t="shared" si="6"/>
        <v>0</v>
      </c>
      <c r="H111" s="158"/>
      <c r="I111" s="23"/>
      <c r="J111" s="74">
        <f t="shared" si="4"/>
        <v>0</v>
      </c>
      <c r="K111" s="74">
        <f t="shared" si="5"/>
        <v>0</v>
      </c>
      <c r="L111" s="74">
        <f t="shared" si="5"/>
        <v>0</v>
      </c>
      <c r="M111" s="21"/>
    </row>
    <row r="112" spans="1:13">
      <c r="A112" s="183"/>
      <c r="B112" s="185"/>
      <c r="C112" s="153"/>
      <c r="D112" s="159"/>
      <c r="E112" s="158"/>
      <c r="F112" s="71" t="str">
        <f>IF(D112&gt;0,IF((LEFT(D112,2)=LEFT(Data!C$4,2)),"Intra","Inter"),"")</f>
        <v/>
      </c>
      <c r="G112" s="72">
        <f t="shared" si="6"/>
        <v>0</v>
      </c>
      <c r="H112" s="158"/>
      <c r="I112" s="23"/>
      <c r="J112" s="74">
        <f t="shared" si="4"/>
        <v>0</v>
      </c>
      <c r="K112" s="74">
        <f t="shared" si="5"/>
        <v>0</v>
      </c>
      <c r="L112" s="74">
        <f t="shared" si="5"/>
        <v>0</v>
      </c>
      <c r="M112" s="21"/>
    </row>
    <row r="113" spans="1:13">
      <c r="A113" s="183"/>
      <c r="B113" s="185"/>
      <c r="C113" s="153"/>
      <c r="D113" s="159"/>
      <c r="E113" s="158"/>
      <c r="F113" s="71" t="str">
        <f>IF(D113&gt;0,IF((LEFT(D113,2)=LEFT(Data!C$4,2)),"Intra","Inter"),"")</f>
        <v/>
      </c>
      <c r="G113" s="72">
        <f t="shared" si="6"/>
        <v>0</v>
      </c>
      <c r="H113" s="158"/>
      <c r="I113" s="23"/>
      <c r="J113" s="74">
        <f t="shared" si="4"/>
        <v>0</v>
      </c>
      <c r="K113" s="74">
        <f t="shared" si="5"/>
        <v>0</v>
      </c>
      <c r="L113" s="74">
        <f t="shared" si="5"/>
        <v>0</v>
      </c>
      <c r="M113" s="21"/>
    </row>
    <row r="114" spans="1:13">
      <c r="A114" s="183"/>
      <c r="B114" s="185"/>
      <c r="C114" s="153"/>
      <c r="D114" s="159"/>
      <c r="E114" s="158"/>
      <c r="F114" s="71" t="str">
        <f>IF(D114&gt;0,IF((LEFT(D114,2)=LEFT(Data!C$4,2)),"Intra","Inter"),"")</f>
        <v/>
      </c>
      <c r="G114" s="72">
        <f t="shared" si="6"/>
        <v>0</v>
      </c>
      <c r="H114" s="158"/>
      <c r="I114" s="23"/>
      <c r="J114" s="74">
        <f t="shared" si="4"/>
        <v>0</v>
      </c>
      <c r="K114" s="74">
        <f t="shared" si="5"/>
        <v>0</v>
      </c>
      <c r="L114" s="74">
        <f t="shared" si="5"/>
        <v>0</v>
      </c>
      <c r="M114" s="21"/>
    </row>
    <row r="115" spans="1:13">
      <c r="A115" s="183"/>
      <c r="B115" s="185"/>
      <c r="C115" s="153"/>
      <c r="D115" s="159"/>
      <c r="E115" s="158"/>
      <c r="F115" s="71" t="str">
        <f>IF(D115&gt;0,IF((LEFT(D115,2)=LEFT(Data!C$4,2)),"Intra","Inter"),"")</f>
        <v/>
      </c>
      <c r="G115" s="72">
        <f t="shared" si="6"/>
        <v>0</v>
      </c>
      <c r="H115" s="158"/>
      <c r="I115" s="23"/>
      <c r="J115" s="74">
        <f t="shared" si="4"/>
        <v>0</v>
      </c>
      <c r="K115" s="74">
        <f t="shared" si="5"/>
        <v>0</v>
      </c>
      <c r="L115" s="74">
        <f t="shared" si="5"/>
        <v>0</v>
      </c>
      <c r="M115" s="21"/>
    </row>
    <row r="116" spans="1:13">
      <c r="A116" s="183"/>
      <c r="B116" s="185"/>
      <c r="C116" s="153"/>
      <c r="D116" s="159"/>
      <c r="E116" s="158"/>
      <c r="F116" s="71" t="str">
        <f>IF(D116&gt;0,IF((LEFT(D116,2)=LEFT(Data!C$4,2)),"Intra","Inter"),"")</f>
        <v/>
      </c>
      <c r="G116" s="72">
        <f t="shared" si="6"/>
        <v>0</v>
      </c>
      <c r="H116" s="158"/>
      <c r="I116" s="23"/>
      <c r="J116" s="74">
        <f t="shared" si="4"/>
        <v>0</v>
      </c>
      <c r="K116" s="74">
        <f t="shared" si="5"/>
        <v>0</v>
      </c>
      <c r="L116" s="74">
        <f t="shared" si="5"/>
        <v>0</v>
      </c>
      <c r="M116" s="21"/>
    </row>
    <row r="117" spans="1:13">
      <c r="A117" s="183"/>
      <c r="B117" s="185"/>
      <c r="C117" s="153"/>
      <c r="D117" s="159"/>
      <c r="E117" s="158"/>
      <c r="F117" s="71" t="str">
        <f>IF(D117&gt;0,IF((LEFT(D117,2)=LEFT(Data!C$4,2)),"Intra","Inter"),"")</f>
        <v/>
      </c>
      <c r="G117" s="72">
        <f t="shared" si="6"/>
        <v>0</v>
      </c>
      <c r="H117" s="158"/>
      <c r="I117" s="23"/>
      <c r="J117" s="74">
        <f t="shared" si="4"/>
        <v>0</v>
      </c>
      <c r="K117" s="74">
        <f t="shared" si="5"/>
        <v>0</v>
      </c>
      <c r="L117" s="74">
        <f t="shared" si="5"/>
        <v>0</v>
      </c>
      <c r="M117" s="21"/>
    </row>
    <row r="118" spans="1:13">
      <c r="A118" s="183"/>
      <c r="B118" s="185"/>
      <c r="C118" s="153"/>
      <c r="D118" s="159"/>
      <c r="E118" s="158"/>
      <c r="F118" s="71" t="str">
        <f>IF(D118&gt;0,IF((LEFT(D118,2)=LEFT(Data!C$4,2)),"Intra","Inter"),"")</f>
        <v/>
      </c>
      <c r="G118" s="72">
        <f t="shared" si="6"/>
        <v>0</v>
      </c>
      <c r="H118" s="158"/>
      <c r="I118" s="23"/>
      <c r="J118" s="74">
        <f t="shared" si="4"/>
        <v>0</v>
      </c>
      <c r="K118" s="74">
        <f t="shared" si="5"/>
        <v>0</v>
      </c>
      <c r="L118" s="74">
        <f t="shared" si="5"/>
        <v>0</v>
      </c>
      <c r="M118" s="21"/>
    </row>
    <row r="119" spans="1:13">
      <c r="A119" s="183"/>
      <c r="B119" s="185"/>
      <c r="C119" s="153"/>
      <c r="D119" s="159"/>
      <c r="E119" s="158"/>
      <c r="F119" s="71" t="str">
        <f>IF(D119&gt;0,IF((LEFT(D119,2)=LEFT(Data!C$4,2)),"Intra","Inter"),"")</f>
        <v/>
      </c>
      <c r="G119" s="72">
        <f t="shared" si="6"/>
        <v>0</v>
      </c>
      <c r="H119" s="158"/>
      <c r="I119" s="23"/>
      <c r="J119" s="74">
        <f t="shared" si="4"/>
        <v>0</v>
      </c>
      <c r="K119" s="74">
        <f t="shared" si="5"/>
        <v>0</v>
      </c>
      <c r="L119" s="74">
        <f t="shared" si="5"/>
        <v>0</v>
      </c>
      <c r="M119" s="21"/>
    </row>
    <row r="120" spans="1:13">
      <c r="A120" s="183"/>
      <c r="B120" s="185"/>
      <c r="C120" s="153"/>
      <c r="D120" s="159"/>
      <c r="E120" s="158"/>
      <c r="F120" s="71" t="str">
        <f>IF(D120&gt;0,IF((LEFT(D120,2)=LEFT(Data!C$4,2)),"Intra","Inter"),"")</f>
        <v/>
      </c>
      <c r="G120" s="72">
        <f t="shared" si="6"/>
        <v>0</v>
      </c>
      <c r="H120" s="158"/>
      <c r="I120" s="23"/>
      <c r="J120" s="74">
        <f t="shared" si="4"/>
        <v>0</v>
      </c>
      <c r="K120" s="74">
        <f t="shared" si="5"/>
        <v>0</v>
      </c>
      <c r="L120" s="74">
        <f t="shared" si="5"/>
        <v>0</v>
      </c>
      <c r="M120" s="21"/>
    </row>
    <row r="121" spans="1:13">
      <c r="A121" s="183"/>
      <c r="B121" s="185"/>
      <c r="C121" s="153"/>
      <c r="D121" s="159"/>
      <c r="E121" s="158"/>
      <c r="F121" s="71" t="str">
        <f>IF(D121&gt;0,IF((LEFT(D121,2)=LEFT(Data!C$4,2)),"Intra","Inter"),"")</f>
        <v/>
      </c>
      <c r="G121" s="72">
        <f t="shared" si="6"/>
        <v>0</v>
      </c>
      <c r="H121" s="158"/>
      <c r="I121" s="23"/>
      <c r="J121" s="74">
        <f t="shared" si="4"/>
        <v>0</v>
      </c>
      <c r="K121" s="74">
        <f t="shared" si="5"/>
        <v>0</v>
      </c>
      <c r="L121" s="74">
        <f t="shared" si="5"/>
        <v>0</v>
      </c>
      <c r="M121" s="21"/>
    </row>
    <row r="122" spans="1:13">
      <c r="A122" s="183"/>
      <c r="B122" s="185"/>
      <c r="C122" s="153"/>
      <c r="D122" s="159"/>
      <c r="E122" s="158"/>
      <c r="F122" s="71" t="str">
        <f>IF(D122&gt;0,IF((LEFT(D122,2)=LEFT(Data!C$4,2)),"Intra","Inter"),"")</f>
        <v/>
      </c>
      <c r="G122" s="72">
        <f t="shared" si="6"/>
        <v>0</v>
      </c>
      <c r="H122" s="158"/>
      <c r="I122" s="23"/>
      <c r="J122" s="74">
        <f t="shared" si="4"/>
        <v>0</v>
      </c>
      <c r="K122" s="74">
        <f t="shared" si="5"/>
        <v>0</v>
      </c>
      <c r="L122" s="74">
        <f t="shared" si="5"/>
        <v>0</v>
      </c>
      <c r="M122" s="21"/>
    </row>
    <row r="123" spans="1:13">
      <c r="A123" s="183"/>
      <c r="B123" s="185"/>
      <c r="C123" s="153"/>
      <c r="D123" s="159"/>
      <c r="E123" s="158"/>
      <c r="F123" s="71" t="str">
        <f>IF(D123&gt;0,IF((LEFT(D123,2)=LEFT(Data!C$4,2)),"Intra","Inter"),"")</f>
        <v/>
      </c>
      <c r="G123" s="72">
        <f t="shared" si="6"/>
        <v>0</v>
      </c>
      <c r="H123" s="158"/>
      <c r="I123" s="23"/>
      <c r="J123" s="74">
        <f t="shared" si="4"/>
        <v>0</v>
      </c>
      <c r="K123" s="74">
        <f t="shared" si="5"/>
        <v>0</v>
      </c>
      <c r="L123" s="74">
        <f t="shared" si="5"/>
        <v>0</v>
      </c>
      <c r="M123" s="21"/>
    </row>
    <row r="124" spans="1:13">
      <c r="A124" s="183"/>
      <c r="B124" s="185"/>
      <c r="C124" s="153"/>
      <c r="D124" s="159"/>
      <c r="E124" s="158"/>
      <c r="F124" s="71" t="str">
        <f>IF(D124&gt;0,IF((LEFT(D124,2)=LEFT(Data!C$4,2)),"Intra","Inter"),"")</f>
        <v/>
      </c>
      <c r="G124" s="72">
        <f t="shared" si="6"/>
        <v>0</v>
      </c>
      <c r="H124" s="158"/>
      <c r="I124" s="23"/>
      <c r="J124" s="74">
        <f t="shared" si="4"/>
        <v>0</v>
      </c>
      <c r="K124" s="74">
        <f t="shared" si="5"/>
        <v>0</v>
      </c>
      <c r="L124" s="74">
        <f t="shared" si="5"/>
        <v>0</v>
      </c>
      <c r="M124" s="21"/>
    </row>
    <row r="125" spans="1:13">
      <c r="A125" s="183"/>
      <c r="B125" s="185"/>
      <c r="C125" s="153"/>
      <c r="D125" s="159"/>
      <c r="E125" s="158"/>
      <c r="F125" s="71" t="str">
        <f>IF(D125&gt;0,IF((LEFT(D125,2)=LEFT(Data!C$4,2)),"Intra","Inter"),"")</f>
        <v/>
      </c>
      <c r="G125" s="72">
        <f t="shared" si="6"/>
        <v>0</v>
      </c>
      <c r="H125" s="158"/>
      <c r="I125" s="23"/>
      <c r="J125" s="74">
        <f t="shared" si="4"/>
        <v>0</v>
      </c>
      <c r="K125" s="74">
        <f t="shared" si="5"/>
        <v>0</v>
      </c>
      <c r="L125" s="74">
        <f t="shared" si="5"/>
        <v>0</v>
      </c>
      <c r="M125" s="21"/>
    </row>
    <row r="126" spans="1:13">
      <c r="A126" s="183"/>
      <c r="B126" s="185"/>
      <c r="C126" s="153"/>
      <c r="D126" s="159"/>
      <c r="E126" s="158"/>
      <c r="F126" s="71" t="str">
        <f>IF(D126&gt;0,IF((LEFT(D126,2)=LEFT(Data!C$4,2)),"Intra","Inter"),"")</f>
        <v/>
      </c>
      <c r="G126" s="72">
        <f t="shared" si="6"/>
        <v>0</v>
      </c>
      <c r="H126" s="158"/>
      <c r="I126" s="23"/>
      <c r="J126" s="74">
        <f t="shared" si="4"/>
        <v>0</v>
      </c>
      <c r="K126" s="74">
        <f t="shared" si="5"/>
        <v>0</v>
      </c>
      <c r="L126" s="74">
        <f t="shared" si="5"/>
        <v>0</v>
      </c>
      <c r="M126" s="21"/>
    </row>
    <row r="127" spans="1:13">
      <c r="A127" s="183"/>
      <c r="B127" s="185"/>
      <c r="C127" s="153"/>
      <c r="D127" s="159"/>
      <c r="E127" s="158"/>
      <c r="F127" s="71" t="str">
        <f>IF(D127&gt;0,IF((LEFT(D127,2)=LEFT(Data!C$4,2)),"Intra","Inter"),"")</f>
        <v/>
      </c>
      <c r="G127" s="72">
        <f t="shared" si="6"/>
        <v>0</v>
      </c>
      <c r="H127" s="158"/>
      <c r="I127" s="23"/>
      <c r="J127" s="74">
        <f t="shared" si="4"/>
        <v>0</v>
      </c>
      <c r="K127" s="74">
        <f t="shared" si="5"/>
        <v>0</v>
      </c>
      <c r="L127" s="74">
        <f t="shared" si="5"/>
        <v>0</v>
      </c>
      <c r="M127" s="21"/>
    </row>
    <row r="128" spans="1:13">
      <c r="A128" s="183"/>
      <c r="B128" s="185"/>
      <c r="C128" s="153"/>
      <c r="D128" s="159"/>
      <c r="E128" s="158"/>
      <c r="F128" s="71" t="str">
        <f>IF(D128&gt;0,IF((LEFT(D128,2)=LEFT(Data!C$4,2)),"Intra","Inter"),"")</f>
        <v/>
      </c>
      <c r="G128" s="72">
        <f t="shared" si="6"/>
        <v>0</v>
      </c>
      <c r="H128" s="158"/>
      <c r="I128" s="23"/>
      <c r="J128" s="74">
        <f t="shared" si="4"/>
        <v>0</v>
      </c>
      <c r="K128" s="74">
        <f t="shared" si="5"/>
        <v>0</v>
      </c>
      <c r="L128" s="74">
        <f t="shared" si="5"/>
        <v>0</v>
      </c>
      <c r="M128" s="21"/>
    </row>
    <row r="129" spans="1:13">
      <c r="A129" s="183"/>
      <c r="B129" s="185"/>
      <c r="C129" s="153"/>
      <c r="D129" s="159"/>
      <c r="E129" s="158"/>
      <c r="F129" s="71" t="str">
        <f>IF(D129&gt;0,IF((LEFT(D129,2)=LEFT(Data!C$4,2)),"Intra","Inter"),"")</f>
        <v/>
      </c>
      <c r="G129" s="72">
        <f t="shared" si="6"/>
        <v>0</v>
      </c>
      <c r="H129" s="158"/>
      <c r="I129" s="23"/>
      <c r="J129" s="74">
        <f t="shared" si="4"/>
        <v>0</v>
      </c>
      <c r="K129" s="74">
        <f t="shared" si="5"/>
        <v>0</v>
      </c>
      <c r="L129" s="74">
        <f t="shared" si="5"/>
        <v>0</v>
      </c>
      <c r="M129" s="21"/>
    </row>
    <row r="130" spans="1:13">
      <c r="A130" s="183"/>
      <c r="B130" s="185"/>
      <c r="C130" s="153"/>
      <c r="D130" s="159"/>
      <c r="E130" s="158"/>
      <c r="F130" s="71" t="str">
        <f>IF(D130&gt;0,IF((LEFT(D130,2)=LEFT(Data!C$4,2)),"Intra","Inter"),"")</f>
        <v/>
      </c>
      <c r="G130" s="72">
        <f t="shared" si="6"/>
        <v>0</v>
      </c>
      <c r="H130" s="158"/>
      <c r="I130" s="23"/>
      <c r="J130" s="74">
        <f t="shared" si="4"/>
        <v>0</v>
      </c>
      <c r="K130" s="74">
        <f t="shared" si="5"/>
        <v>0</v>
      </c>
      <c r="L130" s="74">
        <f t="shared" si="5"/>
        <v>0</v>
      </c>
      <c r="M130" s="21"/>
    </row>
    <row r="131" spans="1:13">
      <c r="A131" s="183"/>
      <c r="B131" s="185"/>
      <c r="C131" s="153"/>
      <c r="D131" s="159"/>
      <c r="E131" s="158"/>
      <c r="F131" s="71" t="str">
        <f>IF(D131&gt;0,IF((LEFT(D131,2)=LEFT(Data!C$4,2)),"Intra","Inter"),"")</f>
        <v/>
      </c>
      <c r="G131" s="72">
        <f t="shared" si="6"/>
        <v>0</v>
      </c>
      <c r="H131" s="158"/>
      <c r="I131" s="23"/>
      <c r="J131" s="74">
        <f t="shared" si="4"/>
        <v>0</v>
      </c>
      <c r="K131" s="74">
        <f t="shared" si="5"/>
        <v>0</v>
      </c>
      <c r="L131" s="74">
        <f t="shared" si="5"/>
        <v>0</v>
      </c>
      <c r="M131" s="21"/>
    </row>
    <row r="132" spans="1:13">
      <c r="A132" s="183"/>
      <c r="B132" s="185"/>
      <c r="C132" s="153"/>
      <c r="D132" s="159"/>
      <c r="E132" s="158"/>
      <c r="F132" s="71" t="str">
        <f>IF(D132&gt;0,IF((LEFT(D132,2)=LEFT(Data!C$4,2)),"Intra","Inter"),"")</f>
        <v/>
      </c>
      <c r="G132" s="72">
        <f t="shared" si="6"/>
        <v>0</v>
      </c>
      <c r="H132" s="158"/>
      <c r="I132" s="23"/>
      <c r="J132" s="74">
        <f t="shared" si="4"/>
        <v>0</v>
      </c>
      <c r="K132" s="74">
        <f t="shared" si="5"/>
        <v>0</v>
      </c>
      <c r="L132" s="74">
        <f t="shared" si="5"/>
        <v>0</v>
      </c>
      <c r="M132" s="21"/>
    </row>
    <row r="133" spans="1:13">
      <c r="A133" s="183"/>
      <c r="B133" s="185"/>
      <c r="C133" s="153"/>
      <c r="D133" s="159"/>
      <c r="E133" s="158"/>
      <c r="F133" s="71" t="str">
        <f>IF(D133&gt;0,IF((LEFT(D133,2)=LEFT(Data!C$4,2)),"Intra","Inter"),"")</f>
        <v/>
      </c>
      <c r="G133" s="72">
        <f t="shared" si="6"/>
        <v>0</v>
      </c>
      <c r="H133" s="158"/>
      <c r="I133" s="23"/>
      <c r="J133" s="74">
        <f t="shared" si="4"/>
        <v>0</v>
      </c>
      <c r="K133" s="74">
        <f t="shared" si="5"/>
        <v>0</v>
      </c>
      <c r="L133" s="74">
        <f t="shared" si="5"/>
        <v>0</v>
      </c>
      <c r="M133" s="21"/>
    </row>
    <row r="134" spans="1:13">
      <c r="A134" s="183"/>
      <c r="B134" s="185"/>
      <c r="C134" s="153"/>
      <c r="D134" s="159"/>
      <c r="E134" s="158"/>
      <c r="F134" s="71" t="str">
        <f>IF(D134&gt;0,IF((LEFT(D134,2)=LEFT(Data!C$4,2)),"Intra","Inter"),"")</f>
        <v/>
      </c>
      <c r="G134" s="72">
        <f t="shared" si="6"/>
        <v>0</v>
      </c>
      <c r="H134" s="158"/>
      <c r="I134" s="23"/>
      <c r="J134" s="74">
        <f t="shared" si="4"/>
        <v>0</v>
      </c>
      <c r="K134" s="74">
        <f t="shared" si="5"/>
        <v>0</v>
      </c>
      <c r="L134" s="74">
        <f t="shared" si="5"/>
        <v>0</v>
      </c>
      <c r="M134" s="21"/>
    </row>
    <row r="135" spans="1:13">
      <c r="A135" s="183"/>
      <c r="B135" s="185"/>
      <c r="C135" s="153"/>
      <c r="D135" s="159"/>
      <c r="E135" s="158"/>
      <c r="F135" s="71" t="str">
        <f>IF(D135&gt;0,IF((LEFT(D135,2)=LEFT(Data!C$4,2)),"Intra","Inter"),"")</f>
        <v/>
      </c>
      <c r="G135" s="72">
        <f t="shared" si="6"/>
        <v>0</v>
      </c>
      <c r="H135" s="158"/>
      <c r="I135" s="23"/>
      <c r="J135" s="74">
        <f t="shared" si="4"/>
        <v>0</v>
      </c>
      <c r="K135" s="74">
        <f t="shared" si="5"/>
        <v>0</v>
      </c>
      <c r="L135" s="74">
        <f t="shared" si="5"/>
        <v>0</v>
      </c>
      <c r="M135" s="21"/>
    </row>
    <row r="136" spans="1:13">
      <c r="A136" s="183"/>
      <c r="B136" s="185"/>
      <c r="C136" s="153"/>
      <c r="D136" s="159"/>
      <c r="E136" s="158"/>
      <c r="F136" s="71" t="str">
        <f>IF(D136&gt;0,IF((LEFT(D136,2)=LEFT(Data!C$4,2)),"Intra","Inter"),"")</f>
        <v/>
      </c>
      <c r="G136" s="72">
        <f t="shared" si="6"/>
        <v>0</v>
      </c>
      <c r="H136" s="158"/>
      <c r="I136" s="23"/>
      <c r="J136" s="74">
        <f t="shared" si="4"/>
        <v>0</v>
      </c>
      <c r="K136" s="74">
        <f t="shared" si="5"/>
        <v>0</v>
      </c>
      <c r="L136" s="74">
        <f t="shared" si="5"/>
        <v>0</v>
      </c>
      <c r="M136" s="21"/>
    </row>
    <row r="137" spans="1:13">
      <c r="A137" s="183"/>
      <c r="B137" s="185"/>
      <c r="C137" s="153"/>
      <c r="D137" s="159"/>
      <c r="E137" s="158"/>
      <c r="F137" s="71" t="str">
        <f>IF(D137&gt;0,IF((LEFT(D137,2)=LEFT(Data!C$4,2)),"Intra","Inter"),"")</f>
        <v/>
      </c>
      <c r="G137" s="72">
        <f t="shared" si="6"/>
        <v>0</v>
      </c>
      <c r="H137" s="158"/>
      <c r="I137" s="23"/>
      <c r="J137" s="74">
        <f t="shared" si="4"/>
        <v>0</v>
      </c>
      <c r="K137" s="74">
        <f t="shared" si="5"/>
        <v>0</v>
      </c>
      <c r="L137" s="74">
        <f t="shared" si="5"/>
        <v>0</v>
      </c>
      <c r="M137" s="21"/>
    </row>
    <row r="138" spans="1:13">
      <c r="A138" s="183"/>
      <c r="B138" s="185"/>
      <c r="C138" s="153"/>
      <c r="D138" s="159"/>
      <c r="E138" s="158"/>
      <c r="F138" s="71" t="str">
        <f>IF(D138&gt;0,IF((LEFT(D138,2)=LEFT(Data!C$4,2)),"Intra","Inter"),"")</f>
        <v/>
      </c>
      <c r="G138" s="72">
        <f t="shared" si="6"/>
        <v>0</v>
      </c>
      <c r="H138" s="158"/>
      <c r="I138" s="23"/>
      <c r="J138" s="74">
        <f t="shared" si="4"/>
        <v>0</v>
      </c>
      <c r="K138" s="74">
        <f t="shared" si="5"/>
        <v>0</v>
      </c>
      <c r="L138" s="74">
        <f t="shared" si="5"/>
        <v>0</v>
      </c>
      <c r="M138" s="21"/>
    </row>
    <row r="139" spans="1:13">
      <c r="A139" s="183"/>
      <c r="B139" s="185"/>
      <c r="C139" s="153"/>
      <c r="D139" s="159"/>
      <c r="E139" s="158"/>
      <c r="F139" s="71" t="str">
        <f>IF(D139&gt;0,IF((LEFT(D139,2)=LEFT(Data!C$4,2)),"Intra","Inter"),"")</f>
        <v/>
      </c>
      <c r="G139" s="72">
        <f t="shared" si="6"/>
        <v>0</v>
      </c>
      <c r="H139" s="158"/>
      <c r="I139" s="23"/>
      <c r="J139" s="74">
        <f t="shared" si="4"/>
        <v>0</v>
      </c>
      <c r="K139" s="74">
        <f t="shared" si="5"/>
        <v>0</v>
      </c>
      <c r="L139" s="74">
        <f t="shared" si="5"/>
        <v>0</v>
      </c>
      <c r="M139" s="21"/>
    </row>
    <row r="140" spans="1:13">
      <c r="A140" s="183"/>
      <c r="B140" s="185"/>
      <c r="C140" s="153"/>
      <c r="D140" s="159"/>
      <c r="E140" s="158"/>
      <c r="F140" s="71" t="str">
        <f>IF(D140&gt;0,IF((LEFT(D140,2)=LEFT(Data!C$4,2)),"Intra","Inter"),"")</f>
        <v/>
      </c>
      <c r="G140" s="72">
        <f t="shared" si="6"/>
        <v>0</v>
      </c>
      <c r="H140" s="158"/>
      <c r="I140" s="23"/>
      <c r="J140" s="74">
        <f t="shared" ref="J140:J203" si="7">IF($F140="inter",IF($I140&lt;&gt;"Exempt",IF($I140&lt;&gt;"Non GST",($H140*($I140)),(0)),(0)),(0))</f>
        <v>0</v>
      </c>
      <c r="K140" s="74">
        <f t="shared" ref="K140:L203" si="8">IF($F140="intra",IF($I140&lt;&gt;"Exempt",IF($I140&lt;&gt;"Non GST",($H140*($I140/2)),(0)),(0)),(0))</f>
        <v>0</v>
      </c>
      <c r="L140" s="74">
        <f t="shared" si="8"/>
        <v>0</v>
      </c>
      <c r="M140" s="21"/>
    </row>
    <row r="141" spans="1:13">
      <c r="A141" s="183"/>
      <c r="B141" s="185"/>
      <c r="C141" s="153"/>
      <c r="D141" s="159"/>
      <c r="E141" s="158"/>
      <c r="F141" s="71" t="str">
        <f>IF(D141&gt;0,IF((LEFT(D141,2)=LEFT(Data!C$4,2)),"Intra","Inter"),"")</f>
        <v/>
      </c>
      <c r="G141" s="72">
        <f t="shared" si="6"/>
        <v>0</v>
      </c>
      <c r="H141" s="158"/>
      <c r="I141" s="23"/>
      <c r="J141" s="74">
        <f t="shared" si="7"/>
        <v>0</v>
      </c>
      <c r="K141" s="74">
        <f t="shared" si="8"/>
        <v>0</v>
      </c>
      <c r="L141" s="74">
        <f t="shared" si="8"/>
        <v>0</v>
      </c>
      <c r="M141" s="21"/>
    </row>
    <row r="142" spans="1:13">
      <c r="A142" s="183"/>
      <c r="B142" s="185"/>
      <c r="C142" s="153"/>
      <c r="D142" s="159"/>
      <c r="E142" s="158"/>
      <c r="F142" s="71" t="str">
        <f>IF(D142&gt;0,IF((LEFT(D142,2)=LEFT(Data!C$4,2)),"Intra","Inter"),"")</f>
        <v/>
      </c>
      <c r="G142" s="72">
        <f t="shared" si="6"/>
        <v>0</v>
      </c>
      <c r="H142" s="158"/>
      <c r="I142" s="23"/>
      <c r="J142" s="74">
        <f t="shared" si="7"/>
        <v>0</v>
      </c>
      <c r="K142" s="74">
        <f t="shared" si="8"/>
        <v>0</v>
      </c>
      <c r="L142" s="74">
        <f t="shared" si="8"/>
        <v>0</v>
      </c>
      <c r="M142" s="21"/>
    </row>
    <row r="143" spans="1:13">
      <c r="A143" s="183"/>
      <c r="B143" s="185"/>
      <c r="C143" s="153"/>
      <c r="D143" s="159"/>
      <c r="E143" s="158"/>
      <c r="F143" s="71" t="str">
        <f>IF(D143&gt;0,IF((LEFT(D143,2)=LEFT(Data!C$4,2)),"Intra","Inter"),"")</f>
        <v/>
      </c>
      <c r="G143" s="72">
        <f t="shared" si="6"/>
        <v>0</v>
      </c>
      <c r="H143" s="158"/>
      <c r="I143" s="23"/>
      <c r="J143" s="74">
        <f t="shared" si="7"/>
        <v>0</v>
      </c>
      <c r="K143" s="74">
        <f t="shared" si="8"/>
        <v>0</v>
      </c>
      <c r="L143" s="74">
        <f t="shared" si="8"/>
        <v>0</v>
      </c>
      <c r="M143" s="21"/>
    </row>
    <row r="144" spans="1:13">
      <c r="A144" s="183"/>
      <c r="B144" s="185"/>
      <c r="C144" s="153"/>
      <c r="D144" s="159"/>
      <c r="E144" s="158"/>
      <c r="F144" s="71" t="str">
        <f>IF(D144&gt;0,IF((LEFT(D144,2)=LEFT(Data!C$4,2)),"Intra","Inter"),"")</f>
        <v/>
      </c>
      <c r="G144" s="72">
        <f t="shared" si="6"/>
        <v>0</v>
      </c>
      <c r="H144" s="158"/>
      <c r="I144" s="23"/>
      <c r="J144" s="74">
        <f t="shared" si="7"/>
        <v>0</v>
      </c>
      <c r="K144" s="74">
        <f t="shared" si="8"/>
        <v>0</v>
      </c>
      <c r="L144" s="74">
        <f t="shared" si="8"/>
        <v>0</v>
      </c>
      <c r="M144" s="21"/>
    </row>
    <row r="145" spans="1:13">
      <c r="A145" s="183"/>
      <c r="B145" s="185"/>
      <c r="C145" s="153"/>
      <c r="D145" s="159"/>
      <c r="E145" s="158"/>
      <c r="F145" s="71" t="str">
        <f>IF(D145&gt;0,IF((LEFT(D145,2)=LEFT(Data!C$4,2)),"Intra","Inter"),"")</f>
        <v/>
      </c>
      <c r="G145" s="72">
        <f t="shared" si="6"/>
        <v>0</v>
      </c>
      <c r="H145" s="158"/>
      <c r="I145" s="23"/>
      <c r="J145" s="74">
        <f t="shared" si="7"/>
        <v>0</v>
      </c>
      <c r="K145" s="74">
        <f t="shared" si="8"/>
        <v>0</v>
      </c>
      <c r="L145" s="74">
        <f t="shared" si="8"/>
        <v>0</v>
      </c>
      <c r="M145" s="21"/>
    </row>
    <row r="146" spans="1:13">
      <c r="A146" s="183"/>
      <c r="B146" s="185"/>
      <c r="C146" s="153"/>
      <c r="D146" s="159"/>
      <c r="E146" s="158"/>
      <c r="F146" s="71" t="str">
        <f>IF(D146&gt;0,IF((LEFT(D146,2)=LEFT(Data!C$4,2)),"Intra","Inter"),"")</f>
        <v/>
      </c>
      <c r="G146" s="72">
        <f t="shared" si="6"/>
        <v>0</v>
      </c>
      <c r="H146" s="158"/>
      <c r="I146" s="23"/>
      <c r="J146" s="74">
        <f t="shared" si="7"/>
        <v>0</v>
      </c>
      <c r="K146" s="74">
        <f t="shared" si="8"/>
        <v>0</v>
      </c>
      <c r="L146" s="74">
        <f t="shared" si="8"/>
        <v>0</v>
      </c>
      <c r="M146" s="21"/>
    </row>
    <row r="147" spans="1:13">
      <c r="A147" s="183"/>
      <c r="B147" s="185"/>
      <c r="C147" s="153"/>
      <c r="D147" s="159"/>
      <c r="E147" s="158"/>
      <c r="F147" s="71" t="str">
        <f>IF(D147&gt;0,IF((LEFT(D147,2)=LEFT(Data!C$4,2)),"Intra","Inter"),"")</f>
        <v/>
      </c>
      <c r="G147" s="72">
        <f t="shared" ref="G147:G210" si="9">ROUND(H147+J147+K147+L147,0)</f>
        <v>0</v>
      </c>
      <c r="H147" s="158"/>
      <c r="I147" s="23"/>
      <c r="J147" s="74">
        <f t="shared" si="7"/>
        <v>0</v>
      </c>
      <c r="K147" s="74">
        <f t="shared" si="8"/>
        <v>0</v>
      </c>
      <c r="L147" s="74">
        <f t="shared" si="8"/>
        <v>0</v>
      </c>
      <c r="M147" s="21"/>
    </row>
    <row r="148" spans="1:13">
      <c r="A148" s="183"/>
      <c r="B148" s="185"/>
      <c r="C148" s="153"/>
      <c r="D148" s="159"/>
      <c r="E148" s="158"/>
      <c r="F148" s="71" t="str">
        <f>IF(D148&gt;0,IF((LEFT(D148,2)=LEFT(Data!C$4,2)),"Intra","Inter"),"")</f>
        <v/>
      </c>
      <c r="G148" s="72">
        <f t="shared" si="9"/>
        <v>0</v>
      </c>
      <c r="H148" s="158"/>
      <c r="I148" s="23"/>
      <c r="J148" s="74">
        <f t="shared" si="7"/>
        <v>0</v>
      </c>
      <c r="K148" s="74">
        <f t="shared" si="8"/>
        <v>0</v>
      </c>
      <c r="L148" s="74">
        <f t="shared" si="8"/>
        <v>0</v>
      </c>
      <c r="M148" s="21"/>
    </row>
    <row r="149" spans="1:13">
      <c r="A149" s="183"/>
      <c r="B149" s="185"/>
      <c r="C149" s="153"/>
      <c r="D149" s="159"/>
      <c r="E149" s="158"/>
      <c r="F149" s="71" t="str">
        <f>IF(D149&gt;0,IF((LEFT(D149,2)=LEFT(Data!C$4,2)),"Intra","Inter"),"")</f>
        <v/>
      </c>
      <c r="G149" s="72">
        <f t="shared" si="9"/>
        <v>0</v>
      </c>
      <c r="H149" s="158"/>
      <c r="I149" s="23"/>
      <c r="J149" s="74">
        <f t="shared" si="7"/>
        <v>0</v>
      </c>
      <c r="K149" s="74">
        <f t="shared" si="8"/>
        <v>0</v>
      </c>
      <c r="L149" s="74">
        <f t="shared" si="8"/>
        <v>0</v>
      </c>
      <c r="M149" s="21"/>
    </row>
    <row r="150" spans="1:13">
      <c r="A150" s="183"/>
      <c r="B150" s="185"/>
      <c r="C150" s="153"/>
      <c r="D150" s="159"/>
      <c r="E150" s="158"/>
      <c r="F150" s="71" t="str">
        <f>IF(D150&gt;0,IF((LEFT(D150,2)=LEFT(Data!C$4,2)),"Intra","Inter"),"")</f>
        <v/>
      </c>
      <c r="G150" s="72">
        <f t="shared" si="9"/>
        <v>0</v>
      </c>
      <c r="H150" s="158"/>
      <c r="I150" s="23"/>
      <c r="J150" s="74">
        <f t="shared" si="7"/>
        <v>0</v>
      </c>
      <c r="K150" s="74">
        <f t="shared" si="8"/>
        <v>0</v>
      </c>
      <c r="L150" s="74">
        <f t="shared" si="8"/>
        <v>0</v>
      </c>
      <c r="M150" s="21"/>
    </row>
    <row r="151" spans="1:13">
      <c r="A151" s="183"/>
      <c r="B151" s="185"/>
      <c r="C151" s="153"/>
      <c r="D151" s="159"/>
      <c r="E151" s="158"/>
      <c r="F151" s="71" t="str">
        <f>IF(D151&gt;0,IF((LEFT(D151,2)=LEFT(Data!C$4,2)),"Intra","Inter"),"")</f>
        <v/>
      </c>
      <c r="G151" s="72">
        <f t="shared" si="9"/>
        <v>0</v>
      </c>
      <c r="H151" s="158"/>
      <c r="I151" s="23"/>
      <c r="J151" s="74">
        <f t="shared" si="7"/>
        <v>0</v>
      </c>
      <c r="K151" s="74">
        <f t="shared" si="8"/>
        <v>0</v>
      </c>
      <c r="L151" s="74">
        <f t="shared" si="8"/>
        <v>0</v>
      </c>
      <c r="M151" s="21"/>
    </row>
    <row r="152" spans="1:13">
      <c r="A152" s="183"/>
      <c r="B152" s="185"/>
      <c r="C152" s="153"/>
      <c r="D152" s="159"/>
      <c r="E152" s="158"/>
      <c r="F152" s="71" t="str">
        <f>IF(D152&gt;0,IF((LEFT(D152,2)=LEFT(Data!C$4,2)),"Intra","Inter"),"")</f>
        <v/>
      </c>
      <c r="G152" s="72">
        <f t="shared" si="9"/>
        <v>0</v>
      </c>
      <c r="H152" s="158"/>
      <c r="I152" s="23"/>
      <c r="J152" s="74">
        <f t="shared" si="7"/>
        <v>0</v>
      </c>
      <c r="K152" s="74">
        <f t="shared" si="8"/>
        <v>0</v>
      </c>
      <c r="L152" s="74">
        <f t="shared" si="8"/>
        <v>0</v>
      </c>
      <c r="M152" s="21"/>
    </row>
    <row r="153" spans="1:13">
      <c r="A153" s="183"/>
      <c r="B153" s="185"/>
      <c r="C153" s="153"/>
      <c r="D153" s="159"/>
      <c r="E153" s="158"/>
      <c r="F153" s="71" t="str">
        <f>IF(D153&gt;0,IF((LEFT(D153,2)=LEFT(Data!C$4,2)),"Intra","Inter"),"")</f>
        <v/>
      </c>
      <c r="G153" s="72">
        <f t="shared" si="9"/>
        <v>0</v>
      </c>
      <c r="H153" s="158"/>
      <c r="I153" s="23"/>
      <c r="J153" s="74">
        <f t="shared" si="7"/>
        <v>0</v>
      </c>
      <c r="K153" s="74">
        <f t="shared" si="8"/>
        <v>0</v>
      </c>
      <c r="L153" s="74">
        <f t="shared" si="8"/>
        <v>0</v>
      </c>
      <c r="M153" s="21"/>
    </row>
    <row r="154" spans="1:13">
      <c r="A154" s="183"/>
      <c r="B154" s="185"/>
      <c r="C154" s="153"/>
      <c r="D154" s="159"/>
      <c r="E154" s="158"/>
      <c r="F154" s="71" t="str">
        <f>IF(D154&gt;0,IF((LEFT(D154,2)=LEFT(Data!C$4,2)),"Intra","Inter"),"")</f>
        <v/>
      </c>
      <c r="G154" s="72">
        <f t="shared" si="9"/>
        <v>0</v>
      </c>
      <c r="H154" s="158"/>
      <c r="I154" s="23"/>
      <c r="J154" s="74">
        <f t="shared" si="7"/>
        <v>0</v>
      </c>
      <c r="K154" s="74">
        <f t="shared" si="8"/>
        <v>0</v>
      </c>
      <c r="L154" s="74">
        <f t="shared" si="8"/>
        <v>0</v>
      </c>
      <c r="M154" s="21"/>
    </row>
    <row r="155" spans="1:13">
      <c r="A155" s="183"/>
      <c r="B155" s="185"/>
      <c r="C155" s="153"/>
      <c r="D155" s="159"/>
      <c r="E155" s="158"/>
      <c r="F155" s="71" t="str">
        <f>IF(D155&gt;0,IF((LEFT(D155,2)=LEFT(Data!C$4,2)),"Intra","Inter"),"")</f>
        <v/>
      </c>
      <c r="G155" s="72">
        <f t="shared" si="9"/>
        <v>0</v>
      </c>
      <c r="H155" s="158"/>
      <c r="I155" s="23"/>
      <c r="J155" s="74">
        <f t="shared" si="7"/>
        <v>0</v>
      </c>
      <c r="K155" s="74">
        <f t="shared" si="8"/>
        <v>0</v>
      </c>
      <c r="L155" s="74">
        <f t="shared" si="8"/>
        <v>0</v>
      </c>
      <c r="M155" s="21"/>
    </row>
    <row r="156" spans="1:13">
      <c r="A156" s="183"/>
      <c r="B156" s="185"/>
      <c r="C156" s="153"/>
      <c r="D156" s="159"/>
      <c r="E156" s="158"/>
      <c r="F156" s="71" t="str">
        <f>IF(D156&gt;0,IF((LEFT(D156,2)=LEFT(Data!C$4,2)),"Intra","Inter"),"")</f>
        <v/>
      </c>
      <c r="G156" s="72">
        <f t="shared" si="9"/>
        <v>0</v>
      </c>
      <c r="H156" s="158"/>
      <c r="I156" s="23"/>
      <c r="J156" s="74">
        <f t="shared" si="7"/>
        <v>0</v>
      </c>
      <c r="K156" s="74">
        <f t="shared" si="8"/>
        <v>0</v>
      </c>
      <c r="L156" s="74">
        <f t="shared" si="8"/>
        <v>0</v>
      </c>
      <c r="M156" s="21"/>
    </row>
    <row r="157" spans="1:13">
      <c r="A157" s="183"/>
      <c r="B157" s="185"/>
      <c r="C157" s="153"/>
      <c r="D157" s="159"/>
      <c r="E157" s="158"/>
      <c r="F157" s="71" t="str">
        <f>IF(D157&gt;0,IF((LEFT(D157,2)=LEFT(Data!C$4,2)),"Intra","Inter"),"")</f>
        <v/>
      </c>
      <c r="G157" s="72">
        <f t="shared" si="9"/>
        <v>0</v>
      </c>
      <c r="H157" s="158"/>
      <c r="I157" s="23"/>
      <c r="J157" s="74">
        <f t="shared" si="7"/>
        <v>0</v>
      </c>
      <c r="K157" s="74">
        <f t="shared" si="8"/>
        <v>0</v>
      </c>
      <c r="L157" s="74">
        <f t="shared" si="8"/>
        <v>0</v>
      </c>
      <c r="M157" s="21"/>
    </row>
    <row r="158" spans="1:13">
      <c r="A158" s="183"/>
      <c r="B158" s="185"/>
      <c r="C158" s="153"/>
      <c r="D158" s="159"/>
      <c r="E158" s="158"/>
      <c r="F158" s="71" t="str">
        <f>IF(D158&gt;0,IF((LEFT(D158,2)=LEFT(Data!C$4,2)),"Intra","Inter"),"")</f>
        <v/>
      </c>
      <c r="G158" s="72">
        <f t="shared" si="9"/>
        <v>0</v>
      </c>
      <c r="H158" s="158"/>
      <c r="I158" s="23"/>
      <c r="J158" s="74">
        <f t="shared" si="7"/>
        <v>0</v>
      </c>
      <c r="K158" s="74">
        <f t="shared" si="8"/>
        <v>0</v>
      </c>
      <c r="L158" s="74">
        <f t="shared" si="8"/>
        <v>0</v>
      </c>
      <c r="M158" s="21"/>
    </row>
    <row r="159" spans="1:13">
      <c r="A159" s="183"/>
      <c r="B159" s="185"/>
      <c r="C159" s="153"/>
      <c r="D159" s="159"/>
      <c r="E159" s="158"/>
      <c r="F159" s="71" t="str">
        <f>IF(D159&gt;0,IF((LEFT(D159,2)=LEFT(Data!C$4,2)),"Intra","Inter"),"")</f>
        <v/>
      </c>
      <c r="G159" s="72">
        <f t="shared" si="9"/>
        <v>0</v>
      </c>
      <c r="H159" s="158"/>
      <c r="I159" s="23"/>
      <c r="J159" s="74">
        <f t="shared" si="7"/>
        <v>0</v>
      </c>
      <c r="K159" s="74">
        <f t="shared" si="8"/>
        <v>0</v>
      </c>
      <c r="L159" s="74">
        <f t="shared" si="8"/>
        <v>0</v>
      </c>
      <c r="M159" s="21"/>
    </row>
    <row r="160" spans="1:13">
      <c r="A160" s="183"/>
      <c r="B160" s="185"/>
      <c r="C160" s="153"/>
      <c r="D160" s="159"/>
      <c r="E160" s="158"/>
      <c r="F160" s="71" t="str">
        <f>IF(D160&gt;0,IF((LEFT(D160,2)=LEFT(Data!C$4,2)),"Intra","Inter"),"")</f>
        <v/>
      </c>
      <c r="G160" s="72">
        <f t="shared" si="9"/>
        <v>0</v>
      </c>
      <c r="H160" s="158"/>
      <c r="I160" s="23"/>
      <c r="J160" s="74">
        <f t="shared" si="7"/>
        <v>0</v>
      </c>
      <c r="K160" s="74">
        <f t="shared" si="8"/>
        <v>0</v>
      </c>
      <c r="L160" s="74">
        <f t="shared" si="8"/>
        <v>0</v>
      </c>
      <c r="M160" s="21"/>
    </row>
    <row r="161" spans="1:13">
      <c r="A161" s="183"/>
      <c r="B161" s="185"/>
      <c r="C161" s="153"/>
      <c r="D161" s="159"/>
      <c r="E161" s="158"/>
      <c r="F161" s="71" t="str">
        <f>IF(D161&gt;0,IF((LEFT(D161,2)=LEFT(Data!C$4,2)),"Intra","Inter"),"")</f>
        <v/>
      </c>
      <c r="G161" s="72">
        <f t="shared" si="9"/>
        <v>0</v>
      </c>
      <c r="H161" s="158"/>
      <c r="I161" s="23"/>
      <c r="J161" s="74">
        <f t="shared" si="7"/>
        <v>0</v>
      </c>
      <c r="K161" s="74">
        <f t="shared" si="8"/>
        <v>0</v>
      </c>
      <c r="L161" s="74">
        <f t="shared" si="8"/>
        <v>0</v>
      </c>
      <c r="M161" s="21"/>
    </row>
    <row r="162" spans="1:13">
      <c r="A162" s="183"/>
      <c r="B162" s="185"/>
      <c r="C162" s="153"/>
      <c r="D162" s="159"/>
      <c r="E162" s="158"/>
      <c r="F162" s="71" t="str">
        <f>IF(D162&gt;0,IF((LEFT(D162,2)=LEFT(Data!C$4,2)),"Intra","Inter"),"")</f>
        <v/>
      </c>
      <c r="G162" s="72">
        <f t="shared" si="9"/>
        <v>0</v>
      </c>
      <c r="H162" s="158"/>
      <c r="I162" s="23"/>
      <c r="J162" s="74">
        <f t="shared" si="7"/>
        <v>0</v>
      </c>
      <c r="K162" s="74">
        <f t="shared" si="8"/>
        <v>0</v>
      </c>
      <c r="L162" s="74">
        <f t="shared" si="8"/>
        <v>0</v>
      </c>
      <c r="M162" s="21"/>
    </row>
    <row r="163" spans="1:13">
      <c r="A163" s="183"/>
      <c r="B163" s="185"/>
      <c r="C163" s="153"/>
      <c r="D163" s="159"/>
      <c r="E163" s="158"/>
      <c r="F163" s="71" t="str">
        <f>IF(D163&gt;0,IF((LEFT(D163,2)=LEFT(Data!C$4,2)),"Intra","Inter"),"")</f>
        <v/>
      </c>
      <c r="G163" s="72">
        <f t="shared" si="9"/>
        <v>0</v>
      </c>
      <c r="H163" s="158"/>
      <c r="I163" s="23"/>
      <c r="J163" s="74">
        <f t="shared" si="7"/>
        <v>0</v>
      </c>
      <c r="K163" s="74">
        <f t="shared" si="8"/>
        <v>0</v>
      </c>
      <c r="L163" s="74">
        <f t="shared" si="8"/>
        <v>0</v>
      </c>
      <c r="M163" s="21"/>
    </row>
    <row r="164" spans="1:13">
      <c r="A164" s="183"/>
      <c r="B164" s="185"/>
      <c r="C164" s="153"/>
      <c r="D164" s="159"/>
      <c r="E164" s="158"/>
      <c r="F164" s="71" t="str">
        <f>IF(D164&gt;0,IF((LEFT(D164,2)=LEFT(Data!C$4,2)),"Intra","Inter"),"")</f>
        <v/>
      </c>
      <c r="G164" s="72">
        <f t="shared" si="9"/>
        <v>0</v>
      </c>
      <c r="H164" s="158"/>
      <c r="I164" s="23"/>
      <c r="J164" s="74">
        <f t="shared" si="7"/>
        <v>0</v>
      </c>
      <c r="K164" s="74">
        <f t="shared" si="8"/>
        <v>0</v>
      </c>
      <c r="L164" s="74">
        <f t="shared" si="8"/>
        <v>0</v>
      </c>
      <c r="M164" s="21"/>
    </row>
    <row r="165" spans="1:13">
      <c r="A165" s="183"/>
      <c r="B165" s="185"/>
      <c r="C165" s="153"/>
      <c r="D165" s="159"/>
      <c r="E165" s="158"/>
      <c r="F165" s="71" t="str">
        <f>IF(D165&gt;0,IF((LEFT(D165,2)=LEFT(Data!C$4,2)),"Intra","Inter"),"")</f>
        <v/>
      </c>
      <c r="G165" s="72">
        <f t="shared" si="9"/>
        <v>0</v>
      </c>
      <c r="H165" s="158"/>
      <c r="I165" s="23"/>
      <c r="J165" s="74">
        <f t="shared" si="7"/>
        <v>0</v>
      </c>
      <c r="K165" s="74">
        <f t="shared" si="8"/>
        <v>0</v>
      </c>
      <c r="L165" s="74">
        <f t="shared" si="8"/>
        <v>0</v>
      </c>
      <c r="M165" s="21"/>
    </row>
    <row r="166" spans="1:13">
      <c r="A166" s="183"/>
      <c r="B166" s="185"/>
      <c r="C166" s="153"/>
      <c r="D166" s="159"/>
      <c r="E166" s="158"/>
      <c r="F166" s="71" t="str">
        <f>IF(D166&gt;0,IF((LEFT(D166,2)=LEFT(Data!C$4,2)),"Intra","Inter"),"")</f>
        <v/>
      </c>
      <c r="G166" s="72">
        <f t="shared" si="9"/>
        <v>0</v>
      </c>
      <c r="H166" s="158"/>
      <c r="I166" s="23"/>
      <c r="J166" s="74">
        <f t="shared" si="7"/>
        <v>0</v>
      </c>
      <c r="K166" s="74">
        <f t="shared" si="8"/>
        <v>0</v>
      </c>
      <c r="L166" s="74">
        <f t="shared" si="8"/>
        <v>0</v>
      </c>
      <c r="M166" s="21"/>
    </row>
    <row r="167" spans="1:13">
      <c r="A167" s="183"/>
      <c r="B167" s="185"/>
      <c r="C167" s="153"/>
      <c r="D167" s="159"/>
      <c r="E167" s="158"/>
      <c r="F167" s="71" t="str">
        <f>IF(D167&gt;0,IF((LEFT(D167,2)=LEFT(Data!C$4,2)),"Intra","Inter"),"")</f>
        <v/>
      </c>
      <c r="G167" s="72">
        <f t="shared" si="9"/>
        <v>0</v>
      </c>
      <c r="H167" s="158"/>
      <c r="I167" s="23"/>
      <c r="J167" s="74">
        <f t="shared" si="7"/>
        <v>0</v>
      </c>
      <c r="K167" s="74">
        <f t="shared" si="8"/>
        <v>0</v>
      </c>
      <c r="L167" s="74">
        <f t="shared" si="8"/>
        <v>0</v>
      </c>
      <c r="M167" s="21"/>
    </row>
    <row r="168" spans="1:13">
      <c r="A168" s="183"/>
      <c r="B168" s="185"/>
      <c r="C168" s="153"/>
      <c r="D168" s="159"/>
      <c r="E168" s="158"/>
      <c r="F168" s="71" t="str">
        <f>IF(D168&gt;0,IF((LEFT(D168,2)=LEFT(Data!C$4,2)),"Intra","Inter"),"")</f>
        <v/>
      </c>
      <c r="G168" s="72">
        <f t="shared" si="9"/>
        <v>0</v>
      </c>
      <c r="H168" s="158"/>
      <c r="I168" s="23"/>
      <c r="J168" s="74">
        <f t="shared" si="7"/>
        <v>0</v>
      </c>
      <c r="K168" s="74">
        <f t="shared" si="8"/>
        <v>0</v>
      </c>
      <c r="L168" s="74">
        <f t="shared" si="8"/>
        <v>0</v>
      </c>
      <c r="M168" s="21"/>
    </row>
    <row r="169" spans="1:13">
      <c r="A169" s="183"/>
      <c r="B169" s="185"/>
      <c r="C169" s="153"/>
      <c r="D169" s="159"/>
      <c r="E169" s="158"/>
      <c r="F169" s="71" t="str">
        <f>IF(D169&gt;0,IF((LEFT(D169,2)=LEFT(Data!C$4,2)),"Intra","Inter"),"")</f>
        <v/>
      </c>
      <c r="G169" s="72">
        <f t="shared" si="9"/>
        <v>0</v>
      </c>
      <c r="H169" s="158"/>
      <c r="I169" s="23"/>
      <c r="J169" s="74">
        <f t="shared" si="7"/>
        <v>0</v>
      </c>
      <c r="K169" s="74">
        <f t="shared" si="8"/>
        <v>0</v>
      </c>
      <c r="L169" s="74">
        <f t="shared" si="8"/>
        <v>0</v>
      </c>
      <c r="M169" s="21"/>
    </row>
    <row r="170" spans="1:13">
      <c r="A170" s="183"/>
      <c r="B170" s="185"/>
      <c r="C170" s="153"/>
      <c r="D170" s="159"/>
      <c r="E170" s="158"/>
      <c r="F170" s="71" t="str">
        <f>IF(D170&gt;0,IF((LEFT(D170,2)=LEFT(Data!C$4,2)),"Intra","Inter"),"")</f>
        <v/>
      </c>
      <c r="G170" s="72">
        <f t="shared" si="9"/>
        <v>0</v>
      </c>
      <c r="H170" s="158"/>
      <c r="I170" s="23"/>
      <c r="J170" s="74">
        <f t="shared" si="7"/>
        <v>0</v>
      </c>
      <c r="K170" s="74">
        <f t="shared" si="8"/>
        <v>0</v>
      </c>
      <c r="L170" s="74">
        <f t="shared" si="8"/>
        <v>0</v>
      </c>
      <c r="M170" s="21"/>
    </row>
    <row r="171" spans="1:13">
      <c r="A171" s="183"/>
      <c r="B171" s="185"/>
      <c r="C171" s="153"/>
      <c r="D171" s="159"/>
      <c r="E171" s="158"/>
      <c r="F171" s="71" t="str">
        <f>IF(D171&gt;0,IF((LEFT(D171,2)=LEFT(Data!C$4,2)),"Intra","Inter"),"")</f>
        <v/>
      </c>
      <c r="G171" s="72">
        <f t="shared" si="9"/>
        <v>0</v>
      </c>
      <c r="H171" s="158"/>
      <c r="I171" s="23"/>
      <c r="J171" s="74">
        <f t="shared" si="7"/>
        <v>0</v>
      </c>
      <c r="K171" s="74">
        <f t="shared" si="8"/>
        <v>0</v>
      </c>
      <c r="L171" s="74">
        <f t="shared" si="8"/>
        <v>0</v>
      </c>
      <c r="M171" s="21"/>
    </row>
    <row r="172" spans="1:13">
      <c r="A172" s="183"/>
      <c r="B172" s="185"/>
      <c r="C172" s="153"/>
      <c r="D172" s="159"/>
      <c r="E172" s="158"/>
      <c r="F172" s="71" t="str">
        <f>IF(D172&gt;0,IF((LEFT(D172,2)=LEFT(Data!C$4,2)),"Intra","Inter"),"")</f>
        <v/>
      </c>
      <c r="G172" s="72">
        <f t="shared" si="9"/>
        <v>0</v>
      </c>
      <c r="H172" s="158"/>
      <c r="I172" s="23"/>
      <c r="J172" s="74">
        <f t="shared" si="7"/>
        <v>0</v>
      </c>
      <c r="K172" s="74">
        <f t="shared" si="8"/>
        <v>0</v>
      </c>
      <c r="L172" s="74">
        <f t="shared" si="8"/>
        <v>0</v>
      </c>
      <c r="M172" s="21"/>
    </row>
    <row r="173" spans="1:13">
      <c r="A173" s="183"/>
      <c r="B173" s="185"/>
      <c r="C173" s="153"/>
      <c r="D173" s="159"/>
      <c r="E173" s="158"/>
      <c r="F173" s="71" t="str">
        <f>IF(D173&gt;0,IF((LEFT(D173,2)=LEFT(Data!C$4,2)),"Intra","Inter"),"")</f>
        <v/>
      </c>
      <c r="G173" s="72">
        <f t="shared" si="9"/>
        <v>0</v>
      </c>
      <c r="H173" s="158"/>
      <c r="I173" s="23"/>
      <c r="J173" s="74">
        <f t="shared" si="7"/>
        <v>0</v>
      </c>
      <c r="K173" s="74">
        <f t="shared" si="8"/>
        <v>0</v>
      </c>
      <c r="L173" s="74">
        <f t="shared" si="8"/>
        <v>0</v>
      </c>
      <c r="M173" s="21"/>
    </row>
    <row r="174" spans="1:13">
      <c r="A174" s="183"/>
      <c r="B174" s="185"/>
      <c r="C174" s="153"/>
      <c r="D174" s="159"/>
      <c r="E174" s="158"/>
      <c r="F174" s="71" t="str">
        <f>IF(D174&gt;0,IF((LEFT(D174,2)=LEFT(Data!C$4,2)),"Intra","Inter"),"")</f>
        <v/>
      </c>
      <c r="G174" s="72">
        <f t="shared" si="9"/>
        <v>0</v>
      </c>
      <c r="H174" s="158"/>
      <c r="I174" s="23"/>
      <c r="J174" s="74">
        <f t="shared" si="7"/>
        <v>0</v>
      </c>
      <c r="K174" s="74">
        <f t="shared" si="8"/>
        <v>0</v>
      </c>
      <c r="L174" s="74">
        <f t="shared" si="8"/>
        <v>0</v>
      </c>
      <c r="M174" s="21"/>
    </row>
    <row r="175" spans="1:13">
      <c r="A175" s="183"/>
      <c r="B175" s="185"/>
      <c r="C175" s="153"/>
      <c r="D175" s="159"/>
      <c r="E175" s="158"/>
      <c r="F175" s="71" t="str">
        <f>IF(D175&gt;0,IF((LEFT(D175,2)=LEFT(Data!C$4,2)),"Intra","Inter"),"")</f>
        <v/>
      </c>
      <c r="G175" s="72">
        <f t="shared" si="9"/>
        <v>0</v>
      </c>
      <c r="H175" s="158"/>
      <c r="I175" s="23"/>
      <c r="J175" s="74">
        <f t="shared" si="7"/>
        <v>0</v>
      </c>
      <c r="K175" s="74">
        <f t="shared" si="8"/>
        <v>0</v>
      </c>
      <c r="L175" s="74">
        <f t="shared" si="8"/>
        <v>0</v>
      </c>
      <c r="M175" s="21"/>
    </row>
    <row r="176" spans="1:13">
      <c r="A176" s="183"/>
      <c r="B176" s="185"/>
      <c r="C176" s="153"/>
      <c r="D176" s="159"/>
      <c r="E176" s="158"/>
      <c r="F176" s="71" t="str">
        <f>IF(D176&gt;0,IF((LEFT(D176,2)=LEFT(Data!C$4,2)),"Intra","Inter"),"")</f>
        <v/>
      </c>
      <c r="G176" s="72">
        <f t="shared" si="9"/>
        <v>0</v>
      </c>
      <c r="H176" s="158"/>
      <c r="I176" s="23"/>
      <c r="J176" s="74">
        <f t="shared" si="7"/>
        <v>0</v>
      </c>
      <c r="K176" s="74">
        <f t="shared" si="8"/>
        <v>0</v>
      </c>
      <c r="L176" s="74">
        <f t="shared" si="8"/>
        <v>0</v>
      </c>
      <c r="M176" s="21"/>
    </row>
    <row r="177" spans="1:13">
      <c r="A177" s="183"/>
      <c r="B177" s="185"/>
      <c r="C177" s="153"/>
      <c r="D177" s="159"/>
      <c r="E177" s="158"/>
      <c r="F177" s="71" t="str">
        <f>IF(D177&gt;0,IF((LEFT(D177,2)=LEFT(Data!C$4,2)),"Intra","Inter"),"")</f>
        <v/>
      </c>
      <c r="G177" s="72">
        <f t="shared" si="9"/>
        <v>0</v>
      </c>
      <c r="H177" s="158"/>
      <c r="I177" s="23"/>
      <c r="J177" s="74">
        <f t="shared" si="7"/>
        <v>0</v>
      </c>
      <c r="K177" s="74">
        <f t="shared" si="8"/>
        <v>0</v>
      </c>
      <c r="L177" s="74">
        <f t="shared" si="8"/>
        <v>0</v>
      </c>
      <c r="M177" s="21"/>
    </row>
    <row r="178" spans="1:13">
      <c r="A178" s="183"/>
      <c r="B178" s="185"/>
      <c r="C178" s="153"/>
      <c r="D178" s="159"/>
      <c r="E178" s="158"/>
      <c r="F178" s="71" t="str">
        <f>IF(D178&gt;0,IF((LEFT(D178,2)=LEFT(Data!C$4,2)),"Intra","Inter"),"")</f>
        <v/>
      </c>
      <c r="G178" s="72">
        <f t="shared" si="9"/>
        <v>0</v>
      </c>
      <c r="H178" s="158"/>
      <c r="I178" s="23"/>
      <c r="J178" s="74">
        <f t="shared" si="7"/>
        <v>0</v>
      </c>
      <c r="K178" s="74">
        <f t="shared" si="8"/>
        <v>0</v>
      </c>
      <c r="L178" s="74">
        <f t="shared" si="8"/>
        <v>0</v>
      </c>
      <c r="M178" s="21"/>
    </row>
    <row r="179" spans="1:13">
      <c r="A179" s="183"/>
      <c r="B179" s="185"/>
      <c r="C179" s="153"/>
      <c r="D179" s="159"/>
      <c r="E179" s="158"/>
      <c r="F179" s="71" t="str">
        <f>IF(D179&gt;0,IF((LEFT(D179,2)=LEFT(Data!C$4,2)),"Intra","Inter"),"")</f>
        <v/>
      </c>
      <c r="G179" s="72">
        <f t="shared" si="9"/>
        <v>0</v>
      </c>
      <c r="H179" s="158"/>
      <c r="I179" s="23"/>
      <c r="J179" s="74">
        <f t="shared" si="7"/>
        <v>0</v>
      </c>
      <c r="K179" s="74">
        <f t="shared" si="8"/>
        <v>0</v>
      </c>
      <c r="L179" s="74">
        <f t="shared" si="8"/>
        <v>0</v>
      </c>
      <c r="M179" s="21"/>
    </row>
    <row r="180" spans="1:13">
      <c r="A180" s="183"/>
      <c r="B180" s="185"/>
      <c r="C180" s="153"/>
      <c r="D180" s="159"/>
      <c r="E180" s="158"/>
      <c r="F180" s="71" t="str">
        <f>IF(D180&gt;0,IF((LEFT(D180,2)=LEFT(Data!C$4,2)),"Intra","Inter"),"")</f>
        <v/>
      </c>
      <c r="G180" s="72">
        <f t="shared" si="9"/>
        <v>0</v>
      </c>
      <c r="H180" s="158"/>
      <c r="I180" s="23"/>
      <c r="J180" s="74">
        <f t="shared" si="7"/>
        <v>0</v>
      </c>
      <c r="K180" s="74">
        <f t="shared" si="8"/>
        <v>0</v>
      </c>
      <c r="L180" s="74">
        <f t="shared" si="8"/>
        <v>0</v>
      </c>
      <c r="M180" s="21"/>
    </row>
    <row r="181" spans="1:13">
      <c r="A181" s="183"/>
      <c r="B181" s="185"/>
      <c r="C181" s="153"/>
      <c r="D181" s="159"/>
      <c r="E181" s="158"/>
      <c r="F181" s="71" t="str">
        <f>IF(D181&gt;0,IF((LEFT(D181,2)=LEFT(Data!C$4,2)),"Intra","Inter"),"")</f>
        <v/>
      </c>
      <c r="G181" s="72">
        <f t="shared" si="9"/>
        <v>0</v>
      </c>
      <c r="H181" s="158"/>
      <c r="I181" s="23"/>
      <c r="J181" s="74">
        <f t="shared" si="7"/>
        <v>0</v>
      </c>
      <c r="K181" s="74">
        <f t="shared" si="8"/>
        <v>0</v>
      </c>
      <c r="L181" s="74">
        <f t="shared" si="8"/>
        <v>0</v>
      </c>
      <c r="M181" s="21"/>
    </row>
    <row r="182" spans="1:13">
      <c r="A182" s="183"/>
      <c r="B182" s="185"/>
      <c r="C182" s="153"/>
      <c r="D182" s="159"/>
      <c r="E182" s="158"/>
      <c r="F182" s="71" t="str">
        <f>IF(D182&gt;0,IF((LEFT(D182,2)=LEFT(Data!C$4,2)),"Intra","Inter"),"")</f>
        <v/>
      </c>
      <c r="G182" s="72">
        <f t="shared" si="9"/>
        <v>0</v>
      </c>
      <c r="H182" s="158"/>
      <c r="I182" s="23"/>
      <c r="J182" s="74">
        <f t="shared" si="7"/>
        <v>0</v>
      </c>
      <c r="K182" s="74">
        <f t="shared" si="8"/>
        <v>0</v>
      </c>
      <c r="L182" s="74">
        <f t="shared" si="8"/>
        <v>0</v>
      </c>
      <c r="M182" s="21"/>
    </row>
    <row r="183" spans="1:13">
      <c r="A183" s="183"/>
      <c r="B183" s="185"/>
      <c r="C183" s="153"/>
      <c r="D183" s="159"/>
      <c r="E183" s="158"/>
      <c r="F183" s="71" t="str">
        <f>IF(D183&gt;0,IF((LEFT(D183,2)=LEFT(Data!C$4,2)),"Intra","Inter"),"")</f>
        <v/>
      </c>
      <c r="G183" s="72">
        <f t="shared" si="9"/>
        <v>0</v>
      </c>
      <c r="H183" s="158"/>
      <c r="I183" s="23"/>
      <c r="J183" s="74">
        <f t="shared" si="7"/>
        <v>0</v>
      </c>
      <c r="K183" s="74">
        <f t="shared" si="8"/>
        <v>0</v>
      </c>
      <c r="L183" s="74">
        <f t="shared" si="8"/>
        <v>0</v>
      </c>
      <c r="M183" s="21"/>
    </row>
    <row r="184" spans="1:13">
      <c r="A184" s="183"/>
      <c r="B184" s="185"/>
      <c r="C184" s="153"/>
      <c r="D184" s="159"/>
      <c r="E184" s="158"/>
      <c r="F184" s="71" t="str">
        <f>IF(D184&gt;0,IF((LEFT(D184,2)=LEFT(Data!C$4,2)),"Intra","Inter"),"")</f>
        <v/>
      </c>
      <c r="G184" s="72">
        <f t="shared" si="9"/>
        <v>0</v>
      </c>
      <c r="H184" s="158"/>
      <c r="I184" s="23"/>
      <c r="J184" s="74">
        <f t="shared" si="7"/>
        <v>0</v>
      </c>
      <c r="K184" s="74">
        <f t="shared" si="8"/>
        <v>0</v>
      </c>
      <c r="L184" s="74">
        <f t="shared" si="8"/>
        <v>0</v>
      </c>
      <c r="M184" s="21"/>
    </row>
    <row r="185" spans="1:13">
      <c r="A185" s="183"/>
      <c r="B185" s="185"/>
      <c r="C185" s="153"/>
      <c r="D185" s="159"/>
      <c r="E185" s="158"/>
      <c r="F185" s="71" t="str">
        <f>IF(D185&gt;0,IF((LEFT(D185,2)=LEFT(Data!C$4,2)),"Intra","Inter"),"")</f>
        <v/>
      </c>
      <c r="G185" s="72">
        <f t="shared" si="9"/>
        <v>0</v>
      </c>
      <c r="H185" s="158"/>
      <c r="I185" s="23"/>
      <c r="J185" s="74">
        <f t="shared" si="7"/>
        <v>0</v>
      </c>
      <c r="K185" s="74">
        <f t="shared" si="8"/>
        <v>0</v>
      </c>
      <c r="L185" s="74">
        <f t="shared" si="8"/>
        <v>0</v>
      </c>
      <c r="M185" s="21"/>
    </row>
    <row r="186" spans="1:13">
      <c r="A186" s="183"/>
      <c r="B186" s="185"/>
      <c r="C186" s="153"/>
      <c r="D186" s="159"/>
      <c r="E186" s="158"/>
      <c r="F186" s="71" t="str">
        <f>IF(D186&gt;0,IF((LEFT(D186,2)=LEFT(Data!C$4,2)),"Intra","Inter"),"")</f>
        <v/>
      </c>
      <c r="G186" s="72">
        <f t="shared" si="9"/>
        <v>0</v>
      </c>
      <c r="H186" s="158"/>
      <c r="I186" s="23"/>
      <c r="J186" s="74">
        <f t="shared" si="7"/>
        <v>0</v>
      </c>
      <c r="K186" s="74">
        <f t="shared" si="8"/>
        <v>0</v>
      </c>
      <c r="L186" s="74">
        <f t="shared" si="8"/>
        <v>0</v>
      </c>
      <c r="M186" s="21"/>
    </row>
    <row r="187" spans="1:13">
      <c r="A187" s="183"/>
      <c r="B187" s="185"/>
      <c r="C187" s="153"/>
      <c r="D187" s="159"/>
      <c r="E187" s="158"/>
      <c r="F187" s="71" t="str">
        <f>IF(D187&gt;0,IF((LEFT(D187,2)=LEFT(Data!C$4,2)),"Intra","Inter"),"")</f>
        <v/>
      </c>
      <c r="G187" s="72">
        <f t="shared" si="9"/>
        <v>0</v>
      </c>
      <c r="H187" s="158"/>
      <c r="I187" s="23"/>
      <c r="J187" s="74">
        <f t="shared" si="7"/>
        <v>0</v>
      </c>
      <c r="K187" s="74">
        <f t="shared" si="8"/>
        <v>0</v>
      </c>
      <c r="L187" s="74">
        <f t="shared" si="8"/>
        <v>0</v>
      </c>
      <c r="M187" s="21"/>
    </row>
    <row r="188" spans="1:13">
      <c r="A188" s="183"/>
      <c r="B188" s="185"/>
      <c r="C188" s="153"/>
      <c r="D188" s="159"/>
      <c r="E188" s="158"/>
      <c r="F188" s="71" t="str">
        <f>IF(D188&gt;0,IF((LEFT(D188,2)=LEFT(Data!C$4,2)),"Intra","Inter"),"")</f>
        <v/>
      </c>
      <c r="G188" s="72">
        <f t="shared" si="9"/>
        <v>0</v>
      </c>
      <c r="H188" s="158"/>
      <c r="I188" s="23"/>
      <c r="J188" s="74">
        <f t="shared" si="7"/>
        <v>0</v>
      </c>
      <c r="K188" s="74">
        <f t="shared" si="8"/>
        <v>0</v>
      </c>
      <c r="L188" s="74">
        <f t="shared" si="8"/>
        <v>0</v>
      </c>
      <c r="M188" s="21"/>
    </row>
    <row r="189" spans="1:13">
      <c r="A189" s="183"/>
      <c r="B189" s="185"/>
      <c r="C189" s="153"/>
      <c r="D189" s="159"/>
      <c r="E189" s="158"/>
      <c r="F189" s="71" t="str">
        <f>IF(D189&gt;0,IF((LEFT(D189,2)=LEFT(Data!C$4,2)),"Intra","Inter"),"")</f>
        <v/>
      </c>
      <c r="G189" s="72">
        <f t="shared" si="9"/>
        <v>0</v>
      </c>
      <c r="H189" s="158"/>
      <c r="I189" s="23"/>
      <c r="J189" s="74">
        <f t="shared" si="7"/>
        <v>0</v>
      </c>
      <c r="K189" s="74">
        <f t="shared" si="8"/>
        <v>0</v>
      </c>
      <c r="L189" s="74">
        <f t="shared" si="8"/>
        <v>0</v>
      </c>
      <c r="M189" s="21"/>
    </row>
    <row r="190" spans="1:13">
      <c r="A190" s="183"/>
      <c r="B190" s="185"/>
      <c r="C190" s="153"/>
      <c r="D190" s="159"/>
      <c r="E190" s="158"/>
      <c r="F190" s="71" t="str">
        <f>IF(D190&gt;0,IF((LEFT(D190,2)=LEFT(Data!C$4,2)),"Intra","Inter"),"")</f>
        <v/>
      </c>
      <c r="G190" s="72">
        <f t="shared" si="9"/>
        <v>0</v>
      </c>
      <c r="H190" s="158"/>
      <c r="I190" s="23"/>
      <c r="J190" s="74">
        <f t="shared" si="7"/>
        <v>0</v>
      </c>
      <c r="K190" s="74">
        <f t="shared" si="8"/>
        <v>0</v>
      </c>
      <c r="L190" s="74">
        <f t="shared" si="8"/>
        <v>0</v>
      </c>
      <c r="M190" s="21"/>
    </row>
    <row r="191" spans="1:13">
      <c r="A191" s="183"/>
      <c r="B191" s="185"/>
      <c r="C191" s="153"/>
      <c r="D191" s="159"/>
      <c r="E191" s="158"/>
      <c r="F191" s="71" t="str">
        <f>IF(D191&gt;0,IF((LEFT(D191,2)=LEFT(Data!C$4,2)),"Intra","Inter"),"")</f>
        <v/>
      </c>
      <c r="G191" s="72">
        <f t="shared" si="9"/>
        <v>0</v>
      </c>
      <c r="H191" s="158"/>
      <c r="I191" s="23"/>
      <c r="J191" s="74">
        <f t="shared" si="7"/>
        <v>0</v>
      </c>
      <c r="K191" s="74">
        <f t="shared" si="8"/>
        <v>0</v>
      </c>
      <c r="L191" s="74">
        <f t="shared" si="8"/>
        <v>0</v>
      </c>
      <c r="M191" s="21"/>
    </row>
    <row r="192" spans="1:13">
      <c r="A192" s="183"/>
      <c r="B192" s="185"/>
      <c r="C192" s="153"/>
      <c r="D192" s="159"/>
      <c r="E192" s="158"/>
      <c r="F192" s="71" t="str">
        <f>IF(D192&gt;0,IF((LEFT(D192,2)=LEFT(Data!C$4,2)),"Intra","Inter"),"")</f>
        <v/>
      </c>
      <c r="G192" s="72">
        <f t="shared" si="9"/>
        <v>0</v>
      </c>
      <c r="H192" s="158"/>
      <c r="I192" s="23"/>
      <c r="J192" s="74">
        <f t="shared" si="7"/>
        <v>0</v>
      </c>
      <c r="K192" s="74">
        <f t="shared" si="8"/>
        <v>0</v>
      </c>
      <c r="L192" s="74">
        <f t="shared" si="8"/>
        <v>0</v>
      </c>
      <c r="M192" s="21"/>
    </row>
    <row r="193" spans="1:13">
      <c r="A193" s="183"/>
      <c r="B193" s="185"/>
      <c r="C193" s="153"/>
      <c r="D193" s="159"/>
      <c r="E193" s="158"/>
      <c r="F193" s="71" t="str">
        <f>IF(D193&gt;0,IF((LEFT(D193,2)=LEFT(Data!C$4,2)),"Intra","Inter"),"")</f>
        <v/>
      </c>
      <c r="G193" s="72">
        <f t="shared" si="9"/>
        <v>0</v>
      </c>
      <c r="H193" s="158"/>
      <c r="I193" s="23"/>
      <c r="J193" s="74">
        <f t="shared" si="7"/>
        <v>0</v>
      </c>
      <c r="K193" s="74">
        <f t="shared" si="8"/>
        <v>0</v>
      </c>
      <c r="L193" s="74">
        <f t="shared" si="8"/>
        <v>0</v>
      </c>
      <c r="M193" s="21"/>
    </row>
    <row r="194" spans="1:13">
      <c r="A194" s="183"/>
      <c r="B194" s="185"/>
      <c r="C194" s="153"/>
      <c r="D194" s="159"/>
      <c r="E194" s="158"/>
      <c r="F194" s="71" t="str">
        <f>IF(D194&gt;0,IF((LEFT(D194,2)=LEFT(Data!C$4,2)),"Intra","Inter"),"")</f>
        <v/>
      </c>
      <c r="G194" s="72">
        <f t="shared" si="9"/>
        <v>0</v>
      </c>
      <c r="H194" s="158"/>
      <c r="I194" s="23"/>
      <c r="J194" s="74">
        <f t="shared" si="7"/>
        <v>0</v>
      </c>
      <c r="K194" s="74">
        <f t="shared" si="8"/>
        <v>0</v>
      </c>
      <c r="L194" s="74">
        <f t="shared" si="8"/>
        <v>0</v>
      </c>
      <c r="M194" s="21"/>
    </row>
    <row r="195" spans="1:13">
      <c r="A195" s="183"/>
      <c r="B195" s="185"/>
      <c r="C195" s="153"/>
      <c r="D195" s="159"/>
      <c r="E195" s="158"/>
      <c r="F195" s="71" t="str">
        <f>IF(D195&gt;0,IF((LEFT(D195,2)=LEFT(Data!C$4,2)),"Intra","Inter"),"")</f>
        <v/>
      </c>
      <c r="G195" s="72">
        <f t="shared" si="9"/>
        <v>0</v>
      </c>
      <c r="H195" s="158"/>
      <c r="I195" s="23"/>
      <c r="J195" s="74">
        <f t="shared" si="7"/>
        <v>0</v>
      </c>
      <c r="K195" s="74">
        <f t="shared" si="8"/>
        <v>0</v>
      </c>
      <c r="L195" s="74">
        <f t="shared" si="8"/>
        <v>0</v>
      </c>
      <c r="M195" s="21"/>
    </row>
    <row r="196" spans="1:13">
      <c r="A196" s="183"/>
      <c r="B196" s="185"/>
      <c r="C196" s="153"/>
      <c r="D196" s="159"/>
      <c r="E196" s="158"/>
      <c r="F196" s="71" t="str">
        <f>IF(D196&gt;0,IF((LEFT(D196,2)=LEFT(Data!C$4,2)),"Intra","Inter"),"")</f>
        <v/>
      </c>
      <c r="G196" s="72">
        <f t="shared" si="9"/>
        <v>0</v>
      </c>
      <c r="H196" s="158"/>
      <c r="I196" s="23"/>
      <c r="J196" s="74">
        <f t="shared" si="7"/>
        <v>0</v>
      </c>
      <c r="K196" s="74">
        <f t="shared" si="8"/>
        <v>0</v>
      </c>
      <c r="L196" s="74">
        <f t="shared" si="8"/>
        <v>0</v>
      </c>
      <c r="M196" s="21"/>
    </row>
    <row r="197" spans="1:13">
      <c r="A197" s="183"/>
      <c r="B197" s="185"/>
      <c r="C197" s="153"/>
      <c r="D197" s="159"/>
      <c r="E197" s="158"/>
      <c r="F197" s="71" t="str">
        <f>IF(D197&gt;0,IF((LEFT(D197,2)=LEFT(Data!C$4,2)),"Intra","Inter"),"")</f>
        <v/>
      </c>
      <c r="G197" s="72">
        <f t="shared" si="9"/>
        <v>0</v>
      </c>
      <c r="H197" s="158"/>
      <c r="I197" s="23"/>
      <c r="J197" s="74">
        <f t="shared" si="7"/>
        <v>0</v>
      </c>
      <c r="K197" s="74">
        <f t="shared" si="8"/>
        <v>0</v>
      </c>
      <c r="L197" s="74">
        <f t="shared" si="8"/>
        <v>0</v>
      </c>
      <c r="M197" s="21"/>
    </row>
    <row r="198" spans="1:13">
      <c r="A198" s="183"/>
      <c r="B198" s="185"/>
      <c r="C198" s="153"/>
      <c r="D198" s="159"/>
      <c r="E198" s="158"/>
      <c r="F198" s="71" t="str">
        <f>IF(D198&gt;0,IF((LEFT(D198,2)=LEFT(Data!C$4,2)),"Intra","Inter"),"")</f>
        <v/>
      </c>
      <c r="G198" s="72">
        <f t="shared" si="9"/>
        <v>0</v>
      </c>
      <c r="H198" s="158"/>
      <c r="I198" s="23"/>
      <c r="J198" s="74">
        <f t="shared" si="7"/>
        <v>0</v>
      </c>
      <c r="K198" s="74">
        <f t="shared" si="8"/>
        <v>0</v>
      </c>
      <c r="L198" s="74">
        <f t="shared" si="8"/>
        <v>0</v>
      </c>
      <c r="M198" s="21"/>
    </row>
    <row r="199" spans="1:13">
      <c r="A199" s="183"/>
      <c r="B199" s="185"/>
      <c r="C199" s="153"/>
      <c r="D199" s="159"/>
      <c r="E199" s="158"/>
      <c r="F199" s="71" t="str">
        <f>IF(D199&gt;0,IF((LEFT(D199,2)=LEFT(Data!C$4,2)),"Intra","Inter"),"")</f>
        <v/>
      </c>
      <c r="G199" s="72">
        <f t="shared" si="9"/>
        <v>0</v>
      </c>
      <c r="H199" s="158"/>
      <c r="I199" s="23"/>
      <c r="J199" s="74">
        <f t="shared" si="7"/>
        <v>0</v>
      </c>
      <c r="K199" s="74">
        <f t="shared" si="8"/>
        <v>0</v>
      </c>
      <c r="L199" s="74">
        <f t="shared" si="8"/>
        <v>0</v>
      </c>
      <c r="M199" s="21"/>
    </row>
    <row r="200" spans="1:13">
      <c r="A200" s="183"/>
      <c r="B200" s="185"/>
      <c r="C200" s="153"/>
      <c r="D200" s="159"/>
      <c r="E200" s="158"/>
      <c r="F200" s="71" t="str">
        <f>IF(D200&gt;0,IF((LEFT(D200,2)=LEFT(Data!C$4,2)),"Intra","Inter"),"")</f>
        <v/>
      </c>
      <c r="G200" s="72">
        <f t="shared" si="9"/>
        <v>0</v>
      </c>
      <c r="H200" s="158"/>
      <c r="I200" s="23"/>
      <c r="J200" s="74">
        <f t="shared" si="7"/>
        <v>0</v>
      </c>
      <c r="K200" s="74">
        <f t="shared" si="8"/>
        <v>0</v>
      </c>
      <c r="L200" s="74">
        <f t="shared" si="8"/>
        <v>0</v>
      </c>
      <c r="M200" s="21"/>
    </row>
    <row r="201" spans="1:13">
      <c r="A201" s="183"/>
      <c r="B201" s="185"/>
      <c r="C201" s="153"/>
      <c r="D201" s="159"/>
      <c r="E201" s="158"/>
      <c r="F201" s="71" t="str">
        <f>IF(D201&gt;0,IF((LEFT(D201,2)=LEFT(Data!C$4,2)),"Intra","Inter"),"")</f>
        <v/>
      </c>
      <c r="G201" s="72">
        <f t="shared" si="9"/>
        <v>0</v>
      </c>
      <c r="H201" s="158"/>
      <c r="I201" s="23"/>
      <c r="J201" s="74">
        <f t="shared" si="7"/>
        <v>0</v>
      </c>
      <c r="K201" s="74">
        <f t="shared" si="8"/>
        <v>0</v>
      </c>
      <c r="L201" s="74">
        <f t="shared" si="8"/>
        <v>0</v>
      </c>
      <c r="M201" s="21"/>
    </row>
    <row r="202" spans="1:13">
      <c r="A202" s="183"/>
      <c r="B202" s="185"/>
      <c r="C202" s="153"/>
      <c r="D202" s="159"/>
      <c r="E202" s="158"/>
      <c r="F202" s="71" t="str">
        <f>IF(D202&gt;0,IF((LEFT(D202,2)=LEFT(Data!C$4,2)),"Intra","Inter"),"")</f>
        <v/>
      </c>
      <c r="G202" s="72">
        <f t="shared" si="9"/>
        <v>0</v>
      </c>
      <c r="H202" s="158"/>
      <c r="I202" s="23"/>
      <c r="J202" s="74">
        <f t="shared" si="7"/>
        <v>0</v>
      </c>
      <c r="K202" s="74">
        <f t="shared" si="8"/>
        <v>0</v>
      </c>
      <c r="L202" s="74">
        <f t="shared" si="8"/>
        <v>0</v>
      </c>
      <c r="M202" s="21"/>
    </row>
    <row r="203" spans="1:13">
      <c r="A203" s="183"/>
      <c r="B203" s="185"/>
      <c r="C203" s="153"/>
      <c r="D203" s="159"/>
      <c r="E203" s="158"/>
      <c r="F203" s="71" t="str">
        <f>IF(D203&gt;0,IF((LEFT(D203,2)=LEFT(Data!C$4,2)),"Intra","Inter"),"")</f>
        <v/>
      </c>
      <c r="G203" s="72">
        <f t="shared" si="9"/>
        <v>0</v>
      </c>
      <c r="H203" s="158"/>
      <c r="I203" s="23"/>
      <c r="J203" s="74">
        <f t="shared" si="7"/>
        <v>0</v>
      </c>
      <c r="K203" s="74">
        <f t="shared" si="8"/>
        <v>0</v>
      </c>
      <c r="L203" s="74">
        <f t="shared" si="8"/>
        <v>0</v>
      </c>
      <c r="M203" s="21"/>
    </row>
    <row r="204" spans="1:13">
      <c r="A204" s="183"/>
      <c r="B204" s="185"/>
      <c r="C204" s="153"/>
      <c r="D204" s="159"/>
      <c r="E204" s="158"/>
      <c r="F204" s="71" t="str">
        <f>IF(D204&gt;0,IF((LEFT(D204,2)=LEFT(Data!C$4,2)),"Intra","Inter"),"")</f>
        <v/>
      </c>
      <c r="G204" s="72">
        <f t="shared" si="9"/>
        <v>0</v>
      </c>
      <c r="H204" s="158"/>
      <c r="I204" s="23"/>
      <c r="J204" s="74">
        <f t="shared" ref="J204:J267" si="10">IF($F204="inter",IF($I204&lt;&gt;"Exempt",IF($I204&lt;&gt;"Non GST",($H204*($I204)),(0)),(0)),(0))</f>
        <v>0</v>
      </c>
      <c r="K204" s="74">
        <f t="shared" ref="K204:L267" si="11">IF($F204="intra",IF($I204&lt;&gt;"Exempt",IF($I204&lt;&gt;"Non GST",($H204*($I204/2)),(0)),(0)),(0))</f>
        <v>0</v>
      </c>
      <c r="L204" s="74">
        <f t="shared" si="11"/>
        <v>0</v>
      </c>
      <c r="M204" s="21"/>
    </row>
    <row r="205" spans="1:13">
      <c r="A205" s="183"/>
      <c r="B205" s="185"/>
      <c r="C205" s="153"/>
      <c r="D205" s="159"/>
      <c r="E205" s="158"/>
      <c r="F205" s="71" t="str">
        <f>IF(D205&gt;0,IF((LEFT(D205,2)=LEFT(Data!C$4,2)),"Intra","Inter"),"")</f>
        <v/>
      </c>
      <c r="G205" s="72">
        <f t="shared" si="9"/>
        <v>0</v>
      </c>
      <c r="H205" s="158"/>
      <c r="I205" s="23"/>
      <c r="J205" s="74">
        <f t="shared" si="10"/>
        <v>0</v>
      </c>
      <c r="K205" s="74">
        <f t="shared" si="11"/>
        <v>0</v>
      </c>
      <c r="L205" s="74">
        <f t="shared" si="11"/>
        <v>0</v>
      </c>
      <c r="M205" s="21"/>
    </row>
    <row r="206" spans="1:13">
      <c r="A206" s="183"/>
      <c r="B206" s="185"/>
      <c r="C206" s="153"/>
      <c r="D206" s="159"/>
      <c r="E206" s="158"/>
      <c r="F206" s="71" t="str">
        <f>IF(D206&gt;0,IF((LEFT(D206,2)=LEFT(Data!C$4,2)),"Intra","Inter"),"")</f>
        <v/>
      </c>
      <c r="G206" s="72">
        <f t="shared" si="9"/>
        <v>0</v>
      </c>
      <c r="H206" s="158"/>
      <c r="I206" s="23"/>
      <c r="J206" s="74">
        <f t="shared" si="10"/>
        <v>0</v>
      </c>
      <c r="K206" s="74">
        <f t="shared" si="11"/>
        <v>0</v>
      </c>
      <c r="L206" s="74">
        <f t="shared" si="11"/>
        <v>0</v>
      </c>
      <c r="M206" s="21"/>
    </row>
    <row r="207" spans="1:13">
      <c r="A207" s="183"/>
      <c r="B207" s="185"/>
      <c r="C207" s="153"/>
      <c r="D207" s="159"/>
      <c r="E207" s="158"/>
      <c r="F207" s="71" t="str">
        <f>IF(D207&gt;0,IF((LEFT(D207,2)=LEFT(Data!C$4,2)),"Intra","Inter"),"")</f>
        <v/>
      </c>
      <c r="G207" s="72">
        <f t="shared" si="9"/>
        <v>0</v>
      </c>
      <c r="H207" s="158"/>
      <c r="I207" s="23"/>
      <c r="J207" s="74">
        <f t="shared" si="10"/>
        <v>0</v>
      </c>
      <c r="K207" s="74">
        <f t="shared" si="11"/>
        <v>0</v>
      </c>
      <c r="L207" s="74">
        <f t="shared" si="11"/>
        <v>0</v>
      </c>
      <c r="M207" s="21"/>
    </row>
    <row r="208" spans="1:13">
      <c r="A208" s="183"/>
      <c r="B208" s="185"/>
      <c r="C208" s="153"/>
      <c r="D208" s="159"/>
      <c r="E208" s="158"/>
      <c r="F208" s="71" t="str">
        <f>IF(D208&gt;0,IF((LEFT(D208,2)=LEFT(Data!C$4,2)),"Intra","Inter"),"")</f>
        <v/>
      </c>
      <c r="G208" s="72">
        <f t="shared" si="9"/>
        <v>0</v>
      </c>
      <c r="H208" s="158"/>
      <c r="I208" s="23"/>
      <c r="J208" s="74">
        <f t="shared" si="10"/>
        <v>0</v>
      </c>
      <c r="K208" s="74">
        <f t="shared" si="11"/>
        <v>0</v>
      </c>
      <c r="L208" s="74">
        <f t="shared" si="11"/>
        <v>0</v>
      </c>
      <c r="M208" s="21"/>
    </row>
    <row r="209" spans="1:13">
      <c r="A209" s="183"/>
      <c r="B209" s="185"/>
      <c r="C209" s="153"/>
      <c r="D209" s="159"/>
      <c r="E209" s="158"/>
      <c r="F209" s="71" t="str">
        <f>IF(D209&gt;0,IF((LEFT(D209,2)=LEFT(Data!C$4,2)),"Intra","Inter"),"")</f>
        <v/>
      </c>
      <c r="G209" s="72">
        <f t="shared" si="9"/>
        <v>0</v>
      </c>
      <c r="H209" s="158"/>
      <c r="I209" s="23"/>
      <c r="J209" s="74">
        <f t="shared" si="10"/>
        <v>0</v>
      </c>
      <c r="K209" s="74">
        <f t="shared" si="11"/>
        <v>0</v>
      </c>
      <c r="L209" s="74">
        <f t="shared" si="11"/>
        <v>0</v>
      </c>
      <c r="M209" s="21"/>
    </row>
    <row r="210" spans="1:13">
      <c r="A210" s="183"/>
      <c r="B210" s="185"/>
      <c r="C210" s="153"/>
      <c r="D210" s="159"/>
      <c r="E210" s="158"/>
      <c r="F210" s="71" t="str">
        <f>IF(D210&gt;0,IF((LEFT(D210,2)=LEFT(Data!C$4,2)),"Intra","Inter"),"")</f>
        <v/>
      </c>
      <c r="G210" s="72">
        <f t="shared" si="9"/>
        <v>0</v>
      </c>
      <c r="H210" s="158"/>
      <c r="I210" s="23"/>
      <c r="J210" s="74">
        <f t="shared" si="10"/>
        <v>0</v>
      </c>
      <c r="K210" s="74">
        <f t="shared" si="11"/>
        <v>0</v>
      </c>
      <c r="L210" s="74">
        <f t="shared" si="11"/>
        <v>0</v>
      </c>
      <c r="M210" s="21"/>
    </row>
    <row r="211" spans="1:13">
      <c r="A211" s="183"/>
      <c r="B211" s="185"/>
      <c r="C211" s="153"/>
      <c r="D211" s="159"/>
      <c r="E211" s="158"/>
      <c r="F211" s="71" t="str">
        <f>IF(D211&gt;0,IF((LEFT(D211,2)=LEFT(Data!C$4,2)),"Intra","Inter"),"")</f>
        <v/>
      </c>
      <c r="G211" s="72">
        <f t="shared" ref="G211:G274" si="12">ROUND(H211+J211+K211+L211,0)</f>
        <v>0</v>
      </c>
      <c r="H211" s="158"/>
      <c r="I211" s="23"/>
      <c r="J211" s="74">
        <f t="shared" si="10"/>
        <v>0</v>
      </c>
      <c r="K211" s="74">
        <f t="shared" si="11"/>
        <v>0</v>
      </c>
      <c r="L211" s="74">
        <f t="shared" si="11"/>
        <v>0</v>
      </c>
      <c r="M211" s="21"/>
    </row>
    <row r="212" spans="1:13">
      <c r="A212" s="183"/>
      <c r="B212" s="185"/>
      <c r="C212" s="153"/>
      <c r="D212" s="159"/>
      <c r="E212" s="158"/>
      <c r="F212" s="71" t="str">
        <f>IF(D212&gt;0,IF((LEFT(D212,2)=LEFT(Data!C$4,2)),"Intra","Inter"),"")</f>
        <v/>
      </c>
      <c r="G212" s="72">
        <f t="shared" si="12"/>
        <v>0</v>
      </c>
      <c r="H212" s="158"/>
      <c r="I212" s="23"/>
      <c r="J212" s="74">
        <f t="shared" si="10"/>
        <v>0</v>
      </c>
      <c r="K212" s="74">
        <f t="shared" si="11"/>
        <v>0</v>
      </c>
      <c r="L212" s="74">
        <f t="shared" si="11"/>
        <v>0</v>
      </c>
      <c r="M212" s="21"/>
    </row>
    <row r="213" spans="1:13">
      <c r="A213" s="183"/>
      <c r="B213" s="185"/>
      <c r="C213" s="153"/>
      <c r="D213" s="159"/>
      <c r="E213" s="158"/>
      <c r="F213" s="71" t="str">
        <f>IF(D213&gt;0,IF((LEFT(D213,2)=LEFT(Data!C$4,2)),"Intra","Inter"),"")</f>
        <v/>
      </c>
      <c r="G213" s="72">
        <f t="shared" si="12"/>
        <v>0</v>
      </c>
      <c r="H213" s="158"/>
      <c r="I213" s="23"/>
      <c r="J213" s="74">
        <f t="shared" si="10"/>
        <v>0</v>
      </c>
      <c r="K213" s="74">
        <f t="shared" si="11"/>
        <v>0</v>
      </c>
      <c r="L213" s="74">
        <f t="shared" si="11"/>
        <v>0</v>
      </c>
      <c r="M213" s="21"/>
    </row>
    <row r="214" spans="1:13">
      <c r="A214" s="183"/>
      <c r="B214" s="185"/>
      <c r="C214" s="153"/>
      <c r="D214" s="159"/>
      <c r="E214" s="158"/>
      <c r="F214" s="71" t="str">
        <f>IF(D214&gt;0,IF((LEFT(D214,2)=LEFT(Data!C$4,2)),"Intra","Inter"),"")</f>
        <v/>
      </c>
      <c r="G214" s="72">
        <f t="shared" si="12"/>
        <v>0</v>
      </c>
      <c r="H214" s="158"/>
      <c r="I214" s="23"/>
      <c r="J214" s="74">
        <f t="shared" si="10"/>
        <v>0</v>
      </c>
      <c r="K214" s="74">
        <f t="shared" si="11"/>
        <v>0</v>
      </c>
      <c r="L214" s="74">
        <f t="shared" si="11"/>
        <v>0</v>
      </c>
      <c r="M214" s="21"/>
    </row>
    <row r="215" spans="1:13">
      <c r="A215" s="183"/>
      <c r="B215" s="185"/>
      <c r="C215" s="153"/>
      <c r="D215" s="159"/>
      <c r="E215" s="158"/>
      <c r="F215" s="71" t="str">
        <f>IF(D215&gt;0,IF((LEFT(D215,2)=LEFT(Data!C$4,2)),"Intra","Inter"),"")</f>
        <v/>
      </c>
      <c r="G215" s="72">
        <f t="shared" si="12"/>
        <v>0</v>
      </c>
      <c r="H215" s="158"/>
      <c r="I215" s="23"/>
      <c r="J215" s="74">
        <f t="shared" si="10"/>
        <v>0</v>
      </c>
      <c r="K215" s="74">
        <f t="shared" si="11"/>
        <v>0</v>
      </c>
      <c r="L215" s="74">
        <f t="shared" si="11"/>
        <v>0</v>
      </c>
      <c r="M215" s="21"/>
    </row>
    <row r="216" spans="1:13">
      <c r="A216" s="183"/>
      <c r="B216" s="185"/>
      <c r="C216" s="153"/>
      <c r="D216" s="159"/>
      <c r="E216" s="158"/>
      <c r="F216" s="71" t="str">
        <f>IF(D216&gt;0,IF((LEFT(D216,2)=LEFT(Data!C$4,2)),"Intra","Inter"),"")</f>
        <v/>
      </c>
      <c r="G216" s="72">
        <f t="shared" si="12"/>
        <v>0</v>
      </c>
      <c r="H216" s="158"/>
      <c r="I216" s="23"/>
      <c r="J216" s="74">
        <f t="shared" si="10"/>
        <v>0</v>
      </c>
      <c r="K216" s="74">
        <f t="shared" si="11"/>
        <v>0</v>
      </c>
      <c r="L216" s="74">
        <f t="shared" si="11"/>
        <v>0</v>
      </c>
      <c r="M216" s="21"/>
    </row>
    <row r="217" spans="1:13">
      <c r="A217" s="183"/>
      <c r="B217" s="185"/>
      <c r="C217" s="153"/>
      <c r="D217" s="159"/>
      <c r="E217" s="158"/>
      <c r="F217" s="71" t="str">
        <f>IF(D217&gt;0,IF((LEFT(D217,2)=LEFT(Data!C$4,2)),"Intra","Inter"),"")</f>
        <v/>
      </c>
      <c r="G217" s="72">
        <f t="shared" si="12"/>
        <v>0</v>
      </c>
      <c r="H217" s="158"/>
      <c r="I217" s="23"/>
      <c r="J217" s="74">
        <f t="shared" si="10"/>
        <v>0</v>
      </c>
      <c r="K217" s="74">
        <f t="shared" si="11"/>
        <v>0</v>
      </c>
      <c r="L217" s="74">
        <f t="shared" si="11"/>
        <v>0</v>
      </c>
      <c r="M217" s="21"/>
    </row>
    <row r="218" spans="1:13">
      <c r="A218" s="183"/>
      <c r="B218" s="185"/>
      <c r="C218" s="153"/>
      <c r="D218" s="159"/>
      <c r="E218" s="158"/>
      <c r="F218" s="71" t="str">
        <f>IF(D218&gt;0,IF((LEFT(D218,2)=LEFT(Data!C$4,2)),"Intra","Inter"),"")</f>
        <v/>
      </c>
      <c r="G218" s="72">
        <f t="shared" si="12"/>
        <v>0</v>
      </c>
      <c r="H218" s="158"/>
      <c r="I218" s="23"/>
      <c r="J218" s="74">
        <f t="shared" si="10"/>
        <v>0</v>
      </c>
      <c r="K218" s="74">
        <f t="shared" si="11"/>
        <v>0</v>
      </c>
      <c r="L218" s="74">
        <f t="shared" si="11"/>
        <v>0</v>
      </c>
      <c r="M218" s="21"/>
    </row>
    <row r="219" spans="1:13">
      <c r="A219" s="183"/>
      <c r="B219" s="185"/>
      <c r="C219" s="153"/>
      <c r="D219" s="159"/>
      <c r="E219" s="158"/>
      <c r="F219" s="71" t="str">
        <f>IF(D219&gt;0,IF((LEFT(D219,2)=LEFT(Data!C$4,2)),"Intra","Inter"),"")</f>
        <v/>
      </c>
      <c r="G219" s="72">
        <f t="shared" si="12"/>
        <v>0</v>
      </c>
      <c r="H219" s="158"/>
      <c r="I219" s="23"/>
      <c r="J219" s="74">
        <f t="shared" si="10"/>
        <v>0</v>
      </c>
      <c r="K219" s="74">
        <f t="shared" si="11"/>
        <v>0</v>
      </c>
      <c r="L219" s="74">
        <f t="shared" si="11"/>
        <v>0</v>
      </c>
      <c r="M219" s="21"/>
    </row>
    <row r="220" spans="1:13">
      <c r="A220" s="183"/>
      <c r="B220" s="185"/>
      <c r="C220" s="153"/>
      <c r="D220" s="159"/>
      <c r="E220" s="158"/>
      <c r="F220" s="71" t="str">
        <f>IF(D220&gt;0,IF((LEFT(D220,2)=LEFT(Data!C$4,2)),"Intra","Inter"),"")</f>
        <v/>
      </c>
      <c r="G220" s="72">
        <f t="shared" si="12"/>
        <v>0</v>
      </c>
      <c r="H220" s="158"/>
      <c r="I220" s="23"/>
      <c r="J220" s="74">
        <f t="shared" si="10"/>
        <v>0</v>
      </c>
      <c r="K220" s="74">
        <f t="shared" si="11"/>
        <v>0</v>
      </c>
      <c r="L220" s="74">
        <f t="shared" si="11"/>
        <v>0</v>
      </c>
      <c r="M220" s="21"/>
    </row>
    <row r="221" spans="1:13">
      <c r="A221" s="183"/>
      <c r="B221" s="185"/>
      <c r="C221" s="153"/>
      <c r="D221" s="159"/>
      <c r="E221" s="158"/>
      <c r="F221" s="71" t="str">
        <f>IF(D221&gt;0,IF((LEFT(D221,2)=LEFT(Data!C$4,2)),"Intra","Inter"),"")</f>
        <v/>
      </c>
      <c r="G221" s="72">
        <f t="shared" si="12"/>
        <v>0</v>
      </c>
      <c r="H221" s="158"/>
      <c r="I221" s="23"/>
      <c r="J221" s="74">
        <f t="shared" si="10"/>
        <v>0</v>
      </c>
      <c r="K221" s="74">
        <f t="shared" si="11"/>
        <v>0</v>
      </c>
      <c r="L221" s="74">
        <f t="shared" si="11"/>
        <v>0</v>
      </c>
      <c r="M221" s="21"/>
    </row>
    <row r="222" spans="1:13">
      <c r="A222" s="183"/>
      <c r="B222" s="185"/>
      <c r="C222" s="153"/>
      <c r="D222" s="159"/>
      <c r="E222" s="158"/>
      <c r="F222" s="71" t="str">
        <f>IF(D222&gt;0,IF((LEFT(D222,2)=LEFT(Data!C$4,2)),"Intra","Inter"),"")</f>
        <v/>
      </c>
      <c r="G222" s="72">
        <f t="shared" si="12"/>
        <v>0</v>
      </c>
      <c r="H222" s="158"/>
      <c r="I222" s="23"/>
      <c r="J222" s="74">
        <f t="shared" si="10"/>
        <v>0</v>
      </c>
      <c r="K222" s="74">
        <f t="shared" si="11"/>
        <v>0</v>
      </c>
      <c r="L222" s="74">
        <f t="shared" si="11"/>
        <v>0</v>
      </c>
      <c r="M222" s="21"/>
    </row>
    <row r="223" spans="1:13">
      <c r="A223" s="183"/>
      <c r="B223" s="185"/>
      <c r="C223" s="153"/>
      <c r="D223" s="159"/>
      <c r="E223" s="158"/>
      <c r="F223" s="71" t="str">
        <f>IF(D223&gt;0,IF((LEFT(D223,2)=LEFT(Data!C$4,2)),"Intra","Inter"),"")</f>
        <v/>
      </c>
      <c r="G223" s="72">
        <f t="shared" si="12"/>
        <v>0</v>
      </c>
      <c r="H223" s="158"/>
      <c r="I223" s="23"/>
      <c r="J223" s="74">
        <f t="shared" si="10"/>
        <v>0</v>
      </c>
      <c r="K223" s="74">
        <f t="shared" si="11"/>
        <v>0</v>
      </c>
      <c r="L223" s="74">
        <f t="shared" si="11"/>
        <v>0</v>
      </c>
      <c r="M223" s="21"/>
    </row>
    <row r="224" spans="1:13">
      <c r="A224" s="183"/>
      <c r="B224" s="185"/>
      <c r="C224" s="153"/>
      <c r="D224" s="159"/>
      <c r="E224" s="158"/>
      <c r="F224" s="71" t="str">
        <f>IF(D224&gt;0,IF((LEFT(D224,2)=LEFT(Data!C$4,2)),"Intra","Inter"),"")</f>
        <v/>
      </c>
      <c r="G224" s="72">
        <f t="shared" si="12"/>
        <v>0</v>
      </c>
      <c r="H224" s="158"/>
      <c r="I224" s="23"/>
      <c r="J224" s="74">
        <f t="shared" si="10"/>
        <v>0</v>
      </c>
      <c r="K224" s="74">
        <f t="shared" si="11"/>
        <v>0</v>
      </c>
      <c r="L224" s="74">
        <f t="shared" si="11"/>
        <v>0</v>
      </c>
      <c r="M224" s="21"/>
    </row>
    <row r="225" spans="1:13">
      <c r="A225" s="183"/>
      <c r="B225" s="185"/>
      <c r="C225" s="153"/>
      <c r="D225" s="159"/>
      <c r="E225" s="158"/>
      <c r="F225" s="71" t="str">
        <f>IF(D225&gt;0,IF((LEFT(D225,2)=LEFT(Data!C$4,2)),"Intra","Inter"),"")</f>
        <v/>
      </c>
      <c r="G225" s="72">
        <f t="shared" si="12"/>
        <v>0</v>
      </c>
      <c r="H225" s="158"/>
      <c r="I225" s="23"/>
      <c r="J225" s="74">
        <f t="shared" si="10"/>
        <v>0</v>
      </c>
      <c r="K225" s="74">
        <f t="shared" si="11"/>
        <v>0</v>
      </c>
      <c r="L225" s="74">
        <f t="shared" si="11"/>
        <v>0</v>
      </c>
      <c r="M225" s="21"/>
    </row>
    <row r="226" spans="1:13">
      <c r="A226" s="183"/>
      <c r="B226" s="185"/>
      <c r="C226" s="153"/>
      <c r="D226" s="159"/>
      <c r="E226" s="158"/>
      <c r="F226" s="71" t="str">
        <f>IF(D226&gt;0,IF((LEFT(D226,2)=LEFT(Data!C$4,2)),"Intra","Inter"),"")</f>
        <v/>
      </c>
      <c r="G226" s="72">
        <f t="shared" si="12"/>
        <v>0</v>
      </c>
      <c r="H226" s="158"/>
      <c r="I226" s="23"/>
      <c r="J226" s="74">
        <f t="shared" si="10"/>
        <v>0</v>
      </c>
      <c r="K226" s="74">
        <f t="shared" si="11"/>
        <v>0</v>
      </c>
      <c r="L226" s="74">
        <f t="shared" si="11"/>
        <v>0</v>
      </c>
      <c r="M226" s="21"/>
    </row>
    <row r="227" spans="1:13">
      <c r="A227" s="183"/>
      <c r="B227" s="185"/>
      <c r="C227" s="153"/>
      <c r="D227" s="159"/>
      <c r="E227" s="158"/>
      <c r="F227" s="71" t="str">
        <f>IF(D227&gt;0,IF((LEFT(D227,2)=LEFT(Data!C$4,2)),"Intra","Inter"),"")</f>
        <v/>
      </c>
      <c r="G227" s="72">
        <f t="shared" si="12"/>
        <v>0</v>
      </c>
      <c r="H227" s="158"/>
      <c r="I227" s="23"/>
      <c r="J227" s="74">
        <f t="shared" si="10"/>
        <v>0</v>
      </c>
      <c r="K227" s="74">
        <f t="shared" si="11"/>
        <v>0</v>
      </c>
      <c r="L227" s="74">
        <f t="shared" si="11"/>
        <v>0</v>
      </c>
      <c r="M227" s="21"/>
    </row>
    <row r="228" spans="1:13">
      <c r="A228" s="183"/>
      <c r="B228" s="185"/>
      <c r="C228" s="153"/>
      <c r="D228" s="159"/>
      <c r="E228" s="158"/>
      <c r="F228" s="71" t="str">
        <f>IF(D228&gt;0,IF((LEFT(D228,2)=LEFT(Data!C$4,2)),"Intra","Inter"),"")</f>
        <v/>
      </c>
      <c r="G228" s="72">
        <f t="shared" si="12"/>
        <v>0</v>
      </c>
      <c r="H228" s="158"/>
      <c r="I228" s="23"/>
      <c r="J228" s="74">
        <f t="shared" si="10"/>
        <v>0</v>
      </c>
      <c r="K228" s="74">
        <f t="shared" si="11"/>
        <v>0</v>
      </c>
      <c r="L228" s="74">
        <f t="shared" si="11"/>
        <v>0</v>
      </c>
      <c r="M228" s="21"/>
    </row>
    <row r="229" spans="1:13">
      <c r="A229" s="183"/>
      <c r="B229" s="185"/>
      <c r="C229" s="153"/>
      <c r="D229" s="159"/>
      <c r="E229" s="158"/>
      <c r="F229" s="71" t="str">
        <f>IF(D229&gt;0,IF((LEFT(D229,2)=LEFT(Data!C$4,2)),"Intra","Inter"),"")</f>
        <v/>
      </c>
      <c r="G229" s="72">
        <f t="shared" si="12"/>
        <v>0</v>
      </c>
      <c r="H229" s="158"/>
      <c r="I229" s="23"/>
      <c r="J229" s="74">
        <f t="shared" si="10"/>
        <v>0</v>
      </c>
      <c r="K229" s="74">
        <f t="shared" si="11"/>
        <v>0</v>
      </c>
      <c r="L229" s="74">
        <f t="shared" si="11"/>
        <v>0</v>
      </c>
      <c r="M229" s="21"/>
    </row>
    <row r="230" spans="1:13">
      <c r="A230" s="183"/>
      <c r="B230" s="185"/>
      <c r="C230" s="153"/>
      <c r="D230" s="159"/>
      <c r="E230" s="158"/>
      <c r="F230" s="71" t="str">
        <f>IF(D230&gt;0,IF((LEFT(D230,2)=LEFT(Data!C$4,2)),"Intra","Inter"),"")</f>
        <v/>
      </c>
      <c r="G230" s="72">
        <f t="shared" si="12"/>
        <v>0</v>
      </c>
      <c r="H230" s="158"/>
      <c r="I230" s="23"/>
      <c r="J230" s="74">
        <f t="shared" si="10"/>
        <v>0</v>
      </c>
      <c r="K230" s="74">
        <f t="shared" si="11"/>
        <v>0</v>
      </c>
      <c r="L230" s="74">
        <f t="shared" si="11"/>
        <v>0</v>
      </c>
      <c r="M230" s="21"/>
    </row>
    <row r="231" spans="1:13">
      <c r="A231" s="183"/>
      <c r="B231" s="185"/>
      <c r="C231" s="153"/>
      <c r="D231" s="159"/>
      <c r="E231" s="158"/>
      <c r="F231" s="71" t="str">
        <f>IF(D231&gt;0,IF((LEFT(D231,2)=LEFT(Data!C$4,2)),"Intra","Inter"),"")</f>
        <v/>
      </c>
      <c r="G231" s="72">
        <f t="shared" si="12"/>
        <v>0</v>
      </c>
      <c r="H231" s="158"/>
      <c r="I231" s="23"/>
      <c r="J231" s="74">
        <f t="shared" si="10"/>
        <v>0</v>
      </c>
      <c r="K231" s="74">
        <f t="shared" si="11"/>
        <v>0</v>
      </c>
      <c r="L231" s="74">
        <f t="shared" si="11"/>
        <v>0</v>
      </c>
      <c r="M231" s="21"/>
    </row>
    <row r="232" spans="1:13">
      <c r="A232" s="183"/>
      <c r="B232" s="185"/>
      <c r="C232" s="153"/>
      <c r="D232" s="159"/>
      <c r="E232" s="158"/>
      <c r="F232" s="71" t="str">
        <f>IF(D232&gt;0,IF((LEFT(D232,2)=LEFT(Data!C$4,2)),"Intra","Inter"),"")</f>
        <v/>
      </c>
      <c r="G232" s="72">
        <f t="shared" si="12"/>
        <v>0</v>
      </c>
      <c r="H232" s="158"/>
      <c r="I232" s="23"/>
      <c r="J232" s="74">
        <f t="shared" si="10"/>
        <v>0</v>
      </c>
      <c r="K232" s="74">
        <f t="shared" si="11"/>
        <v>0</v>
      </c>
      <c r="L232" s="74">
        <f t="shared" si="11"/>
        <v>0</v>
      </c>
      <c r="M232" s="21"/>
    </row>
    <row r="233" spans="1:13">
      <c r="A233" s="183"/>
      <c r="B233" s="185"/>
      <c r="C233" s="153"/>
      <c r="D233" s="159"/>
      <c r="E233" s="158"/>
      <c r="F233" s="71" t="str">
        <f>IF(D233&gt;0,IF((LEFT(D233,2)=LEFT(Data!C$4,2)),"Intra","Inter"),"")</f>
        <v/>
      </c>
      <c r="G233" s="72">
        <f t="shared" si="12"/>
        <v>0</v>
      </c>
      <c r="H233" s="158"/>
      <c r="I233" s="23"/>
      <c r="J233" s="74">
        <f t="shared" si="10"/>
        <v>0</v>
      </c>
      <c r="K233" s="74">
        <f t="shared" si="11"/>
        <v>0</v>
      </c>
      <c r="L233" s="74">
        <f t="shared" si="11"/>
        <v>0</v>
      </c>
      <c r="M233" s="21"/>
    </row>
    <row r="234" spans="1:13">
      <c r="A234" s="183"/>
      <c r="B234" s="185"/>
      <c r="C234" s="153"/>
      <c r="D234" s="159"/>
      <c r="E234" s="158"/>
      <c r="F234" s="71" t="str">
        <f>IF(D234&gt;0,IF((LEFT(D234,2)=LEFT(Data!C$4,2)),"Intra","Inter"),"")</f>
        <v/>
      </c>
      <c r="G234" s="72">
        <f t="shared" si="12"/>
        <v>0</v>
      </c>
      <c r="H234" s="158"/>
      <c r="I234" s="23"/>
      <c r="J234" s="74">
        <f t="shared" si="10"/>
        <v>0</v>
      </c>
      <c r="K234" s="74">
        <f t="shared" si="11"/>
        <v>0</v>
      </c>
      <c r="L234" s="74">
        <f t="shared" si="11"/>
        <v>0</v>
      </c>
      <c r="M234" s="21"/>
    </row>
    <row r="235" spans="1:13">
      <c r="A235" s="183"/>
      <c r="B235" s="185"/>
      <c r="C235" s="153"/>
      <c r="D235" s="159"/>
      <c r="E235" s="158"/>
      <c r="F235" s="71" t="str">
        <f>IF(D235&gt;0,IF((LEFT(D235,2)=LEFT(Data!C$4,2)),"Intra","Inter"),"")</f>
        <v/>
      </c>
      <c r="G235" s="72">
        <f t="shared" si="12"/>
        <v>0</v>
      </c>
      <c r="H235" s="158"/>
      <c r="I235" s="23"/>
      <c r="J235" s="74">
        <f t="shared" si="10"/>
        <v>0</v>
      </c>
      <c r="K235" s="74">
        <f t="shared" si="11"/>
        <v>0</v>
      </c>
      <c r="L235" s="74">
        <f t="shared" si="11"/>
        <v>0</v>
      </c>
      <c r="M235" s="21"/>
    </row>
    <row r="236" spans="1:13">
      <c r="A236" s="183"/>
      <c r="B236" s="185"/>
      <c r="C236" s="153"/>
      <c r="D236" s="159"/>
      <c r="E236" s="158"/>
      <c r="F236" s="71" t="str">
        <f>IF(D236&gt;0,IF((LEFT(D236,2)=LEFT(Data!C$4,2)),"Intra","Inter"),"")</f>
        <v/>
      </c>
      <c r="G236" s="72">
        <f t="shared" si="12"/>
        <v>0</v>
      </c>
      <c r="H236" s="158"/>
      <c r="I236" s="23"/>
      <c r="J236" s="74">
        <f t="shared" si="10"/>
        <v>0</v>
      </c>
      <c r="K236" s="74">
        <f t="shared" si="11"/>
        <v>0</v>
      </c>
      <c r="L236" s="74">
        <f t="shared" si="11"/>
        <v>0</v>
      </c>
      <c r="M236" s="21"/>
    </row>
    <row r="237" spans="1:13">
      <c r="A237" s="183"/>
      <c r="B237" s="185"/>
      <c r="C237" s="153"/>
      <c r="D237" s="159"/>
      <c r="E237" s="158"/>
      <c r="F237" s="71" t="str">
        <f>IF(D237&gt;0,IF((LEFT(D237,2)=LEFT(Data!C$4,2)),"Intra","Inter"),"")</f>
        <v/>
      </c>
      <c r="G237" s="72">
        <f t="shared" si="12"/>
        <v>0</v>
      </c>
      <c r="H237" s="158"/>
      <c r="I237" s="23"/>
      <c r="J237" s="74">
        <f t="shared" si="10"/>
        <v>0</v>
      </c>
      <c r="K237" s="74">
        <f t="shared" si="11"/>
        <v>0</v>
      </c>
      <c r="L237" s="74">
        <f t="shared" si="11"/>
        <v>0</v>
      </c>
      <c r="M237" s="21"/>
    </row>
    <row r="238" spans="1:13">
      <c r="A238" s="183"/>
      <c r="B238" s="185"/>
      <c r="C238" s="153"/>
      <c r="D238" s="159"/>
      <c r="E238" s="158"/>
      <c r="F238" s="71" t="str">
        <f>IF(D238&gt;0,IF((LEFT(D238,2)=LEFT(Data!C$4,2)),"Intra","Inter"),"")</f>
        <v/>
      </c>
      <c r="G238" s="72">
        <f t="shared" si="12"/>
        <v>0</v>
      </c>
      <c r="H238" s="158"/>
      <c r="I238" s="23"/>
      <c r="J238" s="74">
        <f t="shared" si="10"/>
        <v>0</v>
      </c>
      <c r="K238" s="74">
        <f t="shared" si="11"/>
        <v>0</v>
      </c>
      <c r="L238" s="74">
        <f t="shared" si="11"/>
        <v>0</v>
      </c>
      <c r="M238" s="21"/>
    </row>
    <row r="239" spans="1:13">
      <c r="A239" s="183"/>
      <c r="B239" s="185"/>
      <c r="C239" s="153"/>
      <c r="D239" s="159"/>
      <c r="E239" s="158"/>
      <c r="F239" s="71" t="str">
        <f>IF(D239&gt;0,IF((LEFT(D239,2)=LEFT(Data!C$4,2)),"Intra","Inter"),"")</f>
        <v/>
      </c>
      <c r="G239" s="72">
        <f t="shared" si="12"/>
        <v>0</v>
      </c>
      <c r="H239" s="158"/>
      <c r="I239" s="23"/>
      <c r="J239" s="74">
        <f t="shared" si="10"/>
        <v>0</v>
      </c>
      <c r="K239" s="74">
        <f t="shared" si="11"/>
        <v>0</v>
      </c>
      <c r="L239" s="74">
        <f t="shared" si="11"/>
        <v>0</v>
      </c>
      <c r="M239" s="21"/>
    </row>
    <row r="240" spans="1:13">
      <c r="A240" s="183"/>
      <c r="B240" s="185"/>
      <c r="C240" s="153"/>
      <c r="D240" s="159"/>
      <c r="E240" s="158"/>
      <c r="F240" s="71" t="str">
        <f>IF(D240&gt;0,IF((LEFT(D240,2)=LEFT(Data!C$4,2)),"Intra","Inter"),"")</f>
        <v/>
      </c>
      <c r="G240" s="72">
        <f t="shared" si="12"/>
        <v>0</v>
      </c>
      <c r="H240" s="158"/>
      <c r="I240" s="23"/>
      <c r="J240" s="74">
        <f t="shared" si="10"/>
        <v>0</v>
      </c>
      <c r="K240" s="74">
        <f t="shared" si="11"/>
        <v>0</v>
      </c>
      <c r="L240" s="74">
        <f t="shared" si="11"/>
        <v>0</v>
      </c>
      <c r="M240" s="21"/>
    </row>
    <row r="241" spans="1:13">
      <c r="A241" s="183"/>
      <c r="B241" s="185"/>
      <c r="C241" s="153"/>
      <c r="D241" s="159"/>
      <c r="E241" s="158"/>
      <c r="F241" s="71" t="str">
        <f>IF(D241&gt;0,IF((LEFT(D241,2)=LEFT(Data!C$4,2)),"Intra","Inter"),"")</f>
        <v/>
      </c>
      <c r="G241" s="72">
        <f t="shared" si="12"/>
        <v>0</v>
      </c>
      <c r="H241" s="158"/>
      <c r="I241" s="23"/>
      <c r="J241" s="74">
        <f t="shared" si="10"/>
        <v>0</v>
      </c>
      <c r="K241" s="74">
        <f t="shared" si="11"/>
        <v>0</v>
      </c>
      <c r="L241" s="74">
        <f t="shared" si="11"/>
        <v>0</v>
      </c>
      <c r="M241" s="21"/>
    </row>
    <row r="242" spans="1:13">
      <c r="A242" s="183"/>
      <c r="B242" s="185"/>
      <c r="C242" s="153"/>
      <c r="D242" s="159"/>
      <c r="E242" s="158"/>
      <c r="F242" s="71" t="str">
        <f>IF(D242&gt;0,IF((LEFT(D242,2)=LEFT(Data!C$4,2)),"Intra","Inter"),"")</f>
        <v/>
      </c>
      <c r="G242" s="72">
        <f t="shared" si="12"/>
        <v>0</v>
      </c>
      <c r="H242" s="158"/>
      <c r="I242" s="23"/>
      <c r="J242" s="74">
        <f t="shared" si="10"/>
        <v>0</v>
      </c>
      <c r="K242" s="74">
        <f t="shared" si="11"/>
        <v>0</v>
      </c>
      <c r="L242" s="74">
        <f t="shared" si="11"/>
        <v>0</v>
      </c>
      <c r="M242" s="21"/>
    </row>
    <row r="243" spans="1:13">
      <c r="A243" s="183"/>
      <c r="B243" s="185"/>
      <c r="C243" s="153"/>
      <c r="D243" s="159"/>
      <c r="E243" s="158"/>
      <c r="F243" s="71" t="str">
        <f>IF(D243&gt;0,IF((LEFT(D243,2)=LEFT(Data!C$4,2)),"Intra","Inter"),"")</f>
        <v/>
      </c>
      <c r="G243" s="72">
        <f t="shared" si="12"/>
        <v>0</v>
      </c>
      <c r="H243" s="158"/>
      <c r="I243" s="23"/>
      <c r="J243" s="74">
        <f t="shared" si="10"/>
        <v>0</v>
      </c>
      <c r="K243" s="74">
        <f t="shared" si="11"/>
        <v>0</v>
      </c>
      <c r="L243" s="74">
        <f t="shared" si="11"/>
        <v>0</v>
      </c>
      <c r="M243" s="21"/>
    </row>
    <row r="244" spans="1:13">
      <c r="A244" s="183"/>
      <c r="B244" s="185"/>
      <c r="C244" s="153"/>
      <c r="D244" s="159"/>
      <c r="E244" s="158"/>
      <c r="F244" s="71" t="str">
        <f>IF(D244&gt;0,IF((LEFT(D244,2)=LEFT(Data!C$4,2)),"Intra","Inter"),"")</f>
        <v/>
      </c>
      <c r="G244" s="72">
        <f t="shared" si="12"/>
        <v>0</v>
      </c>
      <c r="H244" s="158"/>
      <c r="I244" s="23"/>
      <c r="J244" s="74">
        <f t="shared" si="10"/>
        <v>0</v>
      </c>
      <c r="K244" s="74">
        <f t="shared" si="11"/>
        <v>0</v>
      </c>
      <c r="L244" s="74">
        <f t="shared" si="11"/>
        <v>0</v>
      </c>
      <c r="M244" s="21"/>
    </row>
    <row r="245" spans="1:13">
      <c r="A245" s="183"/>
      <c r="B245" s="185"/>
      <c r="C245" s="153"/>
      <c r="D245" s="159"/>
      <c r="E245" s="158"/>
      <c r="F245" s="71" t="str">
        <f>IF(D245&gt;0,IF((LEFT(D245,2)=LEFT(Data!C$4,2)),"Intra","Inter"),"")</f>
        <v/>
      </c>
      <c r="G245" s="72">
        <f t="shared" si="12"/>
        <v>0</v>
      </c>
      <c r="H245" s="158"/>
      <c r="I245" s="23"/>
      <c r="J245" s="74">
        <f t="shared" si="10"/>
        <v>0</v>
      </c>
      <c r="K245" s="74">
        <f t="shared" si="11"/>
        <v>0</v>
      </c>
      <c r="L245" s="74">
        <f t="shared" si="11"/>
        <v>0</v>
      </c>
      <c r="M245" s="21"/>
    </row>
    <row r="246" spans="1:13">
      <c r="A246" s="183"/>
      <c r="B246" s="185"/>
      <c r="C246" s="153"/>
      <c r="D246" s="159"/>
      <c r="E246" s="158"/>
      <c r="F246" s="71" t="str">
        <f>IF(D246&gt;0,IF((LEFT(D246,2)=LEFT(Data!C$4,2)),"Intra","Inter"),"")</f>
        <v/>
      </c>
      <c r="G246" s="72">
        <f t="shared" si="12"/>
        <v>0</v>
      </c>
      <c r="H246" s="158"/>
      <c r="I246" s="23"/>
      <c r="J246" s="74">
        <f t="shared" si="10"/>
        <v>0</v>
      </c>
      <c r="K246" s="74">
        <f t="shared" si="11"/>
        <v>0</v>
      </c>
      <c r="L246" s="74">
        <f t="shared" si="11"/>
        <v>0</v>
      </c>
      <c r="M246" s="21"/>
    </row>
    <row r="247" spans="1:13">
      <c r="A247" s="183"/>
      <c r="B247" s="185"/>
      <c r="C247" s="153"/>
      <c r="D247" s="159"/>
      <c r="E247" s="158"/>
      <c r="F247" s="71" t="str">
        <f>IF(D247&gt;0,IF((LEFT(D247,2)=LEFT(Data!C$4,2)),"Intra","Inter"),"")</f>
        <v/>
      </c>
      <c r="G247" s="72">
        <f t="shared" si="12"/>
        <v>0</v>
      </c>
      <c r="H247" s="158"/>
      <c r="I247" s="23"/>
      <c r="J247" s="74">
        <f t="shared" si="10"/>
        <v>0</v>
      </c>
      <c r="K247" s="74">
        <f t="shared" si="11"/>
        <v>0</v>
      </c>
      <c r="L247" s="74">
        <f t="shared" si="11"/>
        <v>0</v>
      </c>
      <c r="M247" s="21"/>
    </row>
    <row r="248" spans="1:13">
      <c r="A248" s="183"/>
      <c r="B248" s="185"/>
      <c r="C248" s="153"/>
      <c r="D248" s="159"/>
      <c r="E248" s="158"/>
      <c r="F248" s="71" t="str">
        <f>IF(D248&gt;0,IF((LEFT(D248,2)=LEFT(Data!C$4,2)),"Intra","Inter"),"")</f>
        <v/>
      </c>
      <c r="G248" s="72">
        <f t="shared" si="12"/>
        <v>0</v>
      </c>
      <c r="H248" s="158"/>
      <c r="I248" s="23"/>
      <c r="J248" s="74">
        <f t="shared" si="10"/>
        <v>0</v>
      </c>
      <c r="K248" s="74">
        <f t="shared" si="11"/>
        <v>0</v>
      </c>
      <c r="L248" s="74">
        <f t="shared" si="11"/>
        <v>0</v>
      </c>
      <c r="M248" s="21"/>
    </row>
    <row r="249" spans="1:13">
      <c r="A249" s="183"/>
      <c r="B249" s="185"/>
      <c r="C249" s="153"/>
      <c r="D249" s="159"/>
      <c r="E249" s="158"/>
      <c r="F249" s="71" t="str">
        <f>IF(D249&gt;0,IF((LEFT(D249,2)=LEFT(Data!C$4,2)),"Intra","Inter"),"")</f>
        <v/>
      </c>
      <c r="G249" s="72">
        <f t="shared" si="12"/>
        <v>0</v>
      </c>
      <c r="H249" s="158"/>
      <c r="I249" s="23"/>
      <c r="J249" s="74">
        <f t="shared" si="10"/>
        <v>0</v>
      </c>
      <c r="K249" s="74">
        <f t="shared" si="11"/>
        <v>0</v>
      </c>
      <c r="L249" s="74">
        <f t="shared" si="11"/>
        <v>0</v>
      </c>
      <c r="M249" s="21"/>
    </row>
    <row r="250" spans="1:13">
      <c r="A250" s="183"/>
      <c r="B250" s="185"/>
      <c r="C250" s="153"/>
      <c r="D250" s="159"/>
      <c r="E250" s="158"/>
      <c r="F250" s="71" t="str">
        <f>IF(D250&gt;0,IF((LEFT(D250,2)=LEFT(Data!C$4,2)),"Intra","Inter"),"")</f>
        <v/>
      </c>
      <c r="G250" s="72">
        <f t="shared" si="12"/>
        <v>0</v>
      </c>
      <c r="H250" s="158"/>
      <c r="I250" s="23"/>
      <c r="J250" s="74">
        <f t="shared" si="10"/>
        <v>0</v>
      </c>
      <c r="K250" s="74">
        <f t="shared" si="11"/>
        <v>0</v>
      </c>
      <c r="L250" s="74">
        <f t="shared" si="11"/>
        <v>0</v>
      </c>
      <c r="M250" s="21"/>
    </row>
    <row r="251" spans="1:13">
      <c r="A251" s="183"/>
      <c r="B251" s="185"/>
      <c r="C251" s="153"/>
      <c r="D251" s="159"/>
      <c r="E251" s="158"/>
      <c r="F251" s="71" t="str">
        <f>IF(D251&gt;0,IF((LEFT(D251,2)=LEFT(Data!C$4,2)),"Intra","Inter"),"")</f>
        <v/>
      </c>
      <c r="G251" s="72">
        <f t="shared" si="12"/>
        <v>0</v>
      </c>
      <c r="H251" s="158"/>
      <c r="I251" s="23"/>
      <c r="J251" s="74">
        <f t="shared" si="10"/>
        <v>0</v>
      </c>
      <c r="K251" s="74">
        <f t="shared" si="11"/>
        <v>0</v>
      </c>
      <c r="L251" s="74">
        <f t="shared" si="11"/>
        <v>0</v>
      </c>
      <c r="M251" s="21"/>
    </row>
    <row r="252" spans="1:13">
      <c r="A252" s="183"/>
      <c r="B252" s="185"/>
      <c r="C252" s="153"/>
      <c r="D252" s="159"/>
      <c r="E252" s="158"/>
      <c r="F252" s="71" t="str">
        <f>IF(D252&gt;0,IF((LEFT(D252,2)=LEFT(Data!C$4,2)),"Intra","Inter"),"")</f>
        <v/>
      </c>
      <c r="G252" s="72">
        <f t="shared" si="12"/>
        <v>0</v>
      </c>
      <c r="H252" s="158"/>
      <c r="I252" s="23"/>
      <c r="J252" s="74">
        <f t="shared" si="10"/>
        <v>0</v>
      </c>
      <c r="K252" s="74">
        <f t="shared" si="11"/>
        <v>0</v>
      </c>
      <c r="L252" s="74">
        <f t="shared" si="11"/>
        <v>0</v>
      </c>
      <c r="M252" s="21"/>
    </row>
    <row r="253" spans="1:13">
      <c r="A253" s="183"/>
      <c r="B253" s="185"/>
      <c r="C253" s="153"/>
      <c r="D253" s="159"/>
      <c r="E253" s="158"/>
      <c r="F253" s="71" t="str">
        <f>IF(D253&gt;0,IF((LEFT(D253,2)=LEFT(Data!C$4,2)),"Intra","Inter"),"")</f>
        <v/>
      </c>
      <c r="G253" s="72">
        <f t="shared" si="12"/>
        <v>0</v>
      </c>
      <c r="H253" s="158"/>
      <c r="I253" s="23"/>
      <c r="J253" s="74">
        <f t="shared" si="10"/>
        <v>0</v>
      </c>
      <c r="K253" s="74">
        <f t="shared" si="11"/>
        <v>0</v>
      </c>
      <c r="L253" s="74">
        <f t="shared" si="11"/>
        <v>0</v>
      </c>
      <c r="M253" s="21"/>
    </row>
    <row r="254" spans="1:13">
      <c r="A254" s="183"/>
      <c r="B254" s="185"/>
      <c r="C254" s="153"/>
      <c r="D254" s="159"/>
      <c r="E254" s="158"/>
      <c r="F254" s="71" t="str">
        <f>IF(D254&gt;0,IF((LEFT(D254,2)=LEFT(Data!C$4,2)),"Intra","Inter"),"")</f>
        <v/>
      </c>
      <c r="G254" s="72">
        <f t="shared" si="12"/>
        <v>0</v>
      </c>
      <c r="H254" s="158"/>
      <c r="I254" s="23"/>
      <c r="J254" s="74">
        <f t="shared" si="10"/>
        <v>0</v>
      </c>
      <c r="K254" s="74">
        <f t="shared" si="11"/>
        <v>0</v>
      </c>
      <c r="L254" s="74">
        <f t="shared" si="11"/>
        <v>0</v>
      </c>
      <c r="M254" s="21"/>
    </row>
    <row r="255" spans="1:13">
      <c r="A255" s="183"/>
      <c r="B255" s="185"/>
      <c r="C255" s="153"/>
      <c r="D255" s="159"/>
      <c r="E255" s="158"/>
      <c r="F255" s="71" t="str">
        <f>IF(D255&gt;0,IF((LEFT(D255,2)=LEFT(Data!C$4,2)),"Intra","Inter"),"")</f>
        <v/>
      </c>
      <c r="G255" s="72">
        <f t="shared" si="12"/>
        <v>0</v>
      </c>
      <c r="H255" s="158"/>
      <c r="I255" s="23"/>
      <c r="J255" s="74">
        <f t="shared" si="10"/>
        <v>0</v>
      </c>
      <c r="K255" s="74">
        <f t="shared" si="11"/>
        <v>0</v>
      </c>
      <c r="L255" s="74">
        <f t="shared" si="11"/>
        <v>0</v>
      </c>
      <c r="M255" s="21"/>
    </row>
    <row r="256" spans="1:13">
      <c r="A256" s="183"/>
      <c r="B256" s="185"/>
      <c r="C256" s="153"/>
      <c r="D256" s="159"/>
      <c r="E256" s="158"/>
      <c r="F256" s="71" t="str">
        <f>IF(D256&gt;0,IF((LEFT(D256,2)=LEFT(Data!C$4,2)),"Intra","Inter"),"")</f>
        <v/>
      </c>
      <c r="G256" s="72">
        <f t="shared" si="12"/>
        <v>0</v>
      </c>
      <c r="H256" s="158"/>
      <c r="I256" s="23"/>
      <c r="J256" s="74">
        <f t="shared" si="10"/>
        <v>0</v>
      </c>
      <c r="K256" s="74">
        <f t="shared" si="11"/>
        <v>0</v>
      </c>
      <c r="L256" s="74">
        <f t="shared" si="11"/>
        <v>0</v>
      </c>
      <c r="M256" s="21"/>
    </row>
    <row r="257" spans="1:13">
      <c r="A257" s="183"/>
      <c r="B257" s="185"/>
      <c r="C257" s="153"/>
      <c r="D257" s="159"/>
      <c r="E257" s="158"/>
      <c r="F257" s="71" t="str">
        <f>IF(D257&gt;0,IF((LEFT(D257,2)=LEFT(Data!C$4,2)),"Intra","Inter"),"")</f>
        <v/>
      </c>
      <c r="G257" s="72">
        <f t="shared" si="12"/>
        <v>0</v>
      </c>
      <c r="H257" s="158"/>
      <c r="I257" s="23"/>
      <c r="J257" s="74">
        <f t="shared" si="10"/>
        <v>0</v>
      </c>
      <c r="K257" s="74">
        <f t="shared" si="11"/>
        <v>0</v>
      </c>
      <c r="L257" s="74">
        <f t="shared" si="11"/>
        <v>0</v>
      </c>
      <c r="M257" s="21"/>
    </row>
    <row r="258" spans="1:13">
      <c r="A258" s="183"/>
      <c r="B258" s="185"/>
      <c r="C258" s="153"/>
      <c r="D258" s="159"/>
      <c r="E258" s="158"/>
      <c r="F258" s="71" t="str">
        <f>IF(D258&gt;0,IF((LEFT(D258,2)=LEFT(Data!C$4,2)),"Intra","Inter"),"")</f>
        <v/>
      </c>
      <c r="G258" s="72">
        <f t="shared" si="12"/>
        <v>0</v>
      </c>
      <c r="H258" s="158"/>
      <c r="I258" s="23"/>
      <c r="J258" s="74">
        <f t="shared" si="10"/>
        <v>0</v>
      </c>
      <c r="K258" s="74">
        <f t="shared" si="11"/>
        <v>0</v>
      </c>
      <c r="L258" s="74">
        <f t="shared" si="11"/>
        <v>0</v>
      </c>
      <c r="M258" s="21"/>
    </row>
    <row r="259" spans="1:13">
      <c r="A259" s="183"/>
      <c r="B259" s="185"/>
      <c r="C259" s="153"/>
      <c r="D259" s="159"/>
      <c r="E259" s="158"/>
      <c r="F259" s="71" t="str">
        <f>IF(D259&gt;0,IF((LEFT(D259,2)=LEFT(Data!C$4,2)),"Intra","Inter"),"")</f>
        <v/>
      </c>
      <c r="G259" s="72">
        <f t="shared" si="12"/>
        <v>0</v>
      </c>
      <c r="H259" s="158"/>
      <c r="I259" s="23"/>
      <c r="J259" s="74">
        <f t="shared" si="10"/>
        <v>0</v>
      </c>
      <c r="K259" s="74">
        <f t="shared" si="11"/>
        <v>0</v>
      </c>
      <c r="L259" s="74">
        <f t="shared" si="11"/>
        <v>0</v>
      </c>
      <c r="M259" s="21"/>
    </row>
    <row r="260" spans="1:13">
      <c r="A260" s="183"/>
      <c r="B260" s="185"/>
      <c r="C260" s="153"/>
      <c r="D260" s="159"/>
      <c r="E260" s="158"/>
      <c r="F260" s="71" t="str">
        <f>IF(D260&gt;0,IF((LEFT(D260,2)=LEFT(Data!C$4,2)),"Intra","Inter"),"")</f>
        <v/>
      </c>
      <c r="G260" s="72">
        <f t="shared" si="12"/>
        <v>0</v>
      </c>
      <c r="H260" s="158"/>
      <c r="I260" s="23"/>
      <c r="J260" s="74">
        <f t="shared" si="10"/>
        <v>0</v>
      </c>
      <c r="K260" s="74">
        <f t="shared" si="11"/>
        <v>0</v>
      </c>
      <c r="L260" s="74">
        <f t="shared" si="11"/>
        <v>0</v>
      </c>
      <c r="M260" s="21"/>
    </row>
    <row r="261" spans="1:13">
      <c r="A261" s="183"/>
      <c r="B261" s="185"/>
      <c r="C261" s="153"/>
      <c r="D261" s="159"/>
      <c r="E261" s="158"/>
      <c r="F261" s="71" t="str">
        <f>IF(D261&gt;0,IF((LEFT(D261,2)=LEFT(Data!C$4,2)),"Intra","Inter"),"")</f>
        <v/>
      </c>
      <c r="G261" s="72">
        <f t="shared" si="12"/>
        <v>0</v>
      </c>
      <c r="H261" s="158"/>
      <c r="I261" s="23"/>
      <c r="J261" s="74">
        <f t="shared" si="10"/>
        <v>0</v>
      </c>
      <c r="K261" s="74">
        <f t="shared" si="11"/>
        <v>0</v>
      </c>
      <c r="L261" s="74">
        <f t="shared" si="11"/>
        <v>0</v>
      </c>
      <c r="M261" s="21"/>
    </row>
    <row r="262" spans="1:13">
      <c r="A262" s="183"/>
      <c r="B262" s="185"/>
      <c r="C262" s="153"/>
      <c r="D262" s="159"/>
      <c r="E262" s="158"/>
      <c r="F262" s="71" t="str">
        <f>IF(D262&gt;0,IF((LEFT(D262,2)=LEFT(Data!C$4,2)),"Intra","Inter"),"")</f>
        <v/>
      </c>
      <c r="G262" s="72">
        <f t="shared" si="12"/>
        <v>0</v>
      </c>
      <c r="H262" s="158"/>
      <c r="I262" s="23"/>
      <c r="J262" s="74">
        <f t="shared" si="10"/>
        <v>0</v>
      </c>
      <c r="K262" s="74">
        <f t="shared" si="11"/>
        <v>0</v>
      </c>
      <c r="L262" s="74">
        <f t="shared" si="11"/>
        <v>0</v>
      </c>
      <c r="M262" s="21"/>
    </row>
    <row r="263" spans="1:13">
      <c r="A263" s="183"/>
      <c r="B263" s="185"/>
      <c r="C263" s="153"/>
      <c r="D263" s="159"/>
      <c r="E263" s="158"/>
      <c r="F263" s="71" t="str">
        <f>IF(D263&gt;0,IF((LEFT(D263,2)=LEFT(Data!C$4,2)),"Intra","Inter"),"")</f>
        <v/>
      </c>
      <c r="G263" s="72">
        <f t="shared" si="12"/>
        <v>0</v>
      </c>
      <c r="H263" s="158"/>
      <c r="I263" s="23"/>
      <c r="J263" s="74">
        <f t="shared" si="10"/>
        <v>0</v>
      </c>
      <c r="K263" s="74">
        <f t="shared" si="11"/>
        <v>0</v>
      </c>
      <c r="L263" s="74">
        <f t="shared" si="11"/>
        <v>0</v>
      </c>
      <c r="M263" s="21"/>
    </row>
    <row r="264" spans="1:13">
      <c r="A264" s="183"/>
      <c r="B264" s="185"/>
      <c r="C264" s="153"/>
      <c r="D264" s="159"/>
      <c r="E264" s="158"/>
      <c r="F264" s="71" t="str">
        <f>IF(D264&gt;0,IF((LEFT(D264,2)=LEFT(Data!C$4,2)),"Intra","Inter"),"")</f>
        <v/>
      </c>
      <c r="G264" s="72">
        <f t="shared" si="12"/>
        <v>0</v>
      </c>
      <c r="H264" s="158"/>
      <c r="I264" s="23"/>
      <c r="J264" s="74">
        <f t="shared" si="10"/>
        <v>0</v>
      </c>
      <c r="K264" s="74">
        <f t="shared" si="11"/>
        <v>0</v>
      </c>
      <c r="L264" s="74">
        <f t="shared" si="11"/>
        <v>0</v>
      </c>
      <c r="M264" s="21"/>
    </row>
    <row r="265" spans="1:13">
      <c r="A265" s="183"/>
      <c r="B265" s="185"/>
      <c r="C265" s="153"/>
      <c r="D265" s="159"/>
      <c r="E265" s="158"/>
      <c r="F265" s="71" t="str">
        <f>IF(D265&gt;0,IF((LEFT(D265,2)=LEFT(Data!C$4,2)),"Intra","Inter"),"")</f>
        <v/>
      </c>
      <c r="G265" s="72">
        <f t="shared" si="12"/>
        <v>0</v>
      </c>
      <c r="H265" s="158"/>
      <c r="I265" s="23"/>
      <c r="J265" s="74">
        <f t="shared" si="10"/>
        <v>0</v>
      </c>
      <c r="K265" s="74">
        <f t="shared" si="11"/>
        <v>0</v>
      </c>
      <c r="L265" s="74">
        <f t="shared" si="11"/>
        <v>0</v>
      </c>
      <c r="M265" s="21"/>
    </row>
    <row r="266" spans="1:13">
      <c r="A266" s="183"/>
      <c r="B266" s="185"/>
      <c r="C266" s="153"/>
      <c r="D266" s="159"/>
      <c r="E266" s="158"/>
      <c r="F266" s="71" t="str">
        <f>IF(D266&gt;0,IF((LEFT(D266,2)=LEFT(Data!C$4,2)),"Intra","Inter"),"")</f>
        <v/>
      </c>
      <c r="G266" s="72">
        <f t="shared" si="12"/>
        <v>0</v>
      </c>
      <c r="H266" s="158"/>
      <c r="I266" s="23"/>
      <c r="J266" s="74">
        <f t="shared" si="10"/>
        <v>0</v>
      </c>
      <c r="K266" s="74">
        <f t="shared" si="11"/>
        <v>0</v>
      </c>
      <c r="L266" s="74">
        <f t="shared" si="11"/>
        <v>0</v>
      </c>
      <c r="M266" s="21"/>
    </row>
    <row r="267" spans="1:13">
      <c r="A267" s="183"/>
      <c r="B267" s="185"/>
      <c r="C267" s="153"/>
      <c r="D267" s="159"/>
      <c r="E267" s="158"/>
      <c r="F267" s="71" t="str">
        <f>IF(D267&gt;0,IF((LEFT(D267,2)=LEFT(Data!C$4,2)),"Intra","Inter"),"")</f>
        <v/>
      </c>
      <c r="G267" s="72">
        <f t="shared" si="12"/>
        <v>0</v>
      </c>
      <c r="H267" s="158"/>
      <c r="I267" s="23"/>
      <c r="J267" s="74">
        <f t="shared" si="10"/>
        <v>0</v>
      </c>
      <c r="K267" s="74">
        <f t="shared" si="11"/>
        <v>0</v>
      </c>
      <c r="L267" s="74">
        <f t="shared" si="11"/>
        <v>0</v>
      </c>
      <c r="M267" s="21"/>
    </row>
    <row r="268" spans="1:13">
      <c r="A268" s="183"/>
      <c r="B268" s="185"/>
      <c r="C268" s="153"/>
      <c r="D268" s="159"/>
      <c r="E268" s="158"/>
      <c r="F268" s="71" t="str">
        <f>IF(D268&gt;0,IF((LEFT(D268,2)=LEFT(Data!C$4,2)),"Intra","Inter"),"")</f>
        <v/>
      </c>
      <c r="G268" s="72">
        <f t="shared" si="12"/>
        <v>0</v>
      </c>
      <c r="H268" s="158"/>
      <c r="I268" s="23"/>
      <c r="J268" s="74">
        <f t="shared" ref="J268:J331" si="13">IF($F268="inter",IF($I268&lt;&gt;"Exempt",IF($I268&lt;&gt;"Non GST",($H268*($I268)),(0)),(0)),(0))</f>
        <v>0</v>
      </c>
      <c r="K268" s="74">
        <f t="shared" ref="K268:L331" si="14">IF($F268="intra",IF($I268&lt;&gt;"Exempt",IF($I268&lt;&gt;"Non GST",($H268*($I268/2)),(0)),(0)),(0))</f>
        <v>0</v>
      </c>
      <c r="L268" s="74">
        <f t="shared" si="14"/>
        <v>0</v>
      </c>
      <c r="M268" s="21"/>
    </row>
    <row r="269" spans="1:13">
      <c r="A269" s="183"/>
      <c r="B269" s="185"/>
      <c r="C269" s="153"/>
      <c r="D269" s="159"/>
      <c r="E269" s="158"/>
      <c r="F269" s="71" t="str">
        <f>IF(D269&gt;0,IF((LEFT(D269,2)=LEFT(Data!C$4,2)),"Intra","Inter"),"")</f>
        <v/>
      </c>
      <c r="G269" s="72">
        <f t="shared" si="12"/>
        <v>0</v>
      </c>
      <c r="H269" s="158"/>
      <c r="I269" s="23"/>
      <c r="J269" s="74">
        <f t="shared" si="13"/>
        <v>0</v>
      </c>
      <c r="K269" s="74">
        <f t="shared" si="14"/>
        <v>0</v>
      </c>
      <c r="L269" s="74">
        <f t="shared" si="14"/>
        <v>0</v>
      </c>
      <c r="M269" s="21"/>
    </row>
    <row r="270" spans="1:13">
      <c r="A270" s="183"/>
      <c r="B270" s="185"/>
      <c r="C270" s="153"/>
      <c r="D270" s="159"/>
      <c r="E270" s="158"/>
      <c r="F270" s="71" t="str">
        <f>IF(D270&gt;0,IF((LEFT(D270,2)=LEFT(Data!C$4,2)),"Intra","Inter"),"")</f>
        <v/>
      </c>
      <c r="G270" s="72">
        <f t="shared" si="12"/>
        <v>0</v>
      </c>
      <c r="H270" s="158"/>
      <c r="I270" s="23"/>
      <c r="J270" s="74">
        <f t="shared" si="13"/>
        <v>0</v>
      </c>
      <c r="K270" s="74">
        <f t="shared" si="14"/>
        <v>0</v>
      </c>
      <c r="L270" s="74">
        <f t="shared" si="14"/>
        <v>0</v>
      </c>
      <c r="M270" s="21"/>
    </row>
    <row r="271" spans="1:13">
      <c r="A271" s="183"/>
      <c r="B271" s="185"/>
      <c r="C271" s="153"/>
      <c r="D271" s="159"/>
      <c r="E271" s="158"/>
      <c r="F271" s="71" t="str">
        <f>IF(D271&gt;0,IF((LEFT(D271,2)=LEFT(Data!C$4,2)),"Intra","Inter"),"")</f>
        <v/>
      </c>
      <c r="G271" s="72">
        <f t="shared" si="12"/>
        <v>0</v>
      </c>
      <c r="H271" s="158"/>
      <c r="I271" s="23"/>
      <c r="J271" s="74">
        <f t="shared" si="13"/>
        <v>0</v>
      </c>
      <c r="K271" s="74">
        <f t="shared" si="14"/>
        <v>0</v>
      </c>
      <c r="L271" s="74">
        <f t="shared" si="14"/>
        <v>0</v>
      </c>
      <c r="M271" s="21"/>
    </row>
    <row r="272" spans="1:13">
      <c r="A272" s="183"/>
      <c r="B272" s="185"/>
      <c r="C272" s="153"/>
      <c r="D272" s="159"/>
      <c r="E272" s="158"/>
      <c r="F272" s="71" t="str">
        <f>IF(D272&gt;0,IF((LEFT(D272,2)=LEFT(Data!C$4,2)),"Intra","Inter"),"")</f>
        <v/>
      </c>
      <c r="G272" s="72">
        <f t="shared" si="12"/>
        <v>0</v>
      </c>
      <c r="H272" s="158"/>
      <c r="I272" s="23"/>
      <c r="J272" s="74">
        <f t="shared" si="13"/>
        <v>0</v>
      </c>
      <c r="K272" s="74">
        <f t="shared" si="14"/>
        <v>0</v>
      </c>
      <c r="L272" s="74">
        <f t="shared" si="14"/>
        <v>0</v>
      </c>
      <c r="M272" s="21"/>
    </row>
    <row r="273" spans="1:13">
      <c r="A273" s="183"/>
      <c r="B273" s="185"/>
      <c r="C273" s="153"/>
      <c r="D273" s="159"/>
      <c r="E273" s="158"/>
      <c r="F273" s="71" t="str">
        <f>IF(D273&gt;0,IF((LEFT(D273,2)=LEFT(Data!C$4,2)),"Intra","Inter"),"")</f>
        <v/>
      </c>
      <c r="G273" s="72">
        <f t="shared" si="12"/>
        <v>0</v>
      </c>
      <c r="H273" s="158"/>
      <c r="I273" s="23"/>
      <c r="J273" s="74">
        <f t="shared" si="13"/>
        <v>0</v>
      </c>
      <c r="K273" s="74">
        <f t="shared" si="14"/>
        <v>0</v>
      </c>
      <c r="L273" s="74">
        <f t="shared" si="14"/>
        <v>0</v>
      </c>
      <c r="M273" s="21"/>
    </row>
    <row r="274" spans="1:13">
      <c r="A274" s="183"/>
      <c r="B274" s="185"/>
      <c r="C274" s="153"/>
      <c r="D274" s="159"/>
      <c r="E274" s="158"/>
      <c r="F274" s="71" t="str">
        <f>IF(D274&gt;0,IF((LEFT(D274,2)=LEFT(Data!C$4,2)),"Intra","Inter"),"")</f>
        <v/>
      </c>
      <c r="G274" s="72">
        <f t="shared" si="12"/>
        <v>0</v>
      </c>
      <c r="H274" s="158"/>
      <c r="I274" s="23"/>
      <c r="J274" s="74">
        <f t="shared" si="13"/>
        <v>0</v>
      </c>
      <c r="K274" s="74">
        <f t="shared" si="14"/>
        <v>0</v>
      </c>
      <c r="L274" s="74">
        <f t="shared" si="14"/>
        <v>0</v>
      </c>
      <c r="M274" s="21"/>
    </row>
    <row r="275" spans="1:13">
      <c r="A275" s="183"/>
      <c r="B275" s="185"/>
      <c r="C275" s="153"/>
      <c r="D275" s="159"/>
      <c r="E275" s="158"/>
      <c r="F275" s="71" t="str">
        <f>IF(D275&gt;0,IF((LEFT(D275,2)=LEFT(Data!C$4,2)),"Intra","Inter"),"")</f>
        <v/>
      </c>
      <c r="G275" s="72">
        <f t="shared" ref="G275:G338" si="15">ROUND(H275+J275+K275+L275,0)</f>
        <v>0</v>
      </c>
      <c r="H275" s="158"/>
      <c r="I275" s="23"/>
      <c r="J275" s="74">
        <f t="shared" si="13"/>
        <v>0</v>
      </c>
      <c r="K275" s="74">
        <f t="shared" si="14"/>
        <v>0</v>
      </c>
      <c r="L275" s="74">
        <f t="shared" si="14"/>
        <v>0</v>
      </c>
      <c r="M275" s="21"/>
    </row>
    <row r="276" spans="1:13">
      <c r="A276" s="183"/>
      <c r="B276" s="185"/>
      <c r="C276" s="153"/>
      <c r="D276" s="159"/>
      <c r="E276" s="158"/>
      <c r="F276" s="71" t="str">
        <f>IF(D276&gt;0,IF((LEFT(D276,2)=LEFT(Data!C$4,2)),"Intra","Inter"),"")</f>
        <v/>
      </c>
      <c r="G276" s="72">
        <f t="shared" si="15"/>
        <v>0</v>
      </c>
      <c r="H276" s="158"/>
      <c r="I276" s="23"/>
      <c r="J276" s="74">
        <f t="shared" si="13"/>
        <v>0</v>
      </c>
      <c r="K276" s="74">
        <f t="shared" si="14"/>
        <v>0</v>
      </c>
      <c r="L276" s="74">
        <f t="shared" si="14"/>
        <v>0</v>
      </c>
      <c r="M276" s="21"/>
    </row>
    <row r="277" spans="1:13">
      <c r="A277" s="183"/>
      <c r="B277" s="185"/>
      <c r="C277" s="153"/>
      <c r="D277" s="159"/>
      <c r="E277" s="158"/>
      <c r="F277" s="71" t="str">
        <f>IF(D277&gt;0,IF((LEFT(D277,2)=LEFT(Data!C$4,2)),"Intra","Inter"),"")</f>
        <v/>
      </c>
      <c r="G277" s="72">
        <f t="shared" si="15"/>
        <v>0</v>
      </c>
      <c r="H277" s="158"/>
      <c r="I277" s="23"/>
      <c r="J277" s="74">
        <f t="shared" si="13"/>
        <v>0</v>
      </c>
      <c r="K277" s="74">
        <f t="shared" si="14"/>
        <v>0</v>
      </c>
      <c r="L277" s="74">
        <f t="shared" si="14"/>
        <v>0</v>
      </c>
      <c r="M277" s="21"/>
    </row>
    <row r="278" spans="1:13">
      <c r="A278" s="183"/>
      <c r="B278" s="185"/>
      <c r="C278" s="153"/>
      <c r="D278" s="159"/>
      <c r="E278" s="158"/>
      <c r="F278" s="71" t="str">
        <f>IF(D278&gt;0,IF((LEFT(D278,2)=LEFT(Data!C$4,2)),"Intra","Inter"),"")</f>
        <v/>
      </c>
      <c r="G278" s="72">
        <f t="shared" si="15"/>
        <v>0</v>
      </c>
      <c r="H278" s="158"/>
      <c r="I278" s="23"/>
      <c r="J278" s="74">
        <f t="shared" si="13"/>
        <v>0</v>
      </c>
      <c r="K278" s="74">
        <f t="shared" si="14"/>
        <v>0</v>
      </c>
      <c r="L278" s="74">
        <f t="shared" si="14"/>
        <v>0</v>
      </c>
      <c r="M278" s="21"/>
    </row>
    <row r="279" spans="1:13">
      <c r="A279" s="183"/>
      <c r="B279" s="185"/>
      <c r="C279" s="153"/>
      <c r="D279" s="159"/>
      <c r="E279" s="158"/>
      <c r="F279" s="71" t="str">
        <f>IF(D279&gt;0,IF((LEFT(D279,2)=LEFT(Data!C$4,2)),"Intra","Inter"),"")</f>
        <v/>
      </c>
      <c r="G279" s="72">
        <f t="shared" si="15"/>
        <v>0</v>
      </c>
      <c r="H279" s="158"/>
      <c r="I279" s="23"/>
      <c r="J279" s="74">
        <f t="shared" si="13"/>
        <v>0</v>
      </c>
      <c r="K279" s="74">
        <f t="shared" si="14"/>
        <v>0</v>
      </c>
      <c r="L279" s="74">
        <f t="shared" si="14"/>
        <v>0</v>
      </c>
      <c r="M279" s="21"/>
    </row>
    <row r="280" spans="1:13">
      <c r="A280" s="183"/>
      <c r="B280" s="185"/>
      <c r="C280" s="153"/>
      <c r="D280" s="159"/>
      <c r="E280" s="158"/>
      <c r="F280" s="71" t="str">
        <f>IF(D280&gt;0,IF((LEFT(D280,2)=LEFT(Data!C$4,2)),"Intra","Inter"),"")</f>
        <v/>
      </c>
      <c r="G280" s="72">
        <f t="shared" si="15"/>
        <v>0</v>
      </c>
      <c r="H280" s="158"/>
      <c r="I280" s="23"/>
      <c r="J280" s="74">
        <f t="shared" si="13"/>
        <v>0</v>
      </c>
      <c r="K280" s="74">
        <f t="shared" si="14"/>
        <v>0</v>
      </c>
      <c r="L280" s="74">
        <f t="shared" si="14"/>
        <v>0</v>
      </c>
      <c r="M280" s="21"/>
    </row>
    <row r="281" spans="1:13">
      <c r="A281" s="183"/>
      <c r="B281" s="185"/>
      <c r="C281" s="153"/>
      <c r="D281" s="159"/>
      <c r="E281" s="158"/>
      <c r="F281" s="71" t="str">
        <f>IF(D281&gt;0,IF((LEFT(D281,2)=LEFT(Data!C$4,2)),"Intra","Inter"),"")</f>
        <v/>
      </c>
      <c r="G281" s="72">
        <f t="shared" si="15"/>
        <v>0</v>
      </c>
      <c r="H281" s="158"/>
      <c r="I281" s="23"/>
      <c r="J281" s="74">
        <f t="shared" si="13"/>
        <v>0</v>
      </c>
      <c r="K281" s="74">
        <f t="shared" si="14"/>
        <v>0</v>
      </c>
      <c r="L281" s="74">
        <f t="shared" si="14"/>
        <v>0</v>
      </c>
      <c r="M281" s="21"/>
    </row>
    <row r="282" spans="1:13">
      <c r="A282" s="183"/>
      <c r="B282" s="185"/>
      <c r="C282" s="153"/>
      <c r="D282" s="159"/>
      <c r="E282" s="158"/>
      <c r="F282" s="71" t="str">
        <f>IF(D282&gt;0,IF((LEFT(D282,2)=LEFT(Data!C$4,2)),"Intra","Inter"),"")</f>
        <v/>
      </c>
      <c r="G282" s="72">
        <f t="shared" si="15"/>
        <v>0</v>
      </c>
      <c r="H282" s="158"/>
      <c r="I282" s="23"/>
      <c r="J282" s="74">
        <f t="shared" si="13"/>
        <v>0</v>
      </c>
      <c r="K282" s="74">
        <f t="shared" si="14"/>
        <v>0</v>
      </c>
      <c r="L282" s="74">
        <f t="shared" si="14"/>
        <v>0</v>
      </c>
      <c r="M282" s="21"/>
    </row>
    <row r="283" spans="1:13">
      <c r="A283" s="183"/>
      <c r="B283" s="185"/>
      <c r="C283" s="153"/>
      <c r="D283" s="159"/>
      <c r="E283" s="158"/>
      <c r="F283" s="71" t="str">
        <f>IF(D283&gt;0,IF((LEFT(D283,2)=LEFT(Data!C$4,2)),"Intra","Inter"),"")</f>
        <v/>
      </c>
      <c r="G283" s="72">
        <f t="shared" si="15"/>
        <v>0</v>
      </c>
      <c r="H283" s="158"/>
      <c r="I283" s="23"/>
      <c r="J283" s="74">
        <f t="shared" si="13"/>
        <v>0</v>
      </c>
      <c r="K283" s="74">
        <f t="shared" si="14"/>
        <v>0</v>
      </c>
      <c r="L283" s="74">
        <f t="shared" si="14"/>
        <v>0</v>
      </c>
      <c r="M283" s="21"/>
    </row>
    <row r="284" spans="1:13">
      <c r="A284" s="183"/>
      <c r="B284" s="185"/>
      <c r="C284" s="153"/>
      <c r="D284" s="159"/>
      <c r="E284" s="158"/>
      <c r="F284" s="71" t="str">
        <f>IF(D284&gt;0,IF((LEFT(D284,2)=LEFT(Data!C$4,2)),"Intra","Inter"),"")</f>
        <v/>
      </c>
      <c r="G284" s="72">
        <f t="shared" si="15"/>
        <v>0</v>
      </c>
      <c r="H284" s="158"/>
      <c r="I284" s="23"/>
      <c r="J284" s="74">
        <f t="shared" si="13"/>
        <v>0</v>
      </c>
      <c r="K284" s="74">
        <f t="shared" si="14"/>
        <v>0</v>
      </c>
      <c r="L284" s="74">
        <f t="shared" si="14"/>
        <v>0</v>
      </c>
      <c r="M284" s="21"/>
    </row>
    <row r="285" spans="1:13">
      <c r="A285" s="183"/>
      <c r="B285" s="185"/>
      <c r="C285" s="153"/>
      <c r="D285" s="159"/>
      <c r="E285" s="158"/>
      <c r="F285" s="71" t="str">
        <f>IF(D285&gt;0,IF((LEFT(D285,2)=LEFT(Data!C$4,2)),"Intra","Inter"),"")</f>
        <v/>
      </c>
      <c r="G285" s="72">
        <f t="shared" si="15"/>
        <v>0</v>
      </c>
      <c r="H285" s="158"/>
      <c r="I285" s="23"/>
      <c r="J285" s="74">
        <f t="shared" si="13"/>
        <v>0</v>
      </c>
      <c r="K285" s="74">
        <f t="shared" si="14"/>
        <v>0</v>
      </c>
      <c r="L285" s="74">
        <f t="shared" si="14"/>
        <v>0</v>
      </c>
      <c r="M285" s="21"/>
    </row>
    <row r="286" spans="1:13">
      <c r="A286" s="183"/>
      <c r="B286" s="185"/>
      <c r="C286" s="153"/>
      <c r="D286" s="159"/>
      <c r="E286" s="158"/>
      <c r="F286" s="71" t="str">
        <f>IF(D286&gt;0,IF((LEFT(D286,2)=LEFT(Data!C$4,2)),"Intra","Inter"),"")</f>
        <v/>
      </c>
      <c r="G286" s="72">
        <f t="shared" si="15"/>
        <v>0</v>
      </c>
      <c r="H286" s="158"/>
      <c r="I286" s="23"/>
      <c r="J286" s="74">
        <f t="shared" si="13"/>
        <v>0</v>
      </c>
      <c r="K286" s="74">
        <f t="shared" si="14"/>
        <v>0</v>
      </c>
      <c r="L286" s="74">
        <f t="shared" si="14"/>
        <v>0</v>
      </c>
      <c r="M286" s="21"/>
    </row>
    <row r="287" spans="1:13">
      <c r="A287" s="183"/>
      <c r="B287" s="185"/>
      <c r="C287" s="153"/>
      <c r="D287" s="159"/>
      <c r="E287" s="158"/>
      <c r="F287" s="71" t="str">
        <f>IF(D287&gt;0,IF((LEFT(D287,2)=LEFT(Data!C$4,2)),"Intra","Inter"),"")</f>
        <v/>
      </c>
      <c r="G287" s="72">
        <f t="shared" si="15"/>
        <v>0</v>
      </c>
      <c r="H287" s="158"/>
      <c r="I287" s="23"/>
      <c r="J287" s="74">
        <f t="shared" si="13"/>
        <v>0</v>
      </c>
      <c r="K287" s="74">
        <f t="shared" si="14"/>
        <v>0</v>
      </c>
      <c r="L287" s="74">
        <f t="shared" si="14"/>
        <v>0</v>
      </c>
      <c r="M287" s="21"/>
    </row>
    <row r="288" spans="1:13">
      <c r="A288" s="183"/>
      <c r="B288" s="185"/>
      <c r="C288" s="153"/>
      <c r="D288" s="159"/>
      <c r="E288" s="158"/>
      <c r="F288" s="71" t="str">
        <f>IF(D288&gt;0,IF((LEFT(D288,2)=LEFT(Data!C$4,2)),"Intra","Inter"),"")</f>
        <v/>
      </c>
      <c r="G288" s="72">
        <f t="shared" si="15"/>
        <v>0</v>
      </c>
      <c r="H288" s="158"/>
      <c r="I288" s="23"/>
      <c r="J288" s="74">
        <f t="shared" si="13"/>
        <v>0</v>
      </c>
      <c r="K288" s="74">
        <f t="shared" si="14"/>
        <v>0</v>
      </c>
      <c r="L288" s="74">
        <f t="shared" si="14"/>
        <v>0</v>
      </c>
      <c r="M288" s="21"/>
    </row>
    <row r="289" spans="1:13">
      <c r="A289" s="183"/>
      <c r="B289" s="185"/>
      <c r="C289" s="153"/>
      <c r="D289" s="159"/>
      <c r="E289" s="158"/>
      <c r="F289" s="71" t="str">
        <f>IF(D289&gt;0,IF((LEFT(D289,2)=LEFT(Data!C$4,2)),"Intra","Inter"),"")</f>
        <v/>
      </c>
      <c r="G289" s="72">
        <f t="shared" si="15"/>
        <v>0</v>
      </c>
      <c r="H289" s="158"/>
      <c r="I289" s="23"/>
      <c r="J289" s="74">
        <f t="shared" si="13"/>
        <v>0</v>
      </c>
      <c r="K289" s="74">
        <f t="shared" si="14"/>
        <v>0</v>
      </c>
      <c r="L289" s="74">
        <f t="shared" si="14"/>
        <v>0</v>
      </c>
      <c r="M289" s="21"/>
    </row>
    <row r="290" spans="1:13">
      <c r="A290" s="183"/>
      <c r="B290" s="185"/>
      <c r="C290" s="153"/>
      <c r="D290" s="159"/>
      <c r="E290" s="158"/>
      <c r="F290" s="71" t="str">
        <f>IF(D290&gt;0,IF((LEFT(D290,2)=LEFT(Data!C$4,2)),"Intra","Inter"),"")</f>
        <v/>
      </c>
      <c r="G290" s="72">
        <f t="shared" si="15"/>
        <v>0</v>
      </c>
      <c r="H290" s="158"/>
      <c r="I290" s="23"/>
      <c r="J290" s="74">
        <f t="shared" si="13"/>
        <v>0</v>
      </c>
      <c r="K290" s="74">
        <f t="shared" si="14"/>
        <v>0</v>
      </c>
      <c r="L290" s="74">
        <f t="shared" si="14"/>
        <v>0</v>
      </c>
      <c r="M290" s="21"/>
    </row>
    <row r="291" spans="1:13">
      <c r="A291" s="183"/>
      <c r="B291" s="185"/>
      <c r="C291" s="153"/>
      <c r="D291" s="159"/>
      <c r="E291" s="158"/>
      <c r="F291" s="71" t="str">
        <f>IF(D291&gt;0,IF((LEFT(D291,2)=LEFT(Data!C$4,2)),"Intra","Inter"),"")</f>
        <v/>
      </c>
      <c r="G291" s="72">
        <f t="shared" si="15"/>
        <v>0</v>
      </c>
      <c r="H291" s="158"/>
      <c r="I291" s="23"/>
      <c r="J291" s="74">
        <f t="shared" si="13"/>
        <v>0</v>
      </c>
      <c r="K291" s="74">
        <f t="shared" si="14"/>
        <v>0</v>
      </c>
      <c r="L291" s="74">
        <f t="shared" si="14"/>
        <v>0</v>
      </c>
      <c r="M291" s="21"/>
    </row>
    <row r="292" spans="1:13">
      <c r="A292" s="183"/>
      <c r="B292" s="185"/>
      <c r="C292" s="153"/>
      <c r="D292" s="159"/>
      <c r="E292" s="158"/>
      <c r="F292" s="71" t="str">
        <f>IF(D292&gt;0,IF((LEFT(D292,2)=LEFT(Data!C$4,2)),"Intra","Inter"),"")</f>
        <v/>
      </c>
      <c r="G292" s="72">
        <f t="shared" si="15"/>
        <v>0</v>
      </c>
      <c r="H292" s="158"/>
      <c r="I292" s="23"/>
      <c r="J292" s="74">
        <f t="shared" si="13"/>
        <v>0</v>
      </c>
      <c r="K292" s="74">
        <f t="shared" si="14"/>
        <v>0</v>
      </c>
      <c r="L292" s="74">
        <f t="shared" si="14"/>
        <v>0</v>
      </c>
      <c r="M292" s="21"/>
    </row>
    <row r="293" spans="1:13">
      <c r="A293" s="183"/>
      <c r="B293" s="185"/>
      <c r="C293" s="153"/>
      <c r="D293" s="159"/>
      <c r="E293" s="158"/>
      <c r="F293" s="71" t="str">
        <f>IF(D293&gt;0,IF((LEFT(D293,2)=LEFT(Data!C$4,2)),"Intra","Inter"),"")</f>
        <v/>
      </c>
      <c r="G293" s="72">
        <f t="shared" si="15"/>
        <v>0</v>
      </c>
      <c r="H293" s="158"/>
      <c r="I293" s="23"/>
      <c r="J293" s="74">
        <f t="shared" si="13"/>
        <v>0</v>
      </c>
      <c r="K293" s="74">
        <f t="shared" si="14"/>
        <v>0</v>
      </c>
      <c r="L293" s="74">
        <f t="shared" si="14"/>
        <v>0</v>
      </c>
      <c r="M293" s="21"/>
    </row>
    <row r="294" spans="1:13">
      <c r="A294" s="183"/>
      <c r="B294" s="185"/>
      <c r="C294" s="153"/>
      <c r="D294" s="159"/>
      <c r="E294" s="158"/>
      <c r="F294" s="71" t="str">
        <f>IF(D294&gt;0,IF((LEFT(D294,2)=LEFT(Data!C$4,2)),"Intra","Inter"),"")</f>
        <v/>
      </c>
      <c r="G294" s="72">
        <f t="shared" si="15"/>
        <v>0</v>
      </c>
      <c r="H294" s="158"/>
      <c r="I294" s="23"/>
      <c r="J294" s="74">
        <f t="shared" si="13"/>
        <v>0</v>
      </c>
      <c r="K294" s="74">
        <f t="shared" si="14"/>
        <v>0</v>
      </c>
      <c r="L294" s="74">
        <f t="shared" si="14"/>
        <v>0</v>
      </c>
      <c r="M294" s="21"/>
    </row>
    <row r="295" spans="1:13">
      <c r="A295" s="183"/>
      <c r="B295" s="185"/>
      <c r="C295" s="153"/>
      <c r="D295" s="159"/>
      <c r="E295" s="158"/>
      <c r="F295" s="71" t="str">
        <f>IF(D295&gt;0,IF((LEFT(D295,2)=LEFT(Data!C$4,2)),"Intra","Inter"),"")</f>
        <v/>
      </c>
      <c r="G295" s="72">
        <f t="shared" si="15"/>
        <v>0</v>
      </c>
      <c r="H295" s="158"/>
      <c r="I295" s="23"/>
      <c r="J295" s="74">
        <f t="shared" si="13"/>
        <v>0</v>
      </c>
      <c r="K295" s="74">
        <f t="shared" si="14"/>
        <v>0</v>
      </c>
      <c r="L295" s="74">
        <f t="shared" si="14"/>
        <v>0</v>
      </c>
      <c r="M295" s="21"/>
    </row>
    <row r="296" spans="1:13">
      <c r="A296" s="183"/>
      <c r="B296" s="185"/>
      <c r="C296" s="153"/>
      <c r="D296" s="159"/>
      <c r="E296" s="158"/>
      <c r="F296" s="71" t="str">
        <f>IF(D296&gt;0,IF((LEFT(D296,2)=LEFT(Data!C$4,2)),"Intra","Inter"),"")</f>
        <v/>
      </c>
      <c r="G296" s="72">
        <f t="shared" si="15"/>
        <v>0</v>
      </c>
      <c r="H296" s="158"/>
      <c r="I296" s="23"/>
      <c r="J296" s="74">
        <f t="shared" si="13"/>
        <v>0</v>
      </c>
      <c r="K296" s="74">
        <f t="shared" si="14"/>
        <v>0</v>
      </c>
      <c r="L296" s="74">
        <f t="shared" si="14"/>
        <v>0</v>
      </c>
      <c r="M296" s="21"/>
    </row>
    <row r="297" spans="1:13">
      <c r="A297" s="183"/>
      <c r="B297" s="185"/>
      <c r="C297" s="153"/>
      <c r="D297" s="159"/>
      <c r="E297" s="158"/>
      <c r="F297" s="71" t="str">
        <f>IF(D297&gt;0,IF((LEFT(D297,2)=LEFT(Data!C$4,2)),"Intra","Inter"),"")</f>
        <v/>
      </c>
      <c r="G297" s="72">
        <f t="shared" si="15"/>
        <v>0</v>
      </c>
      <c r="H297" s="158"/>
      <c r="I297" s="23"/>
      <c r="J297" s="74">
        <f t="shared" si="13"/>
        <v>0</v>
      </c>
      <c r="K297" s="74">
        <f t="shared" si="14"/>
        <v>0</v>
      </c>
      <c r="L297" s="74">
        <f t="shared" si="14"/>
        <v>0</v>
      </c>
      <c r="M297" s="21"/>
    </row>
    <row r="298" spans="1:13">
      <c r="A298" s="183"/>
      <c r="B298" s="185"/>
      <c r="C298" s="153"/>
      <c r="D298" s="159"/>
      <c r="E298" s="158"/>
      <c r="F298" s="71" t="str">
        <f>IF(D298&gt;0,IF((LEFT(D298,2)=LEFT(Data!C$4,2)),"Intra","Inter"),"")</f>
        <v/>
      </c>
      <c r="G298" s="72">
        <f t="shared" si="15"/>
        <v>0</v>
      </c>
      <c r="H298" s="158"/>
      <c r="I298" s="23"/>
      <c r="J298" s="74">
        <f t="shared" si="13"/>
        <v>0</v>
      </c>
      <c r="K298" s="74">
        <f t="shared" si="14"/>
        <v>0</v>
      </c>
      <c r="L298" s="74">
        <f t="shared" si="14"/>
        <v>0</v>
      </c>
      <c r="M298" s="21"/>
    </row>
    <row r="299" spans="1:13">
      <c r="A299" s="183"/>
      <c r="B299" s="185"/>
      <c r="C299" s="153"/>
      <c r="D299" s="159"/>
      <c r="E299" s="158"/>
      <c r="F299" s="71" t="str">
        <f>IF(D299&gt;0,IF((LEFT(D299,2)=LEFT(Data!C$4,2)),"Intra","Inter"),"")</f>
        <v/>
      </c>
      <c r="G299" s="72">
        <f t="shared" si="15"/>
        <v>0</v>
      </c>
      <c r="H299" s="158"/>
      <c r="I299" s="23"/>
      <c r="J299" s="74">
        <f t="shared" si="13"/>
        <v>0</v>
      </c>
      <c r="K299" s="74">
        <f t="shared" si="14"/>
        <v>0</v>
      </c>
      <c r="L299" s="74">
        <f t="shared" si="14"/>
        <v>0</v>
      </c>
      <c r="M299" s="21"/>
    </row>
    <row r="300" spans="1:13">
      <c r="A300" s="183"/>
      <c r="B300" s="185"/>
      <c r="C300" s="153"/>
      <c r="D300" s="159"/>
      <c r="E300" s="158"/>
      <c r="F300" s="71" t="str">
        <f>IF(D300&gt;0,IF((LEFT(D300,2)=LEFT(Data!C$4,2)),"Intra","Inter"),"")</f>
        <v/>
      </c>
      <c r="G300" s="72">
        <f t="shared" si="15"/>
        <v>0</v>
      </c>
      <c r="H300" s="158"/>
      <c r="I300" s="23"/>
      <c r="J300" s="74">
        <f t="shared" si="13"/>
        <v>0</v>
      </c>
      <c r="K300" s="74">
        <f t="shared" si="14"/>
        <v>0</v>
      </c>
      <c r="L300" s="74">
        <f t="shared" si="14"/>
        <v>0</v>
      </c>
      <c r="M300" s="21"/>
    </row>
    <row r="301" spans="1:13">
      <c r="A301" s="183"/>
      <c r="B301" s="185"/>
      <c r="C301" s="153"/>
      <c r="D301" s="159"/>
      <c r="E301" s="158"/>
      <c r="F301" s="71" t="str">
        <f>IF(D301&gt;0,IF((LEFT(D301,2)=LEFT(Data!C$4,2)),"Intra","Inter"),"")</f>
        <v/>
      </c>
      <c r="G301" s="72">
        <f t="shared" si="15"/>
        <v>0</v>
      </c>
      <c r="H301" s="158"/>
      <c r="I301" s="23"/>
      <c r="J301" s="74">
        <f t="shared" si="13"/>
        <v>0</v>
      </c>
      <c r="K301" s="74">
        <f t="shared" si="14"/>
        <v>0</v>
      </c>
      <c r="L301" s="74">
        <f t="shared" si="14"/>
        <v>0</v>
      </c>
      <c r="M301" s="21"/>
    </row>
    <row r="302" spans="1:13">
      <c r="A302" s="183"/>
      <c r="B302" s="185"/>
      <c r="C302" s="153"/>
      <c r="D302" s="159"/>
      <c r="E302" s="158"/>
      <c r="F302" s="71" t="str">
        <f>IF(D302&gt;0,IF((LEFT(D302,2)=LEFT(Data!C$4,2)),"Intra","Inter"),"")</f>
        <v/>
      </c>
      <c r="G302" s="72">
        <f t="shared" si="15"/>
        <v>0</v>
      </c>
      <c r="H302" s="158"/>
      <c r="I302" s="23"/>
      <c r="J302" s="74">
        <f t="shared" si="13"/>
        <v>0</v>
      </c>
      <c r="K302" s="74">
        <f t="shared" si="14"/>
        <v>0</v>
      </c>
      <c r="L302" s="74">
        <f t="shared" si="14"/>
        <v>0</v>
      </c>
      <c r="M302" s="21"/>
    </row>
    <row r="303" spans="1:13">
      <c r="A303" s="183"/>
      <c r="B303" s="185"/>
      <c r="C303" s="153"/>
      <c r="D303" s="159"/>
      <c r="E303" s="158"/>
      <c r="F303" s="71" t="str">
        <f>IF(D303&gt;0,IF((LEFT(D303,2)=LEFT(Data!C$4,2)),"Intra","Inter"),"")</f>
        <v/>
      </c>
      <c r="G303" s="72">
        <f t="shared" si="15"/>
        <v>0</v>
      </c>
      <c r="H303" s="158"/>
      <c r="I303" s="23"/>
      <c r="J303" s="74">
        <f t="shared" si="13"/>
        <v>0</v>
      </c>
      <c r="K303" s="74">
        <f t="shared" si="14"/>
        <v>0</v>
      </c>
      <c r="L303" s="74">
        <f t="shared" si="14"/>
        <v>0</v>
      </c>
      <c r="M303" s="21"/>
    </row>
    <row r="304" spans="1:13">
      <c r="A304" s="183"/>
      <c r="B304" s="185"/>
      <c r="C304" s="153"/>
      <c r="D304" s="159"/>
      <c r="E304" s="158"/>
      <c r="F304" s="71" t="str">
        <f>IF(D304&gt;0,IF((LEFT(D304,2)=LEFT(Data!C$4,2)),"Intra","Inter"),"")</f>
        <v/>
      </c>
      <c r="G304" s="72">
        <f t="shared" si="15"/>
        <v>0</v>
      </c>
      <c r="H304" s="158"/>
      <c r="I304" s="23"/>
      <c r="J304" s="74">
        <f t="shared" si="13"/>
        <v>0</v>
      </c>
      <c r="K304" s="74">
        <f t="shared" si="14"/>
        <v>0</v>
      </c>
      <c r="L304" s="74">
        <f t="shared" si="14"/>
        <v>0</v>
      </c>
      <c r="M304" s="21"/>
    </row>
    <row r="305" spans="1:13">
      <c r="A305" s="183"/>
      <c r="B305" s="185"/>
      <c r="C305" s="153"/>
      <c r="D305" s="159"/>
      <c r="E305" s="158"/>
      <c r="F305" s="71" t="str">
        <f>IF(D305&gt;0,IF((LEFT(D305,2)=LEFT(Data!C$4,2)),"Intra","Inter"),"")</f>
        <v/>
      </c>
      <c r="G305" s="72">
        <f t="shared" si="15"/>
        <v>0</v>
      </c>
      <c r="H305" s="158"/>
      <c r="I305" s="23"/>
      <c r="J305" s="74">
        <f t="shared" si="13"/>
        <v>0</v>
      </c>
      <c r="K305" s="74">
        <f t="shared" si="14"/>
        <v>0</v>
      </c>
      <c r="L305" s="74">
        <f t="shared" si="14"/>
        <v>0</v>
      </c>
      <c r="M305" s="21"/>
    </row>
    <row r="306" spans="1:13">
      <c r="A306" s="183"/>
      <c r="B306" s="185"/>
      <c r="C306" s="153"/>
      <c r="D306" s="159"/>
      <c r="E306" s="158"/>
      <c r="F306" s="71" t="str">
        <f>IF(D306&gt;0,IF((LEFT(D306,2)=LEFT(Data!C$4,2)),"Intra","Inter"),"")</f>
        <v/>
      </c>
      <c r="G306" s="72">
        <f t="shared" si="15"/>
        <v>0</v>
      </c>
      <c r="H306" s="158"/>
      <c r="I306" s="23"/>
      <c r="J306" s="74">
        <f t="shared" si="13"/>
        <v>0</v>
      </c>
      <c r="K306" s="74">
        <f t="shared" si="14"/>
        <v>0</v>
      </c>
      <c r="L306" s="74">
        <f t="shared" si="14"/>
        <v>0</v>
      </c>
      <c r="M306" s="21"/>
    </row>
    <row r="307" spans="1:13">
      <c r="A307" s="183"/>
      <c r="B307" s="185"/>
      <c r="C307" s="153"/>
      <c r="D307" s="159"/>
      <c r="E307" s="158"/>
      <c r="F307" s="71" t="str">
        <f>IF(D307&gt;0,IF((LEFT(D307,2)=LEFT(Data!C$4,2)),"Intra","Inter"),"")</f>
        <v/>
      </c>
      <c r="G307" s="72">
        <f t="shared" si="15"/>
        <v>0</v>
      </c>
      <c r="H307" s="158"/>
      <c r="I307" s="23"/>
      <c r="J307" s="74">
        <f t="shared" si="13"/>
        <v>0</v>
      </c>
      <c r="K307" s="74">
        <f t="shared" si="14"/>
        <v>0</v>
      </c>
      <c r="L307" s="74">
        <f t="shared" si="14"/>
        <v>0</v>
      </c>
      <c r="M307" s="21"/>
    </row>
    <row r="308" spans="1:13">
      <c r="A308" s="183"/>
      <c r="B308" s="185"/>
      <c r="C308" s="153"/>
      <c r="D308" s="159"/>
      <c r="E308" s="158"/>
      <c r="F308" s="71" t="str">
        <f>IF(D308&gt;0,IF((LEFT(D308,2)=LEFT(Data!C$4,2)),"Intra","Inter"),"")</f>
        <v/>
      </c>
      <c r="G308" s="72">
        <f t="shared" si="15"/>
        <v>0</v>
      </c>
      <c r="H308" s="158"/>
      <c r="I308" s="23"/>
      <c r="J308" s="74">
        <f t="shared" si="13"/>
        <v>0</v>
      </c>
      <c r="K308" s="74">
        <f t="shared" si="14"/>
        <v>0</v>
      </c>
      <c r="L308" s="74">
        <f t="shared" si="14"/>
        <v>0</v>
      </c>
      <c r="M308" s="21"/>
    </row>
    <row r="309" spans="1:13">
      <c r="A309" s="183"/>
      <c r="B309" s="185"/>
      <c r="C309" s="153"/>
      <c r="D309" s="159"/>
      <c r="E309" s="158"/>
      <c r="F309" s="71" t="str">
        <f>IF(D309&gt;0,IF((LEFT(D309,2)=LEFT(Data!C$4,2)),"Intra","Inter"),"")</f>
        <v/>
      </c>
      <c r="G309" s="72">
        <f t="shared" si="15"/>
        <v>0</v>
      </c>
      <c r="H309" s="158"/>
      <c r="I309" s="23"/>
      <c r="J309" s="74">
        <f t="shared" si="13"/>
        <v>0</v>
      </c>
      <c r="K309" s="74">
        <f t="shared" si="14"/>
        <v>0</v>
      </c>
      <c r="L309" s="74">
        <f t="shared" si="14"/>
        <v>0</v>
      </c>
      <c r="M309" s="21"/>
    </row>
    <row r="310" spans="1:13">
      <c r="A310" s="183"/>
      <c r="B310" s="185"/>
      <c r="C310" s="153"/>
      <c r="D310" s="159"/>
      <c r="E310" s="158"/>
      <c r="F310" s="71" t="str">
        <f>IF(D310&gt;0,IF((LEFT(D310,2)=LEFT(Data!C$4,2)),"Intra","Inter"),"")</f>
        <v/>
      </c>
      <c r="G310" s="72">
        <f t="shared" si="15"/>
        <v>0</v>
      </c>
      <c r="H310" s="158"/>
      <c r="I310" s="23"/>
      <c r="J310" s="74">
        <f t="shared" si="13"/>
        <v>0</v>
      </c>
      <c r="K310" s="74">
        <f t="shared" si="14"/>
        <v>0</v>
      </c>
      <c r="L310" s="74">
        <f t="shared" si="14"/>
        <v>0</v>
      </c>
      <c r="M310" s="21"/>
    </row>
    <row r="311" spans="1:13">
      <c r="A311" s="183"/>
      <c r="B311" s="185"/>
      <c r="C311" s="153"/>
      <c r="D311" s="159"/>
      <c r="E311" s="158"/>
      <c r="F311" s="71" t="str">
        <f>IF(D311&gt;0,IF((LEFT(D311,2)=LEFT(Data!C$4,2)),"Intra","Inter"),"")</f>
        <v/>
      </c>
      <c r="G311" s="72">
        <f t="shared" si="15"/>
        <v>0</v>
      </c>
      <c r="H311" s="158"/>
      <c r="I311" s="23"/>
      <c r="J311" s="74">
        <f t="shared" si="13"/>
        <v>0</v>
      </c>
      <c r="K311" s="74">
        <f t="shared" si="14"/>
        <v>0</v>
      </c>
      <c r="L311" s="74">
        <f t="shared" si="14"/>
        <v>0</v>
      </c>
      <c r="M311" s="21"/>
    </row>
    <row r="312" spans="1:13">
      <c r="A312" s="183"/>
      <c r="B312" s="185"/>
      <c r="C312" s="153"/>
      <c r="D312" s="159"/>
      <c r="E312" s="158"/>
      <c r="F312" s="71" t="str">
        <f>IF(D312&gt;0,IF((LEFT(D312,2)=LEFT(Data!C$4,2)),"Intra","Inter"),"")</f>
        <v/>
      </c>
      <c r="G312" s="72">
        <f t="shared" si="15"/>
        <v>0</v>
      </c>
      <c r="H312" s="158"/>
      <c r="I312" s="23"/>
      <c r="J312" s="74">
        <f t="shared" si="13"/>
        <v>0</v>
      </c>
      <c r="K312" s="74">
        <f t="shared" si="14"/>
        <v>0</v>
      </c>
      <c r="L312" s="74">
        <f t="shared" si="14"/>
        <v>0</v>
      </c>
      <c r="M312" s="21"/>
    </row>
    <row r="313" spans="1:13">
      <c r="A313" s="183"/>
      <c r="B313" s="185"/>
      <c r="C313" s="153"/>
      <c r="D313" s="159"/>
      <c r="E313" s="158"/>
      <c r="F313" s="71" t="str">
        <f>IF(D313&gt;0,IF((LEFT(D313,2)=LEFT(Data!C$4,2)),"Intra","Inter"),"")</f>
        <v/>
      </c>
      <c r="G313" s="72">
        <f t="shared" si="15"/>
        <v>0</v>
      </c>
      <c r="H313" s="158"/>
      <c r="I313" s="23"/>
      <c r="J313" s="74">
        <f t="shared" si="13"/>
        <v>0</v>
      </c>
      <c r="K313" s="74">
        <f t="shared" si="14"/>
        <v>0</v>
      </c>
      <c r="L313" s="74">
        <f t="shared" si="14"/>
        <v>0</v>
      </c>
      <c r="M313" s="21"/>
    </row>
    <row r="314" spans="1:13">
      <c r="A314" s="183"/>
      <c r="B314" s="185"/>
      <c r="C314" s="153"/>
      <c r="D314" s="159"/>
      <c r="E314" s="158"/>
      <c r="F314" s="71" t="str">
        <f>IF(D314&gt;0,IF((LEFT(D314,2)=LEFT(Data!C$4,2)),"Intra","Inter"),"")</f>
        <v/>
      </c>
      <c r="G314" s="72">
        <f t="shared" si="15"/>
        <v>0</v>
      </c>
      <c r="H314" s="158"/>
      <c r="I314" s="23"/>
      <c r="J314" s="74">
        <f t="shared" si="13"/>
        <v>0</v>
      </c>
      <c r="K314" s="74">
        <f t="shared" si="14"/>
        <v>0</v>
      </c>
      <c r="L314" s="74">
        <f t="shared" si="14"/>
        <v>0</v>
      </c>
      <c r="M314" s="21"/>
    </row>
    <row r="315" spans="1:13">
      <c r="A315" s="183"/>
      <c r="B315" s="185"/>
      <c r="C315" s="153"/>
      <c r="D315" s="159"/>
      <c r="E315" s="158"/>
      <c r="F315" s="71" t="str">
        <f>IF(D315&gt;0,IF((LEFT(D315,2)=LEFT(Data!C$4,2)),"Intra","Inter"),"")</f>
        <v/>
      </c>
      <c r="G315" s="72">
        <f t="shared" si="15"/>
        <v>0</v>
      </c>
      <c r="H315" s="158"/>
      <c r="I315" s="23"/>
      <c r="J315" s="74">
        <f t="shared" si="13"/>
        <v>0</v>
      </c>
      <c r="K315" s="74">
        <f t="shared" si="14"/>
        <v>0</v>
      </c>
      <c r="L315" s="74">
        <f t="shared" si="14"/>
        <v>0</v>
      </c>
      <c r="M315" s="21"/>
    </row>
    <row r="316" spans="1:13">
      <c r="A316" s="183"/>
      <c r="B316" s="185"/>
      <c r="C316" s="153"/>
      <c r="D316" s="159"/>
      <c r="E316" s="158"/>
      <c r="F316" s="71" t="str">
        <f>IF(D316&gt;0,IF((LEFT(D316,2)=LEFT(Data!C$4,2)),"Intra","Inter"),"")</f>
        <v/>
      </c>
      <c r="G316" s="72">
        <f t="shared" si="15"/>
        <v>0</v>
      </c>
      <c r="H316" s="158"/>
      <c r="I316" s="23"/>
      <c r="J316" s="74">
        <f t="shared" si="13"/>
        <v>0</v>
      </c>
      <c r="K316" s="74">
        <f t="shared" si="14"/>
        <v>0</v>
      </c>
      <c r="L316" s="74">
        <f t="shared" si="14"/>
        <v>0</v>
      </c>
      <c r="M316" s="21"/>
    </row>
    <row r="317" spans="1:13">
      <c r="A317" s="183"/>
      <c r="B317" s="185"/>
      <c r="C317" s="153"/>
      <c r="D317" s="159"/>
      <c r="E317" s="158"/>
      <c r="F317" s="71" t="str">
        <f>IF(D317&gt;0,IF((LEFT(D317,2)=LEFT(Data!C$4,2)),"Intra","Inter"),"")</f>
        <v/>
      </c>
      <c r="G317" s="72">
        <f t="shared" si="15"/>
        <v>0</v>
      </c>
      <c r="H317" s="158"/>
      <c r="I317" s="23"/>
      <c r="J317" s="74">
        <f t="shared" si="13"/>
        <v>0</v>
      </c>
      <c r="K317" s="74">
        <f t="shared" si="14"/>
        <v>0</v>
      </c>
      <c r="L317" s="74">
        <f t="shared" si="14"/>
        <v>0</v>
      </c>
      <c r="M317" s="21"/>
    </row>
    <row r="318" spans="1:13">
      <c r="A318" s="183"/>
      <c r="B318" s="185"/>
      <c r="C318" s="153"/>
      <c r="D318" s="159"/>
      <c r="E318" s="158"/>
      <c r="F318" s="71" t="str">
        <f>IF(D318&gt;0,IF((LEFT(D318,2)=LEFT(Data!C$4,2)),"Intra","Inter"),"")</f>
        <v/>
      </c>
      <c r="G318" s="72">
        <f t="shared" si="15"/>
        <v>0</v>
      </c>
      <c r="H318" s="158"/>
      <c r="I318" s="23"/>
      <c r="J318" s="74">
        <f t="shared" si="13"/>
        <v>0</v>
      </c>
      <c r="K318" s="74">
        <f t="shared" si="14"/>
        <v>0</v>
      </c>
      <c r="L318" s="74">
        <f t="shared" si="14"/>
        <v>0</v>
      </c>
      <c r="M318" s="21"/>
    </row>
    <row r="319" spans="1:13">
      <c r="A319" s="183"/>
      <c r="B319" s="185"/>
      <c r="C319" s="153"/>
      <c r="D319" s="159"/>
      <c r="E319" s="158"/>
      <c r="F319" s="71" t="str">
        <f>IF(D319&gt;0,IF((LEFT(D319,2)=LEFT(Data!C$4,2)),"Intra","Inter"),"")</f>
        <v/>
      </c>
      <c r="G319" s="72">
        <f t="shared" si="15"/>
        <v>0</v>
      </c>
      <c r="H319" s="158"/>
      <c r="I319" s="23"/>
      <c r="J319" s="74">
        <f t="shared" si="13"/>
        <v>0</v>
      </c>
      <c r="K319" s="74">
        <f t="shared" si="14"/>
        <v>0</v>
      </c>
      <c r="L319" s="74">
        <f t="shared" si="14"/>
        <v>0</v>
      </c>
      <c r="M319" s="21"/>
    </row>
    <row r="320" spans="1:13">
      <c r="A320" s="183"/>
      <c r="B320" s="185"/>
      <c r="C320" s="153"/>
      <c r="D320" s="159"/>
      <c r="E320" s="158"/>
      <c r="F320" s="71" t="str">
        <f>IF(D320&gt;0,IF((LEFT(D320,2)=LEFT(Data!C$4,2)),"Intra","Inter"),"")</f>
        <v/>
      </c>
      <c r="G320" s="72">
        <f t="shared" si="15"/>
        <v>0</v>
      </c>
      <c r="H320" s="158"/>
      <c r="I320" s="23"/>
      <c r="J320" s="74">
        <f t="shared" si="13"/>
        <v>0</v>
      </c>
      <c r="K320" s="74">
        <f t="shared" si="14"/>
        <v>0</v>
      </c>
      <c r="L320" s="74">
        <f t="shared" si="14"/>
        <v>0</v>
      </c>
      <c r="M320" s="21"/>
    </row>
    <row r="321" spans="1:13">
      <c r="A321" s="183"/>
      <c r="B321" s="185"/>
      <c r="C321" s="153"/>
      <c r="D321" s="159"/>
      <c r="E321" s="158"/>
      <c r="F321" s="71" t="str">
        <f>IF(D321&gt;0,IF((LEFT(D321,2)=LEFT(Data!C$4,2)),"Intra","Inter"),"")</f>
        <v/>
      </c>
      <c r="G321" s="72">
        <f t="shared" si="15"/>
        <v>0</v>
      </c>
      <c r="H321" s="158"/>
      <c r="I321" s="23"/>
      <c r="J321" s="74">
        <f t="shared" si="13"/>
        <v>0</v>
      </c>
      <c r="K321" s="74">
        <f t="shared" si="14"/>
        <v>0</v>
      </c>
      <c r="L321" s="74">
        <f t="shared" si="14"/>
        <v>0</v>
      </c>
      <c r="M321" s="21"/>
    </row>
    <row r="322" spans="1:13">
      <c r="A322" s="183"/>
      <c r="B322" s="185"/>
      <c r="C322" s="153"/>
      <c r="D322" s="159"/>
      <c r="E322" s="158"/>
      <c r="F322" s="71" t="str">
        <f>IF(D322&gt;0,IF((LEFT(D322,2)=LEFT(Data!C$4,2)),"Intra","Inter"),"")</f>
        <v/>
      </c>
      <c r="G322" s="72">
        <f t="shared" si="15"/>
        <v>0</v>
      </c>
      <c r="H322" s="158"/>
      <c r="I322" s="23"/>
      <c r="J322" s="74">
        <f t="shared" si="13"/>
        <v>0</v>
      </c>
      <c r="K322" s="74">
        <f t="shared" si="14"/>
        <v>0</v>
      </c>
      <c r="L322" s="74">
        <f t="shared" si="14"/>
        <v>0</v>
      </c>
      <c r="M322" s="21"/>
    </row>
    <row r="323" spans="1:13">
      <c r="A323" s="183"/>
      <c r="B323" s="185"/>
      <c r="C323" s="153"/>
      <c r="D323" s="159"/>
      <c r="E323" s="158"/>
      <c r="F323" s="71" t="str">
        <f>IF(D323&gt;0,IF((LEFT(D323,2)=LEFT(Data!C$4,2)),"Intra","Inter"),"")</f>
        <v/>
      </c>
      <c r="G323" s="72">
        <f t="shared" si="15"/>
        <v>0</v>
      </c>
      <c r="H323" s="158"/>
      <c r="I323" s="23"/>
      <c r="J323" s="74">
        <f t="shared" si="13"/>
        <v>0</v>
      </c>
      <c r="K323" s="74">
        <f t="shared" si="14"/>
        <v>0</v>
      </c>
      <c r="L323" s="74">
        <f t="shared" si="14"/>
        <v>0</v>
      </c>
      <c r="M323" s="21"/>
    </row>
    <row r="324" spans="1:13">
      <c r="A324" s="183"/>
      <c r="B324" s="185"/>
      <c r="C324" s="153"/>
      <c r="D324" s="159"/>
      <c r="E324" s="158"/>
      <c r="F324" s="71" t="str">
        <f>IF(D324&gt;0,IF((LEFT(D324,2)=LEFT(Data!C$4,2)),"Intra","Inter"),"")</f>
        <v/>
      </c>
      <c r="G324" s="72">
        <f t="shared" si="15"/>
        <v>0</v>
      </c>
      <c r="H324" s="158"/>
      <c r="I324" s="23"/>
      <c r="J324" s="74">
        <f t="shared" si="13"/>
        <v>0</v>
      </c>
      <c r="K324" s="74">
        <f t="shared" si="14"/>
        <v>0</v>
      </c>
      <c r="L324" s="74">
        <f t="shared" si="14"/>
        <v>0</v>
      </c>
      <c r="M324" s="21"/>
    </row>
    <row r="325" spans="1:13">
      <c r="A325" s="183"/>
      <c r="B325" s="185"/>
      <c r="C325" s="153"/>
      <c r="D325" s="159"/>
      <c r="E325" s="158"/>
      <c r="F325" s="71" t="str">
        <f>IF(D325&gt;0,IF((LEFT(D325,2)=LEFT(Data!C$4,2)),"Intra","Inter"),"")</f>
        <v/>
      </c>
      <c r="G325" s="72">
        <f t="shared" si="15"/>
        <v>0</v>
      </c>
      <c r="H325" s="158"/>
      <c r="I325" s="23"/>
      <c r="J325" s="74">
        <f t="shared" si="13"/>
        <v>0</v>
      </c>
      <c r="K325" s="74">
        <f t="shared" si="14"/>
        <v>0</v>
      </c>
      <c r="L325" s="74">
        <f t="shared" si="14"/>
        <v>0</v>
      </c>
      <c r="M325" s="21"/>
    </row>
    <row r="326" spans="1:13">
      <c r="A326" s="183"/>
      <c r="B326" s="185"/>
      <c r="C326" s="153"/>
      <c r="D326" s="159"/>
      <c r="E326" s="158"/>
      <c r="F326" s="71" t="str">
        <f>IF(D326&gt;0,IF((LEFT(D326,2)=LEFT(Data!C$4,2)),"Intra","Inter"),"")</f>
        <v/>
      </c>
      <c r="G326" s="72">
        <f t="shared" si="15"/>
        <v>0</v>
      </c>
      <c r="H326" s="158"/>
      <c r="I326" s="23"/>
      <c r="J326" s="74">
        <f t="shared" si="13"/>
        <v>0</v>
      </c>
      <c r="K326" s="74">
        <f t="shared" si="14"/>
        <v>0</v>
      </c>
      <c r="L326" s="74">
        <f t="shared" si="14"/>
        <v>0</v>
      </c>
      <c r="M326" s="21"/>
    </row>
    <row r="327" spans="1:13">
      <c r="A327" s="183"/>
      <c r="B327" s="185"/>
      <c r="C327" s="153"/>
      <c r="D327" s="159"/>
      <c r="E327" s="158"/>
      <c r="F327" s="71" t="str">
        <f>IF(D327&gt;0,IF((LEFT(D327,2)=LEFT(Data!C$4,2)),"Intra","Inter"),"")</f>
        <v/>
      </c>
      <c r="G327" s="72">
        <f t="shared" si="15"/>
        <v>0</v>
      </c>
      <c r="H327" s="158"/>
      <c r="I327" s="23"/>
      <c r="J327" s="74">
        <f t="shared" si="13"/>
        <v>0</v>
      </c>
      <c r="K327" s="74">
        <f t="shared" si="14"/>
        <v>0</v>
      </c>
      <c r="L327" s="74">
        <f t="shared" si="14"/>
        <v>0</v>
      </c>
      <c r="M327" s="21"/>
    </row>
    <row r="328" spans="1:13">
      <c r="A328" s="183"/>
      <c r="B328" s="185"/>
      <c r="C328" s="153"/>
      <c r="D328" s="159"/>
      <c r="E328" s="158"/>
      <c r="F328" s="71" t="str">
        <f>IF(D328&gt;0,IF((LEFT(D328,2)=LEFT(Data!C$4,2)),"Intra","Inter"),"")</f>
        <v/>
      </c>
      <c r="G328" s="72">
        <f t="shared" si="15"/>
        <v>0</v>
      </c>
      <c r="H328" s="158"/>
      <c r="I328" s="23"/>
      <c r="J328" s="74">
        <f t="shared" si="13"/>
        <v>0</v>
      </c>
      <c r="K328" s="74">
        <f t="shared" si="14"/>
        <v>0</v>
      </c>
      <c r="L328" s="74">
        <f t="shared" si="14"/>
        <v>0</v>
      </c>
      <c r="M328" s="21"/>
    </row>
    <row r="329" spans="1:13">
      <c r="A329" s="183"/>
      <c r="B329" s="185"/>
      <c r="C329" s="153"/>
      <c r="D329" s="159"/>
      <c r="E329" s="158"/>
      <c r="F329" s="71" t="str">
        <f>IF(D329&gt;0,IF((LEFT(D329,2)=LEFT(Data!C$4,2)),"Intra","Inter"),"")</f>
        <v/>
      </c>
      <c r="G329" s="72">
        <f t="shared" si="15"/>
        <v>0</v>
      </c>
      <c r="H329" s="158"/>
      <c r="I329" s="23"/>
      <c r="J329" s="74">
        <f t="shared" si="13"/>
        <v>0</v>
      </c>
      <c r="K329" s="74">
        <f t="shared" si="14"/>
        <v>0</v>
      </c>
      <c r="L329" s="74">
        <f t="shared" si="14"/>
        <v>0</v>
      </c>
      <c r="M329" s="21"/>
    </row>
    <row r="330" spans="1:13">
      <c r="A330" s="183"/>
      <c r="B330" s="185"/>
      <c r="C330" s="153"/>
      <c r="D330" s="159"/>
      <c r="E330" s="158"/>
      <c r="F330" s="71" t="str">
        <f>IF(D330&gt;0,IF((LEFT(D330,2)=LEFT(Data!C$4,2)),"Intra","Inter"),"")</f>
        <v/>
      </c>
      <c r="G330" s="72">
        <f t="shared" si="15"/>
        <v>0</v>
      </c>
      <c r="H330" s="158"/>
      <c r="I330" s="23"/>
      <c r="J330" s="74">
        <f t="shared" si="13"/>
        <v>0</v>
      </c>
      <c r="K330" s="74">
        <f t="shared" si="14"/>
        <v>0</v>
      </c>
      <c r="L330" s="74">
        <f t="shared" si="14"/>
        <v>0</v>
      </c>
      <c r="M330" s="21"/>
    </row>
    <row r="331" spans="1:13">
      <c r="A331" s="183"/>
      <c r="B331" s="185"/>
      <c r="C331" s="153"/>
      <c r="D331" s="159"/>
      <c r="E331" s="158"/>
      <c r="F331" s="71" t="str">
        <f>IF(D331&gt;0,IF((LEFT(D331,2)=LEFT(Data!C$4,2)),"Intra","Inter"),"")</f>
        <v/>
      </c>
      <c r="G331" s="72">
        <f t="shared" si="15"/>
        <v>0</v>
      </c>
      <c r="H331" s="158"/>
      <c r="I331" s="23"/>
      <c r="J331" s="74">
        <f t="shared" si="13"/>
        <v>0</v>
      </c>
      <c r="K331" s="74">
        <f t="shared" si="14"/>
        <v>0</v>
      </c>
      <c r="L331" s="74">
        <f t="shared" si="14"/>
        <v>0</v>
      </c>
      <c r="M331" s="21"/>
    </row>
    <row r="332" spans="1:13">
      <c r="A332" s="183"/>
      <c r="B332" s="185"/>
      <c r="C332" s="153"/>
      <c r="D332" s="159"/>
      <c r="E332" s="158"/>
      <c r="F332" s="71" t="str">
        <f>IF(D332&gt;0,IF((LEFT(D332,2)=LEFT(Data!C$4,2)),"Intra","Inter"),"")</f>
        <v/>
      </c>
      <c r="G332" s="72">
        <f t="shared" si="15"/>
        <v>0</v>
      </c>
      <c r="H332" s="158"/>
      <c r="I332" s="23"/>
      <c r="J332" s="74">
        <f t="shared" ref="J332:J395" si="16">IF($F332="inter",IF($I332&lt;&gt;"Exempt",IF($I332&lt;&gt;"Non GST",($H332*($I332)),(0)),(0)),(0))</f>
        <v>0</v>
      </c>
      <c r="K332" s="74">
        <f t="shared" ref="K332:L395" si="17">IF($F332="intra",IF($I332&lt;&gt;"Exempt",IF($I332&lt;&gt;"Non GST",($H332*($I332/2)),(0)),(0)),(0))</f>
        <v>0</v>
      </c>
      <c r="L332" s="74">
        <f t="shared" si="17"/>
        <v>0</v>
      </c>
      <c r="M332" s="21"/>
    </row>
    <row r="333" spans="1:13">
      <c r="A333" s="183"/>
      <c r="B333" s="185"/>
      <c r="C333" s="153"/>
      <c r="D333" s="159"/>
      <c r="E333" s="158"/>
      <c r="F333" s="71" t="str">
        <f>IF(D333&gt;0,IF((LEFT(D333,2)=LEFT(Data!C$4,2)),"Intra","Inter"),"")</f>
        <v/>
      </c>
      <c r="G333" s="72">
        <f t="shared" si="15"/>
        <v>0</v>
      </c>
      <c r="H333" s="158"/>
      <c r="I333" s="23"/>
      <c r="J333" s="74">
        <f t="shared" si="16"/>
        <v>0</v>
      </c>
      <c r="K333" s="74">
        <f t="shared" si="17"/>
        <v>0</v>
      </c>
      <c r="L333" s="74">
        <f t="shared" si="17"/>
        <v>0</v>
      </c>
      <c r="M333" s="21"/>
    </row>
    <row r="334" spans="1:13">
      <c r="A334" s="183"/>
      <c r="B334" s="185"/>
      <c r="C334" s="153"/>
      <c r="D334" s="159"/>
      <c r="E334" s="158"/>
      <c r="F334" s="71" t="str">
        <f>IF(D334&gt;0,IF((LEFT(D334,2)=LEFT(Data!C$4,2)),"Intra","Inter"),"")</f>
        <v/>
      </c>
      <c r="G334" s="72">
        <f t="shared" si="15"/>
        <v>0</v>
      </c>
      <c r="H334" s="158"/>
      <c r="I334" s="23"/>
      <c r="J334" s="74">
        <f t="shared" si="16"/>
        <v>0</v>
      </c>
      <c r="K334" s="74">
        <f t="shared" si="17"/>
        <v>0</v>
      </c>
      <c r="L334" s="74">
        <f t="shared" si="17"/>
        <v>0</v>
      </c>
      <c r="M334" s="21"/>
    </row>
    <row r="335" spans="1:13">
      <c r="A335" s="183"/>
      <c r="B335" s="185"/>
      <c r="C335" s="153"/>
      <c r="D335" s="159"/>
      <c r="E335" s="158"/>
      <c r="F335" s="71" t="str">
        <f>IF(D335&gt;0,IF((LEFT(D335,2)=LEFT(Data!C$4,2)),"Intra","Inter"),"")</f>
        <v/>
      </c>
      <c r="G335" s="72">
        <f t="shared" si="15"/>
        <v>0</v>
      </c>
      <c r="H335" s="158"/>
      <c r="I335" s="23"/>
      <c r="J335" s="74">
        <f t="shared" si="16"/>
        <v>0</v>
      </c>
      <c r="K335" s="74">
        <f t="shared" si="17"/>
        <v>0</v>
      </c>
      <c r="L335" s="74">
        <f t="shared" si="17"/>
        <v>0</v>
      </c>
      <c r="M335" s="21"/>
    </row>
    <row r="336" spans="1:13">
      <c r="A336" s="183"/>
      <c r="B336" s="185"/>
      <c r="C336" s="153"/>
      <c r="D336" s="159"/>
      <c r="E336" s="158"/>
      <c r="F336" s="71" t="str">
        <f>IF(D336&gt;0,IF((LEFT(D336,2)=LEFT(Data!C$4,2)),"Intra","Inter"),"")</f>
        <v/>
      </c>
      <c r="G336" s="72">
        <f t="shared" si="15"/>
        <v>0</v>
      </c>
      <c r="H336" s="158"/>
      <c r="I336" s="23"/>
      <c r="J336" s="74">
        <f t="shared" si="16"/>
        <v>0</v>
      </c>
      <c r="K336" s="74">
        <f t="shared" si="17"/>
        <v>0</v>
      </c>
      <c r="L336" s="74">
        <f t="shared" si="17"/>
        <v>0</v>
      </c>
      <c r="M336" s="21"/>
    </row>
    <row r="337" spans="1:13">
      <c r="A337" s="183"/>
      <c r="B337" s="185"/>
      <c r="C337" s="153"/>
      <c r="D337" s="159"/>
      <c r="E337" s="158"/>
      <c r="F337" s="71" t="str">
        <f>IF(D337&gt;0,IF((LEFT(D337,2)=LEFT(Data!C$4,2)),"Intra","Inter"),"")</f>
        <v/>
      </c>
      <c r="G337" s="72">
        <f t="shared" si="15"/>
        <v>0</v>
      </c>
      <c r="H337" s="158"/>
      <c r="I337" s="23"/>
      <c r="J337" s="74">
        <f t="shared" si="16"/>
        <v>0</v>
      </c>
      <c r="K337" s="74">
        <f t="shared" si="17"/>
        <v>0</v>
      </c>
      <c r="L337" s="74">
        <f t="shared" si="17"/>
        <v>0</v>
      </c>
      <c r="M337" s="21"/>
    </row>
    <row r="338" spans="1:13">
      <c r="A338" s="183"/>
      <c r="B338" s="185"/>
      <c r="C338" s="153"/>
      <c r="D338" s="159"/>
      <c r="E338" s="158"/>
      <c r="F338" s="71" t="str">
        <f>IF(D338&gt;0,IF((LEFT(D338,2)=LEFT(Data!C$4,2)),"Intra","Inter"),"")</f>
        <v/>
      </c>
      <c r="G338" s="72">
        <f t="shared" si="15"/>
        <v>0</v>
      </c>
      <c r="H338" s="158"/>
      <c r="I338" s="23"/>
      <c r="J338" s="74">
        <f t="shared" si="16"/>
        <v>0</v>
      </c>
      <c r="K338" s="74">
        <f t="shared" si="17"/>
        <v>0</v>
      </c>
      <c r="L338" s="74">
        <f t="shared" si="17"/>
        <v>0</v>
      </c>
      <c r="M338" s="21"/>
    </row>
    <row r="339" spans="1:13">
      <c r="A339" s="183"/>
      <c r="B339" s="185"/>
      <c r="C339" s="153"/>
      <c r="D339" s="159"/>
      <c r="E339" s="158"/>
      <c r="F339" s="71" t="str">
        <f>IF(D339&gt;0,IF((LEFT(D339,2)=LEFT(Data!C$4,2)),"Intra","Inter"),"")</f>
        <v/>
      </c>
      <c r="G339" s="72">
        <f t="shared" ref="G339:G402" si="18">ROUND(H339+J339+K339+L339,0)</f>
        <v>0</v>
      </c>
      <c r="H339" s="158"/>
      <c r="I339" s="23"/>
      <c r="J339" s="74">
        <f t="shared" si="16"/>
        <v>0</v>
      </c>
      <c r="K339" s="74">
        <f t="shared" si="17"/>
        <v>0</v>
      </c>
      <c r="L339" s="74">
        <f t="shared" si="17"/>
        <v>0</v>
      </c>
      <c r="M339" s="21"/>
    </row>
    <row r="340" spans="1:13">
      <c r="A340" s="183"/>
      <c r="B340" s="185"/>
      <c r="C340" s="153"/>
      <c r="D340" s="159"/>
      <c r="E340" s="158"/>
      <c r="F340" s="71" t="str">
        <f>IF(D340&gt;0,IF((LEFT(D340,2)=LEFT(Data!C$4,2)),"Intra","Inter"),"")</f>
        <v/>
      </c>
      <c r="G340" s="72">
        <f t="shared" si="18"/>
        <v>0</v>
      </c>
      <c r="H340" s="158"/>
      <c r="I340" s="23"/>
      <c r="J340" s="74">
        <f t="shared" si="16"/>
        <v>0</v>
      </c>
      <c r="K340" s="74">
        <f t="shared" si="17"/>
        <v>0</v>
      </c>
      <c r="L340" s="74">
        <f t="shared" si="17"/>
        <v>0</v>
      </c>
      <c r="M340" s="21"/>
    </row>
    <row r="341" spans="1:13">
      <c r="A341" s="183"/>
      <c r="B341" s="185"/>
      <c r="C341" s="153"/>
      <c r="D341" s="159"/>
      <c r="E341" s="158"/>
      <c r="F341" s="71" t="str">
        <f>IF(D341&gt;0,IF((LEFT(D341,2)=LEFT(Data!C$4,2)),"Intra","Inter"),"")</f>
        <v/>
      </c>
      <c r="G341" s="72">
        <f t="shared" si="18"/>
        <v>0</v>
      </c>
      <c r="H341" s="158"/>
      <c r="I341" s="23"/>
      <c r="J341" s="74">
        <f t="shared" si="16"/>
        <v>0</v>
      </c>
      <c r="K341" s="74">
        <f t="shared" si="17"/>
        <v>0</v>
      </c>
      <c r="L341" s="74">
        <f t="shared" si="17"/>
        <v>0</v>
      </c>
      <c r="M341" s="21"/>
    </row>
    <row r="342" spans="1:13">
      <c r="A342" s="183"/>
      <c r="B342" s="185"/>
      <c r="C342" s="153"/>
      <c r="D342" s="159"/>
      <c r="E342" s="158"/>
      <c r="F342" s="71" t="str">
        <f>IF(D342&gt;0,IF((LEFT(D342,2)=LEFT(Data!C$4,2)),"Intra","Inter"),"")</f>
        <v/>
      </c>
      <c r="G342" s="72">
        <f t="shared" si="18"/>
        <v>0</v>
      </c>
      <c r="H342" s="158"/>
      <c r="I342" s="23"/>
      <c r="J342" s="74">
        <f t="shared" si="16"/>
        <v>0</v>
      </c>
      <c r="K342" s="74">
        <f t="shared" si="17"/>
        <v>0</v>
      </c>
      <c r="L342" s="74">
        <f t="shared" si="17"/>
        <v>0</v>
      </c>
      <c r="M342" s="21"/>
    </row>
    <row r="343" spans="1:13">
      <c r="A343" s="183"/>
      <c r="B343" s="185"/>
      <c r="C343" s="153"/>
      <c r="D343" s="159"/>
      <c r="E343" s="158"/>
      <c r="F343" s="71" t="str">
        <f>IF(D343&gt;0,IF((LEFT(D343,2)=LEFT(Data!C$4,2)),"Intra","Inter"),"")</f>
        <v/>
      </c>
      <c r="G343" s="72">
        <f t="shared" si="18"/>
        <v>0</v>
      </c>
      <c r="H343" s="158"/>
      <c r="I343" s="23"/>
      <c r="J343" s="74">
        <f t="shared" si="16"/>
        <v>0</v>
      </c>
      <c r="K343" s="74">
        <f t="shared" si="17"/>
        <v>0</v>
      </c>
      <c r="L343" s="74">
        <f t="shared" si="17"/>
        <v>0</v>
      </c>
      <c r="M343" s="21"/>
    </row>
    <row r="344" spans="1:13">
      <c r="A344" s="183"/>
      <c r="B344" s="185"/>
      <c r="C344" s="153"/>
      <c r="D344" s="159"/>
      <c r="E344" s="158"/>
      <c r="F344" s="71" t="str">
        <f>IF(D344&gt;0,IF((LEFT(D344,2)=LEFT(Data!C$4,2)),"Intra","Inter"),"")</f>
        <v/>
      </c>
      <c r="G344" s="72">
        <f t="shared" si="18"/>
        <v>0</v>
      </c>
      <c r="H344" s="158"/>
      <c r="I344" s="23"/>
      <c r="J344" s="74">
        <f t="shared" si="16"/>
        <v>0</v>
      </c>
      <c r="K344" s="74">
        <f t="shared" si="17"/>
        <v>0</v>
      </c>
      <c r="L344" s="74">
        <f t="shared" si="17"/>
        <v>0</v>
      </c>
      <c r="M344" s="21"/>
    </row>
    <row r="345" spans="1:13">
      <c r="A345" s="183"/>
      <c r="B345" s="185"/>
      <c r="C345" s="153"/>
      <c r="D345" s="159"/>
      <c r="E345" s="158"/>
      <c r="F345" s="71" t="str">
        <f>IF(D345&gt;0,IF((LEFT(D345,2)=LEFT(Data!C$4,2)),"Intra","Inter"),"")</f>
        <v/>
      </c>
      <c r="G345" s="72">
        <f t="shared" si="18"/>
        <v>0</v>
      </c>
      <c r="H345" s="158"/>
      <c r="I345" s="23"/>
      <c r="J345" s="74">
        <f t="shared" si="16"/>
        <v>0</v>
      </c>
      <c r="K345" s="74">
        <f t="shared" si="17"/>
        <v>0</v>
      </c>
      <c r="L345" s="74">
        <f t="shared" si="17"/>
        <v>0</v>
      </c>
      <c r="M345" s="21"/>
    </row>
    <row r="346" spans="1:13">
      <c r="A346" s="183"/>
      <c r="B346" s="185"/>
      <c r="C346" s="153"/>
      <c r="D346" s="159"/>
      <c r="E346" s="158"/>
      <c r="F346" s="71" t="str">
        <f>IF(D346&gt;0,IF((LEFT(D346,2)=LEFT(Data!C$4,2)),"Intra","Inter"),"")</f>
        <v/>
      </c>
      <c r="G346" s="72">
        <f t="shared" si="18"/>
        <v>0</v>
      </c>
      <c r="H346" s="158"/>
      <c r="I346" s="23"/>
      <c r="J346" s="74">
        <f t="shared" si="16"/>
        <v>0</v>
      </c>
      <c r="K346" s="74">
        <f t="shared" si="17"/>
        <v>0</v>
      </c>
      <c r="L346" s="74">
        <f t="shared" si="17"/>
        <v>0</v>
      </c>
      <c r="M346" s="21"/>
    </row>
    <row r="347" spans="1:13">
      <c r="A347" s="183"/>
      <c r="B347" s="185"/>
      <c r="C347" s="153"/>
      <c r="D347" s="159"/>
      <c r="E347" s="158"/>
      <c r="F347" s="71" t="str">
        <f>IF(D347&gt;0,IF((LEFT(D347,2)=LEFT(Data!C$4,2)),"Intra","Inter"),"")</f>
        <v/>
      </c>
      <c r="G347" s="72">
        <f t="shared" si="18"/>
        <v>0</v>
      </c>
      <c r="H347" s="158"/>
      <c r="I347" s="23"/>
      <c r="J347" s="74">
        <f t="shared" si="16"/>
        <v>0</v>
      </c>
      <c r="K347" s="74">
        <f t="shared" si="17"/>
        <v>0</v>
      </c>
      <c r="L347" s="74">
        <f t="shared" si="17"/>
        <v>0</v>
      </c>
      <c r="M347" s="21"/>
    </row>
    <row r="348" spans="1:13">
      <c r="A348" s="183"/>
      <c r="B348" s="185"/>
      <c r="C348" s="153"/>
      <c r="D348" s="159"/>
      <c r="E348" s="158"/>
      <c r="F348" s="71" t="str">
        <f>IF(D348&gt;0,IF((LEFT(D348,2)=LEFT(Data!C$4,2)),"Intra","Inter"),"")</f>
        <v/>
      </c>
      <c r="G348" s="72">
        <f t="shared" si="18"/>
        <v>0</v>
      </c>
      <c r="H348" s="158"/>
      <c r="I348" s="23"/>
      <c r="J348" s="74">
        <f t="shared" si="16"/>
        <v>0</v>
      </c>
      <c r="K348" s="74">
        <f t="shared" si="17"/>
        <v>0</v>
      </c>
      <c r="L348" s="74">
        <f t="shared" si="17"/>
        <v>0</v>
      </c>
      <c r="M348" s="21"/>
    </row>
    <row r="349" spans="1:13">
      <c r="A349" s="183"/>
      <c r="B349" s="185"/>
      <c r="C349" s="153"/>
      <c r="D349" s="159"/>
      <c r="E349" s="158"/>
      <c r="F349" s="71" t="str">
        <f>IF(D349&gt;0,IF((LEFT(D349,2)=LEFT(Data!C$4,2)),"Intra","Inter"),"")</f>
        <v/>
      </c>
      <c r="G349" s="72">
        <f t="shared" si="18"/>
        <v>0</v>
      </c>
      <c r="H349" s="158"/>
      <c r="I349" s="23"/>
      <c r="J349" s="74">
        <f t="shared" si="16"/>
        <v>0</v>
      </c>
      <c r="K349" s="74">
        <f t="shared" si="17"/>
        <v>0</v>
      </c>
      <c r="L349" s="74">
        <f t="shared" si="17"/>
        <v>0</v>
      </c>
      <c r="M349" s="21"/>
    </row>
    <row r="350" spans="1:13">
      <c r="A350" s="183"/>
      <c r="B350" s="185"/>
      <c r="C350" s="153"/>
      <c r="D350" s="159"/>
      <c r="E350" s="158"/>
      <c r="F350" s="71" t="str">
        <f>IF(D350&gt;0,IF((LEFT(D350,2)=LEFT(Data!C$4,2)),"Intra","Inter"),"")</f>
        <v/>
      </c>
      <c r="G350" s="72">
        <f t="shared" si="18"/>
        <v>0</v>
      </c>
      <c r="H350" s="158"/>
      <c r="I350" s="23"/>
      <c r="J350" s="74">
        <f t="shared" si="16"/>
        <v>0</v>
      </c>
      <c r="K350" s="74">
        <f t="shared" si="17"/>
        <v>0</v>
      </c>
      <c r="L350" s="74">
        <f t="shared" si="17"/>
        <v>0</v>
      </c>
      <c r="M350" s="21"/>
    </row>
    <row r="351" spans="1:13">
      <c r="A351" s="183"/>
      <c r="B351" s="185"/>
      <c r="C351" s="153"/>
      <c r="D351" s="159"/>
      <c r="E351" s="158"/>
      <c r="F351" s="71" t="str">
        <f>IF(D351&gt;0,IF((LEFT(D351,2)=LEFT(Data!C$4,2)),"Intra","Inter"),"")</f>
        <v/>
      </c>
      <c r="G351" s="72">
        <f t="shared" si="18"/>
        <v>0</v>
      </c>
      <c r="H351" s="158"/>
      <c r="I351" s="23"/>
      <c r="J351" s="74">
        <f t="shared" si="16"/>
        <v>0</v>
      </c>
      <c r="K351" s="74">
        <f t="shared" si="17"/>
        <v>0</v>
      </c>
      <c r="L351" s="74">
        <f t="shared" si="17"/>
        <v>0</v>
      </c>
      <c r="M351" s="21"/>
    </row>
    <row r="352" spans="1:13">
      <c r="A352" s="183"/>
      <c r="B352" s="185"/>
      <c r="C352" s="153"/>
      <c r="D352" s="159"/>
      <c r="E352" s="158"/>
      <c r="F352" s="71" t="str">
        <f>IF(D352&gt;0,IF((LEFT(D352,2)=LEFT(Data!C$4,2)),"Intra","Inter"),"")</f>
        <v/>
      </c>
      <c r="G352" s="72">
        <f t="shared" si="18"/>
        <v>0</v>
      </c>
      <c r="H352" s="158"/>
      <c r="I352" s="23"/>
      <c r="J352" s="74">
        <f t="shared" si="16"/>
        <v>0</v>
      </c>
      <c r="K352" s="74">
        <f t="shared" si="17"/>
        <v>0</v>
      </c>
      <c r="L352" s="74">
        <f t="shared" si="17"/>
        <v>0</v>
      </c>
      <c r="M352" s="21"/>
    </row>
    <row r="353" spans="1:13">
      <c r="A353" s="183"/>
      <c r="B353" s="185"/>
      <c r="C353" s="153"/>
      <c r="D353" s="159"/>
      <c r="E353" s="158"/>
      <c r="F353" s="71" t="str">
        <f>IF(D353&gt;0,IF((LEFT(D353,2)=LEFT(Data!C$4,2)),"Intra","Inter"),"")</f>
        <v/>
      </c>
      <c r="G353" s="72">
        <f t="shared" si="18"/>
        <v>0</v>
      </c>
      <c r="H353" s="158"/>
      <c r="I353" s="23"/>
      <c r="J353" s="74">
        <f t="shared" si="16"/>
        <v>0</v>
      </c>
      <c r="K353" s="74">
        <f t="shared" si="17"/>
        <v>0</v>
      </c>
      <c r="L353" s="74">
        <f t="shared" si="17"/>
        <v>0</v>
      </c>
      <c r="M353" s="21"/>
    </row>
    <row r="354" spans="1:13">
      <c r="A354" s="183"/>
      <c r="B354" s="185"/>
      <c r="C354" s="153"/>
      <c r="D354" s="159"/>
      <c r="E354" s="158"/>
      <c r="F354" s="71" t="str">
        <f>IF(D354&gt;0,IF((LEFT(D354,2)=LEFT(Data!C$4,2)),"Intra","Inter"),"")</f>
        <v/>
      </c>
      <c r="G354" s="72">
        <f t="shared" si="18"/>
        <v>0</v>
      </c>
      <c r="H354" s="158"/>
      <c r="I354" s="23"/>
      <c r="J354" s="74">
        <f t="shared" si="16"/>
        <v>0</v>
      </c>
      <c r="K354" s="74">
        <f t="shared" si="17"/>
        <v>0</v>
      </c>
      <c r="L354" s="74">
        <f t="shared" si="17"/>
        <v>0</v>
      </c>
      <c r="M354" s="21"/>
    </row>
    <row r="355" spans="1:13">
      <c r="A355" s="183"/>
      <c r="B355" s="185"/>
      <c r="C355" s="153"/>
      <c r="D355" s="159"/>
      <c r="E355" s="158"/>
      <c r="F355" s="71" t="str">
        <f>IF(D355&gt;0,IF((LEFT(D355,2)=LEFT(Data!C$4,2)),"Intra","Inter"),"")</f>
        <v/>
      </c>
      <c r="G355" s="72">
        <f t="shared" si="18"/>
        <v>0</v>
      </c>
      <c r="H355" s="158"/>
      <c r="I355" s="23"/>
      <c r="J355" s="74">
        <f t="shared" si="16"/>
        <v>0</v>
      </c>
      <c r="K355" s="74">
        <f t="shared" si="17"/>
        <v>0</v>
      </c>
      <c r="L355" s="74">
        <f t="shared" si="17"/>
        <v>0</v>
      </c>
      <c r="M355" s="21"/>
    </row>
    <row r="356" spans="1:13">
      <c r="A356" s="183"/>
      <c r="B356" s="185"/>
      <c r="C356" s="153"/>
      <c r="D356" s="159"/>
      <c r="E356" s="158"/>
      <c r="F356" s="71" t="str">
        <f>IF(D356&gt;0,IF((LEFT(D356,2)=LEFT(Data!C$4,2)),"Intra","Inter"),"")</f>
        <v/>
      </c>
      <c r="G356" s="72">
        <f t="shared" si="18"/>
        <v>0</v>
      </c>
      <c r="H356" s="158"/>
      <c r="I356" s="23"/>
      <c r="J356" s="74">
        <f t="shared" si="16"/>
        <v>0</v>
      </c>
      <c r="K356" s="74">
        <f t="shared" si="17"/>
        <v>0</v>
      </c>
      <c r="L356" s="74">
        <f t="shared" si="17"/>
        <v>0</v>
      </c>
      <c r="M356" s="21"/>
    </row>
    <row r="357" spans="1:13">
      <c r="A357" s="183"/>
      <c r="B357" s="185"/>
      <c r="C357" s="153"/>
      <c r="D357" s="159"/>
      <c r="E357" s="158"/>
      <c r="F357" s="71" t="str">
        <f>IF(D357&gt;0,IF((LEFT(D357,2)=LEFT(Data!C$4,2)),"Intra","Inter"),"")</f>
        <v/>
      </c>
      <c r="G357" s="72">
        <f t="shared" si="18"/>
        <v>0</v>
      </c>
      <c r="H357" s="158"/>
      <c r="I357" s="23"/>
      <c r="J357" s="74">
        <f t="shared" si="16"/>
        <v>0</v>
      </c>
      <c r="K357" s="74">
        <f t="shared" si="17"/>
        <v>0</v>
      </c>
      <c r="L357" s="74">
        <f t="shared" si="17"/>
        <v>0</v>
      </c>
      <c r="M357" s="21"/>
    </row>
    <row r="358" spans="1:13">
      <c r="A358" s="183"/>
      <c r="B358" s="185"/>
      <c r="C358" s="153"/>
      <c r="D358" s="159"/>
      <c r="E358" s="158"/>
      <c r="F358" s="71" t="str">
        <f>IF(D358&gt;0,IF((LEFT(D358,2)=LEFT(Data!C$4,2)),"Intra","Inter"),"")</f>
        <v/>
      </c>
      <c r="G358" s="72">
        <f t="shared" si="18"/>
        <v>0</v>
      </c>
      <c r="H358" s="158"/>
      <c r="I358" s="23"/>
      <c r="J358" s="74">
        <f t="shared" si="16"/>
        <v>0</v>
      </c>
      <c r="K358" s="74">
        <f t="shared" si="17"/>
        <v>0</v>
      </c>
      <c r="L358" s="74">
        <f t="shared" si="17"/>
        <v>0</v>
      </c>
      <c r="M358" s="21"/>
    </row>
    <row r="359" spans="1:13">
      <c r="A359" s="183"/>
      <c r="B359" s="185"/>
      <c r="C359" s="153"/>
      <c r="D359" s="159"/>
      <c r="E359" s="158"/>
      <c r="F359" s="71" t="str">
        <f>IF(D359&gt;0,IF((LEFT(D359,2)=LEFT(Data!C$4,2)),"Intra","Inter"),"")</f>
        <v/>
      </c>
      <c r="G359" s="72">
        <f t="shared" si="18"/>
        <v>0</v>
      </c>
      <c r="H359" s="158"/>
      <c r="I359" s="23"/>
      <c r="J359" s="74">
        <f t="shared" si="16"/>
        <v>0</v>
      </c>
      <c r="K359" s="74">
        <f t="shared" si="17"/>
        <v>0</v>
      </c>
      <c r="L359" s="74">
        <f t="shared" si="17"/>
        <v>0</v>
      </c>
      <c r="M359" s="21"/>
    </row>
    <row r="360" spans="1:13">
      <c r="A360" s="183"/>
      <c r="B360" s="185"/>
      <c r="C360" s="153"/>
      <c r="D360" s="159"/>
      <c r="E360" s="158"/>
      <c r="F360" s="71" t="str">
        <f>IF(D360&gt;0,IF((LEFT(D360,2)=LEFT(Data!C$4,2)),"Intra","Inter"),"")</f>
        <v/>
      </c>
      <c r="G360" s="72">
        <f t="shared" si="18"/>
        <v>0</v>
      </c>
      <c r="H360" s="158"/>
      <c r="I360" s="23"/>
      <c r="J360" s="74">
        <f t="shared" si="16"/>
        <v>0</v>
      </c>
      <c r="K360" s="74">
        <f t="shared" si="17"/>
        <v>0</v>
      </c>
      <c r="L360" s="74">
        <f t="shared" si="17"/>
        <v>0</v>
      </c>
      <c r="M360" s="21"/>
    </row>
    <row r="361" spans="1:13">
      <c r="A361" s="183"/>
      <c r="B361" s="185"/>
      <c r="C361" s="153"/>
      <c r="D361" s="159"/>
      <c r="E361" s="158"/>
      <c r="F361" s="71" t="str">
        <f>IF(D361&gt;0,IF((LEFT(D361,2)=LEFT(Data!C$4,2)),"Intra","Inter"),"")</f>
        <v/>
      </c>
      <c r="G361" s="72">
        <f t="shared" si="18"/>
        <v>0</v>
      </c>
      <c r="H361" s="158"/>
      <c r="I361" s="23"/>
      <c r="J361" s="74">
        <f t="shared" si="16"/>
        <v>0</v>
      </c>
      <c r="K361" s="74">
        <f t="shared" si="17"/>
        <v>0</v>
      </c>
      <c r="L361" s="74">
        <f t="shared" si="17"/>
        <v>0</v>
      </c>
      <c r="M361" s="21"/>
    </row>
    <row r="362" spans="1:13">
      <c r="A362" s="183"/>
      <c r="B362" s="185"/>
      <c r="C362" s="153"/>
      <c r="D362" s="159"/>
      <c r="E362" s="158"/>
      <c r="F362" s="71" t="str">
        <f>IF(D362&gt;0,IF((LEFT(D362,2)=LEFT(Data!C$4,2)),"Intra","Inter"),"")</f>
        <v/>
      </c>
      <c r="G362" s="72">
        <f t="shared" si="18"/>
        <v>0</v>
      </c>
      <c r="H362" s="158"/>
      <c r="I362" s="23"/>
      <c r="J362" s="74">
        <f t="shared" si="16"/>
        <v>0</v>
      </c>
      <c r="K362" s="74">
        <f t="shared" si="17"/>
        <v>0</v>
      </c>
      <c r="L362" s="74">
        <f t="shared" si="17"/>
        <v>0</v>
      </c>
      <c r="M362" s="21"/>
    </row>
    <row r="363" spans="1:13">
      <c r="A363" s="183"/>
      <c r="B363" s="185"/>
      <c r="C363" s="153"/>
      <c r="D363" s="159"/>
      <c r="E363" s="158"/>
      <c r="F363" s="71" t="str">
        <f>IF(D363&gt;0,IF((LEFT(D363,2)=LEFT(Data!C$4,2)),"Intra","Inter"),"")</f>
        <v/>
      </c>
      <c r="G363" s="72">
        <f t="shared" si="18"/>
        <v>0</v>
      </c>
      <c r="H363" s="158"/>
      <c r="I363" s="23"/>
      <c r="J363" s="74">
        <f t="shared" si="16"/>
        <v>0</v>
      </c>
      <c r="K363" s="74">
        <f t="shared" si="17"/>
        <v>0</v>
      </c>
      <c r="L363" s="74">
        <f t="shared" si="17"/>
        <v>0</v>
      </c>
      <c r="M363" s="21"/>
    </row>
    <row r="364" spans="1:13">
      <c r="A364" s="183"/>
      <c r="B364" s="185"/>
      <c r="C364" s="153"/>
      <c r="D364" s="159"/>
      <c r="E364" s="158"/>
      <c r="F364" s="71" t="str">
        <f>IF(D364&gt;0,IF((LEFT(D364,2)=LEFT(Data!C$4,2)),"Intra","Inter"),"")</f>
        <v/>
      </c>
      <c r="G364" s="72">
        <f t="shared" si="18"/>
        <v>0</v>
      </c>
      <c r="H364" s="158"/>
      <c r="I364" s="23"/>
      <c r="J364" s="74">
        <f t="shared" si="16"/>
        <v>0</v>
      </c>
      <c r="K364" s="74">
        <f t="shared" si="17"/>
        <v>0</v>
      </c>
      <c r="L364" s="74">
        <f t="shared" si="17"/>
        <v>0</v>
      </c>
      <c r="M364" s="21"/>
    </row>
    <row r="365" spans="1:13">
      <c r="A365" s="183"/>
      <c r="B365" s="185"/>
      <c r="C365" s="153"/>
      <c r="D365" s="159"/>
      <c r="E365" s="158"/>
      <c r="F365" s="71" t="str">
        <f>IF(D365&gt;0,IF((LEFT(D365,2)=LEFT(Data!C$4,2)),"Intra","Inter"),"")</f>
        <v/>
      </c>
      <c r="G365" s="72">
        <f t="shared" si="18"/>
        <v>0</v>
      </c>
      <c r="H365" s="158"/>
      <c r="I365" s="23"/>
      <c r="J365" s="74">
        <f t="shared" si="16"/>
        <v>0</v>
      </c>
      <c r="K365" s="74">
        <f t="shared" si="17"/>
        <v>0</v>
      </c>
      <c r="L365" s="74">
        <f t="shared" si="17"/>
        <v>0</v>
      </c>
      <c r="M365" s="21"/>
    </row>
    <row r="366" spans="1:13">
      <c r="A366" s="183"/>
      <c r="B366" s="185"/>
      <c r="C366" s="153"/>
      <c r="D366" s="159"/>
      <c r="E366" s="158"/>
      <c r="F366" s="71" t="str">
        <f>IF(D366&gt;0,IF((LEFT(D366,2)=LEFT(Data!C$4,2)),"Intra","Inter"),"")</f>
        <v/>
      </c>
      <c r="G366" s="72">
        <f t="shared" si="18"/>
        <v>0</v>
      </c>
      <c r="H366" s="158"/>
      <c r="I366" s="23"/>
      <c r="J366" s="74">
        <f t="shared" si="16"/>
        <v>0</v>
      </c>
      <c r="K366" s="74">
        <f t="shared" si="17"/>
        <v>0</v>
      </c>
      <c r="L366" s="74">
        <f t="shared" si="17"/>
        <v>0</v>
      </c>
      <c r="M366" s="21"/>
    </row>
    <row r="367" spans="1:13">
      <c r="A367" s="183"/>
      <c r="B367" s="185"/>
      <c r="C367" s="153"/>
      <c r="D367" s="159"/>
      <c r="E367" s="158"/>
      <c r="F367" s="71" t="str">
        <f>IF(D367&gt;0,IF((LEFT(D367,2)=LEFT(Data!C$4,2)),"Intra","Inter"),"")</f>
        <v/>
      </c>
      <c r="G367" s="72">
        <f t="shared" si="18"/>
        <v>0</v>
      </c>
      <c r="H367" s="158"/>
      <c r="I367" s="23"/>
      <c r="J367" s="74">
        <f t="shared" si="16"/>
        <v>0</v>
      </c>
      <c r="K367" s="74">
        <f t="shared" si="17"/>
        <v>0</v>
      </c>
      <c r="L367" s="74">
        <f t="shared" si="17"/>
        <v>0</v>
      </c>
      <c r="M367" s="21"/>
    </row>
    <row r="368" spans="1:13">
      <c r="A368" s="183"/>
      <c r="B368" s="185"/>
      <c r="C368" s="153"/>
      <c r="D368" s="159"/>
      <c r="E368" s="158"/>
      <c r="F368" s="71" t="str">
        <f>IF(D368&gt;0,IF((LEFT(D368,2)=LEFT(Data!C$4,2)),"Intra","Inter"),"")</f>
        <v/>
      </c>
      <c r="G368" s="72">
        <f t="shared" si="18"/>
        <v>0</v>
      </c>
      <c r="H368" s="158"/>
      <c r="I368" s="23"/>
      <c r="J368" s="74">
        <f t="shared" si="16"/>
        <v>0</v>
      </c>
      <c r="K368" s="74">
        <f t="shared" si="17"/>
        <v>0</v>
      </c>
      <c r="L368" s="74">
        <f t="shared" si="17"/>
        <v>0</v>
      </c>
      <c r="M368" s="21"/>
    </row>
    <row r="369" spans="1:13">
      <c r="A369" s="183"/>
      <c r="B369" s="185"/>
      <c r="C369" s="153"/>
      <c r="D369" s="159"/>
      <c r="E369" s="158"/>
      <c r="F369" s="71" t="str">
        <f>IF(D369&gt;0,IF((LEFT(D369,2)=LEFT(Data!C$4,2)),"Intra","Inter"),"")</f>
        <v/>
      </c>
      <c r="G369" s="72">
        <f t="shared" si="18"/>
        <v>0</v>
      </c>
      <c r="H369" s="158"/>
      <c r="I369" s="23"/>
      <c r="J369" s="74">
        <f t="shared" si="16"/>
        <v>0</v>
      </c>
      <c r="K369" s="74">
        <f t="shared" si="17"/>
        <v>0</v>
      </c>
      <c r="L369" s="74">
        <f t="shared" si="17"/>
        <v>0</v>
      </c>
      <c r="M369" s="21"/>
    </row>
    <row r="370" spans="1:13">
      <c r="A370" s="183"/>
      <c r="B370" s="185"/>
      <c r="C370" s="153"/>
      <c r="D370" s="159"/>
      <c r="E370" s="158"/>
      <c r="F370" s="71" t="str">
        <f>IF(D370&gt;0,IF((LEFT(D370,2)=LEFT(Data!C$4,2)),"Intra","Inter"),"")</f>
        <v/>
      </c>
      <c r="G370" s="72">
        <f t="shared" si="18"/>
        <v>0</v>
      </c>
      <c r="H370" s="158"/>
      <c r="I370" s="23"/>
      <c r="J370" s="74">
        <f t="shared" si="16"/>
        <v>0</v>
      </c>
      <c r="K370" s="74">
        <f t="shared" si="17"/>
        <v>0</v>
      </c>
      <c r="L370" s="74">
        <f t="shared" si="17"/>
        <v>0</v>
      </c>
      <c r="M370" s="21"/>
    </row>
    <row r="371" spans="1:13">
      <c r="A371" s="183"/>
      <c r="B371" s="185"/>
      <c r="C371" s="153"/>
      <c r="D371" s="159"/>
      <c r="E371" s="158"/>
      <c r="F371" s="71" t="str">
        <f>IF(D371&gt;0,IF((LEFT(D371,2)=LEFT(Data!C$4,2)),"Intra","Inter"),"")</f>
        <v/>
      </c>
      <c r="G371" s="72">
        <f t="shared" si="18"/>
        <v>0</v>
      </c>
      <c r="H371" s="158"/>
      <c r="I371" s="23"/>
      <c r="J371" s="74">
        <f t="shared" si="16"/>
        <v>0</v>
      </c>
      <c r="K371" s="74">
        <f t="shared" si="17"/>
        <v>0</v>
      </c>
      <c r="L371" s="74">
        <f t="shared" si="17"/>
        <v>0</v>
      </c>
      <c r="M371" s="21"/>
    </row>
    <row r="372" spans="1:13">
      <c r="A372" s="183"/>
      <c r="B372" s="185"/>
      <c r="C372" s="153"/>
      <c r="D372" s="159"/>
      <c r="E372" s="158"/>
      <c r="F372" s="71" t="str">
        <f>IF(D372&gt;0,IF((LEFT(D372,2)=LEFT(Data!C$4,2)),"Intra","Inter"),"")</f>
        <v/>
      </c>
      <c r="G372" s="72">
        <f t="shared" si="18"/>
        <v>0</v>
      </c>
      <c r="H372" s="158"/>
      <c r="I372" s="23"/>
      <c r="J372" s="74">
        <f t="shared" si="16"/>
        <v>0</v>
      </c>
      <c r="K372" s="74">
        <f t="shared" si="17"/>
        <v>0</v>
      </c>
      <c r="L372" s="74">
        <f t="shared" si="17"/>
        <v>0</v>
      </c>
      <c r="M372" s="21"/>
    </row>
    <row r="373" spans="1:13">
      <c r="A373" s="183"/>
      <c r="B373" s="185"/>
      <c r="C373" s="153"/>
      <c r="D373" s="159"/>
      <c r="E373" s="158"/>
      <c r="F373" s="71" t="str">
        <f>IF(D373&gt;0,IF((LEFT(D373,2)=LEFT(Data!C$4,2)),"Intra","Inter"),"")</f>
        <v/>
      </c>
      <c r="G373" s="72">
        <f t="shared" si="18"/>
        <v>0</v>
      </c>
      <c r="H373" s="158"/>
      <c r="I373" s="23"/>
      <c r="J373" s="74">
        <f t="shared" si="16"/>
        <v>0</v>
      </c>
      <c r="K373" s="74">
        <f t="shared" si="17"/>
        <v>0</v>
      </c>
      <c r="L373" s="74">
        <f t="shared" si="17"/>
        <v>0</v>
      </c>
      <c r="M373" s="21"/>
    </row>
    <row r="374" spans="1:13">
      <c r="A374" s="183"/>
      <c r="B374" s="185"/>
      <c r="C374" s="153"/>
      <c r="D374" s="159"/>
      <c r="E374" s="158"/>
      <c r="F374" s="71" t="str">
        <f>IF(D374&gt;0,IF((LEFT(D374,2)=LEFT(Data!C$4,2)),"Intra","Inter"),"")</f>
        <v/>
      </c>
      <c r="G374" s="72">
        <f t="shared" si="18"/>
        <v>0</v>
      </c>
      <c r="H374" s="158"/>
      <c r="I374" s="23"/>
      <c r="J374" s="74">
        <f t="shared" si="16"/>
        <v>0</v>
      </c>
      <c r="K374" s="74">
        <f t="shared" si="17"/>
        <v>0</v>
      </c>
      <c r="L374" s="74">
        <f t="shared" si="17"/>
        <v>0</v>
      </c>
      <c r="M374" s="21"/>
    </row>
    <row r="375" spans="1:13">
      <c r="A375" s="183"/>
      <c r="B375" s="185"/>
      <c r="C375" s="153"/>
      <c r="D375" s="159"/>
      <c r="E375" s="158"/>
      <c r="F375" s="71" t="str">
        <f>IF(D375&gt;0,IF((LEFT(D375,2)=LEFT(Data!C$4,2)),"Intra","Inter"),"")</f>
        <v/>
      </c>
      <c r="G375" s="72">
        <f t="shared" si="18"/>
        <v>0</v>
      </c>
      <c r="H375" s="158"/>
      <c r="I375" s="23"/>
      <c r="J375" s="74">
        <f t="shared" si="16"/>
        <v>0</v>
      </c>
      <c r="K375" s="74">
        <f t="shared" si="17"/>
        <v>0</v>
      </c>
      <c r="L375" s="74">
        <f t="shared" si="17"/>
        <v>0</v>
      </c>
      <c r="M375" s="21"/>
    </row>
    <row r="376" spans="1:13">
      <c r="A376" s="183"/>
      <c r="B376" s="185"/>
      <c r="C376" s="153"/>
      <c r="D376" s="159"/>
      <c r="E376" s="158"/>
      <c r="F376" s="71" t="str">
        <f>IF(D376&gt;0,IF((LEFT(D376,2)=LEFT(Data!C$4,2)),"Intra","Inter"),"")</f>
        <v/>
      </c>
      <c r="G376" s="72">
        <f t="shared" si="18"/>
        <v>0</v>
      </c>
      <c r="H376" s="158"/>
      <c r="I376" s="23"/>
      <c r="J376" s="74">
        <f t="shared" si="16"/>
        <v>0</v>
      </c>
      <c r="K376" s="74">
        <f t="shared" si="17"/>
        <v>0</v>
      </c>
      <c r="L376" s="74">
        <f t="shared" si="17"/>
        <v>0</v>
      </c>
      <c r="M376" s="21"/>
    </row>
    <row r="377" spans="1:13">
      <c r="A377" s="183"/>
      <c r="B377" s="185"/>
      <c r="C377" s="153"/>
      <c r="D377" s="159"/>
      <c r="E377" s="158"/>
      <c r="F377" s="71" t="str">
        <f>IF(D377&gt;0,IF((LEFT(D377,2)=LEFT(Data!C$4,2)),"Intra","Inter"),"")</f>
        <v/>
      </c>
      <c r="G377" s="72">
        <f t="shared" si="18"/>
        <v>0</v>
      </c>
      <c r="H377" s="158"/>
      <c r="I377" s="23"/>
      <c r="J377" s="74">
        <f t="shared" si="16"/>
        <v>0</v>
      </c>
      <c r="K377" s="74">
        <f t="shared" si="17"/>
        <v>0</v>
      </c>
      <c r="L377" s="74">
        <f t="shared" si="17"/>
        <v>0</v>
      </c>
      <c r="M377" s="21"/>
    </row>
    <row r="378" spans="1:13">
      <c r="A378" s="183"/>
      <c r="B378" s="185"/>
      <c r="C378" s="153"/>
      <c r="D378" s="159"/>
      <c r="E378" s="158"/>
      <c r="F378" s="71" t="str">
        <f>IF(D378&gt;0,IF((LEFT(D378,2)=LEFT(Data!C$4,2)),"Intra","Inter"),"")</f>
        <v/>
      </c>
      <c r="G378" s="72">
        <f t="shared" si="18"/>
        <v>0</v>
      </c>
      <c r="H378" s="158"/>
      <c r="I378" s="23"/>
      <c r="J378" s="74">
        <f t="shared" si="16"/>
        <v>0</v>
      </c>
      <c r="K378" s="74">
        <f t="shared" si="17"/>
        <v>0</v>
      </c>
      <c r="L378" s="74">
        <f t="shared" si="17"/>
        <v>0</v>
      </c>
      <c r="M378" s="21"/>
    </row>
    <row r="379" spans="1:13">
      <c r="A379" s="183"/>
      <c r="B379" s="185"/>
      <c r="C379" s="153"/>
      <c r="D379" s="159"/>
      <c r="E379" s="158"/>
      <c r="F379" s="71" t="str">
        <f>IF(D379&gt;0,IF((LEFT(D379,2)=LEFT(Data!C$4,2)),"Intra","Inter"),"")</f>
        <v/>
      </c>
      <c r="G379" s="72">
        <f t="shared" si="18"/>
        <v>0</v>
      </c>
      <c r="H379" s="158"/>
      <c r="I379" s="23"/>
      <c r="J379" s="74">
        <f t="shared" si="16"/>
        <v>0</v>
      </c>
      <c r="K379" s="74">
        <f t="shared" si="17"/>
        <v>0</v>
      </c>
      <c r="L379" s="74">
        <f t="shared" si="17"/>
        <v>0</v>
      </c>
      <c r="M379" s="21"/>
    </row>
    <row r="380" spans="1:13">
      <c r="A380" s="183"/>
      <c r="B380" s="185"/>
      <c r="C380" s="153"/>
      <c r="D380" s="159"/>
      <c r="E380" s="158"/>
      <c r="F380" s="71" t="str">
        <f>IF(D380&gt;0,IF((LEFT(D380,2)=LEFT(Data!C$4,2)),"Intra","Inter"),"")</f>
        <v/>
      </c>
      <c r="G380" s="72">
        <f t="shared" si="18"/>
        <v>0</v>
      </c>
      <c r="H380" s="158"/>
      <c r="I380" s="23"/>
      <c r="J380" s="74">
        <f t="shared" si="16"/>
        <v>0</v>
      </c>
      <c r="K380" s="74">
        <f t="shared" si="17"/>
        <v>0</v>
      </c>
      <c r="L380" s="74">
        <f t="shared" si="17"/>
        <v>0</v>
      </c>
      <c r="M380" s="21"/>
    </row>
    <row r="381" spans="1:13">
      <c r="A381" s="183"/>
      <c r="B381" s="185"/>
      <c r="C381" s="153"/>
      <c r="D381" s="159"/>
      <c r="E381" s="158"/>
      <c r="F381" s="71" t="str">
        <f>IF(D381&gt;0,IF((LEFT(D381,2)=LEFT(Data!C$4,2)),"Intra","Inter"),"")</f>
        <v/>
      </c>
      <c r="G381" s="72">
        <f t="shared" si="18"/>
        <v>0</v>
      </c>
      <c r="H381" s="158"/>
      <c r="I381" s="23"/>
      <c r="J381" s="74">
        <f t="shared" si="16"/>
        <v>0</v>
      </c>
      <c r="K381" s="74">
        <f t="shared" si="17"/>
        <v>0</v>
      </c>
      <c r="L381" s="74">
        <f t="shared" si="17"/>
        <v>0</v>
      </c>
      <c r="M381" s="21"/>
    </row>
    <row r="382" spans="1:13">
      <c r="A382" s="183"/>
      <c r="B382" s="185"/>
      <c r="C382" s="153"/>
      <c r="D382" s="159"/>
      <c r="E382" s="158"/>
      <c r="F382" s="71" t="str">
        <f>IF(D382&gt;0,IF((LEFT(D382,2)=LEFT(Data!C$4,2)),"Intra","Inter"),"")</f>
        <v/>
      </c>
      <c r="G382" s="72">
        <f t="shared" si="18"/>
        <v>0</v>
      </c>
      <c r="H382" s="158"/>
      <c r="I382" s="23"/>
      <c r="J382" s="74">
        <f t="shared" si="16"/>
        <v>0</v>
      </c>
      <c r="K382" s="74">
        <f t="shared" si="17"/>
        <v>0</v>
      </c>
      <c r="L382" s="74">
        <f t="shared" si="17"/>
        <v>0</v>
      </c>
      <c r="M382" s="21"/>
    </row>
    <row r="383" spans="1:13">
      <c r="A383" s="183"/>
      <c r="B383" s="185"/>
      <c r="C383" s="153"/>
      <c r="D383" s="159"/>
      <c r="E383" s="158"/>
      <c r="F383" s="71" t="str">
        <f>IF(D383&gt;0,IF((LEFT(D383,2)=LEFT(Data!C$4,2)),"Intra","Inter"),"")</f>
        <v/>
      </c>
      <c r="G383" s="72">
        <f t="shared" si="18"/>
        <v>0</v>
      </c>
      <c r="H383" s="158"/>
      <c r="I383" s="23"/>
      <c r="J383" s="74">
        <f t="shared" si="16"/>
        <v>0</v>
      </c>
      <c r="K383" s="74">
        <f t="shared" si="17"/>
        <v>0</v>
      </c>
      <c r="L383" s="74">
        <f t="shared" si="17"/>
        <v>0</v>
      </c>
      <c r="M383" s="21"/>
    </row>
    <row r="384" spans="1:13">
      <c r="A384" s="183"/>
      <c r="B384" s="185"/>
      <c r="C384" s="153"/>
      <c r="D384" s="159"/>
      <c r="E384" s="158"/>
      <c r="F384" s="71" t="str">
        <f>IF(D384&gt;0,IF((LEFT(D384,2)=LEFT(Data!C$4,2)),"Intra","Inter"),"")</f>
        <v/>
      </c>
      <c r="G384" s="72">
        <f t="shared" si="18"/>
        <v>0</v>
      </c>
      <c r="H384" s="158"/>
      <c r="I384" s="23"/>
      <c r="J384" s="74">
        <f t="shared" si="16"/>
        <v>0</v>
      </c>
      <c r="K384" s="74">
        <f t="shared" si="17"/>
        <v>0</v>
      </c>
      <c r="L384" s="74">
        <f t="shared" si="17"/>
        <v>0</v>
      </c>
      <c r="M384" s="21"/>
    </row>
    <row r="385" spans="1:13">
      <c r="A385" s="183"/>
      <c r="B385" s="185"/>
      <c r="C385" s="153"/>
      <c r="D385" s="159"/>
      <c r="E385" s="158"/>
      <c r="F385" s="71" t="str">
        <f>IF(D385&gt;0,IF((LEFT(D385,2)=LEFT(Data!C$4,2)),"Intra","Inter"),"")</f>
        <v/>
      </c>
      <c r="G385" s="72">
        <f t="shared" si="18"/>
        <v>0</v>
      </c>
      <c r="H385" s="158"/>
      <c r="I385" s="23"/>
      <c r="J385" s="74">
        <f t="shared" si="16"/>
        <v>0</v>
      </c>
      <c r="K385" s="74">
        <f t="shared" si="17"/>
        <v>0</v>
      </c>
      <c r="L385" s="74">
        <f t="shared" si="17"/>
        <v>0</v>
      </c>
      <c r="M385" s="21"/>
    </row>
    <row r="386" spans="1:13">
      <c r="A386" s="183"/>
      <c r="B386" s="185"/>
      <c r="C386" s="153"/>
      <c r="D386" s="159"/>
      <c r="E386" s="158"/>
      <c r="F386" s="71" t="str">
        <f>IF(D386&gt;0,IF((LEFT(D386,2)=LEFT(Data!C$4,2)),"Intra","Inter"),"")</f>
        <v/>
      </c>
      <c r="G386" s="72">
        <f t="shared" si="18"/>
        <v>0</v>
      </c>
      <c r="H386" s="158"/>
      <c r="I386" s="23"/>
      <c r="J386" s="74">
        <f t="shared" si="16"/>
        <v>0</v>
      </c>
      <c r="K386" s="74">
        <f t="shared" si="17"/>
        <v>0</v>
      </c>
      <c r="L386" s="74">
        <f t="shared" si="17"/>
        <v>0</v>
      </c>
      <c r="M386" s="21"/>
    </row>
    <row r="387" spans="1:13">
      <c r="A387" s="183"/>
      <c r="B387" s="185"/>
      <c r="C387" s="153"/>
      <c r="D387" s="159"/>
      <c r="E387" s="158"/>
      <c r="F387" s="71" t="str">
        <f>IF(D387&gt;0,IF((LEFT(D387,2)=LEFT(Data!C$4,2)),"Intra","Inter"),"")</f>
        <v/>
      </c>
      <c r="G387" s="72">
        <f t="shared" si="18"/>
        <v>0</v>
      </c>
      <c r="H387" s="158"/>
      <c r="I387" s="23"/>
      <c r="J387" s="74">
        <f t="shared" si="16"/>
        <v>0</v>
      </c>
      <c r="K387" s="74">
        <f t="shared" si="17"/>
        <v>0</v>
      </c>
      <c r="L387" s="74">
        <f t="shared" si="17"/>
        <v>0</v>
      </c>
      <c r="M387" s="21"/>
    </row>
    <row r="388" spans="1:13">
      <c r="A388" s="183"/>
      <c r="B388" s="185"/>
      <c r="C388" s="153"/>
      <c r="D388" s="159"/>
      <c r="E388" s="158"/>
      <c r="F388" s="71" t="str">
        <f>IF(D388&gt;0,IF((LEFT(D388,2)=LEFT(Data!C$4,2)),"Intra","Inter"),"")</f>
        <v/>
      </c>
      <c r="G388" s="72">
        <f t="shared" si="18"/>
        <v>0</v>
      </c>
      <c r="H388" s="158"/>
      <c r="I388" s="23"/>
      <c r="J388" s="74">
        <f t="shared" si="16"/>
        <v>0</v>
      </c>
      <c r="K388" s="74">
        <f t="shared" si="17"/>
        <v>0</v>
      </c>
      <c r="L388" s="74">
        <f t="shared" si="17"/>
        <v>0</v>
      </c>
      <c r="M388" s="21"/>
    </row>
    <row r="389" spans="1:13">
      <c r="A389" s="183"/>
      <c r="B389" s="185"/>
      <c r="C389" s="153"/>
      <c r="D389" s="159"/>
      <c r="E389" s="158"/>
      <c r="F389" s="71" t="str">
        <f>IF(D389&gt;0,IF((LEFT(D389,2)=LEFT(Data!C$4,2)),"Intra","Inter"),"")</f>
        <v/>
      </c>
      <c r="G389" s="72">
        <f t="shared" si="18"/>
        <v>0</v>
      </c>
      <c r="H389" s="158"/>
      <c r="I389" s="23"/>
      <c r="J389" s="74">
        <f t="shared" si="16"/>
        <v>0</v>
      </c>
      <c r="K389" s="74">
        <f t="shared" si="17"/>
        <v>0</v>
      </c>
      <c r="L389" s="74">
        <f t="shared" si="17"/>
        <v>0</v>
      </c>
      <c r="M389" s="21"/>
    </row>
    <row r="390" spans="1:13">
      <c r="A390" s="183"/>
      <c r="B390" s="185"/>
      <c r="C390" s="153"/>
      <c r="D390" s="159"/>
      <c r="E390" s="158"/>
      <c r="F390" s="71" t="str">
        <f>IF(D390&gt;0,IF((LEFT(D390,2)=LEFT(Data!C$4,2)),"Intra","Inter"),"")</f>
        <v/>
      </c>
      <c r="G390" s="72">
        <f t="shared" si="18"/>
        <v>0</v>
      </c>
      <c r="H390" s="158"/>
      <c r="I390" s="23"/>
      <c r="J390" s="74">
        <f t="shared" si="16"/>
        <v>0</v>
      </c>
      <c r="K390" s="74">
        <f t="shared" si="17"/>
        <v>0</v>
      </c>
      <c r="L390" s="74">
        <f t="shared" si="17"/>
        <v>0</v>
      </c>
      <c r="M390" s="21"/>
    </row>
    <row r="391" spans="1:13">
      <c r="A391" s="183"/>
      <c r="B391" s="185"/>
      <c r="C391" s="153"/>
      <c r="D391" s="159"/>
      <c r="E391" s="158"/>
      <c r="F391" s="71" t="str">
        <f>IF(D391&gt;0,IF((LEFT(D391,2)=LEFT(Data!C$4,2)),"Intra","Inter"),"")</f>
        <v/>
      </c>
      <c r="G391" s="72">
        <f t="shared" si="18"/>
        <v>0</v>
      </c>
      <c r="H391" s="158"/>
      <c r="I391" s="23"/>
      <c r="J391" s="74">
        <f t="shared" si="16"/>
        <v>0</v>
      </c>
      <c r="K391" s="74">
        <f t="shared" si="17"/>
        <v>0</v>
      </c>
      <c r="L391" s="74">
        <f t="shared" si="17"/>
        <v>0</v>
      </c>
      <c r="M391" s="21"/>
    </row>
    <row r="392" spans="1:13">
      <c r="A392" s="183"/>
      <c r="B392" s="185"/>
      <c r="C392" s="153"/>
      <c r="D392" s="159"/>
      <c r="E392" s="158"/>
      <c r="F392" s="71" t="str">
        <f>IF(D392&gt;0,IF((LEFT(D392,2)=LEFT(Data!C$4,2)),"Intra","Inter"),"")</f>
        <v/>
      </c>
      <c r="G392" s="72">
        <f t="shared" si="18"/>
        <v>0</v>
      </c>
      <c r="H392" s="158"/>
      <c r="I392" s="23"/>
      <c r="J392" s="74">
        <f t="shared" si="16"/>
        <v>0</v>
      </c>
      <c r="K392" s="74">
        <f t="shared" si="17"/>
        <v>0</v>
      </c>
      <c r="L392" s="74">
        <f t="shared" si="17"/>
        <v>0</v>
      </c>
      <c r="M392" s="21"/>
    </row>
    <row r="393" spans="1:13">
      <c r="A393" s="183"/>
      <c r="B393" s="185"/>
      <c r="C393" s="153"/>
      <c r="D393" s="159"/>
      <c r="E393" s="158"/>
      <c r="F393" s="71" t="str">
        <f>IF(D393&gt;0,IF((LEFT(D393,2)=LEFT(Data!C$4,2)),"Intra","Inter"),"")</f>
        <v/>
      </c>
      <c r="G393" s="72">
        <f t="shared" si="18"/>
        <v>0</v>
      </c>
      <c r="H393" s="158"/>
      <c r="I393" s="23"/>
      <c r="J393" s="74">
        <f t="shared" si="16"/>
        <v>0</v>
      </c>
      <c r="K393" s="74">
        <f t="shared" si="17"/>
        <v>0</v>
      </c>
      <c r="L393" s="74">
        <f t="shared" si="17"/>
        <v>0</v>
      </c>
      <c r="M393" s="21"/>
    </row>
    <row r="394" spans="1:13">
      <c r="A394" s="183"/>
      <c r="B394" s="185"/>
      <c r="C394" s="153"/>
      <c r="D394" s="159"/>
      <c r="E394" s="158"/>
      <c r="F394" s="71" t="str">
        <f>IF(D394&gt;0,IF((LEFT(D394,2)=LEFT(Data!C$4,2)),"Intra","Inter"),"")</f>
        <v/>
      </c>
      <c r="G394" s="72">
        <f t="shared" si="18"/>
        <v>0</v>
      </c>
      <c r="H394" s="158"/>
      <c r="I394" s="23"/>
      <c r="J394" s="74">
        <f t="shared" si="16"/>
        <v>0</v>
      </c>
      <c r="K394" s="74">
        <f t="shared" si="17"/>
        <v>0</v>
      </c>
      <c r="L394" s="74">
        <f t="shared" si="17"/>
        <v>0</v>
      </c>
      <c r="M394" s="21"/>
    </row>
    <row r="395" spans="1:13">
      <c r="A395" s="183"/>
      <c r="B395" s="185"/>
      <c r="C395" s="153"/>
      <c r="D395" s="159"/>
      <c r="E395" s="158"/>
      <c r="F395" s="71" t="str">
        <f>IF(D395&gt;0,IF((LEFT(D395,2)=LEFT(Data!C$4,2)),"Intra","Inter"),"")</f>
        <v/>
      </c>
      <c r="G395" s="72">
        <f t="shared" si="18"/>
        <v>0</v>
      </c>
      <c r="H395" s="158"/>
      <c r="I395" s="23"/>
      <c r="J395" s="74">
        <f t="shared" si="16"/>
        <v>0</v>
      </c>
      <c r="K395" s="74">
        <f t="shared" si="17"/>
        <v>0</v>
      </c>
      <c r="L395" s="74">
        <f t="shared" si="17"/>
        <v>0</v>
      </c>
      <c r="M395" s="21"/>
    </row>
    <row r="396" spans="1:13">
      <c r="A396" s="183"/>
      <c r="B396" s="185"/>
      <c r="C396" s="153"/>
      <c r="D396" s="159"/>
      <c r="E396" s="158"/>
      <c r="F396" s="71" t="str">
        <f>IF(D396&gt;0,IF((LEFT(D396,2)=LEFT(Data!C$4,2)),"Intra","Inter"),"")</f>
        <v/>
      </c>
      <c r="G396" s="72">
        <f t="shared" si="18"/>
        <v>0</v>
      </c>
      <c r="H396" s="158"/>
      <c r="I396" s="23"/>
      <c r="J396" s="74">
        <f t="shared" ref="J396:J459" si="19">IF($F396="inter",IF($I396&lt;&gt;"Exempt",IF($I396&lt;&gt;"Non GST",($H396*($I396)),(0)),(0)),(0))</f>
        <v>0</v>
      </c>
      <c r="K396" s="74">
        <f t="shared" ref="K396:L459" si="20">IF($F396="intra",IF($I396&lt;&gt;"Exempt",IF($I396&lt;&gt;"Non GST",($H396*($I396/2)),(0)),(0)),(0))</f>
        <v>0</v>
      </c>
      <c r="L396" s="74">
        <f t="shared" si="20"/>
        <v>0</v>
      </c>
      <c r="M396" s="21"/>
    </row>
    <row r="397" spans="1:13">
      <c r="A397" s="183"/>
      <c r="B397" s="185"/>
      <c r="C397" s="153"/>
      <c r="D397" s="159"/>
      <c r="E397" s="158"/>
      <c r="F397" s="71" t="str">
        <f>IF(D397&gt;0,IF((LEFT(D397,2)=LEFT(Data!C$4,2)),"Intra","Inter"),"")</f>
        <v/>
      </c>
      <c r="G397" s="72">
        <f t="shared" si="18"/>
        <v>0</v>
      </c>
      <c r="H397" s="158"/>
      <c r="I397" s="23"/>
      <c r="J397" s="74">
        <f t="shared" si="19"/>
        <v>0</v>
      </c>
      <c r="K397" s="74">
        <f t="shared" si="20"/>
        <v>0</v>
      </c>
      <c r="L397" s="74">
        <f t="shared" si="20"/>
        <v>0</v>
      </c>
      <c r="M397" s="21"/>
    </row>
    <row r="398" spans="1:13">
      <c r="A398" s="183"/>
      <c r="B398" s="185"/>
      <c r="C398" s="153"/>
      <c r="D398" s="159"/>
      <c r="E398" s="158"/>
      <c r="F398" s="71" t="str">
        <f>IF(D398&gt;0,IF((LEFT(D398,2)=LEFT(Data!C$4,2)),"Intra","Inter"),"")</f>
        <v/>
      </c>
      <c r="G398" s="72">
        <f t="shared" si="18"/>
        <v>0</v>
      </c>
      <c r="H398" s="158"/>
      <c r="I398" s="23"/>
      <c r="J398" s="74">
        <f t="shared" si="19"/>
        <v>0</v>
      </c>
      <c r="K398" s="74">
        <f t="shared" si="20"/>
        <v>0</v>
      </c>
      <c r="L398" s="74">
        <f t="shared" si="20"/>
        <v>0</v>
      </c>
      <c r="M398" s="21"/>
    </row>
    <row r="399" spans="1:13">
      <c r="A399" s="183"/>
      <c r="B399" s="185"/>
      <c r="C399" s="153"/>
      <c r="D399" s="159"/>
      <c r="E399" s="158"/>
      <c r="F399" s="71" t="str">
        <f>IF(D399&gt;0,IF((LEFT(D399,2)=LEFT(Data!C$4,2)),"Intra","Inter"),"")</f>
        <v/>
      </c>
      <c r="G399" s="72">
        <f t="shared" si="18"/>
        <v>0</v>
      </c>
      <c r="H399" s="158"/>
      <c r="I399" s="23"/>
      <c r="J399" s="74">
        <f t="shared" si="19"/>
        <v>0</v>
      </c>
      <c r="K399" s="74">
        <f t="shared" si="20"/>
        <v>0</v>
      </c>
      <c r="L399" s="74">
        <f t="shared" si="20"/>
        <v>0</v>
      </c>
      <c r="M399" s="21"/>
    </row>
    <row r="400" spans="1:13">
      <c r="A400" s="183"/>
      <c r="B400" s="185"/>
      <c r="C400" s="153"/>
      <c r="D400" s="159"/>
      <c r="E400" s="158"/>
      <c r="F400" s="71" t="str">
        <f>IF(D400&gt;0,IF((LEFT(D400,2)=LEFT(Data!C$4,2)),"Intra","Inter"),"")</f>
        <v/>
      </c>
      <c r="G400" s="72">
        <f t="shared" si="18"/>
        <v>0</v>
      </c>
      <c r="H400" s="158"/>
      <c r="I400" s="23"/>
      <c r="J400" s="74">
        <f t="shared" si="19"/>
        <v>0</v>
      </c>
      <c r="K400" s="74">
        <f t="shared" si="20"/>
        <v>0</v>
      </c>
      <c r="L400" s="74">
        <f t="shared" si="20"/>
        <v>0</v>
      </c>
      <c r="M400" s="21"/>
    </row>
    <row r="401" spans="1:13">
      <c r="A401" s="183"/>
      <c r="B401" s="185"/>
      <c r="C401" s="153"/>
      <c r="D401" s="159"/>
      <c r="E401" s="158"/>
      <c r="F401" s="71" t="str">
        <f>IF(D401&gt;0,IF((LEFT(D401,2)=LEFT(Data!C$4,2)),"Intra","Inter"),"")</f>
        <v/>
      </c>
      <c r="G401" s="72">
        <f t="shared" si="18"/>
        <v>0</v>
      </c>
      <c r="H401" s="158"/>
      <c r="I401" s="23"/>
      <c r="J401" s="74">
        <f t="shared" si="19"/>
        <v>0</v>
      </c>
      <c r="K401" s="74">
        <f t="shared" si="20"/>
        <v>0</v>
      </c>
      <c r="L401" s="74">
        <f t="shared" si="20"/>
        <v>0</v>
      </c>
      <c r="M401" s="21"/>
    </row>
    <row r="402" spans="1:13">
      <c r="A402" s="183"/>
      <c r="B402" s="185"/>
      <c r="C402" s="153"/>
      <c r="D402" s="159"/>
      <c r="E402" s="158"/>
      <c r="F402" s="71" t="str">
        <f>IF(D402&gt;0,IF((LEFT(D402,2)=LEFT(Data!C$4,2)),"Intra","Inter"),"")</f>
        <v/>
      </c>
      <c r="G402" s="72">
        <f t="shared" si="18"/>
        <v>0</v>
      </c>
      <c r="H402" s="158"/>
      <c r="I402" s="23"/>
      <c r="J402" s="74">
        <f t="shared" si="19"/>
        <v>0</v>
      </c>
      <c r="K402" s="74">
        <f t="shared" si="20"/>
        <v>0</v>
      </c>
      <c r="L402" s="74">
        <f t="shared" si="20"/>
        <v>0</v>
      </c>
      <c r="M402" s="21"/>
    </row>
    <row r="403" spans="1:13">
      <c r="A403" s="183"/>
      <c r="B403" s="185"/>
      <c r="C403" s="153"/>
      <c r="D403" s="159"/>
      <c r="E403" s="158"/>
      <c r="F403" s="71" t="str">
        <f>IF(D403&gt;0,IF((LEFT(D403,2)=LEFT(Data!C$4,2)),"Intra","Inter"),"")</f>
        <v/>
      </c>
      <c r="G403" s="72">
        <f t="shared" ref="G403:G466" si="21">ROUND(H403+J403+K403+L403,0)</f>
        <v>0</v>
      </c>
      <c r="H403" s="158"/>
      <c r="I403" s="23"/>
      <c r="J403" s="74">
        <f t="shared" si="19"/>
        <v>0</v>
      </c>
      <c r="K403" s="74">
        <f t="shared" si="20"/>
        <v>0</v>
      </c>
      <c r="L403" s="74">
        <f t="shared" si="20"/>
        <v>0</v>
      </c>
      <c r="M403" s="21"/>
    </row>
    <row r="404" spans="1:13">
      <c r="A404" s="183"/>
      <c r="B404" s="185"/>
      <c r="C404" s="153"/>
      <c r="D404" s="159"/>
      <c r="E404" s="158"/>
      <c r="F404" s="71" t="str">
        <f>IF(D404&gt;0,IF((LEFT(D404,2)=LEFT(Data!C$4,2)),"Intra","Inter"),"")</f>
        <v/>
      </c>
      <c r="G404" s="72">
        <f t="shared" si="21"/>
        <v>0</v>
      </c>
      <c r="H404" s="158"/>
      <c r="I404" s="23"/>
      <c r="J404" s="74">
        <f t="shared" si="19"/>
        <v>0</v>
      </c>
      <c r="K404" s="74">
        <f t="shared" si="20"/>
        <v>0</v>
      </c>
      <c r="L404" s="74">
        <f t="shared" si="20"/>
        <v>0</v>
      </c>
      <c r="M404" s="21"/>
    </row>
    <row r="405" spans="1:13">
      <c r="A405" s="183"/>
      <c r="B405" s="185"/>
      <c r="C405" s="153"/>
      <c r="D405" s="159"/>
      <c r="E405" s="158"/>
      <c r="F405" s="71" t="str">
        <f>IF(D405&gt;0,IF((LEFT(D405,2)=LEFT(Data!C$4,2)),"Intra","Inter"),"")</f>
        <v/>
      </c>
      <c r="G405" s="72">
        <f t="shared" si="21"/>
        <v>0</v>
      </c>
      <c r="H405" s="158"/>
      <c r="I405" s="23"/>
      <c r="J405" s="74">
        <f t="shared" si="19"/>
        <v>0</v>
      </c>
      <c r="K405" s="74">
        <f t="shared" si="20"/>
        <v>0</v>
      </c>
      <c r="L405" s="74">
        <f t="shared" si="20"/>
        <v>0</v>
      </c>
      <c r="M405" s="21"/>
    </row>
    <row r="406" spans="1:13">
      <c r="A406" s="183"/>
      <c r="B406" s="185"/>
      <c r="C406" s="153"/>
      <c r="D406" s="159"/>
      <c r="E406" s="158"/>
      <c r="F406" s="71" t="str">
        <f>IF(D406&gt;0,IF((LEFT(D406,2)=LEFT(Data!C$4,2)),"Intra","Inter"),"")</f>
        <v/>
      </c>
      <c r="G406" s="72">
        <f t="shared" si="21"/>
        <v>0</v>
      </c>
      <c r="H406" s="158"/>
      <c r="I406" s="23"/>
      <c r="J406" s="74">
        <f t="shared" si="19"/>
        <v>0</v>
      </c>
      <c r="K406" s="74">
        <f t="shared" si="20"/>
        <v>0</v>
      </c>
      <c r="L406" s="74">
        <f t="shared" si="20"/>
        <v>0</v>
      </c>
      <c r="M406" s="21"/>
    </row>
    <row r="407" spans="1:13">
      <c r="A407" s="183"/>
      <c r="B407" s="185"/>
      <c r="C407" s="153"/>
      <c r="D407" s="159"/>
      <c r="E407" s="158"/>
      <c r="F407" s="71" t="str">
        <f>IF(D407&gt;0,IF((LEFT(D407,2)=LEFT(Data!C$4,2)),"Intra","Inter"),"")</f>
        <v/>
      </c>
      <c r="G407" s="72">
        <f t="shared" si="21"/>
        <v>0</v>
      </c>
      <c r="H407" s="158"/>
      <c r="I407" s="23"/>
      <c r="J407" s="74">
        <f t="shared" si="19"/>
        <v>0</v>
      </c>
      <c r="K407" s="74">
        <f t="shared" si="20"/>
        <v>0</v>
      </c>
      <c r="L407" s="74">
        <f t="shared" si="20"/>
        <v>0</v>
      </c>
      <c r="M407" s="21"/>
    </row>
    <row r="408" spans="1:13">
      <c r="A408" s="183"/>
      <c r="B408" s="185"/>
      <c r="C408" s="153"/>
      <c r="D408" s="159"/>
      <c r="E408" s="158"/>
      <c r="F408" s="71" t="str">
        <f>IF(D408&gt;0,IF((LEFT(D408,2)=LEFT(Data!C$4,2)),"Intra","Inter"),"")</f>
        <v/>
      </c>
      <c r="G408" s="72">
        <f t="shared" si="21"/>
        <v>0</v>
      </c>
      <c r="H408" s="158"/>
      <c r="I408" s="23"/>
      <c r="J408" s="74">
        <f t="shared" si="19"/>
        <v>0</v>
      </c>
      <c r="K408" s="74">
        <f t="shared" si="20"/>
        <v>0</v>
      </c>
      <c r="L408" s="74">
        <f t="shared" si="20"/>
        <v>0</v>
      </c>
      <c r="M408" s="21"/>
    </row>
    <row r="409" spans="1:13">
      <c r="A409" s="183"/>
      <c r="B409" s="185"/>
      <c r="C409" s="153"/>
      <c r="D409" s="159"/>
      <c r="E409" s="158"/>
      <c r="F409" s="71" t="str">
        <f>IF(D409&gt;0,IF((LEFT(D409,2)=LEFT(Data!C$4,2)),"Intra","Inter"),"")</f>
        <v/>
      </c>
      <c r="G409" s="72">
        <f t="shared" si="21"/>
        <v>0</v>
      </c>
      <c r="H409" s="158"/>
      <c r="I409" s="23"/>
      <c r="J409" s="74">
        <f t="shared" si="19"/>
        <v>0</v>
      </c>
      <c r="K409" s="74">
        <f t="shared" si="20"/>
        <v>0</v>
      </c>
      <c r="L409" s="74">
        <f t="shared" si="20"/>
        <v>0</v>
      </c>
      <c r="M409" s="21"/>
    </row>
    <row r="410" spans="1:13">
      <c r="A410" s="183"/>
      <c r="B410" s="185"/>
      <c r="C410" s="153"/>
      <c r="D410" s="159"/>
      <c r="E410" s="158"/>
      <c r="F410" s="71" t="str">
        <f>IF(D410&gt;0,IF((LEFT(D410,2)=LEFT(Data!C$4,2)),"Intra","Inter"),"")</f>
        <v/>
      </c>
      <c r="G410" s="72">
        <f t="shared" si="21"/>
        <v>0</v>
      </c>
      <c r="H410" s="158"/>
      <c r="I410" s="23"/>
      <c r="J410" s="74">
        <f t="shared" si="19"/>
        <v>0</v>
      </c>
      <c r="K410" s="74">
        <f t="shared" si="20"/>
        <v>0</v>
      </c>
      <c r="L410" s="74">
        <f t="shared" si="20"/>
        <v>0</v>
      </c>
      <c r="M410" s="21"/>
    </row>
    <row r="411" spans="1:13">
      <c r="A411" s="183"/>
      <c r="B411" s="185"/>
      <c r="C411" s="153"/>
      <c r="D411" s="159"/>
      <c r="E411" s="158"/>
      <c r="F411" s="71" t="str">
        <f>IF(D411&gt;0,IF((LEFT(D411,2)=LEFT(Data!C$4,2)),"Intra","Inter"),"")</f>
        <v/>
      </c>
      <c r="G411" s="72">
        <f t="shared" si="21"/>
        <v>0</v>
      </c>
      <c r="H411" s="158"/>
      <c r="I411" s="23"/>
      <c r="J411" s="74">
        <f t="shared" si="19"/>
        <v>0</v>
      </c>
      <c r="K411" s="74">
        <f t="shared" si="20"/>
        <v>0</v>
      </c>
      <c r="L411" s="74">
        <f t="shared" si="20"/>
        <v>0</v>
      </c>
      <c r="M411" s="21"/>
    </row>
    <row r="412" spans="1:13">
      <c r="A412" s="183"/>
      <c r="B412" s="185"/>
      <c r="C412" s="153"/>
      <c r="D412" s="159"/>
      <c r="E412" s="158"/>
      <c r="F412" s="71" t="str">
        <f>IF(D412&gt;0,IF((LEFT(D412,2)=LEFT(Data!C$4,2)),"Intra","Inter"),"")</f>
        <v/>
      </c>
      <c r="G412" s="72">
        <f t="shared" si="21"/>
        <v>0</v>
      </c>
      <c r="H412" s="158"/>
      <c r="I412" s="23"/>
      <c r="J412" s="74">
        <f t="shared" si="19"/>
        <v>0</v>
      </c>
      <c r="K412" s="74">
        <f t="shared" si="20"/>
        <v>0</v>
      </c>
      <c r="L412" s="74">
        <f t="shared" si="20"/>
        <v>0</v>
      </c>
      <c r="M412" s="21"/>
    </row>
    <row r="413" spans="1:13">
      <c r="A413" s="183"/>
      <c r="B413" s="185"/>
      <c r="C413" s="153"/>
      <c r="D413" s="159"/>
      <c r="E413" s="158"/>
      <c r="F413" s="71" t="str">
        <f>IF(D413&gt;0,IF((LEFT(D413,2)=LEFT(Data!C$4,2)),"Intra","Inter"),"")</f>
        <v/>
      </c>
      <c r="G413" s="72">
        <f t="shared" si="21"/>
        <v>0</v>
      </c>
      <c r="H413" s="158"/>
      <c r="I413" s="23"/>
      <c r="J413" s="74">
        <f t="shared" si="19"/>
        <v>0</v>
      </c>
      <c r="K413" s="74">
        <f t="shared" si="20"/>
        <v>0</v>
      </c>
      <c r="L413" s="74">
        <f t="shared" si="20"/>
        <v>0</v>
      </c>
      <c r="M413" s="21"/>
    </row>
    <row r="414" spans="1:13">
      <c r="A414" s="183"/>
      <c r="B414" s="185"/>
      <c r="C414" s="153"/>
      <c r="D414" s="159"/>
      <c r="E414" s="158"/>
      <c r="F414" s="71" t="str">
        <f>IF(D414&gt;0,IF((LEFT(D414,2)=LEFT(Data!C$4,2)),"Intra","Inter"),"")</f>
        <v/>
      </c>
      <c r="G414" s="72">
        <f t="shared" si="21"/>
        <v>0</v>
      </c>
      <c r="H414" s="158"/>
      <c r="I414" s="23"/>
      <c r="J414" s="74">
        <f t="shared" si="19"/>
        <v>0</v>
      </c>
      <c r="K414" s="74">
        <f t="shared" si="20"/>
        <v>0</v>
      </c>
      <c r="L414" s="74">
        <f t="shared" si="20"/>
        <v>0</v>
      </c>
      <c r="M414" s="21"/>
    </row>
    <row r="415" spans="1:13">
      <c r="A415" s="183"/>
      <c r="B415" s="185"/>
      <c r="C415" s="153"/>
      <c r="D415" s="159"/>
      <c r="E415" s="158"/>
      <c r="F415" s="71" t="str">
        <f>IF(D415&gt;0,IF((LEFT(D415,2)=LEFT(Data!C$4,2)),"Intra","Inter"),"")</f>
        <v/>
      </c>
      <c r="G415" s="72">
        <f t="shared" si="21"/>
        <v>0</v>
      </c>
      <c r="H415" s="158"/>
      <c r="I415" s="23"/>
      <c r="J415" s="74">
        <f t="shared" si="19"/>
        <v>0</v>
      </c>
      <c r="K415" s="74">
        <f t="shared" si="20"/>
        <v>0</v>
      </c>
      <c r="L415" s="74">
        <f t="shared" si="20"/>
        <v>0</v>
      </c>
      <c r="M415" s="21"/>
    </row>
    <row r="416" spans="1:13">
      <c r="A416" s="183"/>
      <c r="B416" s="185"/>
      <c r="C416" s="153"/>
      <c r="D416" s="159"/>
      <c r="E416" s="158"/>
      <c r="F416" s="71" t="str">
        <f>IF(D416&gt;0,IF((LEFT(D416,2)=LEFT(Data!C$4,2)),"Intra","Inter"),"")</f>
        <v/>
      </c>
      <c r="G416" s="72">
        <f t="shared" si="21"/>
        <v>0</v>
      </c>
      <c r="H416" s="158"/>
      <c r="I416" s="23"/>
      <c r="J416" s="74">
        <f t="shared" si="19"/>
        <v>0</v>
      </c>
      <c r="K416" s="74">
        <f t="shared" si="20"/>
        <v>0</v>
      </c>
      <c r="L416" s="74">
        <f t="shared" si="20"/>
        <v>0</v>
      </c>
      <c r="M416" s="21"/>
    </row>
    <row r="417" spans="1:13">
      <c r="A417" s="183"/>
      <c r="B417" s="185"/>
      <c r="C417" s="153"/>
      <c r="D417" s="159"/>
      <c r="E417" s="158"/>
      <c r="F417" s="71" t="str">
        <f>IF(D417&gt;0,IF((LEFT(D417,2)=LEFT(Data!C$4,2)),"Intra","Inter"),"")</f>
        <v/>
      </c>
      <c r="G417" s="72">
        <f t="shared" si="21"/>
        <v>0</v>
      </c>
      <c r="H417" s="158"/>
      <c r="I417" s="23"/>
      <c r="J417" s="74">
        <f t="shared" si="19"/>
        <v>0</v>
      </c>
      <c r="K417" s="74">
        <f t="shared" si="20"/>
        <v>0</v>
      </c>
      <c r="L417" s="74">
        <f t="shared" si="20"/>
        <v>0</v>
      </c>
      <c r="M417" s="21"/>
    </row>
    <row r="418" spans="1:13">
      <c r="A418" s="183"/>
      <c r="B418" s="185"/>
      <c r="C418" s="153"/>
      <c r="D418" s="159"/>
      <c r="E418" s="158"/>
      <c r="F418" s="71" t="str">
        <f>IF(D418&gt;0,IF((LEFT(D418,2)=LEFT(Data!C$4,2)),"Intra","Inter"),"")</f>
        <v/>
      </c>
      <c r="G418" s="72">
        <f t="shared" si="21"/>
        <v>0</v>
      </c>
      <c r="H418" s="158"/>
      <c r="I418" s="23"/>
      <c r="J418" s="74">
        <f t="shared" si="19"/>
        <v>0</v>
      </c>
      <c r="K418" s="74">
        <f t="shared" si="20"/>
        <v>0</v>
      </c>
      <c r="L418" s="74">
        <f t="shared" si="20"/>
        <v>0</v>
      </c>
      <c r="M418" s="21"/>
    </row>
    <row r="419" spans="1:13">
      <c r="A419" s="183"/>
      <c r="B419" s="185"/>
      <c r="C419" s="153"/>
      <c r="D419" s="159"/>
      <c r="E419" s="158"/>
      <c r="F419" s="71" t="str">
        <f>IF(D419&gt;0,IF((LEFT(D419,2)=LEFT(Data!C$4,2)),"Intra","Inter"),"")</f>
        <v/>
      </c>
      <c r="G419" s="72">
        <f t="shared" si="21"/>
        <v>0</v>
      </c>
      <c r="H419" s="158"/>
      <c r="I419" s="23"/>
      <c r="J419" s="74">
        <f t="shared" si="19"/>
        <v>0</v>
      </c>
      <c r="K419" s="74">
        <f t="shared" si="20"/>
        <v>0</v>
      </c>
      <c r="L419" s="74">
        <f t="shared" si="20"/>
        <v>0</v>
      </c>
      <c r="M419" s="21"/>
    </row>
    <row r="420" spans="1:13">
      <c r="A420" s="183"/>
      <c r="B420" s="185"/>
      <c r="C420" s="153"/>
      <c r="D420" s="159"/>
      <c r="E420" s="158"/>
      <c r="F420" s="71" t="str">
        <f>IF(D420&gt;0,IF((LEFT(D420,2)=LEFT(Data!C$4,2)),"Intra","Inter"),"")</f>
        <v/>
      </c>
      <c r="G420" s="72">
        <f t="shared" si="21"/>
        <v>0</v>
      </c>
      <c r="H420" s="158"/>
      <c r="I420" s="23"/>
      <c r="J420" s="74">
        <f t="shared" si="19"/>
        <v>0</v>
      </c>
      <c r="K420" s="74">
        <f t="shared" si="20"/>
        <v>0</v>
      </c>
      <c r="L420" s="74">
        <f t="shared" si="20"/>
        <v>0</v>
      </c>
      <c r="M420" s="21"/>
    </row>
    <row r="421" spans="1:13">
      <c r="A421" s="183"/>
      <c r="B421" s="185"/>
      <c r="C421" s="153"/>
      <c r="D421" s="159"/>
      <c r="E421" s="158"/>
      <c r="F421" s="71" t="str">
        <f>IF(D421&gt;0,IF((LEFT(D421,2)=LEFT(Data!C$4,2)),"Intra","Inter"),"")</f>
        <v/>
      </c>
      <c r="G421" s="72">
        <f t="shared" si="21"/>
        <v>0</v>
      </c>
      <c r="H421" s="158"/>
      <c r="I421" s="23"/>
      <c r="J421" s="74">
        <f t="shared" si="19"/>
        <v>0</v>
      </c>
      <c r="K421" s="74">
        <f t="shared" si="20"/>
        <v>0</v>
      </c>
      <c r="L421" s="74">
        <f t="shared" si="20"/>
        <v>0</v>
      </c>
      <c r="M421" s="21"/>
    </row>
    <row r="422" spans="1:13">
      <c r="A422" s="183"/>
      <c r="B422" s="185"/>
      <c r="C422" s="153"/>
      <c r="D422" s="159"/>
      <c r="E422" s="158"/>
      <c r="F422" s="71" t="str">
        <f>IF(D422&gt;0,IF((LEFT(D422,2)=LEFT(Data!C$4,2)),"Intra","Inter"),"")</f>
        <v/>
      </c>
      <c r="G422" s="72">
        <f t="shared" si="21"/>
        <v>0</v>
      </c>
      <c r="H422" s="158"/>
      <c r="I422" s="23"/>
      <c r="J422" s="74">
        <f t="shared" si="19"/>
        <v>0</v>
      </c>
      <c r="K422" s="74">
        <f t="shared" si="20"/>
        <v>0</v>
      </c>
      <c r="L422" s="74">
        <f t="shared" si="20"/>
        <v>0</v>
      </c>
      <c r="M422" s="21"/>
    </row>
    <row r="423" spans="1:13">
      <c r="A423" s="183"/>
      <c r="B423" s="185"/>
      <c r="C423" s="153"/>
      <c r="D423" s="159"/>
      <c r="E423" s="158"/>
      <c r="F423" s="71" t="str">
        <f>IF(D423&gt;0,IF((LEFT(D423,2)=LEFT(Data!C$4,2)),"Intra","Inter"),"")</f>
        <v/>
      </c>
      <c r="G423" s="72">
        <f t="shared" si="21"/>
        <v>0</v>
      </c>
      <c r="H423" s="158"/>
      <c r="I423" s="23"/>
      <c r="J423" s="74">
        <f t="shared" si="19"/>
        <v>0</v>
      </c>
      <c r="K423" s="74">
        <f t="shared" si="20"/>
        <v>0</v>
      </c>
      <c r="L423" s="74">
        <f t="shared" si="20"/>
        <v>0</v>
      </c>
      <c r="M423" s="21"/>
    </row>
    <row r="424" spans="1:13">
      <c r="A424" s="183"/>
      <c r="B424" s="185"/>
      <c r="C424" s="153"/>
      <c r="D424" s="159"/>
      <c r="E424" s="158"/>
      <c r="F424" s="71" t="str">
        <f>IF(D424&gt;0,IF((LEFT(D424,2)=LEFT(Data!C$4,2)),"Intra","Inter"),"")</f>
        <v/>
      </c>
      <c r="G424" s="72">
        <f t="shared" si="21"/>
        <v>0</v>
      </c>
      <c r="H424" s="158"/>
      <c r="I424" s="23"/>
      <c r="J424" s="74">
        <f t="shared" si="19"/>
        <v>0</v>
      </c>
      <c r="K424" s="74">
        <f t="shared" si="20"/>
        <v>0</v>
      </c>
      <c r="L424" s="74">
        <f t="shared" si="20"/>
        <v>0</v>
      </c>
      <c r="M424" s="21"/>
    </row>
    <row r="425" spans="1:13">
      <c r="A425" s="183"/>
      <c r="B425" s="185"/>
      <c r="C425" s="153"/>
      <c r="D425" s="159"/>
      <c r="E425" s="158"/>
      <c r="F425" s="71" t="str">
        <f>IF(D425&gt;0,IF((LEFT(D425,2)=LEFT(Data!C$4,2)),"Intra","Inter"),"")</f>
        <v/>
      </c>
      <c r="G425" s="72">
        <f t="shared" si="21"/>
        <v>0</v>
      </c>
      <c r="H425" s="158"/>
      <c r="I425" s="23"/>
      <c r="J425" s="74">
        <f t="shared" si="19"/>
        <v>0</v>
      </c>
      <c r="K425" s="74">
        <f t="shared" si="20"/>
        <v>0</v>
      </c>
      <c r="L425" s="74">
        <f t="shared" si="20"/>
        <v>0</v>
      </c>
      <c r="M425" s="21"/>
    </row>
    <row r="426" spans="1:13">
      <c r="A426" s="183"/>
      <c r="B426" s="185"/>
      <c r="C426" s="153"/>
      <c r="D426" s="159"/>
      <c r="E426" s="158"/>
      <c r="F426" s="71" t="str">
        <f>IF(D426&gt;0,IF((LEFT(D426,2)=LEFT(Data!C$4,2)),"Intra","Inter"),"")</f>
        <v/>
      </c>
      <c r="G426" s="72">
        <f t="shared" si="21"/>
        <v>0</v>
      </c>
      <c r="H426" s="158"/>
      <c r="I426" s="23"/>
      <c r="J426" s="74">
        <f t="shared" si="19"/>
        <v>0</v>
      </c>
      <c r="K426" s="74">
        <f t="shared" si="20"/>
        <v>0</v>
      </c>
      <c r="L426" s="74">
        <f t="shared" si="20"/>
        <v>0</v>
      </c>
      <c r="M426" s="21"/>
    </row>
    <row r="427" spans="1:13">
      <c r="A427" s="183"/>
      <c r="B427" s="185"/>
      <c r="C427" s="153"/>
      <c r="D427" s="159"/>
      <c r="E427" s="158"/>
      <c r="F427" s="71" t="str">
        <f>IF(D427&gt;0,IF((LEFT(D427,2)=LEFT(Data!C$4,2)),"Intra","Inter"),"")</f>
        <v/>
      </c>
      <c r="G427" s="72">
        <f t="shared" si="21"/>
        <v>0</v>
      </c>
      <c r="H427" s="158"/>
      <c r="I427" s="23"/>
      <c r="J427" s="74">
        <f t="shared" si="19"/>
        <v>0</v>
      </c>
      <c r="K427" s="74">
        <f t="shared" si="20"/>
        <v>0</v>
      </c>
      <c r="L427" s="74">
        <f t="shared" si="20"/>
        <v>0</v>
      </c>
      <c r="M427" s="21"/>
    </row>
    <row r="428" spans="1:13">
      <c r="A428" s="183"/>
      <c r="B428" s="185"/>
      <c r="C428" s="153"/>
      <c r="D428" s="159"/>
      <c r="E428" s="158"/>
      <c r="F428" s="71" t="str">
        <f>IF(D428&gt;0,IF((LEFT(D428,2)=LEFT(Data!C$4,2)),"Intra","Inter"),"")</f>
        <v/>
      </c>
      <c r="G428" s="72">
        <f t="shared" si="21"/>
        <v>0</v>
      </c>
      <c r="H428" s="158"/>
      <c r="I428" s="23"/>
      <c r="J428" s="74">
        <f t="shared" si="19"/>
        <v>0</v>
      </c>
      <c r="K428" s="74">
        <f t="shared" si="20"/>
        <v>0</v>
      </c>
      <c r="L428" s="74">
        <f t="shared" si="20"/>
        <v>0</v>
      </c>
      <c r="M428" s="21"/>
    </row>
    <row r="429" spans="1:13">
      <c r="A429" s="183"/>
      <c r="B429" s="185"/>
      <c r="C429" s="153"/>
      <c r="D429" s="159"/>
      <c r="E429" s="158"/>
      <c r="F429" s="71" t="str">
        <f>IF(D429&gt;0,IF((LEFT(D429,2)=LEFT(Data!C$4,2)),"Intra","Inter"),"")</f>
        <v/>
      </c>
      <c r="G429" s="72">
        <f t="shared" si="21"/>
        <v>0</v>
      </c>
      <c r="H429" s="158"/>
      <c r="I429" s="23"/>
      <c r="J429" s="74">
        <f t="shared" si="19"/>
        <v>0</v>
      </c>
      <c r="K429" s="74">
        <f t="shared" si="20"/>
        <v>0</v>
      </c>
      <c r="L429" s="74">
        <f t="shared" si="20"/>
        <v>0</v>
      </c>
      <c r="M429" s="21"/>
    </row>
    <row r="430" spans="1:13">
      <c r="A430" s="183"/>
      <c r="B430" s="185"/>
      <c r="C430" s="153"/>
      <c r="D430" s="159"/>
      <c r="E430" s="158"/>
      <c r="F430" s="71" t="str">
        <f>IF(D430&gt;0,IF((LEFT(D430,2)=LEFT(Data!C$4,2)),"Intra","Inter"),"")</f>
        <v/>
      </c>
      <c r="G430" s="72">
        <f t="shared" si="21"/>
        <v>0</v>
      </c>
      <c r="H430" s="158"/>
      <c r="I430" s="23"/>
      <c r="J430" s="74">
        <f t="shared" si="19"/>
        <v>0</v>
      </c>
      <c r="K430" s="74">
        <f t="shared" si="20"/>
        <v>0</v>
      </c>
      <c r="L430" s="74">
        <f t="shared" si="20"/>
        <v>0</v>
      </c>
      <c r="M430" s="21"/>
    </row>
    <row r="431" spans="1:13">
      <c r="A431" s="183"/>
      <c r="B431" s="185"/>
      <c r="C431" s="153"/>
      <c r="D431" s="159"/>
      <c r="E431" s="158"/>
      <c r="F431" s="71" t="str">
        <f>IF(D431&gt;0,IF((LEFT(D431,2)=LEFT(Data!C$4,2)),"Intra","Inter"),"")</f>
        <v/>
      </c>
      <c r="G431" s="72">
        <f t="shared" si="21"/>
        <v>0</v>
      </c>
      <c r="H431" s="158"/>
      <c r="I431" s="23"/>
      <c r="J431" s="74">
        <f t="shared" si="19"/>
        <v>0</v>
      </c>
      <c r="K431" s="74">
        <f t="shared" si="20"/>
        <v>0</v>
      </c>
      <c r="L431" s="74">
        <f t="shared" si="20"/>
        <v>0</v>
      </c>
      <c r="M431" s="21"/>
    </row>
    <row r="432" spans="1:13">
      <c r="A432" s="183"/>
      <c r="B432" s="185"/>
      <c r="C432" s="153"/>
      <c r="D432" s="159"/>
      <c r="E432" s="158"/>
      <c r="F432" s="71" t="str">
        <f>IF(D432&gt;0,IF((LEFT(D432,2)=LEFT(Data!C$4,2)),"Intra","Inter"),"")</f>
        <v/>
      </c>
      <c r="G432" s="72">
        <f t="shared" si="21"/>
        <v>0</v>
      </c>
      <c r="H432" s="158"/>
      <c r="I432" s="23"/>
      <c r="J432" s="74">
        <f t="shared" si="19"/>
        <v>0</v>
      </c>
      <c r="K432" s="74">
        <f t="shared" si="20"/>
        <v>0</v>
      </c>
      <c r="L432" s="74">
        <f t="shared" si="20"/>
        <v>0</v>
      </c>
      <c r="M432" s="21"/>
    </row>
    <row r="433" spans="1:13">
      <c r="A433" s="183"/>
      <c r="B433" s="185"/>
      <c r="C433" s="153"/>
      <c r="D433" s="159"/>
      <c r="E433" s="158"/>
      <c r="F433" s="71" t="str">
        <f>IF(D433&gt;0,IF((LEFT(D433,2)=LEFT(Data!C$4,2)),"Intra","Inter"),"")</f>
        <v/>
      </c>
      <c r="G433" s="72">
        <f t="shared" si="21"/>
        <v>0</v>
      </c>
      <c r="H433" s="158"/>
      <c r="I433" s="23"/>
      <c r="J433" s="74">
        <f t="shared" si="19"/>
        <v>0</v>
      </c>
      <c r="K433" s="74">
        <f t="shared" si="20"/>
        <v>0</v>
      </c>
      <c r="L433" s="74">
        <f t="shared" si="20"/>
        <v>0</v>
      </c>
      <c r="M433" s="21"/>
    </row>
    <row r="434" spans="1:13">
      <c r="A434" s="183"/>
      <c r="B434" s="185"/>
      <c r="C434" s="153"/>
      <c r="D434" s="159"/>
      <c r="E434" s="158"/>
      <c r="F434" s="71" t="str">
        <f>IF(D434&gt;0,IF((LEFT(D434,2)=LEFT(Data!C$4,2)),"Intra","Inter"),"")</f>
        <v/>
      </c>
      <c r="G434" s="72">
        <f t="shared" si="21"/>
        <v>0</v>
      </c>
      <c r="H434" s="158"/>
      <c r="I434" s="23"/>
      <c r="J434" s="74">
        <f t="shared" si="19"/>
        <v>0</v>
      </c>
      <c r="K434" s="74">
        <f t="shared" si="20"/>
        <v>0</v>
      </c>
      <c r="L434" s="74">
        <f t="shared" si="20"/>
        <v>0</v>
      </c>
      <c r="M434" s="21"/>
    </row>
    <row r="435" spans="1:13">
      <c r="A435" s="183"/>
      <c r="B435" s="185"/>
      <c r="C435" s="153"/>
      <c r="D435" s="159"/>
      <c r="E435" s="158"/>
      <c r="F435" s="71" t="str">
        <f>IF(D435&gt;0,IF((LEFT(D435,2)=LEFT(Data!C$4,2)),"Intra","Inter"),"")</f>
        <v/>
      </c>
      <c r="G435" s="72">
        <f t="shared" si="21"/>
        <v>0</v>
      </c>
      <c r="H435" s="158"/>
      <c r="I435" s="23"/>
      <c r="J435" s="74">
        <f t="shared" si="19"/>
        <v>0</v>
      </c>
      <c r="K435" s="74">
        <f t="shared" si="20"/>
        <v>0</v>
      </c>
      <c r="L435" s="74">
        <f t="shared" si="20"/>
        <v>0</v>
      </c>
      <c r="M435" s="21"/>
    </row>
    <row r="436" spans="1:13">
      <c r="A436" s="183"/>
      <c r="B436" s="185"/>
      <c r="C436" s="153"/>
      <c r="D436" s="159"/>
      <c r="E436" s="158"/>
      <c r="F436" s="71" t="str">
        <f>IF(D436&gt;0,IF((LEFT(D436,2)=LEFT(Data!C$4,2)),"Intra","Inter"),"")</f>
        <v/>
      </c>
      <c r="G436" s="72">
        <f t="shared" si="21"/>
        <v>0</v>
      </c>
      <c r="H436" s="158"/>
      <c r="I436" s="23"/>
      <c r="J436" s="74">
        <f t="shared" si="19"/>
        <v>0</v>
      </c>
      <c r="K436" s="74">
        <f t="shared" si="20"/>
        <v>0</v>
      </c>
      <c r="L436" s="74">
        <f t="shared" si="20"/>
        <v>0</v>
      </c>
      <c r="M436" s="21"/>
    </row>
    <row r="437" spans="1:13">
      <c r="A437" s="183"/>
      <c r="B437" s="185"/>
      <c r="C437" s="153"/>
      <c r="D437" s="159"/>
      <c r="E437" s="158"/>
      <c r="F437" s="71" t="str">
        <f>IF(D437&gt;0,IF((LEFT(D437,2)=LEFT(Data!C$4,2)),"Intra","Inter"),"")</f>
        <v/>
      </c>
      <c r="G437" s="72">
        <f t="shared" si="21"/>
        <v>0</v>
      </c>
      <c r="H437" s="158"/>
      <c r="I437" s="23"/>
      <c r="J437" s="74">
        <f t="shared" si="19"/>
        <v>0</v>
      </c>
      <c r="K437" s="74">
        <f t="shared" si="20"/>
        <v>0</v>
      </c>
      <c r="L437" s="74">
        <f t="shared" si="20"/>
        <v>0</v>
      </c>
      <c r="M437" s="21"/>
    </row>
    <row r="438" spans="1:13">
      <c r="A438" s="183"/>
      <c r="B438" s="185"/>
      <c r="C438" s="153"/>
      <c r="D438" s="159"/>
      <c r="E438" s="158"/>
      <c r="F438" s="71" t="str">
        <f>IF(D438&gt;0,IF((LEFT(D438,2)=LEFT(Data!C$4,2)),"Intra","Inter"),"")</f>
        <v/>
      </c>
      <c r="G438" s="72">
        <f t="shared" si="21"/>
        <v>0</v>
      </c>
      <c r="H438" s="158"/>
      <c r="I438" s="23"/>
      <c r="J438" s="74">
        <f t="shared" si="19"/>
        <v>0</v>
      </c>
      <c r="K438" s="74">
        <f t="shared" si="20"/>
        <v>0</v>
      </c>
      <c r="L438" s="74">
        <f t="shared" si="20"/>
        <v>0</v>
      </c>
      <c r="M438" s="21"/>
    </row>
    <row r="439" spans="1:13">
      <c r="A439" s="183"/>
      <c r="B439" s="185"/>
      <c r="C439" s="153"/>
      <c r="D439" s="159"/>
      <c r="E439" s="158"/>
      <c r="F439" s="71" t="str">
        <f>IF(D439&gt;0,IF((LEFT(D439,2)=LEFT(Data!C$4,2)),"Intra","Inter"),"")</f>
        <v/>
      </c>
      <c r="G439" s="72">
        <f t="shared" si="21"/>
        <v>0</v>
      </c>
      <c r="H439" s="158"/>
      <c r="I439" s="23"/>
      <c r="J439" s="74">
        <f t="shared" si="19"/>
        <v>0</v>
      </c>
      <c r="K439" s="74">
        <f t="shared" si="20"/>
        <v>0</v>
      </c>
      <c r="L439" s="74">
        <f t="shared" si="20"/>
        <v>0</v>
      </c>
      <c r="M439" s="21"/>
    </row>
    <row r="440" spans="1:13">
      <c r="A440" s="183"/>
      <c r="B440" s="185"/>
      <c r="C440" s="153"/>
      <c r="D440" s="159"/>
      <c r="E440" s="158"/>
      <c r="F440" s="71" t="str">
        <f>IF(D440&gt;0,IF((LEFT(D440,2)=LEFT(Data!C$4,2)),"Intra","Inter"),"")</f>
        <v/>
      </c>
      <c r="G440" s="72">
        <f t="shared" si="21"/>
        <v>0</v>
      </c>
      <c r="H440" s="158"/>
      <c r="I440" s="23"/>
      <c r="J440" s="74">
        <f t="shared" si="19"/>
        <v>0</v>
      </c>
      <c r="K440" s="74">
        <f t="shared" si="20"/>
        <v>0</v>
      </c>
      <c r="L440" s="74">
        <f t="shared" si="20"/>
        <v>0</v>
      </c>
      <c r="M440" s="21"/>
    </row>
    <row r="441" spans="1:13">
      <c r="A441" s="183"/>
      <c r="B441" s="185"/>
      <c r="C441" s="153"/>
      <c r="D441" s="159"/>
      <c r="E441" s="158"/>
      <c r="F441" s="71" t="str">
        <f>IF(D441&gt;0,IF((LEFT(D441,2)=LEFT(Data!C$4,2)),"Intra","Inter"),"")</f>
        <v/>
      </c>
      <c r="G441" s="72">
        <f t="shared" si="21"/>
        <v>0</v>
      </c>
      <c r="H441" s="158"/>
      <c r="I441" s="23"/>
      <c r="J441" s="74">
        <f t="shared" si="19"/>
        <v>0</v>
      </c>
      <c r="K441" s="74">
        <f t="shared" si="20"/>
        <v>0</v>
      </c>
      <c r="L441" s="74">
        <f t="shared" si="20"/>
        <v>0</v>
      </c>
      <c r="M441" s="21"/>
    </row>
    <row r="442" spans="1:13">
      <c r="A442" s="183"/>
      <c r="B442" s="185"/>
      <c r="C442" s="153"/>
      <c r="D442" s="159"/>
      <c r="E442" s="158"/>
      <c r="F442" s="71" t="str">
        <f>IF(D442&gt;0,IF((LEFT(D442,2)=LEFT(Data!C$4,2)),"Intra","Inter"),"")</f>
        <v/>
      </c>
      <c r="G442" s="72">
        <f t="shared" si="21"/>
        <v>0</v>
      </c>
      <c r="H442" s="158"/>
      <c r="I442" s="23"/>
      <c r="J442" s="74">
        <f t="shared" si="19"/>
        <v>0</v>
      </c>
      <c r="K442" s="74">
        <f t="shared" si="20"/>
        <v>0</v>
      </c>
      <c r="L442" s="74">
        <f t="shared" si="20"/>
        <v>0</v>
      </c>
      <c r="M442" s="21"/>
    </row>
    <row r="443" spans="1:13">
      <c r="A443" s="183"/>
      <c r="B443" s="185"/>
      <c r="C443" s="153"/>
      <c r="D443" s="159"/>
      <c r="E443" s="158"/>
      <c r="F443" s="71" t="str">
        <f>IF(D443&gt;0,IF((LEFT(D443,2)=LEFT(Data!C$4,2)),"Intra","Inter"),"")</f>
        <v/>
      </c>
      <c r="G443" s="72">
        <f t="shared" si="21"/>
        <v>0</v>
      </c>
      <c r="H443" s="158"/>
      <c r="I443" s="23"/>
      <c r="J443" s="74">
        <f t="shared" si="19"/>
        <v>0</v>
      </c>
      <c r="K443" s="74">
        <f t="shared" si="20"/>
        <v>0</v>
      </c>
      <c r="L443" s="74">
        <f t="shared" si="20"/>
        <v>0</v>
      </c>
      <c r="M443" s="21"/>
    </row>
    <row r="444" spans="1:13">
      <c r="A444" s="183"/>
      <c r="B444" s="185"/>
      <c r="C444" s="153"/>
      <c r="D444" s="159"/>
      <c r="E444" s="158"/>
      <c r="F444" s="71" t="str">
        <f>IF(D444&gt;0,IF((LEFT(D444,2)=LEFT(Data!C$4,2)),"Intra","Inter"),"")</f>
        <v/>
      </c>
      <c r="G444" s="72">
        <f t="shared" si="21"/>
        <v>0</v>
      </c>
      <c r="H444" s="158"/>
      <c r="I444" s="23"/>
      <c r="J444" s="74">
        <f t="shared" si="19"/>
        <v>0</v>
      </c>
      <c r="K444" s="74">
        <f t="shared" si="20"/>
        <v>0</v>
      </c>
      <c r="L444" s="74">
        <f t="shared" si="20"/>
        <v>0</v>
      </c>
      <c r="M444" s="21"/>
    </row>
    <row r="445" spans="1:13">
      <c r="A445" s="183"/>
      <c r="B445" s="185"/>
      <c r="C445" s="153"/>
      <c r="D445" s="159"/>
      <c r="E445" s="158"/>
      <c r="F445" s="71" t="str">
        <f>IF(D445&gt;0,IF((LEFT(D445,2)=LEFT(Data!C$4,2)),"Intra","Inter"),"")</f>
        <v/>
      </c>
      <c r="G445" s="72">
        <f t="shared" si="21"/>
        <v>0</v>
      </c>
      <c r="H445" s="158"/>
      <c r="I445" s="23"/>
      <c r="J445" s="74">
        <f t="shared" si="19"/>
        <v>0</v>
      </c>
      <c r="K445" s="74">
        <f t="shared" si="20"/>
        <v>0</v>
      </c>
      <c r="L445" s="74">
        <f t="shared" si="20"/>
        <v>0</v>
      </c>
      <c r="M445" s="21"/>
    </row>
    <row r="446" spans="1:13">
      <c r="A446" s="183"/>
      <c r="B446" s="185"/>
      <c r="C446" s="153"/>
      <c r="D446" s="159"/>
      <c r="E446" s="158"/>
      <c r="F446" s="71" t="str">
        <f>IF(D446&gt;0,IF((LEFT(D446,2)=LEFT(Data!C$4,2)),"Intra","Inter"),"")</f>
        <v/>
      </c>
      <c r="G446" s="72">
        <f t="shared" si="21"/>
        <v>0</v>
      </c>
      <c r="H446" s="158"/>
      <c r="I446" s="23"/>
      <c r="J446" s="74">
        <f t="shared" si="19"/>
        <v>0</v>
      </c>
      <c r="K446" s="74">
        <f t="shared" si="20"/>
        <v>0</v>
      </c>
      <c r="L446" s="74">
        <f t="shared" si="20"/>
        <v>0</v>
      </c>
      <c r="M446" s="21"/>
    </row>
    <row r="447" spans="1:13">
      <c r="A447" s="183"/>
      <c r="B447" s="185"/>
      <c r="C447" s="153"/>
      <c r="D447" s="159"/>
      <c r="E447" s="158"/>
      <c r="F447" s="71" t="str">
        <f>IF(D447&gt;0,IF((LEFT(D447,2)=LEFT(Data!C$4,2)),"Intra","Inter"),"")</f>
        <v/>
      </c>
      <c r="G447" s="72">
        <f t="shared" si="21"/>
        <v>0</v>
      </c>
      <c r="H447" s="158"/>
      <c r="I447" s="23"/>
      <c r="J447" s="74">
        <f t="shared" si="19"/>
        <v>0</v>
      </c>
      <c r="K447" s="74">
        <f t="shared" si="20"/>
        <v>0</v>
      </c>
      <c r="L447" s="74">
        <f t="shared" si="20"/>
        <v>0</v>
      </c>
      <c r="M447" s="21"/>
    </row>
    <row r="448" spans="1:13">
      <c r="A448" s="183"/>
      <c r="B448" s="185"/>
      <c r="C448" s="153"/>
      <c r="D448" s="159"/>
      <c r="E448" s="158"/>
      <c r="F448" s="71" t="str">
        <f>IF(D448&gt;0,IF((LEFT(D448,2)=LEFT(Data!C$4,2)),"Intra","Inter"),"")</f>
        <v/>
      </c>
      <c r="G448" s="72">
        <f t="shared" si="21"/>
        <v>0</v>
      </c>
      <c r="H448" s="158"/>
      <c r="I448" s="23"/>
      <c r="J448" s="74">
        <f t="shared" si="19"/>
        <v>0</v>
      </c>
      <c r="K448" s="74">
        <f t="shared" si="20"/>
        <v>0</v>
      </c>
      <c r="L448" s="74">
        <f t="shared" si="20"/>
        <v>0</v>
      </c>
      <c r="M448" s="21"/>
    </row>
    <row r="449" spans="1:13">
      <c r="A449" s="183"/>
      <c r="B449" s="185"/>
      <c r="C449" s="153"/>
      <c r="D449" s="159"/>
      <c r="E449" s="158"/>
      <c r="F449" s="71" t="str">
        <f>IF(D449&gt;0,IF((LEFT(D449,2)=LEFT(Data!C$4,2)),"Intra","Inter"),"")</f>
        <v/>
      </c>
      <c r="G449" s="72">
        <f t="shared" si="21"/>
        <v>0</v>
      </c>
      <c r="H449" s="158"/>
      <c r="I449" s="23"/>
      <c r="J449" s="74">
        <f t="shared" si="19"/>
        <v>0</v>
      </c>
      <c r="K449" s="74">
        <f t="shared" si="20"/>
        <v>0</v>
      </c>
      <c r="L449" s="74">
        <f t="shared" si="20"/>
        <v>0</v>
      </c>
      <c r="M449" s="21"/>
    </row>
    <row r="450" spans="1:13">
      <c r="A450" s="183"/>
      <c r="B450" s="185"/>
      <c r="C450" s="153"/>
      <c r="D450" s="159"/>
      <c r="E450" s="158"/>
      <c r="F450" s="71" t="str">
        <f>IF(D450&gt;0,IF((LEFT(D450,2)=LEFT(Data!C$4,2)),"Intra","Inter"),"")</f>
        <v/>
      </c>
      <c r="G450" s="72">
        <f t="shared" si="21"/>
        <v>0</v>
      </c>
      <c r="H450" s="158"/>
      <c r="I450" s="23"/>
      <c r="J450" s="74">
        <f t="shared" si="19"/>
        <v>0</v>
      </c>
      <c r="K450" s="74">
        <f t="shared" si="20"/>
        <v>0</v>
      </c>
      <c r="L450" s="74">
        <f t="shared" si="20"/>
        <v>0</v>
      </c>
      <c r="M450" s="21"/>
    </row>
    <row r="451" spans="1:13">
      <c r="A451" s="183"/>
      <c r="B451" s="185"/>
      <c r="C451" s="153"/>
      <c r="D451" s="159"/>
      <c r="E451" s="158"/>
      <c r="F451" s="71" t="str">
        <f>IF(D451&gt;0,IF((LEFT(D451,2)=LEFT(Data!C$4,2)),"Intra","Inter"),"")</f>
        <v/>
      </c>
      <c r="G451" s="72">
        <f t="shared" si="21"/>
        <v>0</v>
      </c>
      <c r="H451" s="158"/>
      <c r="I451" s="23"/>
      <c r="J451" s="74">
        <f t="shared" si="19"/>
        <v>0</v>
      </c>
      <c r="K451" s="74">
        <f t="shared" si="20"/>
        <v>0</v>
      </c>
      <c r="L451" s="74">
        <f t="shared" si="20"/>
        <v>0</v>
      </c>
      <c r="M451" s="21"/>
    </row>
    <row r="452" spans="1:13">
      <c r="A452" s="183"/>
      <c r="B452" s="185"/>
      <c r="C452" s="153"/>
      <c r="D452" s="159"/>
      <c r="E452" s="158"/>
      <c r="F452" s="71" t="str">
        <f>IF(D452&gt;0,IF((LEFT(D452,2)=LEFT(Data!C$4,2)),"Intra","Inter"),"")</f>
        <v/>
      </c>
      <c r="G452" s="72">
        <f t="shared" si="21"/>
        <v>0</v>
      </c>
      <c r="H452" s="158"/>
      <c r="I452" s="23"/>
      <c r="J452" s="74">
        <f t="shared" si="19"/>
        <v>0</v>
      </c>
      <c r="K452" s="74">
        <f t="shared" si="20"/>
        <v>0</v>
      </c>
      <c r="L452" s="74">
        <f t="shared" si="20"/>
        <v>0</v>
      </c>
      <c r="M452" s="21"/>
    </row>
    <row r="453" spans="1:13">
      <c r="A453" s="183"/>
      <c r="B453" s="185"/>
      <c r="C453" s="153"/>
      <c r="D453" s="159"/>
      <c r="E453" s="158"/>
      <c r="F453" s="71" t="str">
        <f>IF(D453&gt;0,IF((LEFT(D453,2)=LEFT(Data!C$4,2)),"Intra","Inter"),"")</f>
        <v/>
      </c>
      <c r="G453" s="72">
        <f t="shared" si="21"/>
        <v>0</v>
      </c>
      <c r="H453" s="158"/>
      <c r="I453" s="23"/>
      <c r="J453" s="74">
        <f t="shared" si="19"/>
        <v>0</v>
      </c>
      <c r="K453" s="74">
        <f t="shared" si="20"/>
        <v>0</v>
      </c>
      <c r="L453" s="74">
        <f t="shared" si="20"/>
        <v>0</v>
      </c>
      <c r="M453" s="21"/>
    </row>
    <row r="454" spans="1:13">
      <c r="A454" s="183"/>
      <c r="B454" s="185"/>
      <c r="C454" s="153"/>
      <c r="D454" s="159"/>
      <c r="E454" s="158"/>
      <c r="F454" s="71" t="str">
        <f>IF(D454&gt;0,IF((LEFT(D454,2)=LEFT(Data!C$4,2)),"Intra","Inter"),"")</f>
        <v/>
      </c>
      <c r="G454" s="72">
        <f t="shared" si="21"/>
        <v>0</v>
      </c>
      <c r="H454" s="158"/>
      <c r="I454" s="23"/>
      <c r="J454" s="74">
        <f t="shared" si="19"/>
        <v>0</v>
      </c>
      <c r="K454" s="74">
        <f t="shared" si="20"/>
        <v>0</v>
      </c>
      <c r="L454" s="74">
        <f t="shared" si="20"/>
        <v>0</v>
      </c>
      <c r="M454" s="21"/>
    </row>
    <row r="455" spans="1:13">
      <c r="A455" s="183"/>
      <c r="B455" s="185"/>
      <c r="C455" s="153"/>
      <c r="D455" s="159"/>
      <c r="E455" s="158"/>
      <c r="F455" s="71" t="str">
        <f>IF(D455&gt;0,IF((LEFT(D455,2)=LEFT(Data!C$4,2)),"Intra","Inter"),"")</f>
        <v/>
      </c>
      <c r="G455" s="72">
        <f t="shared" si="21"/>
        <v>0</v>
      </c>
      <c r="H455" s="158"/>
      <c r="I455" s="23"/>
      <c r="J455" s="74">
        <f t="shared" si="19"/>
        <v>0</v>
      </c>
      <c r="K455" s="74">
        <f t="shared" si="20"/>
        <v>0</v>
      </c>
      <c r="L455" s="74">
        <f t="shared" si="20"/>
        <v>0</v>
      </c>
      <c r="M455" s="21"/>
    </row>
    <row r="456" spans="1:13">
      <c r="A456" s="183"/>
      <c r="B456" s="185"/>
      <c r="C456" s="153"/>
      <c r="D456" s="159"/>
      <c r="E456" s="158"/>
      <c r="F456" s="71" t="str">
        <f>IF(D456&gt;0,IF((LEFT(D456,2)=LEFT(Data!C$4,2)),"Intra","Inter"),"")</f>
        <v/>
      </c>
      <c r="G456" s="72">
        <f t="shared" si="21"/>
        <v>0</v>
      </c>
      <c r="H456" s="158"/>
      <c r="I456" s="23"/>
      <c r="J456" s="74">
        <f t="shared" si="19"/>
        <v>0</v>
      </c>
      <c r="K456" s="74">
        <f t="shared" si="20"/>
        <v>0</v>
      </c>
      <c r="L456" s="74">
        <f t="shared" si="20"/>
        <v>0</v>
      </c>
      <c r="M456" s="21"/>
    </row>
    <row r="457" spans="1:13">
      <c r="A457" s="183"/>
      <c r="B457" s="185"/>
      <c r="C457" s="153"/>
      <c r="D457" s="159"/>
      <c r="E457" s="158"/>
      <c r="F457" s="71" t="str">
        <f>IF(D457&gt;0,IF((LEFT(D457,2)=LEFT(Data!C$4,2)),"Intra","Inter"),"")</f>
        <v/>
      </c>
      <c r="G457" s="72">
        <f t="shared" si="21"/>
        <v>0</v>
      </c>
      <c r="H457" s="158"/>
      <c r="I457" s="23"/>
      <c r="J457" s="74">
        <f t="shared" si="19"/>
        <v>0</v>
      </c>
      <c r="K457" s="74">
        <f t="shared" si="20"/>
        <v>0</v>
      </c>
      <c r="L457" s="74">
        <f t="shared" si="20"/>
        <v>0</v>
      </c>
      <c r="M457" s="21"/>
    </row>
    <row r="458" spans="1:13">
      <c r="A458" s="183"/>
      <c r="B458" s="185"/>
      <c r="C458" s="153"/>
      <c r="D458" s="159"/>
      <c r="E458" s="158"/>
      <c r="F458" s="71" t="str">
        <f>IF(D458&gt;0,IF((LEFT(D458,2)=LEFT(Data!C$4,2)),"Intra","Inter"),"")</f>
        <v/>
      </c>
      <c r="G458" s="72">
        <f t="shared" si="21"/>
        <v>0</v>
      </c>
      <c r="H458" s="158"/>
      <c r="I458" s="23"/>
      <c r="J458" s="74">
        <f t="shared" si="19"/>
        <v>0</v>
      </c>
      <c r="K458" s="74">
        <f t="shared" si="20"/>
        <v>0</v>
      </c>
      <c r="L458" s="74">
        <f t="shared" si="20"/>
        <v>0</v>
      </c>
      <c r="M458" s="21"/>
    </row>
    <row r="459" spans="1:13">
      <c r="A459" s="183"/>
      <c r="B459" s="185"/>
      <c r="C459" s="153"/>
      <c r="D459" s="159"/>
      <c r="E459" s="158"/>
      <c r="F459" s="71" t="str">
        <f>IF(D459&gt;0,IF((LEFT(D459,2)=LEFT(Data!C$4,2)),"Intra","Inter"),"")</f>
        <v/>
      </c>
      <c r="G459" s="72">
        <f t="shared" si="21"/>
        <v>0</v>
      </c>
      <c r="H459" s="158"/>
      <c r="I459" s="23"/>
      <c r="J459" s="74">
        <f t="shared" si="19"/>
        <v>0</v>
      </c>
      <c r="K459" s="74">
        <f t="shared" si="20"/>
        <v>0</v>
      </c>
      <c r="L459" s="74">
        <f t="shared" si="20"/>
        <v>0</v>
      </c>
      <c r="M459" s="21"/>
    </row>
    <row r="460" spans="1:13">
      <c r="A460" s="183"/>
      <c r="B460" s="185"/>
      <c r="C460" s="153"/>
      <c r="D460" s="159"/>
      <c r="E460" s="158"/>
      <c r="F460" s="71" t="str">
        <f>IF(D460&gt;0,IF((LEFT(D460,2)=LEFT(Data!C$4,2)),"Intra","Inter"),"")</f>
        <v/>
      </c>
      <c r="G460" s="72">
        <f t="shared" si="21"/>
        <v>0</v>
      </c>
      <c r="H460" s="158"/>
      <c r="I460" s="23"/>
      <c r="J460" s="74">
        <f t="shared" ref="J460:J523" si="22">IF($F460="inter",IF($I460&lt;&gt;"Exempt",IF($I460&lt;&gt;"Non GST",($H460*($I460)),(0)),(0)),(0))</f>
        <v>0</v>
      </c>
      <c r="K460" s="74">
        <f t="shared" ref="K460:L523" si="23">IF($F460="intra",IF($I460&lt;&gt;"Exempt",IF($I460&lt;&gt;"Non GST",($H460*($I460/2)),(0)),(0)),(0))</f>
        <v>0</v>
      </c>
      <c r="L460" s="74">
        <f t="shared" si="23"/>
        <v>0</v>
      </c>
      <c r="M460" s="21"/>
    </row>
    <row r="461" spans="1:13">
      <c r="A461" s="183"/>
      <c r="B461" s="185"/>
      <c r="C461" s="153"/>
      <c r="D461" s="159"/>
      <c r="E461" s="158"/>
      <c r="F461" s="71" t="str">
        <f>IF(D461&gt;0,IF((LEFT(D461,2)=LEFT(Data!C$4,2)),"Intra","Inter"),"")</f>
        <v/>
      </c>
      <c r="G461" s="72">
        <f t="shared" si="21"/>
        <v>0</v>
      </c>
      <c r="H461" s="158"/>
      <c r="I461" s="23"/>
      <c r="J461" s="74">
        <f t="shared" si="22"/>
        <v>0</v>
      </c>
      <c r="K461" s="74">
        <f t="shared" si="23"/>
        <v>0</v>
      </c>
      <c r="L461" s="74">
        <f t="shared" si="23"/>
        <v>0</v>
      </c>
      <c r="M461" s="21"/>
    </row>
    <row r="462" spans="1:13">
      <c r="A462" s="183"/>
      <c r="B462" s="185"/>
      <c r="C462" s="153"/>
      <c r="D462" s="159"/>
      <c r="E462" s="158"/>
      <c r="F462" s="71" t="str">
        <f>IF(D462&gt;0,IF((LEFT(D462,2)=LEFT(Data!C$4,2)),"Intra","Inter"),"")</f>
        <v/>
      </c>
      <c r="G462" s="72">
        <f t="shared" si="21"/>
        <v>0</v>
      </c>
      <c r="H462" s="158"/>
      <c r="I462" s="23"/>
      <c r="J462" s="74">
        <f t="shared" si="22"/>
        <v>0</v>
      </c>
      <c r="K462" s="74">
        <f t="shared" si="23"/>
        <v>0</v>
      </c>
      <c r="L462" s="74">
        <f t="shared" si="23"/>
        <v>0</v>
      </c>
      <c r="M462" s="21"/>
    </row>
    <row r="463" spans="1:13">
      <c r="A463" s="183"/>
      <c r="B463" s="185"/>
      <c r="C463" s="153"/>
      <c r="D463" s="159"/>
      <c r="E463" s="158"/>
      <c r="F463" s="71" t="str">
        <f>IF(D463&gt;0,IF((LEFT(D463,2)=LEFT(Data!C$4,2)),"Intra","Inter"),"")</f>
        <v/>
      </c>
      <c r="G463" s="72">
        <f t="shared" si="21"/>
        <v>0</v>
      </c>
      <c r="H463" s="158"/>
      <c r="I463" s="23"/>
      <c r="J463" s="74">
        <f t="shared" si="22"/>
        <v>0</v>
      </c>
      <c r="K463" s="74">
        <f t="shared" si="23"/>
        <v>0</v>
      </c>
      <c r="L463" s="74">
        <f t="shared" si="23"/>
        <v>0</v>
      </c>
      <c r="M463" s="21"/>
    </row>
    <row r="464" spans="1:13">
      <c r="A464" s="183"/>
      <c r="B464" s="185"/>
      <c r="C464" s="153"/>
      <c r="D464" s="159"/>
      <c r="E464" s="158"/>
      <c r="F464" s="71" t="str">
        <f>IF(D464&gt;0,IF((LEFT(D464,2)=LEFT(Data!C$4,2)),"Intra","Inter"),"")</f>
        <v/>
      </c>
      <c r="G464" s="72">
        <f t="shared" si="21"/>
        <v>0</v>
      </c>
      <c r="H464" s="158"/>
      <c r="I464" s="23"/>
      <c r="J464" s="74">
        <f t="shared" si="22"/>
        <v>0</v>
      </c>
      <c r="K464" s="74">
        <f t="shared" si="23"/>
        <v>0</v>
      </c>
      <c r="L464" s="74">
        <f t="shared" si="23"/>
        <v>0</v>
      </c>
      <c r="M464" s="21"/>
    </row>
    <row r="465" spans="1:13">
      <c r="A465" s="183"/>
      <c r="B465" s="185"/>
      <c r="C465" s="153"/>
      <c r="D465" s="159"/>
      <c r="E465" s="158"/>
      <c r="F465" s="71" t="str">
        <f>IF(D465&gt;0,IF((LEFT(D465,2)=LEFT(Data!C$4,2)),"Intra","Inter"),"")</f>
        <v/>
      </c>
      <c r="G465" s="72">
        <f t="shared" si="21"/>
        <v>0</v>
      </c>
      <c r="H465" s="158"/>
      <c r="I465" s="23"/>
      <c r="J465" s="74">
        <f t="shared" si="22"/>
        <v>0</v>
      </c>
      <c r="K465" s="74">
        <f t="shared" si="23"/>
        <v>0</v>
      </c>
      <c r="L465" s="74">
        <f t="shared" si="23"/>
        <v>0</v>
      </c>
      <c r="M465" s="21"/>
    </row>
    <row r="466" spans="1:13">
      <c r="A466" s="183"/>
      <c r="B466" s="185"/>
      <c r="C466" s="153"/>
      <c r="D466" s="159"/>
      <c r="E466" s="158"/>
      <c r="F466" s="71" t="str">
        <f>IF(D466&gt;0,IF((LEFT(D466,2)=LEFT(Data!C$4,2)),"Intra","Inter"),"")</f>
        <v/>
      </c>
      <c r="G466" s="72">
        <f t="shared" si="21"/>
        <v>0</v>
      </c>
      <c r="H466" s="158"/>
      <c r="I466" s="23"/>
      <c r="J466" s="74">
        <f t="shared" si="22"/>
        <v>0</v>
      </c>
      <c r="K466" s="74">
        <f t="shared" si="23"/>
        <v>0</v>
      </c>
      <c r="L466" s="74">
        <f t="shared" si="23"/>
        <v>0</v>
      </c>
      <c r="M466" s="21"/>
    </row>
    <row r="467" spans="1:13">
      <c r="A467" s="183"/>
      <c r="B467" s="185"/>
      <c r="C467" s="153"/>
      <c r="D467" s="159"/>
      <c r="E467" s="158"/>
      <c r="F467" s="71" t="str">
        <f>IF(D467&gt;0,IF((LEFT(D467,2)=LEFT(Data!C$4,2)),"Intra","Inter"),"")</f>
        <v/>
      </c>
      <c r="G467" s="72">
        <f t="shared" ref="G467:G519" si="24">ROUND(H467+J467+K467+L467,0)</f>
        <v>0</v>
      </c>
      <c r="H467" s="158"/>
      <c r="I467" s="23"/>
      <c r="J467" s="74">
        <f t="shared" si="22"/>
        <v>0</v>
      </c>
      <c r="K467" s="74">
        <f t="shared" si="23"/>
        <v>0</v>
      </c>
      <c r="L467" s="74">
        <f t="shared" si="23"/>
        <v>0</v>
      </c>
      <c r="M467" s="21"/>
    </row>
    <row r="468" spans="1:13">
      <c r="A468" s="183"/>
      <c r="B468" s="185"/>
      <c r="C468" s="153"/>
      <c r="D468" s="159"/>
      <c r="E468" s="158"/>
      <c r="F468" s="71" t="str">
        <f>IF(D468&gt;0,IF((LEFT(D468,2)=LEFT(Data!C$4,2)),"Intra","Inter"),"")</f>
        <v/>
      </c>
      <c r="G468" s="72">
        <f t="shared" si="24"/>
        <v>0</v>
      </c>
      <c r="H468" s="158"/>
      <c r="I468" s="23"/>
      <c r="J468" s="74">
        <f t="shared" si="22"/>
        <v>0</v>
      </c>
      <c r="K468" s="74">
        <f t="shared" si="23"/>
        <v>0</v>
      </c>
      <c r="L468" s="74">
        <f t="shared" si="23"/>
        <v>0</v>
      </c>
      <c r="M468" s="21"/>
    </row>
    <row r="469" spans="1:13">
      <c r="A469" s="183"/>
      <c r="B469" s="185"/>
      <c r="C469" s="153"/>
      <c r="D469" s="159"/>
      <c r="E469" s="158"/>
      <c r="F469" s="71" t="str">
        <f>IF(D469&gt;0,IF((LEFT(D469,2)=LEFT(Data!C$4,2)),"Intra","Inter"),"")</f>
        <v/>
      </c>
      <c r="G469" s="72">
        <f t="shared" si="24"/>
        <v>0</v>
      </c>
      <c r="H469" s="158"/>
      <c r="I469" s="23"/>
      <c r="J469" s="74">
        <f t="shared" si="22"/>
        <v>0</v>
      </c>
      <c r="K469" s="74">
        <f t="shared" si="23"/>
        <v>0</v>
      </c>
      <c r="L469" s="74">
        <f t="shared" si="23"/>
        <v>0</v>
      </c>
      <c r="M469" s="21"/>
    </row>
    <row r="470" spans="1:13">
      <c r="A470" s="183"/>
      <c r="B470" s="185"/>
      <c r="C470" s="153"/>
      <c r="D470" s="159"/>
      <c r="E470" s="158"/>
      <c r="F470" s="71" t="str">
        <f>IF(D470&gt;0,IF((LEFT(D470,2)=LEFT(Data!C$4,2)),"Intra","Inter"),"")</f>
        <v/>
      </c>
      <c r="G470" s="72">
        <f t="shared" si="24"/>
        <v>0</v>
      </c>
      <c r="H470" s="158"/>
      <c r="I470" s="23"/>
      <c r="J470" s="74">
        <f t="shared" si="22"/>
        <v>0</v>
      </c>
      <c r="K470" s="74">
        <f t="shared" si="23"/>
        <v>0</v>
      </c>
      <c r="L470" s="74">
        <f t="shared" si="23"/>
        <v>0</v>
      </c>
      <c r="M470" s="21"/>
    </row>
    <row r="471" spans="1:13">
      <c r="A471" s="183"/>
      <c r="B471" s="185"/>
      <c r="C471" s="153"/>
      <c r="D471" s="159"/>
      <c r="E471" s="158"/>
      <c r="F471" s="71" t="str">
        <f>IF(D471&gt;0,IF((LEFT(D471,2)=LEFT(Data!C$4,2)),"Intra","Inter"),"")</f>
        <v/>
      </c>
      <c r="G471" s="72">
        <f t="shared" si="24"/>
        <v>0</v>
      </c>
      <c r="H471" s="158"/>
      <c r="I471" s="23"/>
      <c r="J471" s="74">
        <f t="shared" si="22"/>
        <v>0</v>
      </c>
      <c r="K471" s="74">
        <f t="shared" si="23"/>
        <v>0</v>
      </c>
      <c r="L471" s="74">
        <f t="shared" si="23"/>
        <v>0</v>
      </c>
      <c r="M471" s="21"/>
    </row>
    <row r="472" spans="1:13">
      <c r="A472" s="183"/>
      <c r="B472" s="185"/>
      <c r="C472" s="153"/>
      <c r="D472" s="159"/>
      <c r="E472" s="158"/>
      <c r="F472" s="71" t="str">
        <f>IF(D472&gt;0,IF((LEFT(D472,2)=LEFT(Data!C$4,2)),"Intra","Inter"),"")</f>
        <v/>
      </c>
      <c r="G472" s="72">
        <f t="shared" si="24"/>
        <v>0</v>
      </c>
      <c r="H472" s="158"/>
      <c r="I472" s="23"/>
      <c r="J472" s="74">
        <f t="shared" si="22"/>
        <v>0</v>
      </c>
      <c r="K472" s="74">
        <f t="shared" si="23"/>
        <v>0</v>
      </c>
      <c r="L472" s="74">
        <f t="shared" si="23"/>
        <v>0</v>
      </c>
      <c r="M472" s="21"/>
    </row>
    <row r="473" spans="1:13">
      <c r="A473" s="183"/>
      <c r="B473" s="185"/>
      <c r="C473" s="153"/>
      <c r="D473" s="159"/>
      <c r="E473" s="158"/>
      <c r="F473" s="71" t="str">
        <f>IF(D473&gt;0,IF((LEFT(D473,2)=LEFT(Data!C$4,2)),"Intra","Inter"),"")</f>
        <v/>
      </c>
      <c r="G473" s="72">
        <f t="shared" si="24"/>
        <v>0</v>
      </c>
      <c r="H473" s="158"/>
      <c r="I473" s="23"/>
      <c r="J473" s="74">
        <f t="shared" si="22"/>
        <v>0</v>
      </c>
      <c r="K473" s="74">
        <f t="shared" si="23"/>
        <v>0</v>
      </c>
      <c r="L473" s="74">
        <f t="shared" si="23"/>
        <v>0</v>
      </c>
      <c r="M473" s="21"/>
    </row>
    <row r="474" spans="1:13">
      <c r="A474" s="183"/>
      <c r="B474" s="185"/>
      <c r="C474" s="153"/>
      <c r="D474" s="159"/>
      <c r="E474" s="158"/>
      <c r="F474" s="71" t="str">
        <f>IF(D474&gt;0,IF((LEFT(D474,2)=LEFT(Data!C$4,2)),"Intra","Inter"),"")</f>
        <v/>
      </c>
      <c r="G474" s="72">
        <f t="shared" si="24"/>
        <v>0</v>
      </c>
      <c r="H474" s="158"/>
      <c r="I474" s="23"/>
      <c r="J474" s="74">
        <f t="shared" si="22"/>
        <v>0</v>
      </c>
      <c r="K474" s="74">
        <f t="shared" si="23"/>
        <v>0</v>
      </c>
      <c r="L474" s="74">
        <f t="shared" si="23"/>
        <v>0</v>
      </c>
      <c r="M474" s="21"/>
    </row>
    <row r="475" spans="1:13">
      <c r="A475" s="183"/>
      <c r="B475" s="185"/>
      <c r="C475" s="153"/>
      <c r="D475" s="159"/>
      <c r="E475" s="158"/>
      <c r="F475" s="71" t="str">
        <f>IF(D475&gt;0,IF((LEFT(D475,2)=LEFT(Data!C$4,2)),"Intra","Inter"),"")</f>
        <v/>
      </c>
      <c r="G475" s="72">
        <f t="shared" si="24"/>
        <v>0</v>
      </c>
      <c r="H475" s="158"/>
      <c r="I475" s="23"/>
      <c r="J475" s="74">
        <f t="shared" si="22"/>
        <v>0</v>
      </c>
      <c r="K475" s="74">
        <f t="shared" si="23"/>
        <v>0</v>
      </c>
      <c r="L475" s="74">
        <f t="shared" si="23"/>
        <v>0</v>
      </c>
      <c r="M475" s="21"/>
    </row>
    <row r="476" spans="1:13">
      <c r="A476" s="183"/>
      <c r="B476" s="185"/>
      <c r="C476" s="153"/>
      <c r="D476" s="159"/>
      <c r="E476" s="158"/>
      <c r="F476" s="71" t="str">
        <f>IF(D476&gt;0,IF((LEFT(D476,2)=LEFT(Data!C$4,2)),"Intra","Inter"),"")</f>
        <v/>
      </c>
      <c r="G476" s="72">
        <f t="shared" si="24"/>
        <v>0</v>
      </c>
      <c r="H476" s="158"/>
      <c r="I476" s="23"/>
      <c r="J476" s="74">
        <f t="shared" si="22"/>
        <v>0</v>
      </c>
      <c r="K476" s="74">
        <f t="shared" si="23"/>
        <v>0</v>
      </c>
      <c r="L476" s="74">
        <f t="shared" si="23"/>
        <v>0</v>
      </c>
      <c r="M476" s="21"/>
    </row>
    <row r="477" spans="1:13">
      <c r="A477" s="183"/>
      <c r="B477" s="185"/>
      <c r="C477" s="153"/>
      <c r="D477" s="159"/>
      <c r="E477" s="158"/>
      <c r="F477" s="71" t="str">
        <f>IF(D477&gt;0,IF((LEFT(D477,2)=LEFT(Data!C$4,2)),"Intra","Inter"),"")</f>
        <v/>
      </c>
      <c r="G477" s="72">
        <f t="shared" si="24"/>
        <v>0</v>
      </c>
      <c r="H477" s="158"/>
      <c r="I477" s="23"/>
      <c r="J477" s="74">
        <f t="shared" si="22"/>
        <v>0</v>
      </c>
      <c r="K477" s="74">
        <f t="shared" si="23"/>
        <v>0</v>
      </c>
      <c r="L477" s="74">
        <f t="shared" si="23"/>
        <v>0</v>
      </c>
      <c r="M477" s="21"/>
    </row>
    <row r="478" spans="1:13">
      <c r="A478" s="183"/>
      <c r="B478" s="185"/>
      <c r="C478" s="153"/>
      <c r="D478" s="159"/>
      <c r="E478" s="158"/>
      <c r="F478" s="71" t="str">
        <f>IF(D478&gt;0,IF((LEFT(D478,2)=LEFT(Data!C$4,2)),"Intra","Inter"),"")</f>
        <v/>
      </c>
      <c r="G478" s="72">
        <f t="shared" si="24"/>
        <v>0</v>
      </c>
      <c r="H478" s="158"/>
      <c r="I478" s="23"/>
      <c r="J478" s="74">
        <f t="shared" si="22"/>
        <v>0</v>
      </c>
      <c r="K478" s="74">
        <f t="shared" si="23"/>
        <v>0</v>
      </c>
      <c r="L478" s="74">
        <f t="shared" si="23"/>
        <v>0</v>
      </c>
      <c r="M478" s="21"/>
    </row>
    <row r="479" spans="1:13">
      <c r="A479" s="183"/>
      <c r="B479" s="185"/>
      <c r="C479" s="153"/>
      <c r="D479" s="159"/>
      <c r="E479" s="158"/>
      <c r="F479" s="71" t="str">
        <f>IF(D479&gt;0,IF((LEFT(D479,2)=LEFT(Data!C$4,2)),"Intra","Inter"),"")</f>
        <v/>
      </c>
      <c r="G479" s="72">
        <f t="shared" si="24"/>
        <v>0</v>
      </c>
      <c r="H479" s="158"/>
      <c r="I479" s="23"/>
      <c r="J479" s="74">
        <f t="shared" si="22"/>
        <v>0</v>
      </c>
      <c r="K479" s="74">
        <f t="shared" si="23"/>
        <v>0</v>
      </c>
      <c r="L479" s="74">
        <f t="shared" si="23"/>
        <v>0</v>
      </c>
      <c r="M479" s="21"/>
    </row>
    <row r="480" spans="1:13">
      <c r="A480" s="183"/>
      <c r="B480" s="185"/>
      <c r="C480" s="153"/>
      <c r="D480" s="159"/>
      <c r="E480" s="158"/>
      <c r="F480" s="71" t="str">
        <f>IF(D480&gt;0,IF((LEFT(D480,2)=LEFT(Data!C$4,2)),"Intra","Inter"),"")</f>
        <v/>
      </c>
      <c r="G480" s="72">
        <f t="shared" si="24"/>
        <v>0</v>
      </c>
      <c r="H480" s="158"/>
      <c r="I480" s="23"/>
      <c r="J480" s="74">
        <f t="shared" si="22"/>
        <v>0</v>
      </c>
      <c r="K480" s="74">
        <f t="shared" si="23"/>
        <v>0</v>
      </c>
      <c r="L480" s="74">
        <f t="shared" si="23"/>
        <v>0</v>
      </c>
      <c r="M480" s="21"/>
    </row>
    <row r="481" spans="1:13">
      <c r="A481" s="183"/>
      <c r="B481" s="185"/>
      <c r="C481" s="153"/>
      <c r="D481" s="159"/>
      <c r="E481" s="158"/>
      <c r="F481" s="71" t="str">
        <f>IF(D481&gt;0,IF((LEFT(D481,2)=LEFT(Data!C$4,2)),"Intra","Inter"),"")</f>
        <v/>
      </c>
      <c r="G481" s="72">
        <f t="shared" si="24"/>
        <v>0</v>
      </c>
      <c r="H481" s="158"/>
      <c r="I481" s="23"/>
      <c r="J481" s="74">
        <f t="shared" si="22"/>
        <v>0</v>
      </c>
      <c r="K481" s="74">
        <f t="shared" si="23"/>
        <v>0</v>
      </c>
      <c r="L481" s="74">
        <f t="shared" si="23"/>
        <v>0</v>
      </c>
      <c r="M481" s="21"/>
    </row>
    <row r="482" spans="1:13">
      <c r="A482" s="183"/>
      <c r="B482" s="185"/>
      <c r="C482" s="153"/>
      <c r="D482" s="159"/>
      <c r="E482" s="158"/>
      <c r="F482" s="71" t="str">
        <f>IF(D482&gt;0,IF((LEFT(D482,2)=LEFT(Data!C$4,2)),"Intra","Inter"),"")</f>
        <v/>
      </c>
      <c r="G482" s="72">
        <f t="shared" si="24"/>
        <v>0</v>
      </c>
      <c r="H482" s="158"/>
      <c r="I482" s="23"/>
      <c r="J482" s="74">
        <f t="shared" si="22"/>
        <v>0</v>
      </c>
      <c r="K482" s="74">
        <f t="shared" si="23"/>
        <v>0</v>
      </c>
      <c r="L482" s="74">
        <f t="shared" si="23"/>
        <v>0</v>
      </c>
      <c r="M482" s="21"/>
    </row>
    <row r="483" spans="1:13">
      <c r="A483" s="183"/>
      <c r="B483" s="185"/>
      <c r="C483" s="153"/>
      <c r="D483" s="159"/>
      <c r="E483" s="158"/>
      <c r="F483" s="71" t="str">
        <f>IF(D483&gt;0,IF((LEFT(D483,2)=LEFT(Data!C$4,2)),"Intra","Inter"),"")</f>
        <v/>
      </c>
      <c r="G483" s="72">
        <f t="shared" si="24"/>
        <v>0</v>
      </c>
      <c r="H483" s="158"/>
      <c r="I483" s="23"/>
      <c r="J483" s="74">
        <f t="shared" si="22"/>
        <v>0</v>
      </c>
      <c r="K483" s="74">
        <f t="shared" si="23"/>
        <v>0</v>
      </c>
      <c r="L483" s="74">
        <f t="shared" si="23"/>
        <v>0</v>
      </c>
      <c r="M483" s="21"/>
    </row>
    <row r="484" spans="1:13">
      <c r="A484" s="183"/>
      <c r="B484" s="185"/>
      <c r="C484" s="153"/>
      <c r="D484" s="159"/>
      <c r="E484" s="158"/>
      <c r="F484" s="71" t="str">
        <f>IF(D484&gt;0,IF((LEFT(D484,2)=LEFT(Data!C$4,2)),"Intra","Inter"),"")</f>
        <v/>
      </c>
      <c r="G484" s="72">
        <f t="shared" si="24"/>
        <v>0</v>
      </c>
      <c r="H484" s="158"/>
      <c r="I484" s="23"/>
      <c r="J484" s="74">
        <f t="shared" si="22"/>
        <v>0</v>
      </c>
      <c r="K484" s="74">
        <f t="shared" si="23"/>
        <v>0</v>
      </c>
      <c r="L484" s="74">
        <f t="shared" si="23"/>
        <v>0</v>
      </c>
      <c r="M484" s="21"/>
    </row>
    <row r="485" spans="1:13">
      <c r="A485" s="183"/>
      <c r="B485" s="185"/>
      <c r="C485" s="153"/>
      <c r="D485" s="159"/>
      <c r="E485" s="158"/>
      <c r="F485" s="71" t="str">
        <f>IF(D485&gt;0,IF((LEFT(D485,2)=LEFT(Data!C$4,2)),"Intra","Inter"),"")</f>
        <v/>
      </c>
      <c r="G485" s="72">
        <f t="shared" si="24"/>
        <v>0</v>
      </c>
      <c r="H485" s="158"/>
      <c r="I485" s="23"/>
      <c r="J485" s="74">
        <f t="shared" si="22"/>
        <v>0</v>
      </c>
      <c r="K485" s="74">
        <f t="shared" si="23"/>
        <v>0</v>
      </c>
      <c r="L485" s="74">
        <f t="shared" si="23"/>
        <v>0</v>
      </c>
      <c r="M485" s="21"/>
    </row>
    <row r="486" spans="1:13">
      <c r="A486" s="183"/>
      <c r="B486" s="185"/>
      <c r="C486" s="153"/>
      <c r="D486" s="159"/>
      <c r="E486" s="158"/>
      <c r="F486" s="71" t="str">
        <f>IF(D486&gt;0,IF((LEFT(D486,2)=LEFT(Data!C$4,2)),"Intra","Inter"),"")</f>
        <v/>
      </c>
      <c r="G486" s="72">
        <f t="shared" si="24"/>
        <v>0</v>
      </c>
      <c r="H486" s="158"/>
      <c r="I486" s="23"/>
      <c r="J486" s="74">
        <f t="shared" si="22"/>
        <v>0</v>
      </c>
      <c r="K486" s="74">
        <f t="shared" si="23"/>
        <v>0</v>
      </c>
      <c r="L486" s="74">
        <f t="shared" si="23"/>
        <v>0</v>
      </c>
      <c r="M486" s="21"/>
    </row>
    <row r="487" spans="1:13">
      <c r="A487" s="183"/>
      <c r="B487" s="185"/>
      <c r="C487" s="153"/>
      <c r="D487" s="159"/>
      <c r="E487" s="158"/>
      <c r="F487" s="71" t="str">
        <f>IF(D487&gt;0,IF((LEFT(D487,2)=LEFT(Data!C$4,2)),"Intra","Inter"),"")</f>
        <v/>
      </c>
      <c r="G487" s="72">
        <f t="shared" si="24"/>
        <v>0</v>
      </c>
      <c r="H487" s="158"/>
      <c r="I487" s="23"/>
      <c r="J487" s="74">
        <f t="shared" si="22"/>
        <v>0</v>
      </c>
      <c r="K487" s="74">
        <f t="shared" si="23"/>
        <v>0</v>
      </c>
      <c r="L487" s="74">
        <f t="shared" si="23"/>
        <v>0</v>
      </c>
      <c r="M487" s="21"/>
    </row>
    <row r="488" spans="1:13">
      <c r="A488" s="183"/>
      <c r="B488" s="185"/>
      <c r="C488" s="153"/>
      <c r="D488" s="159"/>
      <c r="E488" s="158"/>
      <c r="F488" s="71" t="str">
        <f>IF(D488&gt;0,IF((LEFT(D488,2)=LEFT(Data!C$4,2)),"Intra","Inter"),"")</f>
        <v/>
      </c>
      <c r="G488" s="72">
        <f t="shared" si="24"/>
        <v>0</v>
      </c>
      <c r="H488" s="158"/>
      <c r="I488" s="23"/>
      <c r="J488" s="74">
        <f t="shared" si="22"/>
        <v>0</v>
      </c>
      <c r="K488" s="74">
        <f t="shared" si="23"/>
        <v>0</v>
      </c>
      <c r="L488" s="74">
        <f t="shared" si="23"/>
        <v>0</v>
      </c>
      <c r="M488" s="21"/>
    </row>
    <row r="489" spans="1:13">
      <c r="A489" s="183"/>
      <c r="B489" s="185"/>
      <c r="C489" s="153"/>
      <c r="D489" s="159"/>
      <c r="E489" s="158"/>
      <c r="F489" s="71" t="str">
        <f>IF(D489&gt;0,IF((LEFT(D489,2)=LEFT(Data!C$4,2)),"Intra","Inter"),"")</f>
        <v/>
      </c>
      <c r="G489" s="72">
        <f t="shared" si="24"/>
        <v>0</v>
      </c>
      <c r="H489" s="158"/>
      <c r="I489" s="23"/>
      <c r="J489" s="74">
        <f t="shared" si="22"/>
        <v>0</v>
      </c>
      <c r="K489" s="74">
        <f t="shared" si="23"/>
        <v>0</v>
      </c>
      <c r="L489" s="74">
        <f t="shared" si="23"/>
        <v>0</v>
      </c>
      <c r="M489" s="21"/>
    </row>
    <row r="490" spans="1:13">
      <c r="A490" s="183"/>
      <c r="B490" s="185"/>
      <c r="C490" s="153"/>
      <c r="D490" s="159"/>
      <c r="E490" s="158"/>
      <c r="F490" s="71" t="str">
        <f>IF(D490&gt;0,IF((LEFT(D490,2)=LEFT(Data!C$4,2)),"Intra","Inter"),"")</f>
        <v/>
      </c>
      <c r="G490" s="72">
        <f t="shared" si="24"/>
        <v>0</v>
      </c>
      <c r="H490" s="158"/>
      <c r="I490" s="23"/>
      <c r="J490" s="74">
        <f t="shared" si="22"/>
        <v>0</v>
      </c>
      <c r="K490" s="74">
        <f t="shared" si="23"/>
        <v>0</v>
      </c>
      <c r="L490" s="74">
        <f t="shared" si="23"/>
        <v>0</v>
      </c>
      <c r="M490" s="21"/>
    </row>
    <row r="491" spans="1:13">
      <c r="A491" s="183"/>
      <c r="B491" s="185"/>
      <c r="C491" s="153"/>
      <c r="D491" s="159"/>
      <c r="E491" s="158"/>
      <c r="F491" s="71" t="str">
        <f>IF(D491&gt;0,IF((LEFT(D491,2)=LEFT(Data!C$4,2)),"Intra","Inter"),"")</f>
        <v/>
      </c>
      <c r="G491" s="72">
        <f t="shared" si="24"/>
        <v>0</v>
      </c>
      <c r="H491" s="158"/>
      <c r="I491" s="23"/>
      <c r="J491" s="74">
        <f t="shared" si="22"/>
        <v>0</v>
      </c>
      <c r="K491" s="74">
        <f t="shared" si="23"/>
        <v>0</v>
      </c>
      <c r="L491" s="74">
        <f t="shared" si="23"/>
        <v>0</v>
      </c>
      <c r="M491" s="21"/>
    </row>
    <row r="492" spans="1:13">
      <c r="A492" s="183"/>
      <c r="B492" s="185"/>
      <c r="C492" s="153"/>
      <c r="D492" s="159"/>
      <c r="E492" s="158"/>
      <c r="F492" s="71" t="str">
        <f>IF(D492&gt;0,IF((LEFT(D492,2)=LEFT(Data!C$4,2)),"Intra","Inter"),"")</f>
        <v/>
      </c>
      <c r="G492" s="72">
        <f t="shared" si="24"/>
        <v>0</v>
      </c>
      <c r="H492" s="158"/>
      <c r="I492" s="23"/>
      <c r="J492" s="74">
        <f t="shared" si="22"/>
        <v>0</v>
      </c>
      <c r="K492" s="74">
        <f t="shared" si="23"/>
        <v>0</v>
      </c>
      <c r="L492" s="74">
        <f t="shared" si="23"/>
        <v>0</v>
      </c>
      <c r="M492" s="21"/>
    </row>
    <row r="493" spans="1:13">
      <c r="A493" s="183"/>
      <c r="B493" s="185"/>
      <c r="C493" s="153"/>
      <c r="D493" s="159"/>
      <c r="E493" s="158"/>
      <c r="F493" s="71" t="str">
        <f>IF(D493&gt;0,IF((LEFT(D493,2)=LEFT(Data!C$4,2)),"Intra","Inter"),"")</f>
        <v/>
      </c>
      <c r="G493" s="72">
        <f t="shared" si="24"/>
        <v>0</v>
      </c>
      <c r="H493" s="158"/>
      <c r="I493" s="23"/>
      <c r="J493" s="74">
        <f t="shared" si="22"/>
        <v>0</v>
      </c>
      <c r="K493" s="74">
        <f t="shared" si="23"/>
        <v>0</v>
      </c>
      <c r="L493" s="74">
        <f t="shared" si="23"/>
        <v>0</v>
      </c>
      <c r="M493" s="21"/>
    </row>
    <row r="494" spans="1:13">
      <c r="A494" s="183"/>
      <c r="B494" s="185"/>
      <c r="C494" s="153"/>
      <c r="D494" s="159"/>
      <c r="E494" s="158"/>
      <c r="F494" s="71" t="str">
        <f>IF(D494&gt;0,IF((LEFT(D494,2)=LEFT(Data!C$4,2)),"Intra","Inter"),"")</f>
        <v/>
      </c>
      <c r="G494" s="72">
        <f t="shared" si="24"/>
        <v>0</v>
      </c>
      <c r="H494" s="158"/>
      <c r="I494" s="23"/>
      <c r="J494" s="74">
        <f t="shared" si="22"/>
        <v>0</v>
      </c>
      <c r="K494" s="74">
        <f t="shared" si="23"/>
        <v>0</v>
      </c>
      <c r="L494" s="74">
        <f t="shared" si="23"/>
        <v>0</v>
      </c>
      <c r="M494" s="21"/>
    </row>
    <row r="495" spans="1:13">
      <c r="A495" s="183"/>
      <c r="B495" s="185"/>
      <c r="C495" s="153"/>
      <c r="D495" s="159"/>
      <c r="E495" s="158"/>
      <c r="F495" s="71" t="str">
        <f>IF(D495&gt;0,IF((LEFT(D495,2)=LEFT(Data!C$4,2)),"Intra","Inter"),"")</f>
        <v/>
      </c>
      <c r="G495" s="72">
        <f t="shared" si="24"/>
        <v>0</v>
      </c>
      <c r="H495" s="158"/>
      <c r="I495" s="23"/>
      <c r="J495" s="74">
        <f t="shared" si="22"/>
        <v>0</v>
      </c>
      <c r="K495" s="74">
        <f t="shared" si="23"/>
        <v>0</v>
      </c>
      <c r="L495" s="74">
        <f t="shared" si="23"/>
        <v>0</v>
      </c>
      <c r="M495" s="21"/>
    </row>
    <row r="496" spans="1:13">
      <c r="A496" s="183"/>
      <c r="B496" s="185"/>
      <c r="C496" s="153"/>
      <c r="D496" s="159"/>
      <c r="E496" s="158"/>
      <c r="F496" s="71" t="str">
        <f>IF(D496&gt;0,IF((LEFT(D496,2)=LEFT(Data!C$4,2)),"Intra","Inter"),"")</f>
        <v/>
      </c>
      <c r="G496" s="72">
        <f t="shared" si="24"/>
        <v>0</v>
      </c>
      <c r="H496" s="158"/>
      <c r="I496" s="23"/>
      <c r="J496" s="74">
        <f t="shared" si="22"/>
        <v>0</v>
      </c>
      <c r="K496" s="74">
        <f t="shared" si="23"/>
        <v>0</v>
      </c>
      <c r="L496" s="74">
        <f t="shared" si="23"/>
        <v>0</v>
      </c>
      <c r="M496" s="21"/>
    </row>
    <row r="497" spans="1:13">
      <c r="A497" s="183"/>
      <c r="B497" s="185"/>
      <c r="C497" s="153"/>
      <c r="D497" s="159"/>
      <c r="E497" s="158"/>
      <c r="F497" s="71" t="str">
        <f>IF(D497&gt;0,IF((LEFT(D497,2)=LEFT(Data!C$4,2)),"Intra","Inter"),"")</f>
        <v/>
      </c>
      <c r="G497" s="72">
        <f t="shared" si="24"/>
        <v>0</v>
      </c>
      <c r="H497" s="158"/>
      <c r="I497" s="23"/>
      <c r="J497" s="74">
        <f t="shared" si="22"/>
        <v>0</v>
      </c>
      <c r="K497" s="74">
        <f t="shared" si="23"/>
        <v>0</v>
      </c>
      <c r="L497" s="74">
        <f t="shared" si="23"/>
        <v>0</v>
      </c>
      <c r="M497" s="21"/>
    </row>
    <row r="498" spans="1:13">
      <c r="A498" s="183"/>
      <c r="B498" s="185"/>
      <c r="C498" s="153"/>
      <c r="D498" s="159"/>
      <c r="E498" s="158"/>
      <c r="F498" s="71" t="str">
        <f>IF(D498&gt;0,IF((LEFT(D498,2)=LEFT(Data!C$4,2)),"Intra","Inter"),"")</f>
        <v/>
      </c>
      <c r="G498" s="72">
        <f t="shared" si="24"/>
        <v>0</v>
      </c>
      <c r="H498" s="158"/>
      <c r="I498" s="23"/>
      <c r="J498" s="74">
        <f t="shared" si="22"/>
        <v>0</v>
      </c>
      <c r="K498" s="74">
        <f t="shared" si="23"/>
        <v>0</v>
      </c>
      <c r="L498" s="74">
        <f t="shared" si="23"/>
        <v>0</v>
      </c>
      <c r="M498" s="21"/>
    </row>
    <row r="499" spans="1:13">
      <c r="A499" s="183"/>
      <c r="B499" s="185"/>
      <c r="C499" s="153"/>
      <c r="D499" s="159"/>
      <c r="E499" s="158"/>
      <c r="F499" s="71" t="str">
        <f>IF(D499&gt;0,IF((LEFT(D499,2)=LEFT(Data!C$4,2)),"Intra","Inter"),"")</f>
        <v/>
      </c>
      <c r="G499" s="72">
        <f t="shared" si="24"/>
        <v>0</v>
      </c>
      <c r="H499" s="158"/>
      <c r="I499" s="23"/>
      <c r="J499" s="74">
        <f t="shared" si="22"/>
        <v>0</v>
      </c>
      <c r="K499" s="74">
        <f t="shared" si="23"/>
        <v>0</v>
      </c>
      <c r="L499" s="74">
        <f t="shared" si="23"/>
        <v>0</v>
      </c>
      <c r="M499" s="21"/>
    </row>
    <row r="500" spans="1:13">
      <c r="A500" s="183"/>
      <c r="B500" s="185"/>
      <c r="C500" s="153"/>
      <c r="D500" s="159"/>
      <c r="E500" s="158"/>
      <c r="F500" s="71" t="str">
        <f>IF(D500&gt;0,IF((LEFT(D500,2)=LEFT(Data!C$4,2)),"Intra","Inter"),"")</f>
        <v/>
      </c>
      <c r="G500" s="72">
        <f t="shared" si="24"/>
        <v>0</v>
      </c>
      <c r="H500" s="158"/>
      <c r="I500" s="23"/>
      <c r="J500" s="74">
        <f t="shared" si="22"/>
        <v>0</v>
      </c>
      <c r="K500" s="74">
        <f t="shared" si="23"/>
        <v>0</v>
      </c>
      <c r="L500" s="74">
        <f t="shared" si="23"/>
        <v>0</v>
      </c>
      <c r="M500" s="21"/>
    </row>
    <row r="501" spans="1:13">
      <c r="A501" s="183"/>
      <c r="B501" s="185"/>
      <c r="C501" s="153"/>
      <c r="D501" s="159"/>
      <c r="E501" s="158"/>
      <c r="F501" s="71" t="str">
        <f>IF(D501&gt;0,IF((LEFT(D501,2)=LEFT(Data!C$4,2)),"Intra","Inter"),"")</f>
        <v/>
      </c>
      <c r="G501" s="72">
        <f t="shared" si="24"/>
        <v>0</v>
      </c>
      <c r="H501" s="158"/>
      <c r="I501" s="23"/>
      <c r="J501" s="74">
        <f t="shared" si="22"/>
        <v>0</v>
      </c>
      <c r="K501" s="74">
        <f t="shared" si="23"/>
        <v>0</v>
      </c>
      <c r="L501" s="74">
        <f t="shared" si="23"/>
        <v>0</v>
      </c>
      <c r="M501" s="21"/>
    </row>
    <row r="502" spans="1:13">
      <c r="A502" s="183"/>
      <c r="B502" s="185"/>
      <c r="C502" s="153"/>
      <c r="D502" s="159"/>
      <c r="E502" s="158"/>
      <c r="F502" s="71" t="str">
        <f>IF(D502&gt;0,IF((LEFT(D502,2)=LEFT(Data!C$4,2)),"Intra","Inter"),"")</f>
        <v/>
      </c>
      <c r="G502" s="72">
        <f t="shared" si="24"/>
        <v>0</v>
      </c>
      <c r="H502" s="158"/>
      <c r="I502" s="23"/>
      <c r="J502" s="74">
        <f t="shared" si="22"/>
        <v>0</v>
      </c>
      <c r="K502" s="74">
        <f t="shared" si="23"/>
        <v>0</v>
      </c>
      <c r="L502" s="74">
        <f t="shared" si="23"/>
        <v>0</v>
      </c>
      <c r="M502" s="21"/>
    </row>
    <row r="503" spans="1:13">
      <c r="A503" s="183"/>
      <c r="B503" s="185"/>
      <c r="C503" s="153"/>
      <c r="D503" s="159"/>
      <c r="E503" s="158"/>
      <c r="F503" s="71" t="str">
        <f>IF(D503&gt;0,IF((LEFT(D503,2)=LEFT(Data!C$4,2)),"Intra","Inter"),"")</f>
        <v/>
      </c>
      <c r="G503" s="72">
        <f t="shared" si="24"/>
        <v>0</v>
      </c>
      <c r="H503" s="158"/>
      <c r="I503" s="23"/>
      <c r="J503" s="74">
        <f t="shared" si="22"/>
        <v>0</v>
      </c>
      <c r="K503" s="74">
        <f t="shared" si="23"/>
        <v>0</v>
      </c>
      <c r="L503" s="74">
        <f t="shared" si="23"/>
        <v>0</v>
      </c>
      <c r="M503" s="21"/>
    </row>
    <row r="504" spans="1:13">
      <c r="A504" s="183"/>
      <c r="B504" s="185"/>
      <c r="C504" s="153"/>
      <c r="D504" s="159"/>
      <c r="E504" s="158"/>
      <c r="F504" s="71" t="str">
        <f>IF(D504&gt;0,IF((LEFT(D504,2)=LEFT(Data!C$4,2)),"Intra","Inter"),"")</f>
        <v/>
      </c>
      <c r="G504" s="72">
        <f t="shared" si="24"/>
        <v>0</v>
      </c>
      <c r="H504" s="158"/>
      <c r="I504" s="23"/>
      <c r="J504" s="74">
        <f t="shared" si="22"/>
        <v>0</v>
      </c>
      <c r="K504" s="74">
        <f t="shared" si="23"/>
        <v>0</v>
      </c>
      <c r="L504" s="74">
        <f t="shared" si="23"/>
        <v>0</v>
      </c>
      <c r="M504" s="21"/>
    </row>
    <row r="505" spans="1:13">
      <c r="A505" s="183"/>
      <c r="B505" s="185"/>
      <c r="C505" s="153"/>
      <c r="D505" s="159"/>
      <c r="E505" s="158"/>
      <c r="F505" s="71" t="str">
        <f>IF(D505&gt;0,IF((LEFT(D505,2)=LEFT(Data!C$4,2)),"Intra","Inter"),"")</f>
        <v/>
      </c>
      <c r="G505" s="72">
        <f t="shared" si="24"/>
        <v>0</v>
      </c>
      <c r="H505" s="158"/>
      <c r="I505" s="23"/>
      <c r="J505" s="74">
        <f t="shared" si="22"/>
        <v>0</v>
      </c>
      <c r="K505" s="74">
        <f t="shared" si="23"/>
        <v>0</v>
      </c>
      <c r="L505" s="74">
        <f t="shared" si="23"/>
        <v>0</v>
      </c>
      <c r="M505" s="21"/>
    </row>
    <row r="506" spans="1:13">
      <c r="A506" s="183"/>
      <c r="B506" s="185"/>
      <c r="C506" s="153"/>
      <c r="D506" s="159"/>
      <c r="E506" s="158"/>
      <c r="F506" s="71" t="str">
        <f>IF(D506&gt;0,IF((LEFT(D506,2)=LEFT(Data!C$4,2)),"Intra","Inter"),"")</f>
        <v/>
      </c>
      <c r="G506" s="72">
        <f t="shared" si="24"/>
        <v>0</v>
      </c>
      <c r="H506" s="158"/>
      <c r="I506" s="23"/>
      <c r="J506" s="74">
        <f t="shared" si="22"/>
        <v>0</v>
      </c>
      <c r="K506" s="74">
        <f t="shared" si="23"/>
        <v>0</v>
      </c>
      <c r="L506" s="74">
        <f t="shared" si="23"/>
        <v>0</v>
      </c>
      <c r="M506" s="21"/>
    </row>
    <row r="507" spans="1:13">
      <c r="A507" s="183"/>
      <c r="B507" s="185"/>
      <c r="C507" s="153"/>
      <c r="D507" s="159"/>
      <c r="E507" s="158"/>
      <c r="F507" s="71" t="str">
        <f>IF(D507&gt;0,IF((LEFT(D507,2)=LEFT(Data!C$4,2)),"Intra","Inter"),"")</f>
        <v/>
      </c>
      <c r="G507" s="72">
        <f t="shared" si="24"/>
        <v>0</v>
      </c>
      <c r="H507" s="158"/>
      <c r="I507" s="23"/>
      <c r="J507" s="74">
        <f t="shared" si="22"/>
        <v>0</v>
      </c>
      <c r="K507" s="74">
        <f t="shared" si="23"/>
        <v>0</v>
      </c>
      <c r="L507" s="74">
        <f t="shared" si="23"/>
        <v>0</v>
      </c>
      <c r="M507" s="21"/>
    </row>
    <row r="508" spans="1:13">
      <c r="A508" s="183"/>
      <c r="B508" s="185"/>
      <c r="C508" s="153"/>
      <c r="D508" s="159"/>
      <c r="E508" s="158"/>
      <c r="F508" s="71" t="str">
        <f>IF(D508&gt;0,IF((LEFT(D508,2)=LEFT(Data!C$4,2)),"Intra","Inter"),"")</f>
        <v/>
      </c>
      <c r="G508" s="72">
        <f t="shared" si="24"/>
        <v>0</v>
      </c>
      <c r="H508" s="158"/>
      <c r="I508" s="23"/>
      <c r="J508" s="74">
        <f t="shared" si="22"/>
        <v>0</v>
      </c>
      <c r="K508" s="74">
        <f t="shared" si="23"/>
        <v>0</v>
      </c>
      <c r="L508" s="74">
        <f t="shared" si="23"/>
        <v>0</v>
      </c>
      <c r="M508" s="21"/>
    </row>
    <row r="509" spans="1:13">
      <c r="A509" s="183"/>
      <c r="B509" s="185"/>
      <c r="C509" s="153"/>
      <c r="D509" s="159"/>
      <c r="E509" s="158"/>
      <c r="F509" s="71" t="str">
        <f>IF(D509&gt;0,IF((LEFT(D509,2)=LEFT(Data!C$4,2)),"Intra","Inter"),"")</f>
        <v/>
      </c>
      <c r="G509" s="72">
        <f t="shared" si="24"/>
        <v>0</v>
      </c>
      <c r="H509" s="158"/>
      <c r="I509" s="23"/>
      <c r="J509" s="74">
        <f t="shared" si="22"/>
        <v>0</v>
      </c>
      <c r="K509" s="74">
        <f t="shared" si="23"/>
        <v>0</v>
      </c>
      <c r="L509" s="74">
        <f t="shared" si="23"/>
        <v>0</v>
      </c>
      <c r="M509" s="21"/>
    </row>
    <row r="510" spans="1:13">
      <c r="A510" s="183"/>
      <c r="B510" s="185"/>
      <c r="C510" s="153"/>
      <c r="D510" s="159"/>
      <c r="E510" s="158"/>
      <c r="F510" s="71" t="str">
        <f>IF(D510&gt;0,IF((LEFT(D510,2)=LEFT(Data!C$4,2)),"Intra","Inter"),"")</f>
        <v/>
      </c>
      <c r="G510" s="72">
        <f t="shared" si="24"/>
        <v>0</v>
      </c>
      <c r="H510" s="158"/>
      <c r="I510" s="23"/>
      <c r="J510" s="74">
        <f t="shared" si="22"/>
        <v>0</v>
      </c>
      <c r="K510" s="74">
        <f t="shared" si="23"/>
        <v>0</v>
      </c>
      <c r="L510" s="74">
        <f t="shared" si="23"/>
        <v>0</v>
      </c>
      <c r="M510" s="21"/>
    </row>
    <row r="511" spans="1:13">
      <c r="A511" s="183"/>
      <c r="B511" s="185"/>
      <c r="C511" s="153"/>
      <c r="D511" s="159"/>
      <c r="E511" s="158"/>
      <c r="F511" s="71" t="str">
        <f>IF(D511&gt;0,IF((LEFT(D511,2)=LEFT(Data!C$4,2)),"Intra","Inter"),"")</f>
        <v/>
      </c>
      <c r="G511" s="72">
        <f t="shared" si="24"/>
        <v>0</v>
      </c>
      <c r="H511" s="158"/>
      <c r="I511" s="23"/>
      <c r="J511" s="74">
        <f t="shared" si="22"/>
        <v>0</v>
      </c>
      <c r="K511" s="74">
        <f t="shared" si="23"/>
        <v>0</v>
      </c>
      <c r="L511" s="74">
        <f t="shared" si="23"/>
        <v>0</v>
      </c>
      <c r="M511" s="21"/>
    </row>
    <row r="512" spans="1:13">
      <c r="A512" s="183"/>
      <c r="B512" s="185"/>
      <c r="C512" s="153"/>
      <c r="D512" s="159"/>
      <c r="E512" s="158"/>
      <c r="F512" s="71" t="str">
        <f>IF(D512&gt;0,IF((LEFT(D512,2)=LEFT(Data!C$4,2)),"Intra","Inter"),"")</f>
        <v/>
      </c>
      <c r="G512" s="72">
        <f t="shared" si="24"/>
        <v>0</v>
      </c>
      <c r="H512" s="158"/>
      <c r="I512" s="23"/>
      <c r="J512" s="74">
        <f t="shared" si="22"/>
        <v>0</v>
      </c>
      <c r="K512" s="74">
        <f t="shared" si="23"/>
        <v>0</v>
      </c>
      <c r="L512" s="74">
        <f t="shared" si="23"/>
        <v>0</v>
      </c>
      <c r="M512" s="21"/>
    </row>
    <row r="513" spans="1:13">
      <c r="A513" s="183"/>
      <c r="B513" s="185"/>
      <c r="C513" s="153"/>
      <c r="D513" s="159"/>
      <c r="E513" s="158"/>
      <c r="F513" s="71" t="str">
        <f>IF(D513&gt;0,IF((LEFT(D513,2)=LEFT(Data!C$4,2)),"Intra","Inter"),"")</f>
        <v/>
      </c>
      <c r="G513" s="72">
        <f t="shared" si="24"/>
        <v>0</v>
      </c>
      <c r="H513" s="158"/>
      <c r="I513" s="23"/>
      <c r="J513" s="74">
        <f t="shared" si="22"/>
        <v>0</v>
      </c>
      <c r="K513" s="74">
        <f t="shared" si="23"/>
        <v>0</v>
      </c>
      <c r="L513" s="74">
        <f t="shared" si="23"/>
        <v>0</v>
      </c>
      <c r="M513" s="21"/>
    </row>
    <row r="514" spans="1:13">
      <c r="A514" s="183"/>
      <c r="B514" s="185"/>
      <c r="C514" s="153"/>
      <c r="D514" s="159"/>
      <c r="E514" s="158"/>
      <c r="F514" s="71" t="str">
        <f>IF(D514&gt;0,IF((LEFT(D514,2)=LEFT(Data!C$4,2)),"Intra","Inter"),"")</f>
        <v/>
      </c>
      <c r="G514" s="72">
        <f t="shared" si="24"/>
        <v>0</v>
      </c>
      <c r="H514" s="158"/>
      <c r="I514" s="23"/>
      <c r="J514" s="74">
        <f t="shared" si="22"/>
        <v>0</v>
      </c>
      <c r="K514" s="74">
        <f t="shared" si="23"/>
        <v>0</v>
      </c>
      <c r="L514" s="74">
        <f t="shared" si="23"/>
        <v>0</v>
      </c>
      <c r="M514" s="21"/>
    </row>
    <row r="515" spans="1:13">
      <c r="A515" s="183"/>
      <c r="B515" s="185"/>
      <c r="C515" s="153"/>
      <c r="D515" s="159"/>
      <c r="E515" s="158"/>
      <c r="F515" s="71" t="str">
        <f>IF(D515&gt;0,IF((LEFT(D515,2)=LEFT(Data!C$4,2)),"Intra","Inter"),"")</f>
        <v/>
      </c>
      <c r="G515" s="72">
        <f t="shared" si="24"/>
        <v>0</v>
      </c>
      <c r="H515" s="158"/>
      <c r="I515" s="23"/>
      <c r="J515" s="74">
        <f t="shared" si="22"/>
        <v>0</v>
      </c>
      <c r="K515" s="74">
        <f t="shared" si="23"/>
        <v>0</v>
      </c>
      <c r="L515" s="74">
        <f t="shared" si="23"/>
        <v>0</v>
      </c>
      <c r="M515" s="21"/>
    </row>
    <row r="516" spans="1:13">
      <c r="A516" s="183"/>
      <c r="B516" s="185"/>
      <c r="C516" s="153"/>
      <c r="D516" s="159"/>
      <c r="E516" s="158"/>
      <c r="F516" s="71" t="str">
        <f>IF(D516&gt;0,IF((LEFT(D516,2)=LEFT(Data!C$4,2)),"Intra","Inter"),"")</f>
        <v/>
      </c>
      <c r="G516" s="72">
        <f t="shared" si="24"/>
        <v>0</v>
      </c>
      <c r="H516" s="158"/>
      <c r="I516" s="23"/>
      <c r="J516" s="74">
        <f t="shared" si="22"/>
        <v>0</v>
      </c>
      <c r="K516" s="74">
        <f t="shared" si="23"/>
        <v>0</v>
      </c>
      <c r="L516" s="74">
        <f t="shared" si="23"/>
        <v>0</v>
      </c>
      <c r="M516" s="21"/>
    </row>
    <row r="517" spans="1:13">
      <c r="A517" s="183"/>
      <c r="B517" s="185"/>
      <c r="C517" s="153"/>
      <c r="D517" s="159"/>
      <c r="E517" s="158"/>
      <c r="F517" s="71" t="str">
        <f>IF(D517&gt;0,IF((LEFT(D517,2)=LEFT(Data!C$4,2)),"Intra","Inter"),"")</f>
        <v/>
      </c>
      <c r="G517" s="72">
        <f t="shared" si="24"/>
        <v>0</v>
      </c>
      <c r="H517" s="158"/>
      <c r="I517" s="23"/>
      <c r="J517" s="74">
        <f t="shared" si="22"/>
        <v>0</v>
      </c>
      <c r="K517" s="74">
        <f t="shared" si="23"/>
        <v>0</v>
      </c>
      <c r="L517" s="74">
        <f t="shared" si="23"/>
        <v>0</v>
      </c>
      <c r="M517" s="21"/>
    </row>
    <row r="518" spans="1:13">
      <c r="A518" s="183"/>
      <c r="B518" s="185"/>
      <c r="C518" s="153"/>
      <c r="D518" s="159"/>
      <c r="E518" s="158"/>
      <c r="F518" s="71" t="str">
        <f>IF(D518&gt;0,IF((LEFT(D518,2)=LEFT(Data!C$4,2)),"Intra","Inter"),"")</f>
        <v/>
      </c>
      <c r="G518" s="72">
        <f t="shared" si="24"/>
        <v>0</v>
      </c>
      <c r="H518" s="158"/>
      <c r="I518" s="23"/>
      <c r="J518" s="74">
        <f t="shared" si="22"/>
        <v>0</v>
      </c>
      <c r="K518" s="74">
        <f t="shared" si="23"/>
        <v>0</v>
      </c>
      <c r="L518" s="74">
        <f t="shared" si="23"/>
        <v>0</v>
      </c>
      <c r="M518" s="21"/>
    </row>
    <row r="519" spans="1:13">
      <c r="A519" s="183"/>
      <c r="B519" s="185"/>
      <c r="C519" s="153"/>
      <c r="D519" s="159"/>
      <c r="E519" s="158"/>
      <c r="F519" s="71" t="str">
        <f>IF(D519&gt;0,IF((LEFT(D519,2)=LEFT(Data!C$4,2)),"Intra","Inter"),"")</f>
        <v/>
      </c>
      <c r="G519" s="72">
        <f t="shared" si="24"/>
        <v>0</v>
      </c>
      <c r="H519" s="158"/>
      <c r="I519" s="23"/>
      <c r="J519" s="74">
        <f t="shared" si="22"/>
        <v>0</v>
      </c>
      <c r="K519" s="74">
        <f t="shared" si="23"/>
        <v>0</v>
      </c>
      <c r="L519" s="74">
        <f t="shared" si="23"/>
        <v>0</v>
      </c>
      <c r="M519" s="21"/>
    </row>
    <row r="520" spans="1:13">
      <c r="A520" s="183"/>
      <c r="B520" s="185"/>
      <c r="C520" s="153"/>
      <c r="D520" s="159"/>
      <c r="E520" s="158"/>
      <c r="F520" s="71" t="str">
        <f>IF(D520&gt;0,IF((LEFT(D520,2)=LEFT(Data!C$4,2)),"Intra","Inter"),"")</f>
        <v/>
      </c>
      <c r="G520" s="72">
        <f t="shared" ref="G520:G583" si="25">ROUND(H520+J520+K520+L520,0)</f>
        <v>0</v>
      </c>
      <c r="H520" s="158"/>
      <c r="I520" s="23"/>
      <c r="J520" s="74">
        <f t="shared" si="22"/>
        <v>0</v>
      </c>
      <c r="K520" s="74">
        <f t="shared" si="23"/>
        <v>0</v>
      </c>
      <c r="L520" s="74">
        <f t="shared" si="23"/>
        <v>0</v>
      </c>
      <c r="M520" s="21"/>
    </row>
    <row r="521" spans="1:13">
      <c r="A521" s="183"/>
      <c r="B521" s="185"/>
      <c r="C521" s="153"/>
      <c r="D521" s="159"/>
      <c r="E521" s="158"/>
      <c r="F521" s="71" t="str">
        <f>IF(D521&gt;0,IF((LEFT(D521,2)=LEFT(Data!C$4,2)),"Intra","Inter"),"")</f>
        <v/>
      </c>
      <c r="G521" s="72">
        <f t="shared" si="25"/>
        <v>0</v>
      </c>
      <c r="H521" s="158"/>
      <c r="I521" s="23"/>
      <c r="J521" s="74">
        <f t="shared" si="22"/>
        <v>0</v>
      </c>
      <c r="K521" s="74">
        <f t="shared" si="23"/>
        <v>0</v>
      </c>
      <c r="L521" s="74">
        <f t="shared" si="23"/>
        <v>0</v>
      </c>
      <c r="M521" s="21"/>
    </row>
    <row r="522" spans="1:13">
      <c r="A522" s="183"/>
      <c r="B522" s="185"/>
      <c r="C522" s="153"/>
      <c r="D522" s="159"/>
      <c r="E522" s="158"/>
      <c r="F522" s="71" t="str">
        <f>IF(D522&gt;0,IF((LEFT(D522,2)=LEFT(Data!C$4,2)),"Intra","Inter"),"")</f>
        <v/>
      </c>
      <c r="G522" s="72">
        <f t="shared" si="25"/>
        <v>0</v>
      </c>
      <c r="H522" s="158"/>
      <c r="I522" s="23"/>
      <c r="J522" s="74">
        <f t="shared" si="22"/>
        <v>0</v>
      </c>
      <c r="K522" s="74">
        <f t="shared" si="23"/>
        <v>0</v>
      </c>
      <c r="L522" s="74">
        <f t="shared" si="23"/>
        <v>0</v>
      </c>
      <c r="M522" s="21"/>
    </row>
    <row r="523" spans="1:13">
      <c r="A523" s="183"/>
      <c r="B523" s="185"/>
      <c r="C523" s="153"/>
      <c r="D523" s="159"/>
      <c r="E523" s="158"/>
      <c r="F523" s="71" t="str">
        <f>IF(D523&gt;0,IF((LEFT(D523,2)=LEFT(Data!C$4,2)),"Intra","Inter"),"")</f>
        <v/>
      </c>
      <c r="G523" s="72">
        <f t="shared" si="25"/>
        <v>0</v>
      </c>
      <c r="H523" s="158"/>
      <c r="I523" s="23"/>
      <c r="J523" s="74">
        <f t="shared" si="22"/>
        <v>0</v>
      </c>
      <c r="K523" s="74">
        <f t="shared" si="23"/>
        <v>0</v>
      </c>
      <c r="L523" s="74">
        <f t="shared" si="23"/>
        <v>0</v>
      </c>
      <c r="M523" s="21"/>
    </row>
    <row r="524" spans="1:13">
      <c r="A524" s="183"/>
      <c r="B524" s="185"/>
      <c r="C524" s="153"/>
      <c r="D524" s="159"/>
      <c r="E524" s="158"/>
      <c r="F524" s="71" t="str">
        <f>IF(D524&gt;0,IF((LEFT(D524,2)=LEFT(Data!C$4,2)),"Intra","Inter"),"")</f>
        <v/>
      </c>
      <c r="G524" s="72">
        <f t="shared" si="25"/>
        <v>0</v>
      </c>
      <c r="H524" s="158"/>
      <c r="I524" s="23"/>
      <c r="J524" s="74">
        <f t="shared" ref="J524:J587" si="26">IF($F524="inter",IF($I524&lt;&gt;"Exempt",IF($I524&lt;&gt;"Non GST",($H524*($I524)),(0)),(0)),(0))</f>
        <v>0</v>
      </c>
      <c r="K524" s="74">
        <f t="shared" ref="K524:L587" si="27">IF($F524="intra",IF($I524&lt;&gt;"Exempt",IF($I524&lt;&gt;"Non GST",($H524*($I524/2)),(0)),(0)),(0))</f>
        <v>0</v>
      </c>
      <c r="L524" s="74">
        <f t="shared" si="27"/>
        <v>0</v>
      </c>
      <c r="M524" s="21"/>
    </row>
    <row r="525" spans="1:13">
      <c r="A525" s="183"/>
      <c r="B525" s="185"/>
      <c r="C525" s="153"/>
      <c r="D525" s="159"/>
      <c r="E525" s="158"/>
      <c r="F525" s="71" t="str">
        <f>IF(D525&gt;0,IF((LEFT(D525,2)=LEFT(Data!C$4,2)),"Intra","Inter"),"")</f>
        <v/>
      </c>
      <c r="G525" s="72">
        <f t="shared" si="25"/>
        <v>0</v>
      </c>
      <c r="H525" s="158"/>
      <c r="I525" s="23"/>
      <c r="J525" s="74">
        <f t="shared" si="26"/>
        <v>0</v>
      </c>
      <c r="K525" s="74">
        <f t="shared" si="27"/>
        <v>0</v>
      </c>
      <c r="L525" s="74">
        <f t="shared" si="27"/>
        <v>0</v>
      </c>
      <c r="M525" s="21"/>
    </row>
    <row r="526" spans="1:13">
      <c r="A526" s="183"/>
      <c r="B526" s="185"/>
      <c r="C526" s="153"/>
      <c r="D526" s="159"/>
      <c r="E526" s="158"/>
      <c r="F526" s="71" t="str">
        <f>IF(D526&gt;0,IF((LEFT(D526,2)=LEFT(Data!C$4,2)),"Intra","Inter"),"")</f>
        <v/>
      </c>
      <c r="G526" s="72">
        <f t="shared" si="25"/>
        <v>0</v>
      </c>
      <c r="H526" s="158"/>
      <c r="I526" s="23"/>
      <c r="J526" s="74">
        <f t="shared" si="26"/>
        <v>0</v>
      </c>
      <c r="K526" s="74">
        <f t="shared" si="27"/>
        <v>0</v>
      </c>
      <c r="L526" s="74">
        <f t="shared" si="27"/>
        <v>0</v>
      </c>
      <c r="M526" s="21"/>
    </row>
    <row r="527" spans="1:13">
      <c r="A527" s="183"/>
      <c r="B527" s="185"/>
      <c r="C527" s="153"/>
      <c r="D527" s="159"/>
      <c r="E527" s="158"/>
      <c r="F527" s="71" t="str">
        <f>IF(D527&gt;0,IF((LEFT(D527,2)=LEFT(Data!C$4,2)),"Intra","Inter"),"")</f>
        <v/>
      </c>
      <c r="G527" s="72">
        <f t="shared" si="25"/>
        <v>0</v>
      </c>
      <c r="H527" s="158"/>
      <c r="I527" s="23"/>
      <c r="J527" s="74">
        <f t="shared" si="26"/>
        <v>0</v>
      </c>
      <c r="K527" s="74">
        <f t="shared" si="27"/>
        <v>0</v>
      </c>
      <c r="L527" s="74">
        <f t="shared" si="27"/>
        <v>0</v>
      </c>
      <c r="M527" s="21"/>
    </row>
    <row r="528" spans="1:13">
      <c r="A528" s="183"/>
      <c r="B528" s="185"/>
      <c r="C528" s="153"/>
      <c r="D528" s="159"/>
      <c r="E528" s="158"/>
      <c r="F528" s="71" t="str">
        <f>IF(D528&gt;0,IF((LEFT(D528,2)=LEFT(Data!C$4,2)),"Intra","Inter"),"")</f>
        <v/>
      </c>
      <c r="G528" s="72">
        <f t="shared" si="25"/>
        <v>0</v>
      </c>
      <c r="H528" s="158"/>
      <c r="I528" s="23"/>
      <c r="J528" s="74">
        <f t="shared" si="26"/>
        <v>0</v>
      </c>
      <c r="K528" s="74">
        <f t="shared" si="27"/>
        <v>0</v>
      </c>
      <c r="L528" s="74">
        <f t="shared" si="27"/>
        <v>0</v>
      </c>
      <c r="M528" s="21"/>
    </row>
    <row r="529" spans="1:13">
      <c r="A529" s="183"/>
      <c r="B529" s="185"/>
      <c r="C529" s="153"/>
      <c r="D529" s="159"/>
      <c r="E529" s="158"/>
      <c r="F529" s="71" t="str">
        <f>IF(D529&gt;0,IF((LEFT(D529,2)=LEFT(Data!C$4,2)),"Intra","Inter"),"")</f>
        <v/>
      </c>
      <c r="G529" s="72">
        <f t="shared" si="25"/>
        <v>0</v>
      </c>
      <c r="H529" s="158"/>
      <c r="I529" s="23"/>
      <c r="J529" s="74">
        <f t="shared" si="26"/>
        <v>0</v>
      </c>
      <c r="K529" s="74">
        <f t="shared" si="27"/>
        <v>0</v>
      </c>
      <c r="L529" s="74">
        <f t="shared" si="27"/>
        <v>0</v>
      </c>
      <c r="M529" s="21"/>
    </row>
    <row r="530" spans="1:13">
      <c r="A530" s="183"/>
      <c r="B530" s="185"/>
      <c r="C530" s="153"/>
      <c r="D530" s="159"/>
      <c r="E530" s="158"/>
      <c r="F530" s="71" t="str">
        <f>IF(D530&gt;0,IF((LEFT(D530,2)=LEFT(Data!C$4,2)),"Intra","Inter"),"")</f>
        <v/>
      </c>
      <c r="G530" s="72">
        <f t="shared" si="25"/>
        <v>0</v>
      </c>
      <c r="H530" s="158"/>
      <c r="I530" s="23"/>
      <c r="J530" s="74">
        <f t="shared" si="26"/>
        <v>0</v>
      </c>
      <c r="K530" s="74">
        <f t="shared" si="27"/>
        <v>0</v>
      </c>
      <c r="L530" s="74">
        <f t="shared" si="27"/>
        <v>0</v>
      </c>
      <c r="M530" s="21"/>
    </row>
    <row r="531" spans="1:13">
      <c r="A531" s="183"/>
      <c r="B531" s="185"/>
      <c r="C531" s="153"/>
      <c r="D531" s="159"/>
      <c r="E531" s="158"/>
      <c r="F531" s="71" t="str">
        <f>IF(D531&gt;0,IF((LEFT(D531,2)=LEFT(Data!C$4,2)),"Intra","Inter"),"")</f>
        <v/>
      </c>
      <c r="G531" s="72">
        <f t="shared" si="25"/>
        <v>0</v>
      </c>
      <c r="H531" s="158"/>
      <c r="I531" s="23"/>
      <c r="J531" s="74">
        <f t="shared" si="26"/>
        <v>0</v>
      </c>
      <c r="K531" s="74">
        <f t="shared" si="27"/>
        <v>0</v>
      </c>
      <c r="L531" s="74">
        <f t="shared" si="27"/>
        <v>0</v>
      </c>
      <c r="M531" s="21"/>
    </row>
    <row r="532" spans="1:13">
      <c r="A532" s="183"/>
      <c r="B532" s="185"/>
      <c r="C532" s="153"/>
      <c r="D532" s="159"/>
      <c r="E532" s="158"/>
      <c r="F532" s="71" t="str">
        <f>IF(D532&gt;0,IF((LEFT(D532,2)=LEFT(Data!C$4,2)),"Intra","Inter"),"")</f>
        <v/>
      </c>
      <c r="G532" s="72">
        <f t="shared" si="25"/>
        <v>0</v>
      </c>
      <c r="H532" s="158"/>
      <c r="I532" s="23"/>
      <c r="J532" s="74">
        <f t="shared" si="26"/>
        <v>0</v>
      </c>
      <c r="K532" s="74">
        <f t="shared" si="27"/>
        <v>0</v>
      </c>
      <c r="L532" s="74">
        <f t="shared" si="27"/>
        <v>0</v>
      </c>
      <c r="M532" s="21"/>
    </row>
    <row r="533" spans="1:13">
      <c r="A533" s="183"/>
      <c r="B533" s="185"/>
      <c r="C533" s="153"/>
      <c r="D533" s="159"/>
      <c r="E533" s="158"/>
      <c r="F533" s="71" t="str">
        <f>IF(D533&gt;0,IF((LEFT(D533,2)=LEFT(Data!C$4,2)),"Intra","Inter"),"")</f>
        <v/>
      </c>
      <c r="G533" s="72">
        <f t="shared" si="25"/>
        <v>0</v>
      </c>
      <c r="H533" s="158"/>
      <c r="I533" s="23"/>
      <c r="J533" s="74">
        <f t="shared" si="26"/>
        <v>0</v>
      </c>
      <c r="K533" s="74">
        <f t="shared" si="27"/>
        <v>0</v>
      </c>
      <c r="L533" s="74">
        <f t="shared" si="27"/>
        <v>0</v>
      </c>
      <c r="M533" s="21"/>
    </row>
    <row r="534" spans="1:13">
      <c r="A534" s="183"/>
      <c r="B534" s="185"/>
      <c r="C534" s="153"/>
      <c r="D534" s="159"/>
      <c r="E534" s="158"/>
      <c r="F534" s="71" t="str">
        <f>IF(D534&gt;0,IF((LEFT(D534,2)=LEFT(Data!C$4,2)),"Intra","Inter"),"")</f>
        <v/>
      </c>
      <c r="G534" s="72">
        <f t="shared" si="25"/>
        <v>0</v>
      </c>
      <c r="H534" s="158"/>
      <c r="I534" s="23"/>
      <c r="J534" s="74">
        <f t="shared" si="26"/>
        <v>0</v>
      </c>
      <c r="K534" s="74">
        <f t="shared" si="27"/>
        <v>0</v>
      </c>
      <c r="L534" s="74">
        <f t="shared" si="27"/>
        <v>0</v>
      </c>
      <c r="M534" s="21"/>
    </row>
    <row r="535" spans="1:13">
      <c r="A535" s="183"/>
      <c r="B535" s="185"/>
      <c r="C535" s="153"/>
      <c r="D535" s="159"/>
      <c r="E535" s="158"/>
      <c r="F535" s="71" t="str">
        <f>IF(D535&gt;0,IF((LEFT(D535,2)=LEFT(Data!C$4,2)),"Intra","Inter"),"")</f>
        <v/>
      </c>
      <c r="G535" s="72">
        <f t="shared" si="25"/>
        <v>0</v>
      </c>
      <c r="H535" s="158"/>
      <c r="I535" s="23"/>
      <c r="J535" s="74">
        <f t="shared" si="26"/>
        <v>0</v>
      </c>
      <c r="K535" s="74">
        <f t="shared" si="27"/>
        <v>0</v>
      </c>
      <c r="L535" s="74">
        <f t="shared" si="27"/>
        <v>0</v>
      </c>
      <c r="M535" s="21"/>
    </row>
    <row r="536" spans="1:13">
      <c r="A536" s="183"/>
      <c r="B536" s="185"/>
      <c r="C536" s="153"/>
      <c r="D536" s="159"/>
      <c r="E536" s="158"/>
      <c r="F536" s="71" t="str">
        <f>IF(D536&gt;0,IF((LEFT(D536,2)=LEFT(Data!C$4,2)),"Intra","Inter"),"")</f>
        <v/>
      </c>
      <c r="G536" s="72">
        <f t="shared" si="25"/>
        <v>0</v>
      </c>
      <c r="H536" s="158"/>
      <c r="I536" s="23"/>
      <c r="J536" s="74">
        <f t="shared" si="26"/>
        <v>0</v>
      </c>
      <c r="K536" s="74">
        <f t="shared" si="27"/>
        <v>0</v>
      </c>
      <c r="L536" s="74">
        <f t="shared" si="27"/>
        <v>0</v>
      </c>
      <c r="M536" s="21"/>
    </row>
    <row r="537" spans="1:13">
      <c r="A537" s="183"/>
      <c r="B537" s="185"/>
      <c r="C537" s="153"/>
      <c r="D537" s="159"/>
      <c r="E537" s="158"/>
      <c r="F537" s="71" t="str">
        <f>IF(D537&gt;0,IF((LEFT(D537,2)=LEFT(Data!C$4,2)),"Intra","Inter"),"")</f>
        <v/>
      </c>
      <c r="G537" s="72">
        <f t="shared" si="25"/>
        <v>0</v>
      </c>
      <c r="H537" s="158"/>
      <c r="I537" s="23"/>
      <c r="J537" s="74">
        <f t="shared" si="26"/>
        <v>0</v>
      </c>
      <c r="K537" s="74">
        <f t="shared" si="27"/>
        <v>0</v>
      </c>
      <c r="L537" s="74">
        <f t="shared" si="27"/>
        <v>0</v>
      </c>
      <c r="M537" s="21"/>
    </row>
    <row r="538" spans="1:13">
      <c r="A538" s="183"/>
      <c r="B538" s="185"/>
      <c r="C538" s="153"/>
      <c r="D538" s="159"/>
      <c r="E538" s="158"/>
      <c r="F538" s="71" t="str">
        <f>IF(D538&gt;0,IF((LEFT(D538,2)=LEFT(Data!C$4,2)),"Intra","Inter"),"")</f>
        <v/>
      </c>
      <c r="G538" s="72">
        <f t="shared" si="25"/>
        <v>0</v>
      </c>
      <c r="H538" s="158"/>
      <c r="I538" s="23"/>
      <c r="J538" s="74">
        <f t="shared" si="26"/>
        <v>0</v>
      </c>
      <c r="K538" s="74">
        <f t="shared" si="27"/>
        <v>0</v>
      </c>
      <c r="L538" s="74">
        <f t="shared" si="27"/>
        <v>0</v>
      </c>
      <c r="M538" s="21"/>
    </row>
    <row r="539" spans="1:13">
      <c r="A539" s="183"/>
      <c r="B539" s="185"/>
      <c r="C539" s="153"/>
      <c r="D539" s="159"/>
      <c r="E539" s="158"/>
      <c r="F539" s="71" t="str">
        <f>IF(D539&gt;0,IF((LEFT(D539,2)=LEFT(Data!C$4,2)),"Intra","Inter"),"")</f>
        <v/>
      </c>
      <c r="G539" s="72">
        <f t="shared" si="25"/>
        <v>0</v>
      </c>
      <c r="H539" s="158"/>
      <c r="I539" s="23"/>
      <c r="J539" s="74">
        <f t="shared" si="26"/>
        <v>0</v>
      </c>
      <c r="K539" s="74">
        <f t="shared" si="27"/>
        <v>0</v>
      </c>
      <c r="L539" s="74">
        <f t="shared" si="27"/>
        <v>0</v>
      </c>
      <c r="M539" s="21"/>
    </row>
    <row r="540" spans="1:13">
      <c r="A540" s="183"/>
      <c r="B540" s="185"/>
      <c r="C540" s="153"/>
      <c r="D540" s="159"/>
      <c r="E540" s="158"/>
      <c r="F540" s="71" t="str">
        <f>IF(D540&gt;0,IF((LEFT(D540,2)=LEFT(Data!C$4,2)),"Intra","Inter"),"")</f>
        <v/>
      </c>
      <c r="G540" s="72">
        <f t="shared" si="25"/>
        <v>0</v>
      </c>
      <c r="H540" s="158"/>
      <c r="I540" s="23"/>
      <c r="J540" s="74">
        <f t="shared" si="26"/>
        <v>0</v>
      </c>
      <c r="K540" s="74">
        <f t="shared" si="27"/>
        <v>0</v>
      </c>
      <c r="L540" s="74">
        <f t="shared" si="27"/>
        <v>0</v>
      </c>
      <c r="M540" s="21"/>
    </row>
    <row r="541" spans="1:13">
      <c r="A541" s="183"/>
      <c r="B541" s="185"/>
      <c r="C541" s="153"/>
      <c r="D541" s="159"/>
      <c r="E541" s="158"/>
      <c r="F541" s="71" t="str">
        <f>IF(D541&gt;0,IF((LEFT(D541,2)=LEFT(Data!C$4,2)),"Intra","Inter"),"")</f>
        <v/>
      </c>
      <c r="G541" s="72">
        <f t="shared" si="25"/>
        <v>0</v>
      </c>
      <c r="H541" s="158"/>
      <c r="I541" s="23"/>
      <c r="J541" s="74">
        <f t="shared" si="26"/>
        <v>0</v>
      </c>
      <c r="K541" s="74">
        <f t="shared" si="27"/>
        <v>0</v>
      </c>
      <c r="L541" s="74">
        <f t="shared" si="27"/>
        <v>0</v>
      </c>
      <c r="M541" s="21"/>
    </row>
    <row r="542" spans="1:13">
      <c r="A542" s="183"/>
      <c r="B542" s="185"/>
      <c r="C542" s="153"/>
      <c r="D542" s="159"/>
      <c r="E542" s="158"/>
      <c r="F542" s="71" t="str">
        <f>IF(D542&gt;0,IF((LEFT(D542,2)=LEFT(Data!C$4,2)),"Intra","Inter"),"")</f>
        <v/>
      </c>
      <c r="G542" s="72">
        <f t="shared" si="25"/>
        <v>0</v>
      </c>
      <c r="H542" s="158"/>
      <c r="I542" s="23"/>
      <c r="J542" s="74">
        <f t="shared" si="26"/>
        <v>0</v>
      </c>
      <c r="K542" s="74">
        <f t="shared" si="27"/>
        <v>0</v>
      </c>
      <c r="L542" s="74">
        <f t="shared" si="27"/>
        <v>0</v>
      </c>
      <c r="M542" s="21"/>
    </row>
    <row r="543" spans="1:13">
      <c r="A543" s="183"/>
      <c r="B543" s="185"/>
      <c r="C543" s="153"/>
      <c r="D543" s="159"/>
      <c r="E543" s="158"/>
      <c r="F543" s="71" t="str">
        <f>IF(D543&gt;0,IF((LEFT(D543,2)=LEFT(Data!C$4,2)),"Intra","Inter"),"")</f>
        <v/>
      </c>
      <c r="G543" s="72">
        <f t="shared" si="25"/>
        <v>0</v>
      </c>
      <c r="H543" s="158"/>
      <c r="I543" s="23"/>
      <c r="J543" s="74">
        <f t="shared" si="26"/>
        <v>0</v>
      </c>
      <c r="K543" s="74">
        <f t="shared" si="27"/>
        <v>0</v>
      </c>
      <c r="L543" s="74">
        <f t="shared" si="27"/>
        <v>0</v>
      </c>
      <c r="M543" s="21"/>
    </row>
    <row r="544" spans="1:13">
      <c r="A544" s="183"/>
      <c r="B544" s="185"/>
      <c r="C544" s="153"/>
      <c r="D544" s="159"/>
      <c r="E544" s="158"/>
      <c r="F544" s="71" t="str">
        <f>IF(D544&gt;0,IF((LEFT(D544,2)=LEFT(Data!C$4,2)),"Intra","Inter"),"")</f>
        <v/>
      </c>
      <c r="G544" s="72">
        <f t="shared" si="25"/>
        <v>0</v>
      </c>
      <c r="H544" s="158"/>
      <c r="I544" s="23"/>
      <c r="J544" s="74">
        <f t="shared" si="26"/>
        <v>0</v>
      </c>
      <c r="K544" s="74">
        <f t="shared" si="27"/>
        <v>0</v>
      </c>
      <c r="L544" s="74">
        <f t="shared" si="27"/>
        <v>0</v>
      </c>
      <c r="M544" s="21"/>
    </row>
    <row r="545" spans="1:13">
      <c r="A545" s="183"/>
      <c r="B545" s="185"/>
      <c r="C545" s="153"/>
      <c r="D545" s="159"/>
      <c r="E545" s="158"/>
      <c r="F545" s="71" t="str">
        <f>IF(D545&gt;0,IF((LEFT(D545,2)=LEFT(Data!C$4,2)),"Intra","Inter"),"")</f>
        <v/>
      </c>
      <c r="G545" s="72">
        <f t="shared" si="25"/>
        <v>0</v>
      </c>
      <c r="H545" s="158"/>
      <c r="I545" s="23"/>
      <c r="J545" s="74">
        <f t="shared" si="26"/>
        <v>0</v>
      </c>
      <c r="K545" s="74">
        <f t="shared" si="27"/>
        <v>0</v>
      </c>
      <c r="L545" s="74">
        <f t="shared" si="27"/>
        <v>0</v>
      </c>
      <c r="M545" s="21"/>
    </row>
    <row r="546" spans="1:13">
      <c r="A546" s="183"/>
      <c r="B546" s="185"/>
      <c r="C546" s="153"/>
      <c r="D546" s="159"/>
      <c r="E546" s="158"/>
      <c r="F546" s="71" t="str">
        <f>IF(D546&gt;0,IF((LEFT(D546,2)=LEFT(Data!C$4,2)),"Intra","Inter"),"")</f>
        <v/>
      </c>
      <c r="G546" s="72">
        <f t="shared" si="25"/>
        <v>0</v>
      </c>
      <c r="H546" s="158"/>
      <c r="I546" s="23"/>
      <c r="J546" s="74">
        <f t="shared" si="26"/>
        <v>0</v>
      </c>
      <c r="K546" s="74">
        <f t="shared" si="27"/>
        <v>0</v>
      </c>
      <c r="L546" s="74">
        <f t="shared" si="27"/>
        <v>0</v>
      </c>
      <c r="M546" s="21"/>
    </row>
    <row r="547" spans="1:13">
      <c r="A547" s="183"/>
      <c r="B547" s="185"/>
      <c r="C547" s="153"/>
      <c r="D547" s="159"/>
      <c r="E547" s="158"/>
      <c r="F547" s="71" t="str">
        <f>IF(D547&gt;0,IF((LEFT(D547,2)=LEFT(Data!C$4,2)),"Intra","Inter"),"")</f>
        <v/>
      </c>
      <c r="G547" s="72">
        <f t="shared" si="25"/>
        <v>0</v>
      </c>
      <c r="H547" s="158"/>
      <c r="I547" s="23"/>
      <c r="J547" s="74">
        <f t="shared" si="26"/>
        <v>0</v>
      </c>
      <c r="K547" s="74">
        <f t="shared" si="27"/>
        <v>0</v>
      </c>
      <c r="L547" s="74">
        <f t="shared" si="27"/>
        <v>0</v>
      </c>
      <c r="M547" s="21"/>
    </row>
    <row r="548" spans="1:13">
      <c r="A548" s="183"/>
      <c r="B548" s="185"/>
      <c r="C548" s="153"/>
      <c r="D548" s="159"/>
      <c r="E548" s="158"/>
      <c r="F548" s="71" t="str">
        <f>IF(D548&gt;0,IF((LEFT(D548,2)=LEFT(Data!C$4,2)),"Intra","Inter"),"")</f>
        <v/>
      </c>
      <c r="G548" s="72">
        <f t="shared" si="25"/>
        <v>0</v>
      </c>
      <c r="H548" s="158"/>
      <c r="I548" s="23"/>
      <c r="J548" s="74">
        <f t="shared" si="26"/>
        <v>0</v>
      </c>
      <c r="K548" s="74">
        <f t="shared" si="27"/>
        <v>0</v>
      </c>
      <c r="L548" s="74">
        <f t="shared" si="27"/>
        <v>0</v>
      </c>
      <c r="M548" s="21"/>
    </row>
    <row r="549" spans="1:13">
      <c r="A549" s="183"/>
      <c r="B549" s="185"/>
      <c r="C549" s="153"/>
      <c r="D549" s="159"/>
      <c r="E549" s="158"/>
      <c r="F549" s="71" t="str">
        <f>IF(D549&gt;0,IF((LEFT(D549,2)=LEFT(Data!C$4,2)),"Intra","Inter"),"")</f>
        <v/>
      </c>
      <c r="G549" s="72">
        <f t="shared" si="25"/>
        <v>0</v>
      </c>
      <c r="H549" s="158"/>
      <c r="I549" s="23"/>
      <c r="J549" s="74">
        <f t="shared" si="26"/>
        <v>0</v>
      </c>
      <c r="K549" s="74">
        <f t="shared" si="27"/>
        <v>0</v>
      </c>
      <c r="L549" s="74">
        <f t="shared" si="27"/>
        <v>0</v>
      </c>
      <c r="M549" s="21"/>
    </row>
    <row r="550" spans="1:13">
      <c r="A550" s="183"/>
      <c r="B550" s="185"/>
      <c r="C550" s="153"/>
      <c r="D550" s="159"/>
      <c r="E550" s="158"/>
      <c r="F550" s="71" t="str">
        <f>IF(D550&gt;0,IF((LEFT(D550,2)=LEFT(Data!C$4,2)),"Intra","Inter"),"")</f>
        <v/>
      </c>
      <c r="G550" s="72">
        <f t="shared" si="25"/>
        <v>0</v>
      </c>
      <c r="H550" s="158"/>
      <c r="I550" s="23"/>
      <c r="J550" s="74">
        <f t="shared" si="26"/>
        <v>0</v>
      </c>
      <c r="K550" s="74">
        <f t="shared" si="27"/>
        <v>0</v>
      </c>
      <c r="L550" s="74">
        <f t="shared" si="27"/>
        <v>0</v>
      </c>
      <c r="M550" s="21"/>
    </row>
    <row r="551" spans="1:13">
      <c r="A551" s="183"/>
      <c r="B551" s="185"/>
      <c r="C551" s="153"/>
      <c r="D551" s="159"/>
      <c r="E551" s="158"/>
      <c r="F551" s="71" t="str">
        <f>IF(D551&gt;0,IF((LEFT(D551,2)=LEFT(Data!C$4,2)),"Intra","Inter"),"")</f>
        <v/>
      </c>
      <c r="G551" s="72">
        <f t="shared" si="25"/>
        <v>0</v>
      </c>
      <c r="H551" s="158"/>
      <c r="I551" s="23"/>
      <c r="J551" s="74">
        <f t="shared" si="26"/>
        <v>0</v>
      </c>
      <c r="K551" s="74">
        <f t="shared" si="27"/>
        <v>0</v>
      </c>
      <c r="L551" s="74">
        <f t="shared" si="27"/>
        <v>0</v>
      </c>
      <c r="M551" s="21"/>
    </row>
    <row r="552" spans="1:13">
      <c r="A552" s="183"/>
      <c r="B552" s="185"/>
      <c r="C552" s="153"/>
      <c r="D552" s="159"/>
      <c r="E552" s="158"/>
      <c r="F552" s="71" t="str">
        <f>IF(D552&gt;0,IF((LEFT(D552,2)=LEFT(Data!C$4,2)),"Intra","Inter"),"")</f>
        <v/>
      </c>
      <c r="G552" s="72">
        <f t="shared" si="25"/>
        <v>0</v>
      </c>
      <c r="H552" s="158"/>
      <c r="I552" s="23"/>
      <c r="J552" s="74">
        <f t="shared" si="26"/>
        <v>0</v>
      </c>
      <c r="K552" s="74">
        <f t="shared" si="27"/>
        <v>0</v>
      </c>
      <c r="L552" s="74">
        <f t="shared" si="27"/>
        <v>0</v>
      </c>
      <c r="M552" s="21"/>
    </row>
    <row r="553" spans="1:13">
      <c r="A553" s="183"/>
      <c r="B553" s="185"/>
      <c r="C553" s="153"/>
      <c r="D553" s="159"/>
      <c r="E553" s="158"/>
      <c r="F553" s="71" t="str">
        <f>IF(D553&gt;0,IF((LEFT(D553,2)=LEFT(Data!C$4,2)),"Intra","Inter"),"")</f>
        <v/>
      </c>
      <c r="G553" s="72">
        <f t="shared" si="25"/>
        <v>0</v>
      </c>
      <c r="H553" s="158"/>
      <c r="I553" s="23"/>
      <c r="J553" s="74">
        <f t="shared" si="26"/>
        <v>0</v>
      </c>
      <c r="K553" s="74">
        <f t="shared" si="27"/>
        <v>0</v>
      </c>
      <c r="L553" s="74">
        <f t="shared" si="27"/>
        <v>0</v>
      </c>
      <c r="M553" s="21"/>
    </row>
    <row r="554" spans="1:13">
      <c r="A554" s="183"/>
      <c r="B554" s="185"/>
      <c r="C554" s="153"/>
      <c r="D554" s="159"/>
      <c r="E554" s="158"/>
      <c r="F554" s="71" t="str">
        <f>IF(D554&gt;0,IF((LEFT(D554,2)=LEFT(Data!C$4,2)),"Intra","Inter"),"")</f>
        <v/>
      </c>
      <c r="G554" s="72">
        <f t="shared" si="25"/>
        <v>0</v>
      </c>
      <c r="H554" s="158"/>
      <c r="I554" s="23"/>
      <c r="J554" s="74">
        <f t="shared" si="26"/>
        <v>0</v>
      </c>
      <c r="K554" s="74">
        <f t="shared" si="27"/>
        <v>0</v>
      </c>
      <c r="L554" s="74">
        <f t="shared" si="27"/>
        <v>0</v>
      </c>
      <c r="M554" s="21"/>
    </row>
    <row r="555" spans="1:13">
      <c r="A555" s="183"/>
      <c r="B555" s="185"/>
      <c r="C555" s="153"/>
      <c r="D555" s="159"/>
      <c r="E555" s="158"/>
      <c r="F555" s="71" t="str">
        <f>IF(D555&gt;0,IF((LEFT(D555,2)=LEFT(Data!C$4,2)),"Intra","Inter"),"")</f>
        <v/>
      </c>
      <c r="G555" s="72">
        <f t="shared" si="25"/>
        <v>0</v>
      </c>
      <c r="H555" s="158"/>
      <c r="I555" s="23"/>
      <c r="J555" s="74">
        <f t="shared" si="26"/>
        <v>0</v>
      </c>
      <c r="K555" s="74">
        <f t="shared" si="27"/>
        <v>0</v>
      </c>
      <c r="L555" s="74">
        <f t="shared" si="27"/>
        <v>0</v>
      </c>
      <c r="M555" s="21"/>
    </row>
    <row r="556" spans="1:13">
      <c r="A556" s="183"/>
      <c r="B556" s="185"/>
      <c r="C556" s="153"/>
      <c r="D556" s="159"/>
      <c r="E556" s="158"/>
      <c r="F556" s="71" t="str">
        <f>IF(D556&gt;0,IF((LEFT(D556,2)=LEFT(Data!C$4,2)),"Intra","Inter"),"")</f>
        <v/>
      </c>
      <c r="G556" s="72">
        <f t="shared" si="25"/>
        <v>0</v>
      </c>
      <c r="H556" s="158"/>
      <c r="I556" s="23"/>
      <c r="J556" s="74">
        <f t="shared" si="26"/>
        <v>0</v>
      </c>
      <c r="K556" s="74">
        <f t="shared" si="27"/>
        <v>0</v>
      </c>
      <c r="L556" s="74">
        <f t="shared" si="27"/>
        <v>0</v>
      </c>
      <c r="M556" s="21"/>
    </row>
    <row r="557" spans="1:13">
      <c r="A557" s="183"/>
      <c r="B557" s="185"/>
      <c r="C557" s="153"/>
      <c r="D557" s="159"/>
      <c r="E557" s="158"/>
      <c r="F557" s="71" t="str">
        <f>IF(D557&gt;0,IF((LEFT(D557,2)=LEFT(Data!C$4,2)),"Intra","Inter"),"")</f>
        <v/>
      </c>
      <c r="G557" s="72">
        <f t="shared" si="25"/>
        <v>0</v>
      </c>
      <c r="H557" s="158"/>
      <c r="I557" s="23"/>
      <c r="J557" s="74">
        <f t="shared" si="26"/>
        <v>0</v>
      </c>
      <c r="K557" s="74">
        <f t="shared" si="27"/>
        <v>0</v>
      </c>
      <c r="L557" s="74">
        <f t="shared" si="27"/>
        <v>0</v>
      </c>
      <c r="M557" s="21"/>
    </row>
    <row r="558" spans="1:13">
      <c r="A558" s="183"/>
      <c r="B558" s="185"/>
      <c r="C558" s="153"/>
      <c r="D558" s="159"/>
      <c r="E558" s="158"/>
      <c r="F558" s="71" t="str">
        <f>IF(D558&gt;0,IF((LEFT(D558,2)=LEFT(Data!C$4,2)),"Intra","Inter"),"")</f>
        <v/>
      </c>
      <c r="G558" s="72">
        <f t="shared" si="25"/>
        <v>0</v>
      </c>
      <c r="H558" s="158"/>
      <c r="I558" s="23"/>
      <c r="J558" s="74">
        <f t="shared" si="26"/>
        <v>0</v>
      </c>
      <c r="K558" s="74">
        <f t="shared" si="27"/>
        <v>0</v>
      </c>
      <c r="L558" s="74">
        <f t="shared" si="27"/>
        <v>0</v>
      </c>
      <c r="M558" s="21"/>
    </row>
    <row r="559" spans="1:13">
      <c r="A559" s="183"/>
      <c r="B559" s="185"/>
      <c r="C559" s="153"/>
      <c r="D559" s="159"/>
      <c r="E559" s="158"/>
      <c r="F559" s="71" t="str">
        <f>IF(D559&gt;0,IF((LEFT(D559,2)=LEFT(Data!C$4,2)),"Intra","Inter"),"")</f>
        <v/>
      </c>
      <c r="G559" s="72">
        <f t="shared" si="25"/>
        <v>0</v>
      </c>
      <c r="H559" s="158"/>
      <c r="I559" s="23"/>
      <c r="J559" s="74">
        <f t="shared" si="26"/>
        <v>0</v>
      </c>
      <c r="K559" s="74">
        <f t="shared" si="27"/>
        <v>0</v>
      </c>
      <c r="L559" s="74">
        <f t="shared" si="27"/>
        <v>0</v>
      </c>
      <c r="M559" s="21"/>
    </row>
    <row r="560" spans="1:13">
      <c r="A560" s="183"/>
      <c r="B560" s="185"/>
      <c r="C560" s="153"/>
      <c r="D560" s="159"/>
      <c r="E560" s="158"/>
      <c r="F560" s="71" t="str">
        <f>IF(D560&gt;0,IF((LEFT(D560,2)=LEFT(Data!C$4,2)),"Intra","Inter"),"")</f>
        <v/>
      </c>
      <c r="G560" s="72">
        <f t="shared" si="25"/>
        <v>0</v>
      </c>
      <c r="H560" s="158"/>
      <c r="I560" s="23"/>
      <c r="J560" s="74">
        <f t="shared" si="26"/>
        <v>0</v>
      </c>
      <c r="K560" s="74">
        <f t="shared" si="27"/>
        <v>0</v>
      </c>
      <c r="L560" s="74">
        <f t="shared" si="27"/>
        <v>0</v>
      </c>
      <c r="M560" s="21"/>
    </row>
    <row r="561" spans="1:13">
      <c r="A561" s="183"/>
      <c r="B561" s="185"/>
      <c r="C561" s="153"/>
      <c r="D561" s="159"/>
      <c r="E561" s="158"/>
      <c r="F561" s="71" t="str">
        <f>IF(D561&gt;0,IF((LEFT(D561,2)=LEFT(Data!C$4,2)),"Intra","Inter"),"")</f>
        <v/>
      </c>
      <c r="G561" s="72">
        <f t="shared" si="25"/>
        <v>0</v>
      </c>
      <c r="H561" s="158"/>
      <c r="I561" s="23"/>
      <c r="J561" s="74">
        <f t="shared" si="26"/>
        <v>0</v>
      </c>
      <c r="K561" s="74">
        <f t="shared" si="27"/>
        <v>0</v>
      </c>
      <c r="L561" s="74">
        <f t="shared" si="27"/>
        <v>0</v>
      </c>
      <c r="M561" s="21"/>
    </row>
    <row r="562" spans="1:13">
      <c r="A562" s="183"/>
      <c r="B562" s="185"/>
      <c r="C562" s="153"/>
      <c r="D562" s="159"/>
      <c r="E562" s="158"/>
      <c r="F562" s="71" t="str">
        <f>IF(D562&gt;0,IF((LEFT(D562,2)=LEFT(Data!C$4,2)),"Intra","Inter"),"")</f>
        <v/>
      </c>
      <c r="G562" s="72">
        <f t="shared" si="25"/>
        <v>0</v>
      </c>
      <c r="H562" s="158"/>
      <c r="I562" s="23"/>
      <c r="J562" s="74">
        <f t="shared" si="26"/>
        <v>0</v>
      </c>
      <c r="K562" s="74">
        <f t="shared" si="27"/>
        <v>0</v>
      </c>
      <c r="L562" s="74">
        <f t="shared" si="27"/>
        <v>0</v>
      </c>
      <c r="M562" s="21"/>
    </row>
    <row r="563" spans="1:13">
      <c r="A563" s="183"/>
      <c r="B563" s="185"/>
      <c r="C563" s="153"/>
      <c r="D563" s="159"/>
      <c r="E563" s="158"/>
      <c r="F563" s="71" t="str">
        <f>IF(D563&gt;0,IF((LEFT(D563,2)=LEFT(Data!C$4,2)),"Intra","Inter"),"")</f>
        <v/>
      </c>
      <c r="G563" s="72">
        <f t="shared" si="25"/>
        <v>0</v>
      </c>
      <c r="H563" s="158"/>
      <c r="I563" s="23"/>
      <c r="J563" s="74">
        <f t="shared" si="26"/>
        <v>0</v>
      </c>
      <c r="K563" s="74">
        <f t="shared" si="27"/>
        <v>0</v>
      </c>
      <c r="L563" s="74">
        <f t="shared" si="27"/>
        <v>0</v>
      </c>
      <c r="M563" s="21"/>
    </row>
    <row r="564" spans="1:13">
      <c r="A564" s="183"/>
      <c r="B564" s="185"/>
      <c r="C564" s="153"/>
      <c r="D564" s="159"/>
      <c r="E564" s="158"/>
      <c r="F564" s="71" t="str">
        <f>IF(D564&gt;0,IF((LEFT(D564,2)=LEFT(Data!C$4,2)),"Intra","Inter"),"")</f>
        <v/>
      </c>
      <c r="G564" s="72">
        <f t="shared" si="25"/>
        <v>0</v>
      </c>
      <c r="H564" s="158"/>
      <c r="I564" s="23"/>
      <c r="J564" s="74">
        <f t="shared" si="26"/>
        <v>0</v>
      </c>
      <c r="K564" s="74">
        <f t="shared" si="27"/>
        <v>0</v>
      </c>
      <c r="L564" s="74">
        <f t="shared" si="27"/>
        <v>0</v>
      </c>
      <c r="M564" s="21"/>
    </row>
    <row r="565" spans="1:13">
      <c r="A565" s="183"/>
      <c r="B565" s="185"/>
      <c r="C565" s="153"/>
      <c r="D565" s="159"/>
      <c r="E565" s="158"/>
      <c r="F565" s="71" t="str">
        <f>IF(D565&gt;0,IF((LEFT(D565,2)=LEFT(Data!C$4,2)),"Intra","Inter"),"")</f>
        <v/>
      </c>
      <c r="G565" s="72">
        <f t="shared" si="25"/>
        <v>0</v>
      </c>
      <c r="H565" s="158"/>
      <c r="I565" s="23"/>
      <c r="J565" s="74">
        <f t="shared" si="26"/>
        <v>0</v>
      </c>
      <c r="K565" s="74">
        <f t="shared" si="27"/>
        <v>0</v>
      </c>
      <c r="L565" s="74">
        <f t="shared" si="27"/>
        <v>0</v>
      </c>
      <c r="M565" s="21"/>
    </row>
    <row r="566" spans="1:13">
      <c r="A566" s="183"/>
      <c r="B566" s="185"/>
      <c r="C566" s="153"/>
      <c r="D566" s="159"/>
      <c r="E566" s="158"/>
      <c r="F566" s="71" t="str">
        <f>IF(D566&gt;0,IF((LEFT(D566,2)=LEFT(Data!C$4,2)),"Intra","Inter"),"")</f>
        <v/>
      </c>
      <c r="G566" s="72">
        <f t="shared" si="25"/>
        <v>0</v>
      </c>
      <c r="H566" s="158"/>
      <c r="I566" s="23"/>
      <c r="J566" s="74">
        <f t="shared" si="26"/>
        <v>0</v>
      </c>
      <c r="K566" s="74">
        <f t="shared" si="27"/>
        <v>0</v>
      </c>
      <c r="L566" s="74">
        <f t="shared" si="27"/>
        <v>0</v>
      </c>
      <c r="M566" s="21"/>
    </row>
    <row r="567" spans="1:13">
      <c r="A567" s="183"/>
      <c r="B567" s="185"/>
      <c r="C567" s="153"/>
      <c r="D567" s="159"/>
      <c r="E567" s="158"/>
      <c r="F567" s="71" t="str">
        <f>IF(D567&gt;0,IF((LEFT(D567,2)=LEFT(Data!C$4,2)),"Intra","Inter"),"")</f>
        <v/>
      </c>
      <c r="G567" s="72">
        <f t="shared" si="25"/>
        <v>0</v>
      </c>
      <c r="H567" s="158"/>
      <c r="I567" s="23"/>
      <c r="J567" s="74">
        <f t="shared" si="26"/>
        <v>0</v>
      </c>
      <c r="K567" s="74">
        <f t="shared" si="27"/>
        <v>0</v>
      </c>
      <c r="L567" s="74">
        <f t="shared" si="27"/>
        <v>0</v>
      </c>
      <c r="M567" s="21"/>
    </row>
    <row r="568" spans="1:13">
      <c r="A568" s="183"/>
      <c r="B568" s="185"/>
      <c r="C568" s="153"/>
      <c r="D568" s="159"/>
      <c r="E568" s="158"/>
      <c r="F568" s="71" t="str">
        <f>IF(D568&gt;0,IF((LEFT(D568,2)=LEFT(Data!C$4,2)),"Intra","Inter"),"")</f>
        <v/>
      </c>
      <c r="G568" s="72">
        <f t="shared" si="25"/>
        <v>0</v>
      </c>
      <c r="H568" s="158"/>
      <c r="I568" s="23"/>
      <c r="J568" s="74">
        <f t="shared" si="26"/>
        <v>0</v>
      </c>
      <c r="K568" s="74">
        <f t="shared" si="27"/>
        <v>0</v>
      </c>
      <c r="L568" s="74">
        <f t="shared" si="27"/>
        <v>0</v>
      </c>
      <c r="M568" s="21"/>
    </row>
    <row r="569" spans="1:13">
      <c r="A569" s="183"/>
      <c r="B569" s="185"/>
      <c r="C569" s="153"/>
      <c r="D569" s="159"/>
      <c r="E569" s="158"/>
      <c r="F569" s="71" t="str">
        <f>IF(D569&gt;0,IF((LEFT(D569,2)=LEFT(Data!C$4,2)),"Intra","Inter"),"")</f>
        <v/>
      </c>
      <c r="G569" s="72">
        <f t="shared" si="25"/>
        <v>0</v>
      </c>
      <c r="H569" s="158"/>
      <c r="I569" s="23"/>
      <c r="J569" s="74">
        <f t="shared" si="26"/>
        <v>0</v>
      </c>
      <c r="K569" s="74">
        <f t="shared" si="27"/>
        <v>0</v>
      </c>
      <c r="L569" s="74">
        <f t="shared" si="27"/>
        <v>0</v>
      </c>
      <c r="M569" s="21"/>
    </row>
    <row r="570" spans="1:13">
      <c r="A570" s="183"/>
      <c r="B570" s="185"/>
      <c r="C570" s="153"/>
      <c r="D570" s="159"/>
      <c r="E570" s="158"/>
      <c r="F570" s="71" t="str">
        <f>IF(D570&gt;0,IF((LEFT(D570,2)=LEFT(Data!C$4,2)),"Intra","Inter"),"")</f>
        <v/>
      </c>
      <c r="G570" s="72">
        <f t="shared" si="25"/>
        <v>0</v>
      </c>
      <c r="H570" s="158"/>
      <c r="I570" s="23"/>
      <c r="J570" s="74">
        <f t="shared" si="26"/>
        <v>0</v>
      </c>
      <c r="K570" s="74">
        <f t="shared" si="27"/>
        <v>0</v>
      </c>
      <c r="L570" s="74">
        <f t="shared" si="27"/>
        <v>0</v>
      </c>
      <c r="M570" s="21"/>
    </row>
    <row r="571" spans="1:13">
      <c r="A571" s="183"/>
      <c r="B571" s="185"/>
      <c r="C571" s="153"/>
      <c r="D571" s="159"/>
      <c r="E571" s="158"/>
      <c r="F571" s="71" t="str">
        <f>IF(D571&gt;0,IF((LEFT(D571,2)=LEFT(Data!C$4,2)),"Intra","Inter"),"")</f>
        <v/>
      </c>
      <c r="G571" s="72">
        <f t="shared" si="25"/>
        <v>0</v>
      </c>
      <c r="H571" s="158"/>
      <c r="I571" s="23"/>
      <c r="J571" s="74">
        <f t="shared" si="26"/>
        <v>0</v>
      </c>
      <c r="K571" s="74">
        <f t="shared" si="27"/>
        <v>0</v>
      </c>
      <c r="L571" s="74">
        <f t="shared" si="27"/>
        <v>0</v>
      </c>
      <c r="M571" s="21"/>
    </row>
    <row r="572" spans="1:13">
      <c r="A572" s="183"/>
      <c r="B572" s="185"/>
      <c r="C572" s="153"/>
      <c r="D572" s="159"/>
      <c r="E572" s="158"/>
      <c r="F572" s="71" t="str">
        <f>IF(D572&gt;0,IF((LEFT(D572,2)=LEFT(Data!C$4,2)),"Intra","Inter"),"")</f>
        <v/>
      </c>
      <c r="G572" s="72">
        <f t="shared" si="25"/>
        <v>0</v>
      </c>
      <c r="H572" s="158"/>
      <c r="I572" s="23"/>
      <c r="J572" s="74">
        <f t="shared" si="26"/>
        <v>0</v>
      </c>
      <c r="K572" s="74">
        <f t="shared" si="27"/>
        <v>0</v>
      </c>
      <c r="L572" s="74">
        <f t="shared" si="27"/>
        <v>0</v>
      </c>
      <c r="M572" s="21"/>
    </row>
    <row r="573" spans="1:13">
      <c r="A573" s="183"/>
      <c r="B573" s="185"/>
      <c r="C573" s="153"/>
      <c r="D573" s="159"/>
      <c r="E573" s="158"/>
      <c r="F573" s="71" t="str">
        <f>IF(D573&gt;0,IF((LEFT(D573,2)=LEFT(Data!C$4,2)),"Intra","Inter"),"")</f>
        <v/>
      </c>
      <c r="G573" s="72">
        <f t="shared" si="25"/>
        <v>0</v>
      </c>
      <c r="H573" s="158"/>
      <c r="I573" s="23"/>
      <c r="J573" s="74">
        <f t="shared" si="26"/>
        <v>0</v>
      </c>
      <c r="K573" s="74">
        <f t="shared" si="27"/>
        <v>0</v>
      </c>
      <c r="L573" s="74">
        <f t="shared" si="27"/>
        <v>0</v>
      </c>
      <c r="M573" s="21"/>
    </row>
    <row r="574" spans="1:13">
      <c r="A574" s="183"/>
      <c r="B574" s="185"/>
      <c r="C574" s="153"/>
      <c r="D574" s="159"/>
      <c r="E574" s="158"/>
      <c r="F574" s="71" t="str">
        <f>IF(D574&gt;0,IF((LEFT(D574,2)=LEFT(Data!C$4,2)),"Intra","Inter"),"")</f>
        <v/>
      </c>
      <c r="G574" s="72">
        <f t="shared" si="25"/>
        <v>0</v>
      </c>
      <c r="H574" s="158"/>
      <c r="I574" s="23"/>
      <c r="J574" s="74">
        <f t="shared" si="26"/>
        <v>0</v>
      </c>
      <c r="K574" s="74">
        <f t="shared" si="27"/>
        <v>0</v>
      </c>
      <c r="L574" s="74">
        <f t="shared" si="27"/>
        <v>0</v>
      </c>
      <c r="M574" s="21"/>
    </row>
    <row r="575" spans="1:13">
      <c r="A575" s="183"/>
      <c r="B575" s="185"/>
      <c r="C575" s="153"/>
      <c r="D575" s="159"/>
      <c r="E575" s="158"/>
      <c r="F575" s="71" t="str">
        <f>IF(D575&gt;0,IF((LEFT(D575,2)=LEFT(Data!C$4,2)),"Intra","Inter"),"")</f>
        <v/>
      </c>
      <c r="G575" s="72">
        <f t="shared" si="25"/>
        <v>0</v>
      </c>
      <c r="H575" s="158"/>
      <c r="I575" s="23"/>
      <c r="J575" s="74">
        <f t="shared" si="26"/>
        <v>0</v>
      </c>
      <c r="K575" s="74">
        <f t="shared" si="27"/>
        <v>0</v>
      </c>
      <c r="L575" s="74">
        <f t="shared" si="27"/>
        <v>0</v>
      </c>
      <c r="M575" s="21"/>
    </row>
    <row r="576" spans="1:13">
      <c r="A576" s="183"/>
      <c r="B576" s="185"/>
      <c r="C576" s="153"/>
      <c r="D576" s="159"/>
      <c r="E576" s="158"/>
      <c r="F576" s="71" t="str">
        <f>IF(D576&gt;0,IF((LEFT(D576,2)=LEFT(Data!C$4,2)),"Intra","Inter"),"")</f>
        <v/>
      </c>
      <c r="G576" s="72">
        <f t="shared" si="25"/>
        <v>0</v>
      </c>
      <c r="H576" s="158"/>
      <c r="I576" s="23"/>
      <c r="J576" s="74">
        <f t="shared" si="26"/>
        <v>0</v>
      </c>
      <c r="K576" s="74">
        <f t="shared" si="27"/>
        <v>0</v>
      </c>
      <c r="L576" s="74">
        <f t="shared" si="27"/>
        <v>0</v>
      </c>
      <c r="M576" s="21"/>
    </row>
    <row r="577" spans="1:13">
      <c r="A577" s="183"/>
      <c r="B577" s="185"/>
      <c r="C577" s="153"/>
      <c r="D577" s="159"/>
      <c r="E577" s="158"/>
      <c r="F577" s="71" t="str">
        <f>IF(D577&gt;0,IF((LEFT(D577,2)=LEFT(Data!C$4,2)),"Intra","Inter"),"")</f>
        <v/>
      </c>
      <c r="G577" s="72">
        <f t="shared" si="25"/>
        <v>0</v>
      </c>
      <c r="H577" s="158"/>
      <c r="I577" s="23"/>
      <c r="J577" s="74">
        <f t="shared" si="26"/>
        <v>0</v>
      </c>
      <c r="K577" s="74">
        <f t="shared" si="27"/>
        <v>0</v>
      </c>
      <c r="L577" s="74">
        <f t="shared" si="27"/>
        <v>0</v>
      </c>
      <c r="M577" s="21"/>
    </row>
    <row r="578" spans="1:13">
      <c r="A578" s="183"/>
      <c r="B578" s="185"/>
      <c r="C578" s="153"/>
      <c r="D578" s="159"/>
      <c r="E578" s="158"/>
      <c r="F578" s="71" t="str">
        <f>IF(D578&gt;0,IF((LEFT(D578,2)=LEFT(Data!C$4,2)),"Intra","Inter"),"")</f>
        <v/>
      </c>
      <c r="G578" s="72">
        <f t="shared" si="25"/>
        <v>0</v>
      </c>
      <c r="H578" s="158"/>
      <c r="I578" s="23"/>
      <c r="J578" s="74">
        <f t="shared" si="26"/>
        <v>0</v>
      </c>
      <c r="K578" s="74">
        <f t="shared" si="27"/>
        <v>0</v>
      </c>
      <c r="L578" s="74">
        <f t="shared" si="27"/>
        <v>0</v>
      </c>
      <c r="M578" s="21"/>
    </row>
    <row r="579" spans="1:13">
      <c r="A579" s="183"/>
      <c r="B579" s="185"/>
      <c r="C579" s="153"/>
      <c r="D579" s="159"/>
      <c r="E579" s="158"/>
      <c r="F579" s="71" t="str">
        <f>IF(D579&gt;0,IF((LEFT(D579,2)=LEFT(Data!C$4,2)),"Intra","Inter"),"")</f>
        <v/>
      </c>
      <c r="G579" s="72">
        <f t="shared" si="25"/>
        <v>0</v>
      </c>
      <c r="H579" s="158"/>
      <c r="I579" s="23"/>
      <c r="J579" s="74">
        <f t="shared" si="26"/>
        <v>0</v>
      </c>
      <c r="K579" s="74">
        <f t="shared" si="27"/>
        <v>0</v>
      </c>
      <c r="L579" s="74">
        <f t="shared" si="27"/>
        <v>0</v>
      </c>
      <c r="M579" s="21"/>
    </row>
    <row r="580" spans="1:13">
      <c r="A580" s="183"/>
      <c r="B580" s="185"/>
      <c r="C580" s="153"/>
      <c r="D580" s="159"/>
      <c r="E580" s="158"/>
      <c r="F580" s="71" t="str">
        <f>IF(D580&gt;0,IF((LEFT(D580,2)=LEFT(Data!C$4,2)),"Intra","Inter"),"")</f>
        <v/>
      </c>
      <c r="G580" s="72">
        <f t="shared" si="25"/>
        <v>0</v>
      </c>
      <c r="H580" s="158"/>
      <c r="I580" s="23"/>
      <c r="J580" s="74">
        <f t="shared" si="26"/>
        <v>0</v>
      </c>
      <c r="K580" s="74">
        <f t="shared" si="27"/>
        <v>0</v>
      </c>
      <c r="L580" s="74">
        <f t="shared" si="27"/>
        <v>0</v>
      </c>
      <c r="M580" s="21"/>
    </row>
    <row r="581" spans="1:13">
      <c r="A581" s="183"/>
      <c r="B581" s="185"/>
      <c r="C581" s="153"/>
      <c r="D581" s="159"/>
      <c r="E581" s="158"/>
      <c r="F581" s="71" t="str">
        <f>IF(D581&gt;0,IF((LEFT(D581,2)=LEFT(Data!C$4,2)),"Intra","Inter"),"")</f>
        <v/>
      </c>
      <c r="G581" s="72">
        <f t="shared" si="25"/>
        <v>0</v>
      </c>
      <c r="H581" s="158"/>
      <c r="I581" s="23"/>
      <c r="J581" s="74">
        <f t="shared" si="26"/>
        <v>0</v>
      </c>
      <c r="K581" s="74">
        <f t="shared" si="27"/>
        <v>0</v>
      </c>
      <c r="L581" s="74">
        <f t="shared" si="27"/>
        <v>0</v>
      </c>
      <c r="M581" s="21"/>
    </row>
    <row r="582" spans="1:13">
      <c r="A582" s="183"/>
      <c r="B582" s="185"/>
      <c r="C582" s="153"/>
      <c r="D582" s="159"/>
      <c r="E582" s="158"/>
      <c r="F582" s="71" t="str">
        <f>IF(D582&gt;0,IF((LEFT(D582,2)=LEFT(Data!C$4,2)),"Intra","Inter"),"")</f>
        <v/>
      </c>
      <c r="G582" s="72">
        <f t="shared" si="25"/>
        <v>0</v>
      </c>
      <c r="H582" s="158"/>
      <c r="I582" s="23"/>
      <c r="J582" s="74">
        <f t="shared" si="26"/>
        <v>0</v>
      </c>
      <c r="K582" s="74">
        <f t="shared" si="27"/>
        <v>0</v>
      </c>
      <c r="L582" s="74">
        <f t="shared" si="27"/>
        <v>0</v>
      </c>
      <c r="M582" s="21"/>
    </row>
    <row r="583" spans="1:13">
      <c r="A583" s="183"/>
      <c r="B583" s="185"/>
      <c r="C583" s="153"/>
      <c r="D583" s="159"/>
      <c r="E583" s="158"/>
      <c r="F583" s="71" t="str">
        <f>IF(D583&gt;0,IF((LEFT(D583,2)=LEFT(Data!C$4,2)),"Intra","Inter"),"")</f>
        <v/>
      </c>
      <c r="G583" s="72">
        <f t="shared" si="25"/>
        <v>0</v>
      </c>
      <c r="H583" s="158"/>
      <c r="I583" s="23"/>
      <c r="J583" s="74">
        <f t="shared" si="26"/>
        <v>0</v>
      </c>
      <c r="K583" s="74">
        <f t="shared" si="27"/>
        <v>0</v>
      </c>
      <c r="L583" s="74">
        <f t="shared" si="27"/>
        <v>0</v>
      </c>
      <c r="M583" s="21"/>
    </row>
    <row r="584" spans="1:13">
      <c r="A584" s="183"/>
      <c r="B584" s="185"/>
      <c r="C584" s="153"/>
      <c r="D584" s="159"/>
      <c r="E584" s="158"/>
      <c r="F584" s="71" t="str">
        <f>IF(D584&gt;0,IF((LEFT(D584,2)=LEFT(Data!C$4,2)),"Intra","Inter"),"")</f>
        <v/>
      </c>
      <c r="G584" s="72">
        <f t="shared" ref="G584:G647" si="28">ROUND(H584+J584+K584+L584,0)</f>
        <v>0</v>
      </c>
      <c r="H584" s="158"/>
      <c r="I584" s="23"/>
      <c r="J584" s="74">
        <f t="shared" si="26"/>
        <v>0</v>
      </c>
      <c r="K584" s="74">
        <f t="shared" si="27"/>
        <v>0</v>
      </c>
      <c r="L584" s="74">
        <f t="shared" si="27"/>
        <v>0</v>
      </c>
      <c r="M584" s="21"/>
    </row>
    <row r="585" spans="1:13">
      <c r="A585" s="183"/>
      <c r="B585" s="185"/>
      <c r="C585" s="153"/>
      <c r="D585" s="159"/>
      <c r="E585" s="158"/>
      <c r="F585" s="71" t="str">
        <f>IF(D585&gt;0,IF((LEFT(D585,2)=LEFT(Data!C$4,2)),"Intra","Inter"),"")</f>
        <v/>
      </c>
      <c r="G585" s="72">
        <f t="shared" si="28"/>
        <v>0</v>
      </c>
      <c r="H585" s="158"/>
      <c r="I585" s="23"/>
      <c r="J585" s="74">
        <f t="shared" si="26"/>
        <v>0</v>
      </c>
      <c r="K585" s="74">
        <f t="shared" si="27"/>
        <v>0</v>
      </c>
      <c r="L585" s="74">
        <f t="shared" si="27"/>
        <v>0</v>
      </c>
      <c r="M585" s="21"/>
    </row>
    <row r="586" spans="1:13">
      <c r="A586" s="183"/>
      <c r="B586" s="185"/>
      <c r="C586" s="153"/>
      <c r="D586" s="159"/>
      <c r="E586" s="158"/>
      <c r="F586" s="71" t="str">
        <f>IF(D586&gt;0,IF((LEFT(D586,2)=LEFT(Data!C$4,2)),"Intra","Inter"),"")</f>
        <v/>
      </c>
      <c r="G586" s="72">
        <f t="shared" si="28"/>
        <v>0</v>
      </c>
      <c r="H586" s="158"/>
      <c r="I586" s="23"/>
      <c r="J586" s="74">
        <f t="shared" si="26"/>
        <v>0</v>
      </c>
      <c r="K586" s="74">
        <f t="shared" si="27"/>
        <v>0</v>
      </c>
      <c r="L586" s="74">
        <f t="shared" si="27"/>
        <v>0</v>
      </c>
      <c r="M586" s="21"/>
    </row>
    <row r="587" spans="1:13">
      <c r="A587" s="183"/>
      <c r="B587" s="185"/>
      <c r="C587" s="153"/>
      <c r="D587" s="159"/>
      <c r="E587" s="158"/>
      <c r="F587" s="71" t="str">
        <f>IF(D587&gt;0,IF((LEFT(D587,2)=LEFT(Data!C$4,2)),"Intra","Inter"),"")</f>
        <v/>
      </c>
      <c r="G587" s="72">
        <f t="shared" si="28"/>
        <v>0</v>
      </c>
      <c r="H587" s="158"/>
      <c r="I587" s="23"/>
      <c r="J587" s="74">
        <f t="shared" si="26"/>
        <v>0</v>
      </c>
      <c r="K587" s="74">
        <f t="shared" si="27"/>
        <v>0</v>
      </c>
      <c r="L587" s="74">
        <f t="shared" si="27"/>
        <v>0</v>
      </c>
      <c r="M587" s="21"/>
    </row>
    <row r="588" spans="1:13">
      <c r="A588" s="183"/>
      <c r="B588" s="185"/>
      <c r="C588" s="153"/>
      <c r="D588" s="159"/>
      <c r="E588" s="158"/>
      <c r="F588" s="71" t="str">
        <f>IF(D588&gt;0,IF((LEFT(D588,2)=LEFT(Data!C$4,2)),"Intra","Inter"),"")</f>
        <v/>
      </c>
      <c r="G588" s="72">
        <f t="shared" si="28"/>
        <v>0</v>
      </c>
      <c r="H588" s="158"/>
      <c r="I588" s="23"/>
      <c r="J588" s="74">
        <f t="shared" ref="J588:J651" si="29">IF($F588="inter",IF($I588&lt;&gt;"Exempt",IF($I588&lt;&gt;"Non GST",($H588*($I588)),(0)),(0)),(0))</f>
        <v>0</v>
      </c>
      <c r="K588" s="74">
        <f t="shared" ref="K588:L651" si="30">IF($F588="intra",IF($I588&lt;&gt;"Exempt",IF($I588&lt;&gt;"Non GST",($H588*($I588/2)),(0)),(0)),(0))</f>
        <v>0</v>
      </c>
      <c r="L588" s="74">
        <f t="shared" si="30"/>
        <v>0</v>
      </c>
      <c r="M588" s="21"/>
    </row>
    <row r="589" spans="1:13">
      <c r="A589" s="183"/>
      <c r="B589" s="185"/>
      <c r="C589" s="153"/>
      <c r="D589" s="159"/>
      <c r="E589" s="158"/>
      <c r="F589" s="71" t="str">
        <f>IF(D589&gt;0,IF((LEFT(D589,2)=LEFT(Data!C$4,2)),"Intra","Inter"),"")</f>
        <v/>
      </c>
      <c r="G589" s="72">
        <f t="shared" si="28"/>
        <v>0</v>
      </c>
      <c r="H589" s="158"/>
      <c r="I589" s="23"/>
      <c r="J589" s="74">
        <f t="shared" si="29"/>
        <v>0</v>
      </c>
      <c r="K589" s="74">
        <f t="shared" si="30"/>
        <v>0</v>
      </c>
      <c r="L589" s="74">
        <f t="shared" si="30"/>
        <v>0</v>
      </c>
      <c r="M589" s="21"/>
    </row>
    <row r="590" spans="1:13">
      <c r="A590" s="183"/>
      <c r="B590" s="185"/>
      <c r="C590" s="153"/>
      <c r="D590" s="159"/>
      <c r="E590" s="158"/>
      <c r="F590" s="71" t="str">
        <f>IF(D590&gt;0,IF((LEFT(D590,2)=LEFT(Data!C$4,2)),"Intra","Inter"),"")</f>
        <v/>
      </c>
      <c r="G590" s="72">
        <f t="shared" si="28"/>
        <v>0</v>
      </c>
      <c r="H590" s="158"/>
      <c r="I590" s="23"/>
      <c r="J590" s="74">
        <f t="shared" si="29"/>
        <v>0</v>
      </c>
      <c r="K590" s="74">
        <f t="shared" si="30"/>
        <v>0</v>
      </c>
      <c r="L590" s="74">
        <f t="shared" si="30"/>
        <v>0</v>
      </c>
      <c r="M590" s="21"/>
    </row>
    <row r="591" spans="1:13">
      <c r="A591" s="183"/>
      <c r="B591" s="185"/>
      <c r="C591" s="153"/>
      <c r="D591" s="159"/>
      <c r="E591" s="158"/>
      <c r="F591" s="71" t="str">
        <f>IF(D591&gt;0,IF((LEFT(D591,2)=LEFT(Data!C$4,2)),"Intra","Inter"),"")</f>
        <v/>
      </c>
      <c r="G591" s="72">
        <f t="shared" si="28"/>
        <v>0</v>
      </c>
      <c r="H591" s="158"/>
      <c r="I591" s="23"/>
      <c r="J591" s="74">
        <f t="shared" si="29"/>
        <v>0</v>
      </c>
      <c r="K591" s="74">
        <f t="shared" si="30"/>
        <v>0</v>
      </c>
      <c r="L591" s="74">
        <f t="shared" si="30"/>
        <v>0</v>
      </c>
      <c r="M591" s="21"/>
    </row>
    <row r="592" spans="1:13">
      <c r="A592" s="183"/>
      <c r="B592" s="185"/>
      <c r="C592" s="153"/>
      <c r="D592" s="159"/>
      <c r="E592" s="158"/>
      <c r="F592" s="71" t="str">
        <f>IF(D592&gt;0,IF((LEFT(D592,2)=LEFT(Data!C$4,2)),"Intra","Inter"),"")</f>
        <v/>
      </c>
      <c r="G592" s="72">
        <f t="shared" si="28"/>
        <v>0</v>
      </c>
      <c r="H592" s="158"/>
      <c r="I592" s="23"/>
      <c r="J592" s="74">
        <f t="shared" si="29"/>
        <v>0</v>
      </c>
      <c r="K592" s="74">
        <f t="shared" si="30"/>
        <v>0</v>
      </c>
      <c r="L592" s="74">
        <f t="shared" si="30"/>
        <v>0</v>
      </c>
      <c r="M592" s="21"/>
    </row>
    <row r="593" spans="1:13">
      <c r="A593" s="183"/>
      <c r="B593" s="185"/>
      <c r="C593" s="153"/>
      <c r="D593" s="159"/>
      <c r="E593" s="158"/>
      <c r="F593" s="71" t="str">
        <f>IF(D593&gt;0,IF((LEFT(D593,2)=LEFT(Data!C$4,2)),"Intra","Inter"),"")</f>
        <v/>
      </c>
      <c r="G593" s="72">
        <f t="shared" si="28"/>
        <v>0</v>
      </c>
      <c r="H593" s="158"/>
      <c r="I593" s="23"/>
      <c r="J593" s="74">
        <f t="shared" si="29"/>
        <v>0</v>
      </c>
      <c r="K593" s="74">
        <f t="shared" si="30"/>
        <v>0</v>
      </c>
      <c r="L593" s="74">
        <f t="shared" si="30"/>
        <v>0</v>
      </c>
      <c r="M593" s="21"/>
    </row>
    <row r="594" spans="1:13">
      <c r="A594" s="183"/>
      <c r="B594" s="185"/>
      <c r="C594" s="153"/>
      <c r="D594" s="159"/>
      <c r="E594" s="158"/>
      <c r="F594" s="71" t="str">
        <f>IF(D594&gt;0,IF((LEFT(D594,2)=LEFT(Data!C$4,2)),"Intra","Inter"),"")</f>
        <v/>
      </c>
      <c r="G594" s="72">
        <f t="shared" si="28"/>
        <v>0</v>
      </c>
      <c r="H594" s="158"/>
      <c r="I594" s="23"/>
      <c r="J594" s="74">
        <f t="shared" si="29"/>
        <v>0</v>
      </c>
      <c r="K594" s="74">
        <f t="shared" si="30"/>
        <v>0</v>
      </c>
      <c r="L594" s="74">
        <f t="shared" si="30"/>
        <v>0</v>
      </c>
      <c r="M594" s="21"/>
    </row>
    <row r="595" spans="1:13">
      <c r="A595" s="183"/>
      <c r="B595" s="185"/>
      <c r="C595" s="153"/>
      <c r="D595" s="159"/>
      <c r="E595" s="158"/>
      <c r="F595" s="71" t="str">
        <f>IF(D595&gt;0,IF((LEFT(D595,2)=LEFT(Data!C$4,2)),"Intra","Inter"),"")</f>
        <v/>
      </c>
      <c r="G595" s="72">
        <f t="shared" si="28"/>
        <v>0</v>
      </c>
      <c r="H595" s="158"/>
      <c r="I595" s="23"/>
      <c r="J595" s="74">
        <f t="shared" si="29"/>
        <v>0</v>
      </c>
      <c r="K595" s="74">
        <f t="shared" si="30"/>
        <v>0</v>
      </c>
      <c r="L595" s="74">
        <f t="shared" si="30"/>
        <v>0</v>
      </c>
      <c r="M595" s="21"/>
    </row>
    <row r="596" spans="1:13">
      <c r="A596" s="183"/>
      <c r="B596" s="185"/>
      <c r="C596" s="153"/>
      <c r="D596" s="159"/>
      <c r="E596" s="158"/>
      <c r="F596" s="71" t="str">
        <f>IF(D596&gt;0,IF((LEFT(D596,2)=LEFT(Data!C$4,2)),"Intra","Inter"),"")</f>
        <v/>
      </c>
      <c r="G596" s="72">
        <f t="shared" si="28"/>
        <v>0</v>
      </c>
      <c r="H596" s="158"/>
      <c r="I596" s="23"/>
      <c r="J596" s="74">
        <f t="shared" si="29"/>
        <v>0</v>
      </c>
      <c r="K596" s="74">
        <f t="shared" si="30"/>
        <v>0</v>
      </c>
      <c r="L596" s="74">
        <f t="shared" si="30"/>
        <v>0</v>
      </c>
      <c r="M596" s="21"/>
    </row>
    <row r="597" spans="1:13">
      <c r="A597" s="183"/>
      <c r="B597" s="185"/>
      <c r="C597" s="153"/>
      <c r="D597" s="159"/>
      <c r="E597" s="158"/>
      <c r="F597" s="71" t="str">
        <f>IF(D597&gt;0,IF((LEFT(D597,2)=LEFT(Data!C$4,2)),"Intra","Inter"),"")</f>
        <v/>
      </c>
      <c r="G597" s="72">
        <f t="shared" si="28"/>
        <v>0</v>
      </c>
      <c r="H597" s="158"/>
      <c r="I597" s="23"/>
      <c r="J597" s="74">
        <f t="shared" si="29"/>
        <v>0</v>
      </c>
      <c r="K597" s="74">
        <f t="shared" si="30"/>
        <v>0</v>
      </c>
      <c r="L597" s="74">
        <f t="shared" si="30"/>
        <v>0</v>
      </c>
      <c r="M597" s="21"/>
    </row>
    <row r="598" spans="1:13">
      <c r="A598" s="183"/>
      <c r="B598" s="185"/>
      <c r="C598" s="153"/>
      <c r="D598" s="159"/>
      <c r="E598" s="158"/>
      <c r="F598" s="71" t="str">
        <f>IF(D598&gt;0,IF((LEFT(D598,2)=LEFT(Data!C$4,2)),"Intra","Inter"),"")</f>
        <v/>
      </c>
      <c r="G598" s="72">
        <f t="shared" si="28"/>
        <v>0</v>
      </c>
      <c r="H598" s="158"/>
      <c r="I598" s="23"/>
      <c r="J598" s="74">
        <f t="shared" si="29"/>
        <v>0</v>
      </c>
      <c r="K598" s="74">
        <f t="shared" si="30"/>
        <v>0</v>
      </c>
      <c r="L598" s="74">
        <f t="shared" si="30"/>
        <v>0</v>
      </c>
      <c r="M598" s="21"/>
    </row>
    <row r="599" spans="1:13">
      <c r="A599" s="183"/>
      <c r="B599" s="185"/>
      <c r="C599" s="153"/>
      <c r="D599" s="159"/>
      <c r="E599" s="158"/>
      <c r="F599" s="71" t="str">
        <f>IF(D599&gt;0,IF((LEFT(D599,2)=LEFT(Data!C$4,2)),"Intra","Inter"),"")</f>
        <v/>
      </c>
      <c r="G599" s="72">
        <f t="shared" si="28"/>
        <v>0</v>
      </c>
      <c r="H599" s="158"/>
      <c r="I599" s="23"/>
      <c r="J599" s="74">
        <f t="shared" si="29"/>
        <v>0</v>
      </c>
      <c r="K599" s="74">
        <f t="shared" si="30"/>
        <v>0</v>
      </c>
      <c r="L599" s="74">
        <f t="shared" si="30"/>
        <v>0</v>
      </c>
      <c r="M599" s="21"/>
    </row>
    <row r="600" spans="1:13">
      <c r="A600" s="183"/>
      <c r="B600" s="185"/>
      <c r="C600" s="153"/>
      <c r="D600" s="159"/>
      <c r="E600" s="158"/>
      <c r="F600" s="71" t="str">
        <f>IF(D600&gt;0,IF((LEFT(D600,2)=LEFT(Data!C$4,2)),"Intra","Inter"),"")</f>
        <v/>
      </c>
      <c r="G600" s="72">
        <f t="shared" si="28"/>
        <v>0</v>
      </c>
      <c r="H600" s="158"/>
      <c r="I600" s="23"/>
      <c r="J600" s="74">
        <f t="shared" si="29"/>
        <v>0</v>
      </c>
      <c r="K600" s="74">
        <f t="shared" si="30"/>
        <v>0</v>
      </c>
      <c r="L600" s="74">
        <f t="shared" si="30"/>
        <v>0</v>
      </c>
      <c r="M600" s="21"/>
    </row>
    <row r="601" spans="1:13">
      <c r="A601" s="183"/>
      <c r="B601" s="185"/>
      <c r="C601" s="153"/>
      <c r="D601" s="159"/>
      <c r="E601" s="158"/>
      <c r="F601" s="71" t="str">
        <f>IF(D601&gt;0,IF((LEFT(D601,2)=LEFT(Data!C$4,2)),"Intra","Inter"),"")</f>
        <v/>
      </c>
      <c r="G601" s="72">
        <f t="shared" si="28"/>
        <v>0</v>
      </c>
      <c r="H601" s="158"/>
      <c r="I601" s="23"/>
      <c r="J601" s="74">
        <f t="shared" si="29"/>
        <v>0</v>
      </c>
      <c r="K601" s="74">
        <f t="shared" si="30"/>
        <v>0</v>
      </c>
      <c r="L601" s="74">
        <f t="shared" si="30"/>
        <v>0</v>
      </c>
      <c r="M601" s="21"/>
    </row>
    <row r="602" spans="1:13">
      <c r="A602" s="183"/>
      <c r="B602" s="185"/>
      <c r="C602" s="153"/>
      <c r="D602" s="159"/>
      <c r="E602" s="158"/>
      <c r="F602" s="71" t="str">
        <f>IF(D602&gt;0,IF((LEFT(D602,2)=LEFT(Data!C$4,2)),"Intra","Inter"),"")</f>
        <v/>
      </c>
      <c r="G602" s="72">
        <f t="shared" si="28"/>
        <v>0</v>
      </c>
      <c r="H602" s="158"/>
      <c r="I602" s="23"/>
      <c r="J602" s="74">
        <f t="shared" si="29"/>
        <v>0</v>
      </c>
      <c r="K602" s="74">
        <f t="shared" si="30"/>
        <v>0</v>
      </c>
      <c r="L602" s="74">
        <f t="shared" si="30"/>
        <v>0</v>
      </c>
      <c r="M602" s="21"/>
    </row>
    <row r="603" spans="1:13">
      <c r="A603" s="183"/>
      <c r="B603" s="185"/>
      <c r="C603" s="153"/>
      <c r="D603" s="159"/>
      <c r="E603" s="158"/>
      <c r="F603" s="71" t="str">
        <f>IF(D603&gt;0,IF((LEFT(D603,2)=LEFT(Data!C$4,2)),"Intra","Inter"),"")</f>
        <v/>
      </c>
      <c r="G603" s="72">
        <f t="shared" si="28"/>
        <v>0</v>
      </c>
      <c r="H603" s="158"/>
      <c r="I603" s="23"/>
      <c r="J603" s="74">
        <f t="shared" si="29"/>
        <v>0</v>
      </c>
      <c r="K603" s="74">
        <f t="shared" si="30"/>
        <v>0</v>
      </c>
      <c r="L603" s="74">
        <f t="shared" si="30"/>
        <v>0</v>
      </c>
      <c r="M603" s="21"/>
    </row>
    <row r="604" spans="1:13">
      <c r="A604" s="183"/>
      <c r="B604" s="185"/>
      <c r="C604" s="153"/>
      <c r="D604" s="159"/>
      <c r="E604" s="158"/>
      <c r="F604" s="71" t="str">
        <f>IF(D604&gt;0,IF((LEFT(D604,2)=LEFT(Data!C$4,2)),"Intra","Inter"),"")</f>
        <v/>
      </c>
      <c r="G604" s="72">
        <f t="shared" si="28"/>
        <v>0</v>
      </c>
      <c r="H604" s="158"/>
      <c r="I604" s="23"/>
      <c r="J604" s="74">
        <f t="shared" si="29"/>
        <v>0</v>
      </c>
      <c r="K604" s="74">
        <f t="shared" si="30"/>
        <v>0</v>
      </c>
      <c r="L604" s="74">
        <f t="shared" si="30"/>
        <v>0</v>
      </c>
      <c r="M604" s="21"/>
    </row>
    <row r="605" spans="1:13">
      <c r="A605" s="183"/>
      <c r="B605" s="185"/>
      <c r="C605" s="153"/>
      <c r="D605" s="159"/>
      <c r="E605" s="158"/>
      <c r="F605" s="71" t="str">
        <f>IF(D605&gt;0,IF((LEFT(D605,2)=LEFT(Data!C$4,2)),"Intra","Inter"),"")</f>
        <v/>
      </c>
      <c r="G605" s="72">
        <f t="shared" si="28"/>
        <v>0</v>
      </c>
      <c r="H605" s="158"/>
      <c r="I605" s="23"/>
      <c r="J605" s="74">
        <f t="shared" si="29"/>
        <v>0</v>
      </c>
      <c r="K605" s="74">
        <f t="shared" si="30"/>
        <v>0</v>
      </c>
      <c r="L605" s="74">
        <f t="shared" si="30"/>
        <v>0</v>
      </c>
      <c r="M605" s="21"/>
    </row>
    <row r="606" spans="1:13">
      <c r="A606" s="183"/>
      <c r="B606" s="185"/>
      <c r="C606" s="153"/>
      <c r="D606" s="159"/>
      <c r="E606" s="158"/>
      <c r="F606" s="71" t="str">
        <f>IF(D606&gt;0,IF((LEFT(D606,2)=LEFT(Data!C$4,2)),"Intra","Inter"),"")</f>
        <v/>
      </c>
      <c r="G606" s="72">
        <f t="shared" si="28"/>
        <v>0</v>
      </c>
      <c r="H606" s="158"/>
      <c r="I606" s="23"/>
      <c r="J606" s="74">
        <f t="shared" si="29"/>
        <v>0</v>
      </c>
      <c r="K606" s="74">
        <f t="shared" si="30"/>
        <v>0</v>
      </c>
      <c r="L606" s="74">
        <f t="shared" si="30"/>
        <v>0</v>
      </c>
      <c r="M606" s="21"/>
    </row>
    <row r="607" spans="1:13">
      <c r="A607" s="183"/>
      <c r="B607" s="185"/>
      <c r="C607" s="153"/>
      <c r="D607" s="159"/>
      <c r="E607" s="158"/>
      <c r="F607" s="71" t="str">
        <f>IF(D607&gt;0,IF((LEFT(D607,2)=LEFT(Data!C$4,2)),"Intra","Inter"),"")</f>
        <v/>
      </c>
      <c r="G607" s="72">
        <f t="shared" si="28"/>
        <v>0</v>
      </c>
      <c r="H607" s="158"/>
      <c r="I607" s="23"/>
      <c r="J607" s="74">
        <f t="shared" si="29"/>
        <v>0</v>
      </c>
      <c r="K607" s="74">
        <f t="shared" si="30"/>
        <v>0</v>
      </c>
      <c r="L607" s="74">
        <f t="shared" si="30"/>
        <v>0</v>
      </c>
      <c r="M607" s="21"/>
    </row>
    <row r="608" spans="1:13">
      <c r="A608" s="183"/>
      <c r="B608" s="185"/>
      <c r="C608" s="153"/>
      <c r="D608" s="159"/>
      <c r="E608" s="158"/>
      <c r="F608" s="71" t="str">
        <f>IF(D608&gt;0,IF((LEFT(D608,2)=LEFT(Data!C$4,2)),"Intra","Inter"),"")</f>
        <v/>
      </c>
      <c r="G608" s="72">
        <f t="shared" si="28"/>
        <v>0</v>
      </c>
      <c r="H608" s="158"/>
      <c r="I608" s="23"/>
      <c r="J608" s="74">
        <f t="shared" si="29"/>
        <v>0</v>
      </c>
      <c r="K608" s="74">
        <f t="shared" si="30"/>
        <v>0</v>
      </c>
      <c r="L608" s="74">
        <f t="shared" si="30"/>
        <v>0</v>
      </c>
      <c r="M608" s="21"/>
    </row>
    <row r="609" spans="1:13">
      <c r="A609" s="183"/>
      <c r="B609" s="185"/>
      <c r="C609" s="153"/>
      <c r="D609" s="159"/>
      <c r="E609" s="158"/>
      <c r="F609" s="71" t="str">
        <f>IF(D609&gt;0,IF((LEFT(D609,2)=LEFT(Data!C$4,2)),"Intra","Inter"),"")</f>
        <v/>
      </c>
      <c r="G609" s="72">
        <f t="shared" si="28"/>
        <v>0</v>
      </c>
      <c r="H609" s="158"/>
      <c r="I609" s="23"/>
      <c r="J609" s="74">
        <f t="shared" si="29"/>
        <v>0</v>
      </c>
      <c r="K609" s="74">
        <f t="shared" si="30"/>
        <v>0</v>
      </c>
      <c r="L609" s="74">
        <f t="shared" si="30"/>
        <v>0</v>
      </c>
      <c r="M609" s="21"/>
    </row>
    <row r="610" spans="1:13">
      <c r="A610" s="183"/>
      <c r="B610" s="185"/>
      <c r="C610" s="153"/>
      <c r="D610" s="159"/>
      <c r="E610" s="158"/>
      <c r="F610" s="71" t="str">
        <f>IF(D610&gt;0,IF((LEFT(D610,2)=LEFT(Data!C$4,2)),"Intra","Inter"),"")</f>
        <v/>
      </c>
      <c r="G610" s="72">
        <f t="shared" si="28"/>
        <v>0</v>
      </c>
      <c r="H610" s="158"/>
      <c r="I610" s="23"/>
      <c r="J610" s="74">
        <f t="shared" si="29"/>
        <v>0</v>
      </c>
      <c r="K610" s="74">
        <f t="shared" si="30"/>
        <v>0</v>
      </c>
      <c r="L610" s="74">
        <f t="shared" si="30"/>
        <v>0</v>
      </c>
      <c r="M610" s="21"/>
    </row>
    <row r="611" spans="1:13">
      <c r="A611" s="183"/>
      <c r="B611" s="185"/>
      <c r="C611" s="153"/>
      <c r="D611" s="159"/>
      <c r="E611" s="158"/>
      <c r="F611" s="71" t="str">
        <f>IF(D611&gt;0,IF((LEFT(D611,2)=LEFT(Data!C$4,2)),"Intra","Inter"),"")</f>
        <v/>
      </c>
      <c r="G611" s="72">
        <f t="shared" si="28"/>
        <v>0</v>
      </c>
      <c r="H611" s="158"/>
      <c r="I611" s="23"/>
      <c r="J611" s="74">
        <f t="shared" si="29"/>
        <v>0</v>
      </c>
      <c r="K611" s="74">
        <f t="shared" si="30"/>
        <v>0</v>
      </c>
      <c r="L611" s="74">
        <f t="shared" si="30"/>
        <v>0</v>
      </c>
      <c r="M611" s="21"/>
    </row>
    <row r="612" spans="1:13">
      <c r="A612" s="183"/>
      <c r="B612" s="185"/>
      <c r="C612" s="153"/>
      <c r="D612" s="159"/>
      <c r="E612" s="158"/>
      <c r="F612" s="71" t="str">
        <f>IF(D612&gt;0,IF((LEFT(D612,2)=LEFT(Data!C$4,2)),"Intra","Inter"),"")</f>
        <v/>
      </c>
      <c r="G612" s="72">
        <f t="shared" si="28"/>
        <v>0</v>
      </c>
      <c r="H612" s="158"/>
      <c r="I612" s="23"/>
      <c r="J612" s="74">
        <f t="shared" si="29"/>
        <v>0</v>
      </c>
      <c r="K612" s="74">
        <f t="shared" si="30"/>
        <v>0</v>
      </c>
      <c r="L612" s="74">
        <f t="shared" si="30"/>
        <v>0</v>
      </c>
      <c r="M612" s="21"/>
    </row>
    <row r="613" spans="1:13">
      <c r="A613" s="183"/>
      <c r="B613" s="185"/>
      <c r="C613" s="153"/>
      <c r="D613" s="159"/>
      <c r="E613" s="158"/>
      <c r="F613" s="71" t="str">
        <f>IF(D613&gt;0,IF((LEFT(D613,2)=LEFT(Data!C$4,2)),"Intra","Inter"),"")</f>
        <v/>
      </c>
      <c r="G613" s="72">
        <f t="shared" si="28"/>
        <v>0</v>
      </c>
      <c r="H613" s="158"/>
      <c r="I613" s="23"/>
      <c r="J613" s="74">
        <f t="shared" si="29"/>
        <v>0</v>
      </c>
      <c r="K613" s="74">
        <f t="shared" si="30"/>
        <v>0</v>
      </c>
      <c r="L613" s="74">
        <f t="shared" si="30"/>
        <v>0</v>
      </c>
      <c r="M613" s="21"/>
    </row>
    <row r="614" spans="1:13">
      <c r="A614" s="183"/>
      <c r="B614" s="185"/>
      <c r="C614" s="153"/>
      <c r="D614" s="159"/>
      <c r="E614" s="158"/>
      <c r="F614" s="71" t="str">
        <f>IF(D614&gt;0,IF((LEFT(D614,2)=LEFT(Data!C$4,2)),"Intra","Inter"),"")</f>
        <v/>
      </c>
      <c r="G614" s="72">
        <f t="shared" si="28"/>
        <v>0</v>
      </c>
      <c r="H614" s="158"/>
      <c r="I614" s="23"/>
      <c r="J614" s="74">
        <f t="shared" si="29"/>
        <v>0</v>
      </c>
      <c r="K614" s="74">
        <f t="shared" si="30"/>
        <v>0</v>
      </c>
      <c r="L614" s="74">
        <f t="shared" si="30"/>
        <v>0</v>
      </c>
      <c r="M614" s="21"/>
    </row>
    <row r="615" spans="1:13">
      <c r="A615" s="183"/>
      <c r="B615" s="185"/>
      <c r="C615" s="153"/>
      <c r="D615" s="159"/>
      <c r="E615" s="158"/>
      <c r="F615" s="71" t="str">
        <f>IF(D615&gt;0,IF((LEFT(D615,2)=LEFT(Data!C$4,2)),"Intra","Inter"),"")</f>
        <v/>
      </c>
      <c r="G615" s="72">
        <f t="shared" si="28"/>
        <v>0</v>
      </c>
      <c r="H615" s="158"/>
      <c r="I615" s="23"/>
      <c r="J615" s="74">
        <f t="shared" si="29"/>
        <v>0</v>
      </c>
      <c r="K615" s="74">
        <f t="shared" si="30"/>
        <v>0</v>
      </c>
      <c r="L615" s="74">
        <f t="shared" si="30"/>
        <v>0</v>
      </c>
      <c r="M615" s="21"/>
    </row>
    <row r="616" spans="1:13">
      <c r="A616" s="183"/>
      <c r="B616" s="185"/>
      <c r="C616" s="153"/>
      <c r="D616" s="159"/>
      <c r="E616" s="158"/>
      <c r="F616" s="71" t="str">
        <f>IF(D616&gt;0,IF((LEFT(D616,2)=LEFT(Data!C$4,2)),"Intra","Inter"),"")</f>
        <v/>
      </c>
      <c r="G616" s="72">
        <f t="shared" si="28"/>
        <v>0</v>
      </c>
      <c r="H616" s="158"/>
      <c r="I616" s="23"/>
      <c r="J616" s="74">
        <f t="shared" si="29"/>
        <v>0</v>
      </c>
      <c r="K616" s="74">
        <f t="shared" si="30"/>
        <v>0</v>
      </c>
      <c r="L616" s="74">
        <f t="shared" si="30"/>
        <v>0</v>
      </c>
      <c r="M616" s="21"/>
    </row>
    <row r="617" spans="1:13">
      <c r="A617" s="183"/>
      <c r="B617" s="185"/>
      <c r="C617" s="153"/>
      <c r="D617" s="159"/>
      <c r="E617" s="158"/>
      <c r="F617" s="71" t="str">
        <f>IF(D617&gt;0,IF((LEFT(D617,2)=LEFT(Data!C$4,2)),"Intra","Inter"),"")</f>
        <v/>
      </c>
      <c r="G617" s="72">
        <f t="shared" si="28"/>
        <v>0</v>
      </c>
      <c r="H617" s="158"/>
      <c r="I617" s="23"/>
      <c r="J617" s="74">
        <f t="shared" si="29"/>
        <v>0</v>
      </c>
      <c r="K617" s="74">
        <f t="shared" si="30"/>
        <v>0</v>
      </c>
      <c r="L617" s="74">
        <f t="shared" si="30"/>
        <v>0</v>
      </c>
      <c r="M617" s="21"/>
    </row>
    <row r="618" spans="1:13">
      <c r="A618" s="183"/>
      <c r="B618" s="185"/>
      <c r="C618" s="153"/>
      <c r="D618" s="159"/>
      <c r="E618" s="158"/>
      <c r="F618" s="71" t="str">
        <f>IF(D618&gt;0,IF((LEFT(D618,2)=LEFT(Data!C$4,2)),"Intra","Inter"),"")</f>
        <v/>
      </c>
      <c r="G618" s="72">
        <f t="shared" si="28"/>
        <v>0</v>
      </c>
      <c r="H618" s="158"/>
      <c r="I618" s="23"/>
      <c r="J618" s="74">
        <f t="shared" si="29"/>
        <v>0</v>
      </c>
      <c r="K618" s="74">
        <f t="shared" si="30"/>
        <v>0</v>
      </c>
      <c r="L618" s="74">
        <f t="shared" si="30"/>
        <v>0</v>
      </c>
      <c r="M618" s="21"/>
    </row>
    <row r="619" spans="1:13">
      <c r="A619" s="183"/>
      <c r="B619" s="185"/>
      <c r="C619" s="153"/>
      <c r="D619" s="159"/>
      <c r="E619" s="158"/>
      <c r="F619" s="71" t="str">
        <f>IF(D619&gt;0,IF((LEFT(D619,2)=LEFT(Data!C$4,2)),"Intra","Inter"),"")</f>
        <v/>
      </c>
      <c r="G619" s="72">
        <f t="shared" si="28"/>
        <v>0</v>
      </c>
      <c r="H619" s="158"/>
      <c r="I619" s="23"/>
      <c r="J619" s="74">
        <f t="shared" si="29"/>
        <v>0</v>
      </c>
      <c r="K619" s="74">
        <f t="shared" si="30"/>
        <v>0</v>
      </c>
      <c r="L619" s="74">
        <f t="shared" si="30"/>
        <v>0</v>
      </c>
      <c r="M619" s="21"/>
    </row>
    <row r="620" spans="1:13">
      <c r="A620" s="183"/>
      <c r="B620" s="185"/>
      <c r="C620" s="153"/>
      <c r="D620" s="159"/>
      <c r="E620" s="158"/>
      <c r="F620" s="71" t="str">
        <f>IF(D620&gt;0,IF((LEFT(D620,2)=LEFT(Data!C$4,2)),"Intra","Inter"),"")</f>
        <v/>
      </c>
      <c r="G620" s="72">
        <f t="shared" si="28"/>
        <v>0</v>
      </c>
      <c r="H620" s="158"/>
      <c r="I620" s="23"/>
      <c r="J620" s="74">
        <f t="shared" si="29"/>
        <v>0</v>
      </c>
      <c r="K620" s="74">
        <f t="shared" si="30"/>
        <v>0</v>
      </c>
      <c r="L620" s="74">
        <f t="shared" si="30"/>
        <v>0</v>
      </c>
      <c r="M620" s="21"/>
    </row>
    <row r="621" spans="1:13">
      <c r="A621" s="183"/>
      <c r="B621" s="185"/>
      <c r="C621" s="153"/>
      <c r="D621" s="159"/>
      <c r="E621" s="158"/>
      <c r="F621" s="71" t="str">
        <f>IF(D621&gt;0,IF((LEFT(D621,2)=LEFT(Data!C$4,2)),"Intra","Inter"),"")</f>
        <v/>
      </c>
      <c r="G621" s="72">
        <f t="shared" si="28"/>
        <v>0</v>
      </c>
      <c r="H621" s="158"/>
      <c r="I621" s="23"/>
      <c r="J621" s="74">
        <f t="shared" si="29"/>
        <v>0</v>
      </c>
      <c r="K621" s="74">
        <f t="shared" si="30"/>
        <v>0</v>
      </c>
      <c r="L621" s="74">
        <f t="shared" si="30"/>
        <v>0</v>
      </c>
      <c r="M621" s="21"/>
    </row>
    <row r="622" spans="1:13">
      <c r="A622" s="183"/>
      <c r="B622" s="185"/>
      <c r="C622" s="153"/>
      <c r="D622" s="159"/>
      <c r="E622" s="158"/>
      <c r="F622" s="71" t="str">
        <f>IF(D622&gt;0,IF((LEFT(D622,2)=LEFT(Data!C$4,2)),"Intra","Inter"),"")</f>
        <v/>
      </c>
      <c r="G622" s="72">
        <f t="shared" si="28"/>
        <v>0</v>
      </c>
      <c r="H622" s="158"/>
      <c r="I622" s="23"/>
      <c r="J622" s="74">
        <f t="shared" si="29"/>
        <v>0</v>
      </c>
      <c r="K622" s="74">
        <f t="shared" si="30"/>
        <v>0</v>
      </c>
      <c r="L622" s="74">
        <f t="shared" si="30"/>
        <v>0</v>
      </c>
      <c r="M622" s="21"/>
    </row>
    <row r="623" spans="1:13">
      <c r="A623" s="183"/>
      <c r="B623" s="185"/>
      <c r="C623" s="153"/>
      <c r="D623" s="159"/>
      <c r="E623" s="158"/>
      <c r="F623" s="71" t="str">
        <f>IF(D623&gt;0,IF((LEFT(D623,2)=LEFT(Data!C$4,2)),"Intra","Inter"),"")</f>
        <v/>
      </c>
      <c r="G623" s="72">
        <f t="shared" si="28"/>
        <v>0</v>
      </c>
      <c r="H623" s="158"/>
      <c r="I623" s="23"/>
      <c r="J623" s="74">
        <f t="shared" si="29"/>
        <v>0</v>
      </c>
      <c r="K623" s="74">
        <f t="shared" si="30"/>
        <v>0</v>
      </c>
      <c r="L623" s="74">
        <f t="shared" si="30"/>
        <v>0</v>
      </c>
      <c r="M623" s="21"/>
    </row>
    <row r="624" spans="1:13">
      <c r="A624" s="183"/>
      <c r="B624" s="185"/>
      <c r="C624" s="153"/>
      <c r="D624" s="159"/>
      <c r="E624" s="158"/>
      <c r="F624" s="71" t="str">
        <f>IF(D624&gt;0,IF((LEFT(D624,2)=LEFT(Data!C$4,2)),"Intra","Inter"),"")</f>
        <v/>
      </c>
      <c r="G624" s="72">
        <f t="shared" si="28"/>
        <v>0</v>
      </c>
      <c r="H624" s="158"/>
      <c r="I624" s="23"/>
      <c r="J624" s="74">
        <f t="shared" si="29"/>
        <v>0</v>
      </c>
      <c r="K624" s="74">
        <f t="shared" si="30"/>
        <v>0</v>
      </c>
      <c r="L624" s="74">
        <f t="shared" si="30"/>
        <v>0</v>
      </c>
      <c r="M624" s="21"/>
    </row>
    <row r="625" spans="1:13">
      <c r="A625" s="183"/>
      <c r="B625" s="185"/>
      <c r="C625" s="153"/>
      <c r="D625" s="159"/>
      <c r="E625" s="158"/>
      <c r="F625" s="71" t="str">
        <f>IF(D625&gt;0,IF((LEFT(D625,2)=LEFT(Data!C$4,2)),"Intra","Inter"),"")</f>
        <v/>
      </c>
      <c r="G625" s="72">
        <f t="shared" si="28"/>
        <v>0</v>
      </c>
      <c r="H625" s="158"/>
      <c r="I625" s="23"/>
      <c r="J625" s="74">
        <f t="shared" si="29"/>
        <v>0</v>
      </c>
      <c r="K625" s="74">
        <f t="shared" si="30"/>
        <v>0</v>
      </c>
      <c r="L625" s="74">
        <f t="shared" si="30"/>
        <v>0</v>
      </c>
      <c r="M625" s="21"/>
    </row>
    <row r="626" spans="1:13">
      <c r="A626" s="183"/>
      <c r="B626" s="185"/>
      <c r="C626" s="153"/>
      <c r="D626" s="159"/>
      <c r="E626" s="158"/>
      <c r="F626" s="71" t="str">
        <f>IF(D626&gt;0,IF((LEFT(D626,2)=LEFT(Data!C$4,2)),"Intra","Inter"),"")</f>
        <v/>
      </c>
      <c r="G626" s="72">
        <f t="shared" si="28"/>
        <v>0</v>
      </c>
      <c r="H626" s="158"/>
      <c r="I626" s="23"/>
      <c r="J626" s="74">
        <f t="shared" si="29"/>
        <v>0</v>
      </c>
      <c r="K626" s="74">
        <f t="shared" si="30"/>
        <v>0</v>
      </c>
      <c r="L626" s="74">
        <f t="shared" si="30"/>
        <v>0</v>
      </c>
      <c r="M626" s="21"/>
    </row>
    <row r="627" spans="1:13">
      <c r="A627" s="183"/>
      <c r="B627" s="185"/>
      <c r="C627" s="153"/>
      <c r="D627" s="159"/>
      <c r="E627" s="158"/>
      <c r="F627" s="71" t="str">
        <f>IF(D627&gt;0,IF((LEFT(D627,2)=LEFT(Data!C$4,2)),"Intra","Inter"),"")</f>
        <v/>
      </c>
      <c r="G627" s="72">
        <f t="shared" si="28"/>
        <v>0</v>
      </c>
      <c r="H627" s="158"/>
      <c r="I627" s="23"/>
      <c r="J627" s="74">
        <f t="shared" si="29"/>
        <v>0</v>
      </c>
      <c r="K627" s="74">
        <f t="shared" si="30"/>
        <v>0</v>
      </c>
      <c r="L627" s="74">
        <f t="shared" si="30"/>
        <v>0</v>
      </c>
      <c r="M627" s="21"/>
    </row>
    <row r="628" spans="1:13">
      <c r="A628" s="183"/>
      <c r="B628" s="185"/>
      <c r="C628" s="153"/>
      <c r="D628" s="159"/>
      <c r="E628" s="158"/>
      <c r="F628" s="71" t="str">
        <f>IF(D628&gt;0,IF((LEFT(D628,2)=LEFT(Data!C$4,2)),"Intra","Inter"),"")</f>
        <v/>
      </c>
      <c r="G628" s="72">
        <f t="shared" si="28"/>
        <v>0</v>
      </c>
      <c r="H628" s="158"/>
      <c r="I628" s="23"/>
      <c r="J628" s="74">
        <f t="shared" si="29"/>
        <v>0</v>
      </c>
      <c r="K628" s="74">
        <f t="shared" si="30"/>
        <v>0</v>
      </c>
      <c r="L628" s="74">
        <f t="shared" si="30"/>
        <v>0</v>
      </c>
      <c r="M628" s="21"/>
    </row>
    <row r="629" spans="1:13">
      <c r="A629" s="183"/>
      <c r="B629" s="185"/>
      <c r="C629" s="153"/>
      <c r="D629" s="159"/>
      <c r="E629" s="158"/>
      <c r="F629" s="71" t="str">
        <f>IF(D629&gt;0,IF((LEFT(D629,2)=LEFT(Data!C$4,2)),"Intra","Inter"),"")</f>
        <v/>
      </c>
      <c r="G629" s="72">
        <f t="shared" si="28"/>
        <v>0</v>
      </c>
      <c r="H629" s="158"/>
      <c r="I629" s="23"/>
      <c r="J629" s="74">
        <f t="shared" si="29"/>
        <v>0</v>
      </c>
      <c r="K629" s="74">
        <f t="shared" si="30"/>
        <v>0</v>
      </c>
      <c r="L629" s="74">
        <f t="shared" si="30"/>
        <v>0</v>
      </c>
      <c r="M629" s="21"/>
    </row>
    <row r="630" spans="1:13">
      <c r="A630" s="183"/>
      <c r="B630" s="185"/>
      <c r="C630" s="153"/>
      <c r="D630" s="159"/>
      <c r="E630" s="158"/>
      <c r="F630" s="71" t="str">
        <f>IF(D630&gt;0,IF((LEFT(D630,2)=LEFT(Data!C$4,2)),"Intra","Inter"),"")</f>
        <v/>
      </c>
      <c r="G630" s="72">
        <f t="shared" si="28"/>
        <v>0</v>
      </c>
      <c r="H630" s="158"/>
      <c r="I630" s="23"/>
      <c r="J630" s="74">
        <f t="shared" si="29"/>
        <v>0</v>
      </c>
      <c r="K630" s="74">
        <f t="shared" si="30"/>
        <v>0</v>
      </c>
      <c r="L630" s="74">
        <f t="shared" si="30"/>
        <v>0</v>
      </c>
      <c r="M630" s="21"/>
    </row>
    <row r="631" spans="1:13">
      <c r="A631" s="183"/>
      <c r="B631" s="185"/>
      <c r="C631" s="153"/>
      <c r="D631" s="159"/>
      <c r="E631" s="158"/>
      <c r="F631" s="71" t="str">
        <f>IF(D631&gt;0,IF((LEFT(D631,2)=LEFT(Data!C$4,2)),"Intra","Inter"),"")</f>
        <v/>
      </c>
      <c r="G631" s="72">
        <f t="shared" si="28"/>
        <v>0</v>
      </c>
      <c r="H631" s="158"/>
      <c r="I631" s="23"/>
      <c r="J631" s="74">
        <f t="shared" si="29"/>
        <v>0</v>
      </c>
      <c r="K631" s="74">
        <f t="shared" si="30"/>
        <v>0</v>
      </c>
      <c r="L631" s="74">
        <f t="shared" si="30"/>
        <v>0</v>
      </c>
      <c r="M631" s="21"/>
    </row>
    <row r="632" spans="1:13">
      <c r="A632" s="183"/>
      <c r="B632" s="185"/>
      <c r="C632" s="153"/>
      <c r="D632" s="159"/>
      <c r="E632" s="158"/>
      <c r="F632" s="71" t="str">
        <f>IF(D632&gt;0,IF((LEFT(D632,2)=LEFT(Data!C$4,2)),"Intra","Inter"),"")</f>
        <v/>
      </c>
      <c r="G632" s="72">
        <f t="shared" si="28"/>
        <v>0</v>
      </c>
      <c r="H632" s="158"/>
      <c r="I632" s="23"/>
      <c r="J632" s="74">
        <f t="shared" si="29"/>
        <v>0</v>
      </c>
      <c r="K632" s="74">
        <f t="shared" si="30"/>
        <v>0</v>
      </c>
      <c r="L632" s="74">
        <f t="shared" si="30"/>
        <v>0</v>
      </c>
      <c r="M632" s="21"/>
    </row>
    <row r="633" spans="1:13">
      <c r="A633" s="183"/>
      <c r="B633" s="185"/>
      <c r="C633" s="153"/>
      <c r="D633" s="159"/>
      <c r="E633" s="158"/>
      <c r="F633" s="71" t="str">
        <f>IF(D633&gt;0,IF((LEFT(D633,2)=LEFT(Data!C$4,2)),"Intra","Inter"),"")</f>
        <v/>
      </c>
      <c r="G633" s="72">
        <f t="shared" si="28"/>
        <v>0</v>
      </c>
      <c r="H633" s="158"/>
      <c r="I633" s="23"/>
      <c r="J633" s="74">
        <f t="shared" si="29"/>
        <v>0</v>
      </c>
      <c r="K633" s="74">
        <f t="shared" si="30"/>
        <v>0</v>
      </c>
      <c r="L633" s="74">
        <f t="shared" si="30"/>
        <v>0</v>
      </c>
      <c r="M633" s="21"/>
    </row>
    <row r="634" spans="1:13">
      <c r="A634" s="183"/>
      <c r="B634" s="185"/>
      <c r="C634" s="153"/>
      <c r="D634" s="159"/>
      <c r="E634" s="158"/>
      <c r="F634" s="71" t="str">
        <f>IF(D634&gt;0,IF((LEFT(D634,2)=LEFT(Data!C$4,2)),"Intra","Inter"),"")</f>
        <v/>
      </c>
      <c r="G634" s="72">
        <f t="shared" si="28"/>
        <v>0</v>
      </c>
      <c r="H634" s="158"/>
      <c r="I634" s="23"/>
      <c r="J634" s="74">
        <f t="shared" si="29"/>
        <v>0</v>
      </c>
      <c r="K634" s="74">
        <f t="shared" si="30"/>
        <v>0</v>
      </c>
      <c r="L634" s="74">
        <f t="shared" si="30"/>
        <v>0</v>
      </c>
      <c r="M634" s="21"/>
    </row>
    <row r="635" spans="1:13">
      <c r="A635" s="183"/>
      <c r="B635" s="185"/>
      <c r="C635" s="153"/>
      <c r="D635" s="159"/>
      <c r="E635" s="158"/>
      <c r="F635" s="71" t="str">
        <f>IF(D635&gt;0,IF((LEFT(D635,2)=LEFT(Data!C$4,2)),"Intra","Inter"),"")</f>
        <v/>
      </c>
      <c r="G635" s="72">
        <f t="shared" si="28"/>
        <v>0</v>
      </c>
      <c r="H635" s="158"/>
      <c r="I635" s="23"/>
      <c r="J635" s="74">
        <f t="shared" si="29"/>
        <v>0</v>
      </c>
      <c r="K635" s="74">
        <f t="shared" si="30"/>
        <v>0</v>
      </c>
      <c r="L635" s="74">
        <f t="shared" si="30"/>
        <v>0</v>
      </c>
      <c r="M635" s="21"/>
    </row>
    <row r="636" spans="1:13">
      <c r="A636" s="183"/>
      <c r="B636" s="185"/>
      <c r="C636" s="153"/>
      <c r="D636" s="159"/>
      <c r="E636" s="158"/>
      <c r="F636" s="71" t="str">
        <f>IF(D636&gt;0,IF((LEFT(D636,2)=LEFT(Data!C$4,2)),"Intra","Inter"),"")</f>
        <v/>
      </c>
      <c r="G636" s="72">
        <f t="shared" si="28"/>
        <v>0</v>
      </c>
      <c r="H636" s="158"/>
      <c r="I636" s="23"/>
      <c r="J636" s="74">
        <f t="shared" si="29"/>
        <v>0</v>
      </c>
      <c r="K636" s="74">
        <f t="shared" si="30"/>
        <v>0</v>
      </c>
      <c r="L636" s="74">
        <f t="shared" si="30"/>
        <v>0</v>
      </c>
      <c r="M636" s="21"/>
    </row>
    <row r="637" spans="1:13">
      <c r="A637" s="183"/>
      <c r="B637" s="185"/>
      <c r="C637" s="153"/>
      <c r="D637" s="159"/>
      <c r="E637" s="158"/>
      <c r="F637" s="71" t="str">
        <f>IF(D637&gt;0,IF((LEFT(D637,2)=LEFT(Data!C$4,2)),"Intra","Inter"),"")</f>
        <v/>
      </c>
      <c r="G637" s="72">
        <f t="shared" si="28"/>
        <v>0</v>
      </c>
      <c r="H637" s="158"/>
      <c r="I637" s="23"/>
      <c r="J637" s="74">
        <f t="shared" si="29"/>
        <v>0</v>
      </c>
      <c r="K637" s="74">
        <f t="shared" si="30"/>
        <v>0</v>
      </c>
      <c r="L637" s="74">
        <f t="shared" si="30"/>
        <v>0</v>
      </c>
      <c r="M637" s="21"/>
    </row>
    <row r="638" spans="1:13">
      <c r="A638" s="183"/>
      <c r="B638" s="185"/>
      <c r="C638" s="153"/>
      <c r="D638" s="159"/>
      <c r="E638" s="158"/>
      <c r="F638" s="71" t="str">
        <f>IF(D638&gt;0,IF((LEFT(D638,2)=LEFT(Data!C$4,2)),"Intra","Inter"),"")</f>
        <v/>
      </c>
      <c r="G638" s="72">
        <f t="shared" si="28"/>
        <v>0</v>
      </c>
      <c r="H638" s="158"/>
      <c r="I638" s="23"/>
      <c r="J638" s="74">
        <f t="shared" si="29"/>
        <v>0</v>
      </c>
      <c r="K638" s="74">
        <f t="shared" si="30"/>
        <v>0</v>
      </c>
      <c r="L638" s="74">
        <f t="shared" si="30"/>
        <v>0</v>
      </c>
      <c r="M638" s="21"/>
    </row>
    <row r="639" spans="1:13">
      <c r="A639" s="183"/>
      <c r="B639" s="185"/>
      <c r="C639" s="153"/>
      <c r="D639" s="159"/>
      <c r="E639" s="158"/>
      <c r="F639" s="71" t="str">
        <f>IF(D639&gt;0,IF((LEFT(D639,2)=LEFT(Data!C$4,2)),"Intra","Inter"),"")</f>
        <v/>
      </c>
      <c r="G639" s="72">
        <f t="shared" si="28"/>
        <v>0</v>
      </c>
      <c r="H639" s="158"/>
      <c r="I639" s="23"/>
      <c r="J639" s="74">
        <f t="shared" si="29"/>
        <v>0</v>
      </c>
      <c r="K639" s="74">
        <f t="shared" si="30"/>
        <v>0</v>
      </c>
      <c r="L639" s="74">
        <f t="shared" si="30"/>
        <v>0</v>
      </c>
      <c r="M639" s="21"/>
    </row>
    <row r="640" spans="1:13">
      <c r="A640" s="183"/>
      <c r="B640" s="185"/>
      <c r="C640" s="153"/>
      <c r="D640" s="159"/>
      <c r="E640" s="158"/>
      <c r="F640" s="71" t="str">
        <f>IF(D640&gt;0,IF((LEFT(D640,2)=LEFT(Data!C$4,2)),"Intra","Inter"),"")</f>
        <v/>
      </c>
      <c r="G640" s="72">
        <f t="shared" si="28"/>
        <v>0</v>
      </c>
      <c r="H640" s="158"/>
      <c r="I640" s="23"/>
      <c r="J640" s="74">
        <f t="shared" si="29"/>
        <v>0</v>
      </c>
      <c r="K640" s="74">
        <f t="shared" si="30"/>
        <v>0</v>
      </c>
      <c r="L640" s="74">
        <f t="shared" si="30"/>
        <v>0</v>
      </c>
      <c r="M640" s="21"/>
    </row>
    <row r="641" spans="1:13">
      <c r="A641" s="183"/>
      <c r="B641" s="185"/>
      <c r="C641" s="153"/>
      <c r="D641" s="159"/>
      <c r="E641" s="158"/>
      <c r="F641" s="71" t="str">
        <f>IF(D641&gt;0,IF((LEFT(D641,2)=LEFT(Data!C$4,2)),"Intra","Inter"),"")</f>
        <v/>
      </c>
      <c r="G641" s="72">
        <f t="shared" si="28"/>
        <v>0</v>
      </c>
      <c r="H641" s="158"/>
      <c r="I641" s="23"/>
      <c r="J641" s="74">
        <f t="shared" si="29"/>
        <v>0</v>
      </c>
      <c r="K641" s="74">
        <f t="shared" si="30"/>
        <v>0</v>
      </c>
      <c r="L641" s="74">
        <f t="shared" si="30"/>
        <v>0</v>
      </c>
      <c r="M641" s="21"/>
    </row>
    <row r="642" spans="1:13">
      <c r="A642" s="183"/>
      <c r="B642" s="185"/>
      <c r="C642" s="153"/>
      <c r="D642" s="159"/>
      <c r="E642" s="158"/>
      <c r="F642" s="71" t="str">
        <f>IF(D642&gt;0,IF((LEFT(D642,2)=LEFT(Data!C$4,2)),"Intra","Inter"),"")</f>
        <v/>
      </c>
      <c r="G642" s="72">
        <f t="shared" si="28"/>
        <v>0</v>
      </c>
      <c r="H642" s="158"/>
      <c r="I642" s="23"/>
      <c r="J642" s="74">
        <f t="shared" si="29"/>
        <v>0</v>
      </c>
      <c r="K642" s="74">
        <f t="shared" si="30"/>
        <v>0</v>
      </c>
      <c r="L642" s="74">
        <f t="shared" si="30"/>
        <v>0</v>
      </c>
      <c r="M642" s="21"/>
    </row>
    <row r="643" spans="1:13">
      <c r="A643" s="183"/>
      <c r="B643" s="185"/>
      <c r="C643" s="153"/>
      <c r="D643" s="159"/>
      <c r="E643" s="158"/>
      <c r="F643" s="71" t="str">
        <f>IF(D643&gt;0,IF((LEFT(D643,2)=LEFT(Data!C$4,2)),"Intra","Inter"),"")</f>
        <v/>
      </c>
      <c r="G643" s="72">
        <f t="shared" si="28"/>
        <v>0</v>
      </c>
      <c r="H643" s="158"/>
      <c r="I643" s="23"/>
      <c r="J643" s="74">
        <f t="shared" si="29"/>
        <v>0</v>
      </c>
      <c r="K643" s="74">
        <f t="shared" si="30"/>
        <v>0</v>
      </c>
      <c r="L643" s="74">
        <f t="shared" si="30"/>
        <v>0</v>
      </c>
      <c r="M643" s="21"/>
    </row>
    <row r="644" spans="1:13">
      <c r="A644" s="183"/>
      <c r="B644" s="185"/>
      <c r="C644" s="153"/>
      <c r="D644" s="159"/>
      <c r="E644" s="158"/>
      <c r="F644" s="71" t="str">
        <f>IF(D644&gt;0,IF((LEFT(D644,2)=LEFT(Data!C$4,2)),"Intra","Inter"),"")</f>
        <v/>
      </c>
      <c r="G644" s="72">
        <f t="shared" si="28"/>
        <v>0</v>
      </c>
      <c r="H644" s="158"/>
      <c r="I644" s="23"/>
      <c r="J644" s="74">
        <f t="shared" si="29"/>
        <v>0</v>
      </c>
      <c r="K644" s="74">
        <f t="shared" si="30"/>
        <v>0</v>
      </c>
      <c r="L644" s="74">
        <f t="shared" si="30"/>
        <v>0</v>
      </c>
      <c r="M644" s="21"/>
    </row>
    <row r="645" spans="1:13">
      <c r="A645" s="183"/>
      <c r="B645" s="185"/>
      <c r="C645" s="153"/>
      <c r="D645" s="159"/>
      <c r="E645" s="158"/>
      <c r="F645" s="71" t="str">
        <f>IF(D645&gt;0,IF((LEFT(D645,2)=LEFT(Data!C$4,2)),"Intra","Inter"),"")</f>
        <v/>
      </c>
      <c r="G645" s="72">
        <f t="shared" si="28"/>
        <v>0</v>
      </c>
      <c r="H645" s="158"/>
      <c r="I645" s="23"/>
      <c r="J645" s="74">
        <f t="shared" si="29"/>
        <v>0</v>
      </c>
      <c r="K645" s="74">
        <f t="shared" si="30"/>
        <v>0</v>
      </c>
      <c r="L645" s="74">
        <f t="shared" si="30"/>
        <v>0</v>
      </c>
      <c r="M645" s="21"/>
    </row>
    <row r="646" spans="1:13">
      <c r="A646" s="183"/>
      <c r="B646" s="185"/>
      <c r="C646" s="153"/>
      <c r="D646" s="159"/>
      <c r="E646" s="158"/>
      <c r="F646" s="71" t="str">
        <f>IF(D646&gt;0,IF((LEFT(D646,2)=LEFT(Data!C$4,2)),"Intra","Inter"),"")</f>
        <v/>
      </c>
      <c r="G646" s="72">
        <f t="shared" si="28"/>
        <v>0</v>
      </c>
      <c r="H646" s="158"/>
      <c r="I646" s="23"/>
      <c r="J646" s="74">
        <f t="shared" si="29"/>
        <v>0</v>
      </c>
      <c r="K646" s="74">
        <f t="shared" si="30"/>
        <v>0</v>
      </c>
      <c r="L646" s="74">
        <f t="shared" si="30"/>
        <v>0</v>
      </c>
      <c r="M646" s="21"/>
    </row>
    <row r="647" spans="1:13">
      <c r="A647" s="183"/>
      <c r="B647" s="185"/>
      <c r="C647" s="153"/>
      <c r="D647" s="159"/>
      <c r="E647" s="158"/>
      <c r="F647" s="71" t="str">
        <f>IF(D647&gt;0,IF((LEFT(D647,2)=LEFT(Data!C$4,2)),"Intra","Inter"),"")</f>
        <v/>
      </c>
      <c r="G647" s="72">
        <f t="shared" si="28"/>
        <v>0</v>
      </c>
      <c r="H647" s="158"/>
      <c r="I647" s="23"/>
      <c r="J647" s="74">
        <f t="shared" si="29"/>
        <v>0</v>
      </c>
      <c r="K647" s="74">
        <f t="shared" si="30"/>
        <v>0</v>
      </c>
      <c r="L647" s="74">
        <f t="shared" si="30"/>
        <v>0</v>
      </c>
      <c r="M647" s="21"/>
    </row>
    <row r="648" spans="1:13">
      <c r="A648" s="183"/>
      <c r="B648" s="185"/>
      <c r="C648" s="153"/>
      <c r="D648" s="159"/>
      <c r="E648" s="158"/>
      <c r="F648" s="71" t="str">
        <f>IF(D648&gt;0,IF((LEFT(D648,2)=LEFT(Data!C$4,2)),"Intra","Inter"),"")</f>
        <v/>
      </c>
      <c r="G648" s="72">
        <f t="shared" ref="G648:G711" si="31">ROUND(H648+J648+K648+L648,0)</f>
        <v>0</v>
      </c>
      <c r="H648" s="158"/>
      <c r="I648" s="23"/>
      <c r="J648" s="74">
        <f t="shared" si="29"/>
        <v>0</v>
      </c>
      <c r="K648" s="74">
        <f t="shared" si="30"/>
        <v>0</v>
      </c>
      <c r="L648" s="74">
        <f t="shared" si="30"/>
        <v>0</v>
      </c>
      <c r="M648" s="21"/>
    </row>
    <row r="649" spans="1:13">
      <c r="A649" s="183"/>
      <c r="B649" s="185"/>
      <c r="C649" s="153"/>
      <c r="D649" s="159"/>
      <c r="E649" s="158"/>
      <c r="F649" s="71" t="str">
        <f>IF(D649&gt;0,IF((LEFT(D649,2)=LEFT(Data!C$4,2)),"Intra","Inter"),"")</f>
        <v/>
      </c>
      <c r="G649" s="72">
        <f t="shared" si="31"/>
        <v>0</v>
      </c>
      <c r="H649" s="158"/>
      <c r="I649" s="23"/>
      <c r="J649" s="74">
        <f t="shared" si="29"/>
        <v>0</v>
      </c>
      <c r="K649" s="74">
        <f t="shared" si="30"/>
        <v>0</v>
      </c>
      <c r="L649" s="74">
        <f t="shared" si="30"/>
        <v>0</v>
      </c>
      <c r="M649" s="21"/>
    </row>
    <row r="650" spans="1:13">
      <c r="A650" s="183"/>
      <c r="B650" s="185"/>
      <c r="C650" s="153"/>
      <c r="D650" s="159"/>
      <c r="E650" s="158"/>
      <c r="F650" s="71" t="str">
        <f>IF(D650&gt;0,IF((LEFT(D650,2)=LEFT(Data!C$4,2)),"Intra","Inter"),"")</f>
        <v/>
      </c>
      <c r="G650" s="72">
        <f t="shared" si="31"/>
        <v>0</v>
      </c>
      <c r="H650" s="158"/>
      <c r="I650" s="23"/>
      <c r="J650" s="74">
        <f t="shared" si="29"/>
        <v>0</v>
      </c>
      <c r="K650" s="74">
        <f t="shared" si="30"/>
        <v>0</v>
      </c>
      <c r="L650" s="74">
        <f t="shared" si="30"/>
        <v>0</v>
      </c>
      <c r="M650" s="21"/>
    </row>
    <row r="651" spans="1:13">
      <c r="A651" s="183"/>
      <c r="B651" s="185"/>
      <c r="C651" s="153"/>
      <c r="D651" s="159"/>
      <c r="E651" s="158"/>
      <c r="F651" s="71" t="str">
        <f>IF(D651&gt;0,IF((LEFT(D651,2)=LEFT(Data!C$4,2)),"Intra","Inter"),"")</f>
        <v/>
      </c>
      <c r="G651" s="72">
        <f t="shared" si="31"/>
        <v>0</v>
      </c>
      <c r="H651" s="158"/>
      <c r="I651" s="23"/>
      <c r="J651" s="74">
        <f t="shared" si="29"/>
        <v>0</v>
      </c>
      <c r="K651" s="74">
        <f t="shared" si="30"/>
        <v>0</v>
      </c>
      <c r="L651" s="74">
        <f t="shared" si="30"/>
        <v>0</v>
      </c>
      <c r="M651" s="21"/>
    </row>
    <row r="652" spans="1:13">
      <c r="A652" s="183"/>
      <c r="B652" s="185"/>
      <c r="C652" s="153"/>
      <c r="D652" s="159"/>
      <c r="E652" s="158"/>
      <c r="F652" s="71" t="str">
        <f>IF(D652&gt;0,IF((LEFT(D652,2)=LEFT(Data!C$4,2)),"Intra","Inter"),"")</f>
        <v/>
      </c>
      <c r="G652" s="72">
        <f t="shared" si="31"/>
        <v>0</v>
      </c>
      <c r="H652" s="158"/>
      <c r="I652" s="23"/>
      <c r="J652" s="74">
        <f t="shared" ref="J652:J715" si="32">IF($F652="inter",IF($I652&lt;&gt;"Exempt",IF($I652&lt;&gt;"Non GST",($H652*($I652)),(0)),(0)),(0))</f>
        <v>0</v>
      </c>
      <c r="K652" s="74">
        <f t="shared" ref="K652:L715" si="33">IF($F652="intra",IF($I652&lt;&gt;"Exempt",IF($I652&lt;&gt;"Non GST",($H652*($I652/2)),(0)),(0)),(0))</f>
        <v>0</v>
      </c>
      <c r="L652" s="74">
        <f t="shared" si="33"/>
        <v>0</v>
      </c>
      <c r="M652" s="21"/>
    </row>
    <row r="653" spans="1:13">
      <c r="A653" s="183"/>
      <c r="B653" s="185"/>
      <c r="C653" s="153"/>
      <c r="D653" s="159"/>
      <c r="E653" s="158"/>
      <c r="F653" s="71" t="str">
        <f>IF(D653&gt;0,IF((LEFT(D653,2)=LEFT(Data!C$4,2)),"Intra","Inter"),"")</f>
        <v/>
      </c>
      <c r="G653" s="72">
        <f t="shared" si="31"/>
        <v>0</v>
      </c>
      <c r="H653" s="158"/>
      <c r="I653" s="23"/>
      <c r="J653" s="74">
        <f t="shared" si="32"/>
        <v>0</v>
      </c>
      <c r="K653" s="74">
        <f t="shared" si="33"/>
        <v>0</v>
      </c>
      <c r="L653" s="74">
        <f t="shared" si="33"/>
        <v>0</v>
      </c>
      <c r="M653" s="21"/>
    </row>
    <row r="654" spans="1:13">
      <c r="A654" s="183"/>
      <c r="B654" s="185"/>
      <c r="C654" s="153"/>
      <c r="D654" s="159"/>
      <c r="E654" s="158"/>
      <c r="F654" s="71" t="str">
        <f>IF(D654&gt;0,IF((LEFT(D654,2)=LEFT(Data!C$4,2)),"Intra","Inter"),"")</f>
        <v/>
      </c>
      <c r="G654" s="72">
        <f t="shared" si="31"/>
        <v>0</v>
      </c>
      <c r="H654" s="158"/>
      <c r="I654" s="23"/>
      <c r="J654" s="74">
        <f t="shared" si="32"/>
        <v>0</v>
      </c>
      <c r="K654" s="74">
        <f t="shared" si="33"/>
        <v>0</v>
      </c>
      <c r="L654" s="74">
        <f t="shared" si="33"/>
        <v>0</v>
      </c>
      <c r="M654" s="21"/>
    </row>
    <row r="655" spans="1:13">
      <c r="A655" s="183"/>
      <c r="B655" s="185"/>
      <c r="C655" s="153"/>
      <c r="D655" s="159"/>
      <c r="E655" s="158"/>
      <c r="F655" s="71" t="str">
        <f>IF(D655&gt;0,IF((LEFT(D655,2)=LEFT(Data!C$4,2)),"Intra","Inter"),"")</f>
        <v/>
      </c>
      <c r="G655" s="72">
        <f t="shared" si="31"/>
        <v>0</v>
      </c>
      <c r="H655" s="158"/>
      <c r="I655" s="23"/>
      <c r="J655" s="74">
        <f t="shared" si="32"/>
        <v>0</v>
      </c>
      <c r="K655" s="74">
        <f t="shared" si="33"/>
        <v>0</v>
      </c>
      <c r="L655" s="74">
        <f t="shared" si="33"/>
        <v>0</v>
      </c>
      <c r="M655" s="21"/>
    </row>
    <row r="656" spans="1:13">
      <c r="A656" s="183"/>
      <c r="B656" s="185"/>
      <c r="C656" s="153"/>
      <c r="D656" s="159"/>
      <c r="E656" s="158"/>
      <c r="F656" s="71" t="str">
        <f>IF(D656&gt;0,IF((LEFT(D656,2)=LEFT(Data!C$4,2)),"Intra","Inter"),"")</f>
        <v/>
      </c>
      <c r="G656" s="72">
        <f t="shared" si="31"/>
        <v>0</v>
      </c>
      <c r="H656" s="158"/>
      <c r="I656" s="23"/>
      <c r="J656" s="74">
        <f t="shared" si="32"/>
        <v>0</v>
      </c>
      <c r="K656" s="74">
        <f t="shared" si="33"/>
        <v>0</v>
      </c>
      <c r="L656" s="74">
        <f t="shared" si="33"/>
        <v>0</v>
      </c>
      <c r="M656" s="21"/>
    </row>
    <row r="657" spans="1:13">
      <c r="A657" s="183"/>
      <c r="B657" s="185"/>
      <c r="C657" s="153"/>
      <c r="D657" s="159"/>
      <c r="E657" s="158"/>
      <c r="F657" s="71" t="str">
        <f>IF(D657&gt;0,IF((LEFT(D657,2)=LEFT(Data!C$4,2)),"Intra","Inter"),"")</f>
        <v/>
      </c>
      <c r="G657" s="72">
        <f t="shared" si="31"/>
        <v>0</v>
      </c>
      <c r="H657" s="158"/>
      <c r="I657" s="23"/>
      <c r="J657" s="74">
        <f t="shared" si="32"/>
        <v>0</v>
      </c>
      <c r="K657" s="74">
        <f t="shared" si="33"/>
        <v>0</v>
      </c>
      <c r="L657" s="74">
        <f t="shared" si="33"/>
        <v>0</v>
      </c>
      <c r="M657" s="21"/>
    </row>
    <row r="658" spans="1:13">
      <c r="A658" s="183"/>
      <c r="B658" s="185"/>
      <c r="C658" s="153"/>
      <c r="D658" s="159"/>
      <c r="E658" s="158"/>
      <c r="F658" s="71" t="str">
        <f>IF(D658&gt;0,IF((LEFT(D658,2)=LEFT(Data!C$4,2)),"Intra","Inter"),"")</f>
        <v/>
      </c>
      <c r="G658" s="72">
        <f t="shared" si="31"/>
        <v>0</v>
      </c>
      <c r="H658" s="158"/>
      <c r="I658" s="23"/>
      <c r="J658" s="74">
        <f t="shared" si="32"/>
        <v>0</v>
      </c>
      <c r="K658" s="74">
        <f t="shared" si="33"/>
        <v>0</v>
      </c>
      <c r="L658" s="74">
        <f t="shared" si="33"/>
        <v>0</v>
      </c>
      <c r="M658" s="21"/>
    </row>
    <row r="659" spans="1:13">
      <c r="A659" s="183"/>
      <c r="B659" s="185"/>
      <c r="C659" s="153"/>
      <c r="D659" s="159"/>
      <c r="E659" s="158"/>
      <c r="F659" s="71" t="str">
        <f>IF(D659&gt;0,IF((LEFT(D659,2)=LEFT(Data!C$4,2)),"Intra","Inter"),"")</f>
        <v/>
      </c>
      <c r="G659" s="72">
        <f t="shared" si="31"/>
        <v>0</v>
      </c>
      <c r="H659" s="158"/>
      <c r="I659" s="23"/>
      <c r="J659" s="74">
        <f t="shared" si="32"/>
        <v>0</v>
      </c>
      <c r="K659" s="74">
        <f t="shared" si="33"/>
        <v>0</v>
      </c>
      <c r="L659" s="74">
        <f t="shared" si="33"/>
        <v>0</v>
      </c>
      <c r="M659" s="21"/>
    </row>
    <row r="660" spans="1:13">
      <c r="A660" s="183"/>
      <c r="B660" s="185"/>
      <c r="C660" s="153"/>
      <c r="D660" s="159"/>
      <c r="E660" s="158"/>
      <c r="F660" s="71" t="str">
        <f>IF(D660&gt;0,IF((LEFT(D660,2)=LEFT(Data!C$4,2)),"Intra","Inter"),"")</f>
        <v/>
      </c>
      <c r="G660" s="72">
        <f t="shared" si="31"/>
        <v>0</v>
      </c>
      <c r="H660" s="158"/>
      <c r="I660" s="23"/>
      <c r="J660" s="74">
        <f t="shared" si="32"/>
        <v>0</v>
      </c>
      <c r="K660" s="74">
        <f t="shared" si="33"/>
        <v>0</v>
      </c>
      <c r="L660" s="74">
        <f t="shared" si="33"/>
        <v>0</v>
      </c>
      <c r="M660" s="21"/>
    </row>
    <row r="661" spans="1:13">
      <c r="A661" s="183"/>
      <c r="B661" s="185"/>
      <c r="C661" s="153"/>
      <c r="D661" s="159"/>
      <c r="E661" s="158"/>
      <c r="F661" s="71" t="str">
        <f>IF(D661&gt;0,IF((LEFT(D661,2)=LEFT(Data!C$4,2)),"Intra","Inter"),"")</f>
        <v/>
      </c>
      <c r="G661" s="72">
        <f t="shared" si="31"/>
        <v>0</v>
      </c>
      <c r="H661" s="158"/>
      <c r="I661" s="23"/>
      <c r="J661" s="74">
        <f t="shared" si="32"/>
        <v>0</v>
      </c>
      <c r="K661" s="74">
        <f t="shared" si="33"/>
        <v>0</v>
      </c>
      <c r="L661" s="74">
        <f t="shared" si="33"/>
        <v>0</v>
      </c>
      <c r="M661" s="21"/>
    </row>
    <row r="662" spans="1:13">
      <c r="A662" s="183"/>
      <c r="B662" s="185"/>
      <c r="C662" s="153"/>
      <c r="D662" s="159"/>
      <c r="E662" s="158"/>
      <c r="F662" s="71" t="str">
        <f>IF(D662&gt;0,IF((LEFT(D662,2)=LEFT(Data!C$4,2)),"Intra","Inter"),"")</f>
        <v/>
      </c>
      <c r="G662" s="72">
        <f t="shared" si="31"/>
        <v>0</v>
      </c>
      <c r="H662" s="158"/>
      <c r="I662" s="23"/>
      <c r="J662" s="74">
        <f t="shared" si="32"/>
        <v>0</v>
      </c>
      <c r="K662" s="74">
        <f t="shared" si="33"/>
        <v>0</v>
      </c>
      <c r="L662" s="74">
        <f t="shared" si="33"/>
        <v>0</v>
      </c>
      <c r="M662" s="21"/>
    </row>
    <row r="663" spans="1:13">
      <c r="A663" s="183"/>
      <c r="B663" s="185"/>
      <c r="C663" s="153"/>
      <c r="D663" s="159"/>
      <c r="E663" s="158"/>
      <c r="F663" s="71" t="str">
        <f>IF(D663&gt;0,IF((LEFT(D663,2)=LEFT(Data!C$4,2)),"Intra","Inter"),"")</f>
        <v/>
      </c>
      <c r="G663" s="72">
        <f t="shared" si="31"/>
        <v>0</v>
      </c>
      <c r="H663" s="158"/>
      <c r="I663" s="23"/>
      <c r="J663" s="74">
        <f t="shared" si="32"/>
        <v>0</v>
      </c>
      <c r="K663" s="74">
        <f t="shared" si="33"/>
        <v>0</v>
      </c>
      <c r="L663" s="74">
        <f t="shared" si="33"/>
        <v>0</v>
      </c>
      <c r="M663" s="21"/>
    </row>
    <row r="664" spans="1:13">
      <c r="A664" s="183"/>
      <c r="B664" s="185"/>
      <c r="C664" s="153"/>
      <c r="D664" s="159"/>
      <c r="E664" s="158"/>
      <c r="F664" s="71" t="str">
        <f>IF(D664&gt;0,IF((LEFT(D664,2)=LEFT(Data!C$4,2)),"Intra","Inter"),"")</f>
        <v/>
      </c>
      <c r="G664" s="72">
        <f t="shared" si="31"/>
        <v>0</v>
      </c>
      <c r="H664" s="158"/>
      <c r="I664" s="23"/>
      <c r="J664" s="74">
        <f t="shared" si="32"/>
        <v>0</v>
      </c>
      <c r="K664" s="74">
        <f t="shared" si="33"/>
        <v>0</v>
      </c>
      <c r="L664" s="74">
        <f t="shared" si="33"/>
        <v>0</v>
      </c>
      <c r="M664" s="21"/>
    </row>
    <row r="665" spans="1:13">
      <c r="A665" s="183"/>
      <c r="B665" s="185"/>
      <c r="C665" s="153"/>
      <c r="D665" s="159"/>
      <c r="E665" s="158"/>
      <c r="F665" s="71" t="str">
        <f>IF(D665&gt;0,IF((LEFT(D665,2)=LEFT(Data!C$4,2)),"Intra","Inter"),"")</f>
        <v/>
      </c>
      <c r="G665" s="72">
        <f t="shared" si="31"/>
        <v>0</v>
      </c>
      <c r="H665" s="158"/>
      <c r="I665" s="23"/>
      <c r="J665" s="74">
        <f t="shared" si="32"/>
        <v>0</v>
      </c>
      <c r="K665" s="74">
        <f t="shared" si="33"/>
        <v>0</v>
      </c>
      <c r="L665" s="74">
        <f t="shared" si="33"/>
        <v>0</v>
      </c>
      <c r="M665" s="21"/>
    </row>
    <row r="666" spans="1:13">
      <c r="A666" s="183"/>
      <c r="B666" s="185"/>
      <c r="C666" s="153"/>
      <c r="D666" s="159"/>
      <c r="E666" s="158"/>
      <c r="F666" s="71" t="str">
        <f>IF(D666&gt;0,IF((LEFT(D666,2)=LEFT(Data!C$4,2)),"Intra","Inter"),"")</f>
        <v/>
      </c>
      <c r="G666" s="72">
        <f t="shared" si="31"/>
        <v>0</v>
      </c>
      <c r="H666" s="158"/>
      <c r="I666" s="23"/>
      <c r="J666" s="74">
        <f t="shared" si="32"/>
        <v>0</v>
      </c>
      <c r="K666" s="74">
        <f t="shared" si="33"/>
        <v>0</v>
      </c>
      <c r="L666" s="74">
        <f t="shared" si="33"/>
        <v>0</v>
      </c>
      <c r="M666" s="21"/>
    </row>
    <row r="667" spans="1:13">
      <c r="A667" s="183"/>
      <c r="B667" s="185"/>
      <c r="C667" s="153"/>
      <c r="D667" s="159"/>
      <c r="E667" s="158"/>
      <c r="F667" s="71" t="str">
        <f>IF(D667&gt;0,IF((LEFT(D667,2)=LEFT(Data!C$4,2)),"Intra","Inter"),"")</f>
        <v/>
      </c>
      <c r="G667" s="72">
        <f t="shared" si="31"/>
        <v>0</v>
      </c>
      <c r="H667" s="158"/>
      <c r="I667" s="23"/>
      <c r="J667" s="74">
        <f t="shared" si="32"/>
        <v>0</v>
      </c>
      <c r="K667" s="74">
        <f t="shared" si="33"/>
        <v>0</v>
      </c>
      <c r="L667" s="74">
        <f t="shared" si="33"/>
        <v>0</v>
      </c>
      <c r="M667" s="21"/>
    </row>
    <row r="668" spans="1:13">
      <c r="A668" s="183"/>
      <c r="B668" s="185"/>
      <c r="C668" s="153"/>
      <c r="D668" s="159"/>
      <c r="E668" s="158"/>
      <c r="F668" s="71" t="str">
        <f>IF(D668&gt;0,IF((LEFT(D668,2)=LEFT(Data!C$4,2)),"Intra","Inter"),"")</f>
        <v/>
      </c>
      <c r="G668" s="72">
        <f t="shared" si="31"/>
        <v>0</v>
      </c>
      <c r="H668" s="158"/>
      <c r="I668" s="23"/>
      <c r="J668" s="74">
        <f t="shared" si="32"/>
        <v>0</v>
      </c>
      <c r="K668" s="74">
        <f t="shared" si="33"/>
        <v>0</v>
      </c>
      <c r="L668" s="74">
        <f t="shared" si="33"/>
        <v>0</v>
      </c>
      <c r="M668" s="21"/>
    </row>
    <row r="669" spans="1:13">
      <c r="A669" s="183"/>
      <c r="B669" s="185"/>
      <c r="C669" s="153"/>
      <c r="D669" s="159"/>
      <c r="E669" s="158"/>
      <c r="F669" s="71" t="str">
        <f>IF(D669&gt;0,IF((LEFT(D669,2)=LEFT(Data!C$4,2)),"Intra","Inter"),"")</f>
        <v/>
      </c>
      <c r="G669" s="72">
        <f t="shared" si="31"/>
        <v>0</v>
      </c>
      <c r="H669" s="158"/>
      <c r="I669" s="23"/>
      <c r="J669" s="74">
        <f t="shared" si="32"/>
        <v>0</v>
      </c>
      <c r="K669" s="74">
        <f t="shared" si="33"/>
        <v>0</v>
      </c>
      <c r="L669" s="74">
        <f t="shared" si="33"/>
        <v>0</v>
      </c>
      <c r="M669" s="21"/>
    </row>
    <row r="670" spans="1:13">
      <c r="A670" s="183"/>
      <c r="B670" s="185"/>
      <c r="C670" s="153"/>
      <c r="D670" s="159"/>
      <c r="E670" s="158"/>
      <c r="F670" s="71" t="str">
        <f>IF(D670&gt;0,IF((LEFT(D670,2)=LEFT(Data!C$4,2)),"Intra","Inter"),"")</f>
        <v/>
      </c>
      <c r="G670" s="72">
        <f t="shared" si="31"/>
        <v>0</v>
      </c>
      <c r="H670" s="158"/>
      <c r="I670" s="23"/>
      <c r="J670" s="74">
        <f t="shared" si="32"/>
        <v>0</v>
      </c>
      <c r="K670" s="74">
        <f t="shared" si="33"/>
        <v>0</v>
      </c>
      <c r="L670" s="74">
        <f t="shared" si="33"/>
        <v>0</v>
      </c>
      <c r="M670" s="21"/>
    </row>
    <row r="671" spans="1:13">
      <c r="A671" s="183"/>
      <c r="B671" s="185"/>
      <c r="C671" s="153"/>
      <c r="D671" s="159"/>
      <c r="E671" s="158"/>
      <c r="F671" s="71" t="str">
        <f>IF(D671&gt;0,IF((LEFT(D671,2)=LEFT(Data!C$4,2)),"Intra","Inter"),"")</f>
        <v/>
      </c>
      <c r="G671" s="72">
        <f t="shared" si="31"/>
        <v>0</v>
      </c>
      <c r="H671" s="158"/>
      <c r="I671" s="23"/>
      <c r="J671" s="74">
        <f t="shared" si="32"/>
        <v>0</v>
      </c>
      <c r="K671" s="74">
        <f t="shared" si="33"/>
        <v>0</v>
      </c>
      <c r="L671" s="74">
        <f t="shared" si="33"/>
        <v>0</v>
      </c>
      <c r="M671" s="21"/>
    </row>
    <row r="672" spans="1:13">
      <c r="A672" s="183"/>
      <c r="B672" s="185"/>
      <c r="C672" s="153"/>
      <c r="D672" s="159"/>
      <c r="E672" s="158"/>
      <c r="F672" s="71" t="str">
        <f>IF(D672&gt;0,IF((LEFT(D672,2)=LEFT(Data!C$4,2)),"Intra","Inter"),"")</f>
        <v/>
      </c>
      <c r="G672" s="72">
        <f t="shared" si="31"/>
        <v>0</v>
      </c>
      <c r="H672" s="158"/>
      <c r="I672" s="23"/>
      <c r="J672" s="74">
        <f t="shared" si="32"/>
        <v>0</v>
      </c>
      <c r="K672" s="74">
        <f t="shared" si="33"/>
        <v>0</v>
      </c>
      <c r="L672" s="74">
        <f t="shared" si="33"/>
        <v>0</v>
      </c>
      <c r="M672" s="21"/>
    </row>
    <row r="673" spans="1:13">
      <c r="A673" s="183"/>
      <c r="B673" s="185"/>
      <c r="C673" s="153"/>
      <c r="D673" s="159"/>
      <c r="E673" s="158"/>
      <c r="F673" s="71" t="str">
        <f>IF(D673&gt;0,IF((LEFT(D673,2)=LEFT(Data!C$4,2)),"Intra","Inter"),"")</f>
        <v/>
      </c>
      <c r="G673" s="72">
        <f t="shared" si="31"/>
        <v>0</v>
      </c>
      <c r="H673" s="158"/>
      <c r="I673" s="23"/>
      <c r="J673" s="74">
        <f t="shared" si="32"/>
        <v>0</v>
      </c>
      <c r="K673" s="74">
        <f t="shared" si="33"/>
        <v>0</v>
      </c>
      <c r="L673" s="74">
        <f t="shared" si="33"/>
        <v>0</v>
      </c>
      <c r="M673" s="21"/>
    </row>
    <row r="674" spans="1:13">
      <c r="A674" s="183"/>
      <c r="B674" s="185"/>
      <c r="C674" s="153"/>
      <c r="D674" s="159"/>
      <c r="E674" s="158"/>
      <c r="F674" s="71" t="str">
        <f>IF(D674&gt;0,IF((LEFT(D674,2)=LEFT(Data!C$4,2)),"Intra","Inter"),"")</f>
        <v/>
      </c>
      <c r="G674" s="72">
        <f t="shared" si="31"/>
        <v>0</v>
      </c>
      <c r="H674" s="158"/>
      <c r="I674" s="23"/>
      <c r="J674" s="74">
        <f t="shared" si="32"/>
        <v>0</v>
      </c>
      <c r="K674" s="74">
        <f t="shared" si="33"/>
        <v>0</v>
      </c>
      <c r="L674" s="74">
        <f t="shared" si="33"/>
        <v>0</v>
      </c>
      <c r="M674" s="21"/>
    </row>
    <row r="675" spans="1:13">
      <c r="A675" s="183"/>
      <c r="B675" s="185"/>
      <c r="C675" s="153"/>
      <c r="D675" s="159"/>
      <c r="E675" s="158"/>
      <c r="F675" s="71" t="str">
        <f>IF(D675&gt;0,IF((LEFT(D675,2)=LEFT(Data!C$4,2)),"Intra","Inter"),"")</f>
        <v/>
      </c>
      <c r="G675" s="72">
        <f t="shared" si="31"/>
        <v>0</v>
      </c>
      <c r="H675" s="158"/>
      <c r="I675" s="23"/>
      <c r="J675" s="74">
        <f t="shared" si="32"/>
        <v>0</v>
      </c>
      <c r="K675" s="74">
        <f t="shared" si="33"/>
        <v>0</v>
      </c>
      <c r="L675" s="74">
        <f t="shared" si="33"/>
        <v>0</v>
      </c>
      <c r="M675" s="21"/>
    </row>
    <row r="676" spans="1:13">
      <c r="A676" s="183"/>
      <c r="B676" s="185"/>
      <c r="C676" s="153"/>
      <c r="D676" s="159"/>
      <c r="E676" s="158"/>
      <c r="F676" s="71" t="str">
        <f>IF(D676&gt;0,IF((LEFT(D676,2)=LEFT(Data!C$4,2)),"Intra","Inter"),"")</f>
        <v/>
      </c>
      <c r="G676" s="72">
        <f t="shared" si="31"/>
        <v>0</v>
      </c>
      <c r="H676" s="158"/>
      <c r="I676" s="23"/>
      <c r="J676" s="74">
        <f t="shared" si="32"/>
        <v>0</v>
      </c>
      <c r="K676" s="74">
        <f t="shared" si="33"/>
        <v>0</v>
      </c>
      <c r="L676" s="74">
        <f t="shared" si="33"/>
        <v>0</v>
      </c>
      <c r="M676" s="21"/>
    </row>
    <row r="677" spans="1:13">
      <c r="A677" s="183"/>
      <c r="B677" s="185"/>
      <c r="C677" s="153"/>
      <c r="D677" s="159"/>
      <c r="E677" s="158"/>
      <c r="F677" s="71" t="str">
        <f>IF(D677&gt;0,IF((LEFT(D677,2)=LEFT(Data!C$4,2)),"Intra","Inter"),"")</f>
        <v/>
      </c>
      <c r="G677" s="72">
        <f t="shared" si="31"/>
        <v>0</v>
      </c>
      <c r="H677" s="158"/>
      <c r="I677" s="23"/>
      <c r="J677" s="74">
        <f t="shared" si="32"/>
        <v>0</v>
      </c>
      <c r="K677" s="74">
        <f t="shared" si="33"/>
        <v>0</v>
      </c>
      <c r="L677" s="74">
        <f t="shared" si="33"/>
        <v>0</v>
      </c>
      <c r="M677" s="21"/>
    </row>
    <row r="678" spans="1:13">
      <c r="A678" s="183"/>
      <c r="B678" s="185"/>
      <c r="C678" s="153"/>
      <c r="D678" s="159"/>
      <c r="E678" s="158"/>
      <c r="F678" s="71" t="str">
        <f>IF(D678&gt;0,IF((LEFT(D678,2)=LEFT(Data!C$4,2)),"Intra","Inter"),"")</f>
        <v/>
      </c>
      <c r="G678" s="72">
        <f t="shared" si="31"/>
        <v>0</v>
      </c>
      <c r="H678" s="158"/>
      <c r="I678" s="23"/>
      <c r="J678" s="74">
        <f t="shared" si="32"/>
        <v>0</v>
      </c>
      <c r="K678" s="74">
        <f t="shared" si="33"/>
        <v>0</v>
      </c>
      <c r="L678" s="74">
        <f t="shared" si="33"/>
        <v>0</v>
      </c>
      <c r="M678" s="21"/>
    </row>
    <row r="679" spans="1:13">
      <c r="A679" s="183"/>
      <c r="B679" s="185"/>
      <c r="C679" s="153"/>
      <c r="D679" s="159"/>
      <c r="E679" s="158"/>
      <c r="F679" s="71" t="str">
        <f>IF(D679&gt;0,IF((LEFT(D679,2)=LEFT(Data!C$4,2)),"Intra","Inter"),"")</f>
        <v/>
      </c>
      <c r="G679" s="72">
        <f t="shared" si="31"/>
        <v>0</v>
      </c>
      <c r="H679" s="158"/>
      <c r="I679" s="23"/>
      <c r="J679" s="74">
        <f t="shared" si="32"/>
        <v>0</v>
      </c>
      <c r="K679" s="74">
        <f t="shared" si="33"/>
        <v>0</v>
      </c>
      <c r="L679" s="74">
        <f t="shared" si="33"/>
        <v>0</v>
      </c>
      <c r="M679" s="21"/>
    </row>
    <row r="680" spans="1:13">
      <c r="A680" s="183"/>
      <c r="B680" s="185"/>
      <c r="C680" s="153"/>
      <c r="D680" s="159"/>
      <c r="E680" s="158"/>
      <c r="F680" s="71" t="str">
        <f>IF(D680&gt;0,IF((LEFT(D680,2)=LEFT(Data!C$4,2)),"Intra","Inter"),"")</f>
        <v/>
      </c>
      <c r="G680" s="72">
        <f t="shared" si="31"/>
        <v>0</v>
      </c>
      <c r="H680" s="158"/>
      <c r="I680" s="23"/>
      <c r="J680" s="74">
        <f t="shared" si="32"/>
        <v>0</v>
      </c>
      <c r="K680" s="74">
        <f t="shared" si="33"/>
        <v>0</v>
      </c>
      <c r="L680" s="74">
        <f t="shared" si="33"/>
        <v>0</v>
      </c>
      <c r="M680" s="21"/>
    </row>
    <row r="681" spans="1:13">
      <c r="A681" s="183"/>
      <c r="B681" s="185"/>
      <c r="C681" s="153"/>
      <c r="D681" s="159"/>
      <c r="E681" s="158"/>
      <c r="F681" s="71" t="str">
        <f>IF(D681&gt;0,IF((LEFT(D681,2)=LEFT(Data!C$4,2)),"Intra","Inter"),"")</f>
        <v/>
      </c>
      <c r="G681" s="72">
        <f t="shared" si="31"/>
        <v>0</v>
      </c>
      <c r="H681" s="158"/>
      <c r="I681" s="23"/>
      <c r="J681" s="74">
        <f t="shared" si="32"/>
        <v>0</v>
      </c>
      <c r="K681" s="74">
        <f t="shared" si="33"/>
        <v>0</v>
      </c>
      <c r="L681" s="74">
        <f t="shared" si="33"/>
        <v>0</v>
      </c>
      <c r="M681" s="21"/>
    </row>
    <row r="682" spans="1:13">
      <c r="A682" s="183"/>
      <c r="B682" s="185"/>
      <c r="C682" s="153"/>
      <c r="D682" s="159"/>
      <c r="E682" s="158"/>
      <c r="F682" s="71" t="str">
        <f>IF(D682&gt;0,IF((LEFT(D682,2)=LEFT(Data!C$4,2)),"Intra","Inter"),"")</f>
        <v/>
      </c>
      <c r="G682" s="72">
        <f t="shared" si="31"/>
        <v>0</v>
      </c>
      <c r="H682" s="158"/>
      <c r="I682" s="23"/>
      <c r="J682" s="74">
        <f t="shared" si="32"/>
        <v>0</v>
      </c>
      <c r="K682" s="74">
        <f t="shared" si="33"/>
        <v>0</v>
      </c>
      <c r="L682" s="74">
        <f t="shared" si="33"/>
        <v>0</v>
      </c>
      <c r="M682" s="21"/>
    </row>
    <row r="683" spans="1:13">
      <c r="A683" s="183"/>
      <c r="B683" s="185"/>
      <c r="C683" s="153"/>
      <c r="D683" s="159"/>
      <c r="E683" s="158"/>
      <c r="F683" s="71" t="str">
        <f>IF(D683&gt;0,IF((LEFT(D683,2)=LEFT(Data!C$4,2)),"Intra","Inter"),"")</f>
        <v/>
      </c>
      <c r="G683" s="72">
        <f t="shared" si="31"/>
        <v>0</v>
      </c>
      <c r="H683" s="158"/>
      <c r="I683" s="23"/>
      <c r="J683" s="74">
        <f t="shared" si="32"/>
        <v>0</v>
      </c>
      <c r="K683" s="74">
        <f t="shared" si="33"/>
        <v>0</v>
      </c>
      <c r="L683" s="74">
        <f t="shared" si="33"/>
        <v>0</v>
      </c>
      <c r="M683" s="21"/>
    </row>
    <row r="684" spans="1:13">
      <c r="A684" s="183"/>
      <c r="B684" s="185"/>
      <c r="C684" s="153"/>
      <c r="D684" s="159"/>
      <c r="E684" s="158"/>
      <c r="F684" s="71" t="str">
        <f>IF(D684&gt;0,IF((LEFT(D684,2)=LEFT(Data!C$4,2)),"Intra","Inter"),"")</f>
        <v/>
      </c>
      <c r="G684" s="72">
        <f t="shared" si="31"/>
        <v>0</v>
      </c>
      <c r="H684" s="158"/>
      <c r="I684" s="23"/>
      <c r="J684" s="74">
        <f t="shared" si="32"/>
        <v>0</v>
      </c>
      <c r="K684" s="74">
        <f t="shared" si="33"/>
        <v>0</v>
      </c>
      <c r="L684" s="74">
        <f t="shared" si="33"/>
        <v>0</v>
      </c>
      <c r="M684" s="21"/>
    </row>
    <row r="685" spans="1:13">
      <c r="A685" s="183"/>
      <c r="B685" s="185"/>
      <c r="C685" s="153"/>
      <c r="D685" s="159"/>
      <c r="E685" s="158"/>
      <c r="F685" s="71" t="str">
        <f>IF(D685&gt;0,IF((LEFT(D685,2)=LEFT(Data!C$4,2)),"Intra","Inter"),"")</f>
        <v/>
      </c>
      <c r="G685" s="72">
        <f t="shared" si="31"/>
        <v>0</v>
      </c>
      <c r="H685" s="158"/>
      <c r="I685" s="23"/>
      <c r="J685" s="74">
        <f t="shared" si="32"/>
        <v>0</v>
      </c>
      <c r="K685" s="74">
        <f t="shared" si="33"/>
        <v>0</v>
      </c>
      <c r="L685" s="74">
        <f t="shared" si="33"/>
        <v>0</v>
      </c>
      <c r="M685" s="21"/>
    </row>
    <row r="686" spans="1:13">
      <c r="A686" s="183"/>
      <c r="B686" s="185"/>
      <c r="C686" s="153"/>
      <c r="D686" s="159"/>
      <c r="E686" s="158"/>
      <c r="F686" s="71" t="str">
        <f>IF(D686&gt;0,IF((LEFT(D686,2)=LEFT(Data!C$4,2)),"Intra","Inter"),"")</f>
        <v/>
      </c>
      <c r="G686" s="72">
        <f t="shared" si="31"/>
        <v>0</v>
      </c>
      <c r="H686" s="158"/>
      <c r="I686" s="23"/>
      <c r="J686" s="74">
        <f t="shared" si="32"/>
        <v>0</v>
      </c>
      <c r="K686" s="74">
        <f t="shared" si="33"/>
        <v>0</v>
      </c>
      <c r="L686" s="74">
        <f t="shared" si="33"/>
        <v>0</v>
      </c>
      <c r="M686" s="21"/>
    </row>
    <row r="687" spans="1:13">
      <c r="A687" s="183"/>
      <c r="B687" s="185"/>
      <c r="C687" s="153"/>
      <c r="D687" s="159"/>
      <c r="E687" s="158"/>
      <c r="F687" s="71" t="str">
        <f>IF(D687&gt;0,IF((LEFT(D687,2)=LEFT(Data!C$4,2)),"Intra","Inter"),"")</f>
        <v/>
      </c>
      <c r="G687" s="72">
        <f t="shared" si="31"/>
        <v>0</v>
      </c>
      <c r="H687" s="158"/>
      <c r="I687" s="23"/>
      <c r="J687" s="74">
        <f t="shared" si="32"/>
        <v>0</v>
      </c>
      <c r="K687" s="74">
        <f t="shared" si="33"/>
        <v>0</v>
      </c>
      <c r="L687" s="74">
        <f t="shared" si="33"/>
        <v>0</v>
      </c>
      <c r="M687" s="21"/>
    </row>
    <row r="688" spans="1:13">
      <c r="A688" s="183"/>
      <c r="B688" s="185"/>
      <c r="C688" s="153"/>
      <c r="D688" s="159"/>
      <c r="E688" s="158"/>
      <c r="F688" s="71" t="str">
        <f>IF(D688&gt;0,IF((LEFT(D688,2)=LEFT(Data!C$4,2)),"Intra","Inter"),"")</f>
        <v/>
      </c>
      <c r="G688" s="72">
        <f t="shared" si="31"/>
        <v>0</v>
      </c>
      <c r="H688" s="158"/>
      <c r="I688" s="23"/>
      <c r="J688" s="74">
        <f t="shared" si="32"/>
        <v>0</v>
      </c>
      <c r="K688" s="74">
        <f t="shared" si="33"/>
        <v>0</v>
      </c>
      <c r="L688" s="74">
        <f t="shared" si="33"/>
        <v>0</v>
      </c>
      <c r="M688" s="21"/>
    </row>
    <row r="689" spans="1:13">
      <c r="A689" s="183"/>
      <c r="B689" s="185"/>
      <c r="C689" s="153"/>
      <c r="D689" s="159"/>
      <c r="E689" s="158"/>
      <c r="F689" s="71" t="str">
        <f>IF(D689&gt;0,IF((LEFT(D689,2)=LEFT(Data!C$4,2)),"Intra","Inter"),"")</f>
        <v/>
      </c>
      <c r="G689" s="72">
        <f t="shared" si="31"/>
        <v>0</v>
      </c>
      <c r="H689" s="158"/>
      <c r="I689" s="23"/>
      <c r="J689" s="74">
        <f t="shared" si="32"/>
        <v>0</v>
      </c>
      <c r="K689" s="74">
        <f t="shared" si="33"/>
        <v>0</v>
      </c>
      <c r="L689" s="74">
        <f t="shared" si="33"/>
        <v>0</v>
      </c>
      <c r="M689" s="21"/>
    </row>
    <row r="690" spans="1:13">
      <c r="A690" s="183"/>
      <c r="B690" s="185"/>
      <c r="C690" s="153"/>
      <c r="D690" s="159"/>
      <c r="E690" s="158"/>
      <c r="F690" s="71" t="str">
        <f>IF(D690&gt;0,IF((LEFT(D690,2)=LEFT(Data!C$4,2)),"Intra","Inter"),"")</f>
        <v/>
      </c>
      <c r="G690" s="72">
        <f t="shared" si="31"/>
        <v>0</v>
      </c>
      <c r="H690" s="158"/>
      <c r="I690" s="23"/>
      <c r="J690" s="74">
        <f t="shared" si="32"/>
        <v>0</v>
      </c>
      <c r="K690" s="74">
        <f t="shared" si="33"/>
        <v>0</v>
      </c>
      <c r="L690" s="74">
        <f t="shared" si="33"/>
        <v>0</v>
      </c>
      <c r="M690" s="21"/>
    </row>
    <row r="691" spans="1:13">
      <c r="A691" s="183"/>
      <c r="B691" s="185"/>
      <c r="C691" s="153"/>
      <c r="D691" s="159"/>
      <c r="E691" s="158"/>
      <c r="F691" s="71" t="str">
        <f>IF(D691&gt;0,IF((LEFT(D691,2)=LEFT(Data!C$4,2)),"Intra","Inter"),"")</f>
        <v/>
      </c>
      <c r="G691" s="72">
        <f t="shared" si="31"/>
        <v>0</v>
      </c>
      <c r="H691" s="158"/>
      <c r="I691" s="23"/>
      <c r="J691" s="74">
        <f t="shared" si="32"/>
        <v>0</v>
      </c>
      <c r="K691" s="74">
        <f t="shared" si="33"/>
        <v>0</v>
      </c>
      <c r="L691" s="74">
        <f t="shared" si="33"/>
        <v>0</v>
      </c>
      <c r="M691" s="21"/>
    </row>
    <row r="692" spans="1:13">
      <c r="A692" s="183"/>
      <c r="B692" s="185"/>
      <c r="C692" s="153"/>
      <c r="D692" s="159"/>
      <c r="E692" s="158"/>
      <c r="F692" s="71" t="str">
        <f>IF(D692&gt;0,IF((LEFT(D692,2)=LEFT(Data!C$4,2)),"Intra","Inter"),"")</f>
        <v/>
      </c>
      <c r="G692" s="72">
        <f t="shared" si="31"/>
        <v>0</v>
      </c>
      <c r="H692" s="158"/>
      <c r="I692" s="23"/>
      <c r="J692" s="74">
        <f t="shared" si="32"/>
        <v>0</v>
      </c>
      <c r="K692" s="74">
        <f t="shared" si="33"/>
        <v>0</v>
      </c>
      <c r="L692" s="74">
        <f t="shared" si="33"/>
        <v>0</v>
      </c>
      <c r="M692" s="21"/>
    </row>
    <row r="693" spans="1:13">
      <c r="A693" s="183"/>
      <c r="B693" s="185"/>
      <c r="C693" s="153"/>
      <c r="D693" s="159"/>
      <c r="E693" s="158"/>
      <c r="F693" s="71" t="str">
        <f>IF(D693&gt;0,IF((LEFT(D693,2)=LEFT(Data!C$4,2)),"Intra","Inter"),"")</f>
        <v/>
      </c>
      <c r="G693" s="72">
        <f t="shared" si="31"/>
        <v>0</v>
      </c>
      <c r="H693" s="158"/>
      <c r="I693" s="23"/>
      <c r="J693" s="74">
        <f t="shared" si="32"/>
        <v>0</v>
      </c>
      <c r="K693" s="74">
        <f t="shared" si="33"/>
        <v>0</v>
      </c>
      <c r="L693" s="74">
        <f t="shared" si="33"/>
        <v>0</v>
      </c>
      <c r="M693" s="21"/>
    </row>
    <row r="694" spans="1:13">
      <c r="A694" s="183"/>
      <c r="B694" s="185"/>
      <c r="C694" s="153"/>
      <c r="D694" s="159"/>
      <c r="E694" s="158"/>
      <c r="F694" s="71" t="str">
        <f>IF(D694&gt;0,IF((LEFT(D694,2)=LEFT(Data!C$4,2)),"Intra","Inter"),"")</f>
        <v/>
      </c>
      <c r="G694" s="72">
        <f t="shared" si="31"/>
        <v>0</v>
      </c>
      <c r="H694" s="158"/>
      <c r="I694" s="23"/>
      <c r="J694" s="74">
        <f t="shared" si="32"/>
        <v>0</v>
      </c>
      <c r="K694" s="74">
        <f t="shared" si="33"/>
        <v>0</v>
      </c>
      <c r="L694" s="74">
        <f t="shared" si="33"/>
        <v>0</v>
      </c>
      <c r="M694" s="21"/>
    </row>
    <row r="695" spans="1:13">
      <c r="A695" s="183"/>
      <c r="B695" s="185"/>
      <c r="C695" s="153"/>
      <c r="D695" s="159"/>
      <c r="E695" s="158"/>
      <c r="F695" s="71" t="str">
        <f>IF(D695&gt;0,IF((LEFT(D695,2)=LEFT(Data!C$4,2)),"Intra","Inter"),"")</f>
        <v/>
      </c>
      <c r="G695" s="72">
        <f t="shared" si="31"/>
        <v>0</v>
      </c>
      <c r="H695" s="158"/>
      <c r="I695" s="23"/>
      <c r="J695" s="74">
        <f t="shared" si="32"/>
        <v>0</v>
      </c>
      <c r="K695" s="74">
        <f t="shared" si="33"/>
        <v>0</v>
      </c>
      <c r="L695" s="74">
        <f t="shared" si="33"/>
        <v>0</v>
      </c>
      <c r="M695" s="21"/>
    </row>
    <row r="696" spans="1:13">
      <c r="A696" s="183"/>
      <c r="B696" s="185"/>
      <c r="C696" s="153"/>
      <c r="D696" s="159"/>
      <c r="E696" s="158"/>
      <c r="F696" s="71" t="str">
        <f>IF(D696&gt;0,IF((LEFT(D696,2)=LEFT(Data!C$4,2)),"Intra","Inter"),"")</f>
        <v/>
      </c>
      <c r="G696" s="72">
        <f t="shared" si="31"/>
        <v>0</v>
      </c>
      <c r="H696" s="158"/>
      <c r="I696" s="23"/>
      <c r="J696" s="74">
        <f t="shared" si="32"/>
        <v>0</v>
      </c>
      <c r="K696" s="74">
        <f t="shared" si="33"/>
        <v>0</v>
      </c>
      <c r="L696" s="74">
        <f t="shared" si="33"/>
        <v>0</v>
      </c>
      <c r="M696" s="21"/>
    </row>
    <row r="697" spans="1:13">
      <c r="A697" s="183"/>
      <c r="B697" s="185"/>
      <c r="C697" s="153"/>
      <c r="D697" s="159"/>
      <c r="E697" s="158"/>
      <c r="F697" s="71" t="str">
        <f>IF(D697&gt;0,IF((LEFT(D697,2)=LEFT(Data!C$4,2)),"Intra","Inter"),"")</f>
        <v/>
      </c>
      <c r="G697" s="72">
        <f t="shared" si="31"/>
        <v>0</v>
      </c>
      <c r="H697" s="158"/>
      <c r="I697" s="23"/>
      <c r="J697" s="74">
        <f t="shared" si="32"/>
        <v>0</v>
      </c>
      <c r="K697" s="74">
        <f t="shared" si="33"/>
        <v>0</v>
      </c>
      <c r="L697" s="74">
        <f t="shared" si="33"/>
        <v>0</v>
      </c>
      <c r="M697" s="21"/>
    </row>
    <row r="698" spans="1:13">
      <c r="A698" s="183"/>
      <c r="B698" s="185"/>
      <c r="C698" s="153"/>
      <c r="D698" s="159"/>
      <c r="E698" s="158"/>
      <c r="F698" s="71" t="str">
        <f>IF(D698&gt;0,IF((LEFT(D698,2)=LEFT(Data!C$4,2)),"Intra","Inter"),"")</f>
        <v/>
      </c>
      <c r="G698" s="72">
        <f t="shared" si="31"/>
        <v>0</v>
      </c>
      <c r="H698" s="158"/>
      <c r="I698" s="23"/>
      <c r="J698" s="74">
        <f t="shared" si="32"/>
        <v>0</v>
      </c>
      <c r="K698" s="74">
        <f t="shared" si="33"/>
        <v>0</v>
      </c>
      <c r="L698" s="74">
        <f t="shared" si="33"/>
        <v>0</v>
      </c>
      <c r="M698" s="21"/>
    </row>
    <row r="699" spans="1:13">
      <c r="A699" s="183"/>
      <c r="B699" s="185"/>
      <c r="C699" s="153"/>
      <c r="D699" s="159"/>
      <c r="E699" s="158"/>
      <c r="F699" s="71" t="str">
        <f>IF(D699&gt;0,IF((LEFT(D699,2)=LEFT(Data!C$4,2)),"Intra","Inter"),"")</f>
        <v/>
      </c>
      <c r="G699" s="72">
        <f t="shared" si="31"/>
        <v>0</v>
      </c>
      <c r="H699" s="158"/>
      <c r="I699" s="23"/>
      <c r="J699" s="74">
        <f t="shared" si="32"/>
        <v>0</v>
      </c>
      <c r="K699" s="74">
        <f t="shared" si="33"/>
        <v>0</v>
      </c>
      <c r="L699" s="74">
        <f t="shared" si="33"/>
        <v>0</v>
      </c>
      <c r="M699" s="21"/>
    </row>
    <row r="700" spans="1:13">
      <c r="A700" s="183"/>
      <c r="B700" s="185"/>
      <c r="C700" s="153"/>
      <c r="D700" s="159"/>
      <c r="E700" s="158"/>
      <c r="F700" s="71" t="str">
        <f>IF(D700&gt;0,IF((LEFT(D700,2)=LEFT(Data!C$4,2)),"Intra","Inter"),"")</f>
        <v/>
      </c>
      <c r="G700" s="72">
        <f t="shared" si="31"/>
        <v>0</v>
      </c>
      <c r="H700" s="158"/>
      <c r="I700" s="23"/>
      <c r="J700" s="74">
        <f t="shared" si="32"/>
        <v>0</v>
      </c>
      <c r="K700" s="74">
        <f t="shared" si="33"/>
        <v>0</v>
      </c>
      <c r="L700" s="74">
        <f t="shared" si="33"/>
        <v>0</v>
      </c>
      <c r="M700" s="21"/>
    </row>
    <row r="701" spans="1:13">
      <c r="A701" s="183"/>
      <c r="B701" s="185"/>
      <c r="C701" s="153"/>
      <c r="D701" s="159"/>
      <c r="E701" s="158"/>
      <c r="F701" s="71" t="str">
        <f>IF(D701&gt;0,IF((LEFT(D701,2)=LEFT(Data!C$4,2)),"Intra","Inter"),"")</f>
        <v/>
      </c>
      <c r="G701" s="72">
        <f t="shared" si="31"/>
        <v>0</v>
      </c>
      <c r="H701" s="158"/>
      <c r="I701" s="23"/>
      <c r="J701" s="74">
        <f t="shared" si="32"/>
        <v>0</v>
      </c>
      <c r="K701" s="74">
        <f t="shared" si="33"/>
        <v>0</v>
      </c>
      <c r="L701" s="74">
        <f t="shared" si="33"/>
        <v>0</v>
      </c>
      <c r="M701" s="21"/>
    </row>
    <row r="702" spans="1:13">
      <c r="A702" s="183"/>
      <c r="B702" s="185"/>
      <c r="C702" s="153"/>
      <c r="D702" s="159"/>
      <c r="E702" s="158"/>
      <c r="F702" s="71" t="str">
        <f>IF(D702&gt;0,IF((LEFT(D702,2)=LEFT(Data!C$4,2)),"Intra","Inter"),"")</f>
        <v/>
      </c>
      <c r="G702" s="72">
        <f t="shared" si="31"/>
        <v>0</v>
      </c>
      <c r="H702" s="158"/>
      <c r="I702" s="23"/>
      <c r="J702" s="74">
        <f t="shared" si="32"/>
        <v>0</v>
      </c>
      <c r="K702" s="74">
        <f t="shared" si="33"/>
        <v>0</v>
      </c>
      <c r="L702" s="74">
        <f t="shared" si="33"/>
        <v>0</v>
      </c>
      <c r="M702" s="21"/>
    </row>
    <row r="703" spans="1:13">
      <c r="A703" s="183"/>
      <c r="B703" s="185"/>
      <c r="C703" s="153"/>
      <c r="D703" s="159"/>
      <c r="E703" s="158"/>
      <c r="F703" s="71" t="str">
        <f>IF(D703&gt;0,IF((LEFT(D703,2)=LEFT(Data!C$4,2)),"Intra","Inter"),"")</f>
        <v/>
      </c>
      <c r="G703" s="72">
        <f t="shared" si="31"/>
        <v>0</v>
      </c>
      <c r="H703" s="158"/>
      <c r="I703" s="23"/>
      <c r="J703" s="74">
        <f t="shared" si="32"/>
        <v>0</v>
      </c>
      <c r="K703" s="74">
        <f t="shared" si="33"/>
        <v>0</v>
      </c>
      <c r="L703" s="74">
        <f t="shared" si="33"/>
        <v>0</v>
      </c>
      <c r="M703" s="21"/>
    </row>
    <row r="704" spans="1:13">
      <c r="A704" s="183"/>
      <c r="B704" s="185"/>
      <c r="C704" s="153"/>
      <c r="D704" s="159"/>
      <c r="E704" s="158"/>
      <c r="F704" s="71" t="str">
        <f>IF(D704&gt;0,IF((LEFT(D704,2)=LEFT(Data!C$4,2)),"Intra","Inter"),"")</f>
        <v/>
      </c>
      <c r="G704" s="72">
        <f t="shared" si="31"/>
        <v>0</v>
      </c>
      <c r="H704" s="158"/>
      <c r="I704" s="23"/>
      <c r="J704" s="74">
        <f t="shared" si="32"/>
        <v>0</v>
      </c>
      <c r="K704" s="74">
        <f t="shared" si="33"/>
        <v>0</v>
      </c>
      <c r="L704" s="74">
        <f t="shared" si="33"/>
        <v>0</v>
      </c>
      <c r="M704" s="21"/>
    </row>
    <row r="705" spans="1:13">
      <c r="A705" s="183"/>
      <c r="B705" s="185"/>
      <c r="C705" s="153"/>
      <c r="D705" s="159"/>
      <c r="E705" s="158"/>
      <c r="F705" s="71" t="str">
        <f>IF(D705&gt;0,IF((LEFT(D705,2)=LEFT(Data!C$4,2)),"Intra","Inter"),"")</f>
        <v/>
      </c>
      <c r="G705" s="72">
        <f t="shared" si="31"/>
        <v>0</v>
      </c>
      <c r="H705" s="158"/>
      <c r="I705" s="23"/>
      <c r="J705" s="74">
        <f t="shared" si="32"/>
        <v>0</v>
      </c>
      <c r="K705" s="74">
        <f t="shared" si="33"/>
        <v>0</v>
      </c>
      <c r="L705" s="74">
        <f t="shared" si="33"/>
        <v>0</v>
      </c>
      <c r="M705" s="21"/>
    </row>
    <row r="706" spans="1:13">
      <c r="A706" s="183"/>
      <c r="B706" s="185"/>
      <c r="C706" s="153"/>
      <c r="D706" s="159"/>
      <c r="E706" s="158"/>
      <c r="F706" s="71" t="str">
        <f>IF(D706&gt;0,IF((LEFT(D706,2)=LEFT(Data!C$4,2)),"Intra","Inter"),"")</f>
        <v/>
      </c>
      <c r="G706" s="72">
        <f t="shared" si="31"/>
        <v>0</v>
      </c>
      <c r="H706" s="158"/>
      <c r="I706" s="23"/>
      <c r="J706" s="74">
        <f t="shared" si="32"/>
        <v>0</v>
      </c>
      <c r="K706" s="74">
        <f t="shared" si="33"/>
        <v>0</v>
      </c>
      <c r="L706" s="74">
        <f t="shared" si="33"/>
        <v>0</v>
      </c>
      <c r="M706" s="21"/>
    </row>
    <row r="707" spans="1:13">
      <c r="A707" s="183"/>
      <c r="B707" s="185"/>
      <c r="C707" s="153"/>
      <c r="D707" s="159"/>
      <c r="E707" s="158"/>
      <c r="F707" s="71" t="str">
        <f>IF(D707&gt;0,IF((LEFT(D707,2)=LEFT(Data!C$4,2)),"Intra","Inter"),"")</f>
        <v/>
      </c>
      <c r="G707" s="72">
        <f t="shared" si="31"/>
        <v>0</v>
      </c>
      <c r="H707" s="158"/>
      <c r="I707" s="23"/>
      <c r="J707" s="74">
        <f t="shared" si="32"/>
        <v>0</v>
      </c>
      <c r="K707" s="74">
        <f t="shared" si="33"/>
        <v>0</v>
      </c>
      <c r="L707" s="74">
        <f t="shared" si="33"/>
        <v>0</v>
      </c>
      <c r="M707" s="21"/>
    </row>
    <row r="708" spans="1:13">
      <c r="A708" s="183"/>
      <c r="B708" s="185"/>
      <c r="C708" s="153"/>
      <c r="D708" s="159"/>
      <c r="E708" s="158"/>
      <c r="F708" s="71" t="str">
        <f>IF(D708&gt;0,IF((LEFT(D708,2)=LEFT(Data!C$4,2)),"Intra","Inter"),"")</f>
        <v/>
      </c>
      <c r="G708" s="72">
        <f t="shared" si="31"/>
        <v>0</v>
      </c>
      <c r="H708" s="158"/>
      <c r="I708" s="23"/>
      <c r="J708" s="74">
        <f t="shared" si="32"/>
        <v>0</v>
      </c>
      <c r="K708" s="74">
        <f t="shared" si="33"/>
        <v>0</v>
      </c>
      <c r="L708" s="74">
        <f t="shared" si="33"/>
        <v>0</v>
      </c>
      <c r="M708" s="21"/>
    </row>
    <row r="709" spans="1:13">
      <c r="A709" s="183"/>
      <c r="B709" s="185"/>
      <c r="C709" s="153"/>
      <c r="D709" s="159"/>
      <c r="E709" s="158"/>
      <c r="F709" s="71" t="str">
        <f>IF(D709&gt;0,IF((LEFT(D709,2)=LEFT(Data!C$4,2)),"Intra","Inter"),"")</f>
        <v/>
      </c>
      <c r="G709" s="72">
        <f t="shared" si="31"/>
        <v>0</v>
      </c>
      <c r="H709" s="158"/>
      <c r="I709" s="23"/>
      <c r="J709" s="74">
        <f t="shared" si="32"/>
        <v>0</v>
      </c>
      <c r="K709" s="74">
        <f t="shared" si="33"/>
        <v>0</v>
      </c>
      <c r="L709" s="74">
        <f t="shared" si="33"/>
        <v>0</v>
      </c>
      <c r="M709" s="21"/>
    </row>
    <row r="710" spans="1:13">
      <c r="A710" s="183"/>
      <c r="B710" s="185"/>
      <c r="C710" s="153"/>
      <c r="D710" s="159"/>
      <c r="E710" s="158"/>
      <c r="F710" s="71" t="str">
        <f>IF(D710&gt;0,IF((LEFT(D710,2)=LEFT(Data!C$4,2)),"Intra","Inter"),"")</f>
        <v/>
      </c>
      <c r="G710" s="72">
        <f t="shared" si="31"/>
        <v>0</v>
      </c>
      <c r="H710" s="158"/>
      <c r="I710" s="23"/>
      <c r="J710" s="74">
        <f t="shared" si="32"/>
        <v>0</v>
      </c>
      <c r="K710" s="74">
        <f t="shared" si="33"/>
        <v>0</v>
      </c>
      <c r="L710" s="74">
        <f t="shared" si="33"/>
        <v>0</v>
      </c>
      <c r="M710" s="21"/>
    </row>
    <row r="711" spans="1:13">
      <c r="A711" s="183"/>
      <c r="B711" s="185"/>
      <c r="C711" s="153"/>
      <c r="D711" s="159"/>
      <c r="E711" s="158"/>
      <c r="F711" s="71" t="str">
        <f>IF(D711&gt;0,IF((LEFT(D711,2)=LEFT(Data!C$4,2)),"Intra","Inter"),"")</f>
        <v/>
      </c>
      <c r="G711" s="72">
        <f t="shared" si="31"/>
        <v>0</v>
      </c>
      <c r="H711" s="158"/>
      <c r="I711" s="23"/>
      <c r="J711" s="74">
        <f t="shared" si="32"/>
        <v>0</v>
      </c>
      <c r="K711" s="74">
        <f t="shared" si="33"/>
        <v>0</v>
      </c>
      <c r="L711" s="74">
        <f t="shared" si="33"/>
        <v>0</v>
      </c>
      <c r="M711" s="21"/>
    </row>
    <row r="712" spans="1:13">
      <c r="A712" s="183"/>
      <c r="B712" s="185"/>
      <c r="C712" s="153"/>
      <c r="D712" s="159"/>
      <c r="E712" s="158"/>
      <c r="F712" s="71" t="str">
        <f>IF(D712&gt;0,IF((LEFT(D712,2)=LEFT(Data!C$4,2)),"Intra","Inter"),"")</f>
        <v/>
      </c>
      <c r="G712" s="72">
        <f t="shared" ref="G712:G775" si="34">ROUND(H712+J712+K712+L712,0)</f>
        <v>0</v>
      </c>
      <c r="H712" s="158"/>
      <c r="I712" s="23"/>
      <c r="J712" s="74">
        <f t="shared" si="32"/>
        <v>0</v>
      </c>
      <c r="K712" s="74">
        <f t="shared" si="33"/>
        <v>0</v>
      </c>
      <c r="L712" s="74">
        <f t="shared" si="33"/>
        <v>0</v>
      </c>
      <c r="M712" s="21"/>
    </row>
    <row r="713" spans="1:13">
      <c r="A713" s="183"/>
      <c r="B713" s="185"/>
      <c r="C713" s="153"/>
      <c r="D713" s="159"/>
      <c r="E713" s="158"/>
      <c r="F713" s="71" t="str">
        <f>IF(D713&gt;0,IF((LEFT(D713,2)=LEFT(Data!C$4,2)),"Intra","Inter"),"")</f>
        <v/>
      </c>
      <c r="G713" s="72">
        <f t="shared" si="34"/>
        <v>0</v>
      </c>
      <c r="H713" s="158"/>
      <c r="I713" s="23"/>
      <c r="J713" s="74">
        <f t="shared" si="32"/>
        <v>0</v>
      </c>
      <c r="K713" s="74">
        <f t="shared" si="33"/>
        <v>0</v>
      </c>
      <c r="L713" s="74">
        <f t="shared" si="33"/>
        <v>0</v>
      </c>
      <c r="M713" s="21"/>
    </row>
    <row r="714" spans="1:13">
      <c r="A714" s="183"/>
      <c r="B714" s="185"/>
      <c r="C714" s="153"/>
      <c r="D714" s="159"/>
      <c r="E714" s="158"/>
      <c r="F714" s="71" t="str">
        <f>IF(D714&gt;0,IF((LEFT(D714,2)=LEFT(Data!C$4,2)),"Intra","Inter"),"")</f>
        <v/>
      </c>
      <c r="G714" s="72">
        <f t="shared" si="34"/>
        <v>0</v>
      </c>
      <c r="H714" s="158"/>
      <c r="I714" s="23"/>
      <c r="J714" s="74">
        <f t="shared" si="32"/>
        <v>0</v>
      </c>
      <c r="K714" s="74">
        <f t="shared" si="33"/>
        <v>0</v>
      </c>
      <c r="L714" s="74">
        <f t="shared" si="33"/>
        <v>0</v>
      </c>
      <c r="M714" s="21"/>
    </row>
    <row r="715" spans="1:13">
      <c r="A715" s="183"/>
      <c r="B715" s="185"/>
      <c r="C715" s="153"/>
      <c r="D715" s="159"/>
      <c r="E715" s="158"/>
      <c r="F715" s="71" t="str">
        <f>IF(D715&gt;0,IF((LEFT(D715,2)=LEFT(Data!C$4,2)),"Intra","Inter"),"")</f>
        <v/>
      </c>
      <c r="G715" s="72">
        <f t="shared" si="34"/>
        <v>0</v>
      </c>
      <c r="H715" s="158"/>
      <c r="I715" s="23"/>
      <c r="J715" s="74">
        <f t="shared" si="32"/>
        <v>0</v>
      </c>
      <c r="K715" s="74">
        <f t="shared" si="33"/>
        <v>0</v>
      </c>
      <c r="L715" s="74">
        <f t="shared" si="33"/>
        <v>0</v>
      </c>
      <c r="M715" s="21"/>
    </row>
    <row r="716" spans="1:13">
      <c r="A716" s="183"/>
      <c r="B716" s="185"/>
      <c r="C716" s="153"/>
      <c r="D716" s="159"/>
      <c r="E716" s="158"/>
      <c r="F716" s="71" t="str">
        <f>IF(D716&gt;0,IF((LEFT(D716,2)=LEFT(Data!C$4,2)),"Intra","Inter"),"")</f>
        <v/>
      </c>
      <c r="G716" s="72">
        <f t="shared" si="34"/>
        <v>0</v>
      </c>
      <c r="H716" s="158"/>
      <c r="I716" s="23"/>
      <c r="J716" s="74">
        <f t="shared" ref="J716:J779" si="35">IF($F716="inter",IF($I716&lt;&gt;"Exempt",IF($I716&lt;&gt;"Non GST",($H716*($I716)),(0)),(0)),(0))</f>
        <v>0</v>
      </c>
      <c r="K716" s="74">
        <f t="shared" ref="K716:L779" si="36">IF($F716="intra",IF($I716&lt;&gt;"Exempt",IF($I716&lt;&gt;"Non GST",($H716*($I716/2)),(0)),(0)),(0))</f>
        <v>0</v>
      </c>
      <c r="L716" s="74">
        <f t="shared" si="36"/>
        <v>0</v>
      </c>
      <c r="M716" s="21"/>
    </row>
    <row r="717" spans="1:13">
      <c r="A717" s="183"/>
      <c r="B717" s="185"/>
      <c r="C717" s="153"/>
      <c r="D717" s="159"/>
      <c r="E717" s="158"/>
      <c r="F717" s="71" t="str">
        <f>IF(D717&gt;0,IF((LEFT(D717,2)=LEFT(Data!C$4,2)),"Intra","Inter"),"")</f>
        <v/>
      </c>
      <c r="G717" s="72">
        <f t="shared" si="34"/>
        <v>0</v>
      </c>
      <c r="H717" s="158"/>
      <c r="I717" s="23"/>
      <c r="J717" s="74">
        <f t="shared" si="35"/>
        <v>0</v>
      </c>
      <c r="K717" s="74">
        <f t="shared" si="36"/>
        <v>0</v>
      </c>
      <c r="L717" s="74">
        <f t="shared" si="36"/>
        <v>0</v>
      </c>
      <c r="M717" s="21"/>
    </row>
    <row r="718" spans="1:13">
      <c r="A718" s="183"/>
      <c r="B718" s="185"/>
      <c r="C718" s="153"/>
      <c r="D718" s="159"/>
      <c r="E718" s="158"/>
      <c r="F718" s="71" t="str">
        <f>IF(D718&gt;0,IF((LEFT(D718,2)=LEFT(Data!C$4,2)),"Intra","Inter"),"")</f>
        <v/>
      </c>
      <c r="G718" s="72">
        <f t="shared" si="34"/>
        <v>0</v>
      </c>
      <c r="H718" s="158"/>
      <c r="I718" s="23"/>
      <c r="J718" s="74">
        <f t="shared" si="35"/>
        <v>0</v>
      </c>
      <c r="K718" s="74">
        <f t="shared" si="36"/>
        <v>0</v>
      </c>
      <c r="L718" s="74">
        <f t="shared" si="36"/>
        <v>0</v>
      </c>
      <c r="M718" s="21"/>
    </row>
    <row r="719" spans="1:13">
      <c r="A719" s="183"/>
      <c r="B719" s="185"/>
      <c r="C719" s="153"/>
      <c r="D719" s="159"/>
      <c r="E719" s="158"/>
      <c r="F719" s="71" t="str">
        <f>IF(D719&gt;0,IF((LEFT(D719,2)=LEFT(Data!C$4,2)),"Intra","Inter"),"")</f>
        <v/>
      </c>
      <c r="G719" s="72">
        <f t="shared" si="34"/>
        <v>0</v>
      </c>
      <c r="H719" s="158"/>
      <c r="I719" s="23"/>
      <c r="J719" s="74">
        <f t="shared" si="35"/>
        <v>0</v>
      </c>
      <c r="K719" s="74">
        <f t="shared" si="36"/>
        <v>0</v>
      </c>
      <c r="L719" s="74">
        <f t="shared" si="36"/>
        <v>0</v>
      </c>
      <c r="M719" s="21"/>
    </row>
    <row r="720" spans="1:13">
      <c r="A720" s="183"/>
      <c r="B720" s="185"/>
      <c r="C720" s="153"/>
      <c r="D720" s="159"/>
      <c r="E720" s="158"/>
      <c r="F720" s="71" t="str">
        <f>IF(D720&gt;0,IF((LEFT(D720,2)=LEFT(Data!C$4,2)),"Intra","Inter"),"")</f>
        <v/>
      </c>
      <c r="G720" s="72">
        <f t="shared" si="34"/>
        <v>0</v>
      </c>
      <c r="H720" s="158"/>
      <c r="I720" s="23"/>
      <c r="J720" s="74">
        <f t="shared" si="35"/>
        <v>0</v>
      </c>
      <c r="K720" s="74">
        <f t="shared" si="36"/>
        <v>0</v>
      </c>
      <c r="L720" s="74">
        <f t="shared" si="36"/>
        <v>0</v>
      </c>
      <c r="M720" s="21"/>
    </row>
    <row r="721" spans="1:13">
      <c r="A721" s="183"/>
      <c r="B721" s="185"/>
      <c r="C721" s="153"/>
      <c r="D721" s="159"/>
      <c r="E721" s="158"/>
      <c r="F721" s="71" t="str">
        <f>IF(D721&gt;0,IF((LEFT(D721,2)=LEFT(Data!C$4,2)),"Intra","Inter"),"")</f>
        <v/>
      </c>
      <c r="G721" s="72">
        <f t="shared" si="34"/>
        <v>0</v>
      </c>
      <c r="H721" s="158"/>
      <c r="I721" s="23"/>
      <c r="J721" s="74">
        <f t="shared" si="35"/>
        <v>0</v>
      </c>
      <c r="K721" s="74">
        <f t="shared" si="36"/>
        <v>0</v>
      </c>
      <c r="L721" s="74">
        <f t="shared" si="36"/>
        <v>0</v>
      </c>
      <c r="M721" s="21"/>
    </row>
    <row r="722" spans="1:13">
      <c r="A722" s="183"/>
      <c r="B722" s="185"/>
      <c r="C722" s="153"/>
      <c r="D722" s="159"/>
      <c r="E722" s="158"/>
      <c r="F722" s="71" t="str">
        <f>IF(D722&gt;0,IF((LEFT(D722,2)=LEFT(Data!C$4,2)),"Intra","Inter"),"")</f>
        <v/>
      </c>
      <c r="G722" s="72">
        <f t="shared" si="34"/>
        <v>0</v>
      </c>
      <c r="H722" s="158"/>
      <c r="I722" s="23"/>
      <c r="J722" s="74">
        <f t="shared" si="35"/>
        <v>0</v>
      </c>
      <c r="K722" s="74">
        <f t="shared" si="36"/>
        <v>0</v>
      </c>
      <c r="L722" s="74">
        <f t="shared" si="36"/>
        <v>0</v>
      </c>
      <c r="M722" s="21"/>
    </row>
    <row r="723" spans="1:13">
      <c r="A723" s="183"/>
      <c r="B723" s="185"/>
      <c r="C723" s="153"/>
      <c r="D723" s="159"/>
      <c r="E723" s="158"/>
      <c r="F723" s="71" t="str">
        <f>IF(D723&gt;0,IF((LEFT(D723,2)=LEFT(Data!C$4,2)),"Intra","Inter"),"")</f>
        <v/>
      </c>
      <c r="G723" s="72">
        <f t="shared" si="34"/>
        <v>0</v>
      </c>
      <c r="H723" s="158"/>
      <c r="I723" s="23"/>
      <c r="J723" s="74">
        <f t="shared" si="35"/>
        <v>0</v>
      </c>
      <c r="K723" s="74">
        <f t="shared" si="36"/>
        <v>0</v>
      </c>
      <c r="L723" s="74">
        <f t="shared" si="36"/>
        <v>0</v>
      </c>
      <c r="M723" s="21"/>
    </row>
    <row r="724" spans="1:13">
      <c r="A724" s="183"/>
      <c r="B724" s="185"/>
      <c r="C724" s="153"/>
      <c r="D724" s="159"/>
      <c r="E724" s="158"/>
      <c r="F724" s="71" t="str">
        <f>IF(D724&gt;0,IF((LEFT(D724,2)=LEFT(Data!C$4,2)),"Intra","Inter"),"")</f>
        <v/>
      </c>
      <c r="G724" s="72">
        <f t="shared" si="34"/>
        <v>0</v>
      </c>
      <c r="H724" s="158"/>
      <c r="I724" s="23"/>
      <c r="J724" s="74">
        <f t="shared" si="35"/>
        <v>0</v>
      </c>
      <c r="K724" s="74">
        <f t="shared" si="36"/>
        <v>0</v>
      </c>
      <c r="L724" s="74">
        <f t="shared" si="36"/>
        <v>0</v>
      </c>
      <c r="M724" s="21"/>
    </row>
    <row r="725" spans="1:13">
      <c r="A725" s="183"/>
      <c r="B725" s="185"/>
      <c r="C725" s="153"/>
      <c r="D725" s="159"/>
      <c r="E725" s="158"/>
      <c r="F725" s="71" t="str">
        <f>IF(D725&gt;0,IF((LEFT(D725,2)=LEFT(Data!C$4,2)),"Intra","Inter"),"")</f>
        <v/>
      </c>
      <c r="G725" s="72">
        <f t="shared" si="34"/>
        <v>0</v>
      </c>
      <c r="H725" s="158"/>
      <c r="I725" s="23"/>
      <c r="J725" s="74">
        <f t="shared" si="35"/>
        <v>0</v>
      </c>
      <c r="K725" s="74">
        <f t="shared" si="36"/>
        <v>0</v>
      </c>
      <c r="L725" s="74">
        <f t="shared" si="36"/>
        <v>0</v>
      </c>
      <c r="M725" s="21"/>
    </row>
    <row r="726" spans="1:13">
      <c r="A726" s="183"/>
      <c r="B726" s="185"/>
      <c r="C726" s="153"/>
      <c r="D726" s="159"/>
      <c r="E726" s="158"/>
      <c r="F726" s="71" t="str">
        <f>IF(D726&gt;0,IF((LEFT(D726,2)=LEFT(Data!C$4,2)),"Intra","Inter"),"")</f>
        <v/>
      </c>
      <c r="G726" s="72">
        <f t="shared" si="34"/>
        <v>0</v>
      </c>
      <c r="H726" s="158"/>
      <c r="I726" s="23"/>
      <c r="J726" s="74">
        <f t="shared" si="35"/>
        <v>0</v>
      </c>
      <c r="K726" s="74">
        <f t="shared" si="36"/>
        <v>0</v>
      </c>
      <c r="L726" s="74">
        <f t="shared" si="36"/>
        <v>0</v>
      </c>
      <c r="M726" s="21"/>
    </row>
    <row r="727" spans="1:13">
      <c r="A727" s="183"/>
      <c r="B727" s="185"/>
      <c r="C727" s="153"/>
      <c r="D727" s="159"/>
      <c r="E727" s="158"/>
      <c r="F727" s="71" t="str">
        <f>IF(D727&gt;0,IF((LEFT(D727,2)=LEFT(Data!C$4,2)),"Intra","Inter"),"")</f>
        <v/>
      </c>
      <c r="G727" s="72">
        <f t="shared" si="34"/>
        <v>0</v>
      </c>
      <c r="H727" s="158"/>
      <c r="I727" s="23"/>
      <c r="J727" s="74">
        <f t="shared" si="35"/>
        <v>0</v>
      </c>
      <c r="K727" s="74">
        <f t="shared" si="36"/>
        <v>0</v>
      </c>
      <c r="L727" s="74">
        <f t="shared" si="36"/>
        <v>0</v>
      </c>
      <c r="M727" s="21"/>
    </row>
    <row r="728" spans="1:13">
      <c r="A728" s="183"/>
      <c r="B728" s="185"/>
      <c r="C728" s="153"/>
      <c r="D728" s="159"/>
      <c r="E728" s="158"/>
      <c r="F728" s="71" t="str">
        <f>IF(D728&gt;0,IF((LEFT(D728,2)=LEFT(Data!C$4,2)),"Intra","Inter"),"")</f>
        <v/>
      </c>
      <c r="G728" s="72">
        <f t="shared" si="34"/>
        <v>0</v>
      </c>
      <c r="H728" s="158"/>
      <c r="I728" s="23"/>
      <c r="J728" s="74">
        <f t="shared" si="35"/>
        <v>0</v>
      </c>
      <c r="K728" s="74">
        <f t="shared" si="36"/>
        <v>0</v>
      </c>
      <c r="L728" s="74">
        <f t="shared" si="36"/>
        <v>0</v>
      </c>
      <c r="M728" s="21"/>
    </row>
    <row r="729" spans="1:13">
      <c r="A729" s="183"/>
      <c r="B729" s="185"/>
      <c r="C729" s="153"/>
      <c r="D729" s="159"/>
      <c r="E729" s="158"/>
      <c r="F729" s="71" t="str">
        <f>IF(D729&gt;0,IF((LEFT(D729,2)=LEFT(Data!C$4,2)),"Intra","Inter"),"")</f>
        <v/>
      </c>
      <c r="G729" s="72">
        <f t="shared" si="34"/>
        <v>0</v>
      </c>
      <c r="H729" s="158"/>
      <c r="I729" s="23"/>
      <c r="J729" s="74">
        <f t="shared" si="35"/>
        <v>0</v>
      </c>
      <c r="K729" s="74">
        <f t="shared" si="36"/>
        <v>0</v>
      </c>
      <c r="L729" s="74">
        <f t="shared" si="36"/>
        <v>0</v>
      </c>
      <c r="M729" s="21"/>
    </row>
    <row r="730" spans="1:13">
      <c r="A730" s="183"/>
      <c r="B730" s="185"/>
      <c r="C730" s="153"/>
      <c r="D730" s="159"/>
      <c r="E730" s="158"/>
      <c r="F730" s="71" t="str">
        <f>IF(D730&gt;0,IF((LEFT(D730,2)=LEFT(Data!C$4,2)),"Intra","Inter"),"")</f>
        <v/>
      </c>
      <c r="G730" s="72">
        <f t="shared" si="34"/>
        <v>0</v>
      </c>
      <c r="H730" s="158"/>
      <c r="I730" s="23"/>
      <c r="J730" s="74">
        <f t="shared" si="35"/>
        <v>0</v>
      </c>
      <c r="K730" s="74">
        <f t="shared" si="36"/>
        <v>0</v>
      </c>
      <c r="L730" s="74">
        <f t="shared" si="36"/>
        <v>0</v>
      </c>
      <c r="M730" s="21"/>
    </row>
    <row r="731" spans="1:13">
      <c r="A731" s="183"/>
      <c r="B731" s="185"/>
      <c r="C731" s="153"/>
      <c r="D731" s="159"/>
      <c r="E731" s="158"/>
      <c r="F731" s="71" t="str">
        <f>IF(D731&gt;0,IF((LEFT(D731,2)=LEFT(Data!C$4,2)),"Intra","Inter"),"")</f>
        <v/>
      </c>
      <c r="G731" s="72">
        <f t="shared" si="34"/>
        <v>0</v>
      </c>
      <c r="H731" s="158"/>
      <c r="I731" s="23"/>
      <c r="J731" s="74">
        <f t="shared" si="35"/>
        <v>0</v>
      </c>
      <c r="K731" s="74">
        <f t="shared" si="36"/>
        <v>0</v>
      </c>
      <c r="L731" s="74">
        <f t="shared" si="36"/>
        <v>0</v>
      </c>
      <c r="M731" s="21"/>
    </row>
    <row r="732" spans="1:13">
      <c r="A732" s="183"/>
      <c r="B732" s="185"/>
      <c r="C732" s="153"/>
      <c r="D732" s="159"/>
      <c r="E732" s="158"/>
      <c r="F732" s="71" t="str">
        <f>IF(D732&gt;0,IF((LEFT(D732,2)=LEFT(Data!C$4,2)),"Intra","Inter"),"")</f>
        <v/>
      </c>
      <c r="G732" s="72">
        <f t="shared" si="34"/>
        <v>0</v>
      </c>
      <c r="H732" s="158"/>
      <c r="I732" s="23"/>
      <c r="J732" s="74">
        <f t="shared" si="35"/>
        <v>0</v>
      </c>
      <c r="K732" s="74">
        <f t="shared" si="36"/>
        <v>0</v>
      </c>
      <c r="L732" s="74">
        <f t="shared" si="36"/>
        <v>0</v>
      </c>
      <c r="M732" s="21"/>
    </row>
    <row r="733" spans="1:13">
      <c r="A733" s="183"/>
      <c r="B733" s="185"/>
      <c r="C733" s="153"/>
      <c r="D733" s="159"/>
      <c r="E733" s="158"/>
      <c r="F733" s="71" t="str">
        <f>IF(D733&gt;0,IF((LEFT(D733,2)=LEFT(Data!C$4,2)),"Intra","Inter"),"")</f>
        <v/>
      </c>
      <c r="G733" s="72">
        <f t="shared" si="34"/>
        <v>0</v>
      </c>
      <c r="H733" s="158"/>
      <c r="I733" s="23"/>
      <c r="J733" s="74">
        <f t="shared" si="35"/>
        <v>0</v>
      </c>
      <c r="K733" s="74">
        <f t="shared" si="36"/>
        <v>0</v>
      </c>
      <c r="L733" s="74">
        <f t="shared" si="36"/>
        <v>0</v>
      </c>
      <c r="M733" s="21"/>
    </row>
    <row r="734" spans="1:13">
      <c r="A734" s="183"/>
      <c r="B734" s="185"/>
      <c r="C734" s="153"/>
      <c r="D734" s="159"/>
      <c r="E734" s="158"/>
      <c r="F734" s="71" t="str">
        <f>IF(D734&gt;0,IF((LEFT(D734,2)=LEFT(Data!C$4,2)),"Intra","Inter"),"")</f>
        <v/>
      </c>
      <c r="G734" s="72">
        <f t="shared" si="34"/>
        <v>0</v>
      </c>
      <c r="H734" s="158"/>
      <c r="I734" s="23"/>
      <c r="J734" s="74">
        <f t="shared" si="35"/>
        <v>0</v>
      </c>
      <c r="K734" s="74">
        <f t="shared" si="36"/>
        <v>0</v>
      </c>
      <c r="L734" s="74">
        <f t="shared" si="36"/>
        <v>0</v>
      </c>
      <c r="M734" s="21"/>
    </row>
    <row r="735" spans="1:13">
      <c r="A735" s="183"/>
      <c r="B735" s="185"/>
      <c r="C735" s="153"/>
      <c r="D735" s="159"/>
      <c r="E735" s="158"/>
      <c r="F735" s="71" t="str">
        <f>IF(D735&gt;0,IF((LEFT(D735,2)=LEFT(Data!C$4,2)),"Intra","Inter"),"")</f>
        <v/>
      </c>
      <c r="G735" s="72">
        <f t="shared" si="34"/>
        <v>0</v>
      </c>
      <c r="H735" s="158"/>
      <c r="I735" s="23"/>
      <c r="J735" s="74">
        <f t="shared" si="35"/>
        <v>0</v>
      </c>
      <c r="K735" s="74">
        <f t="shared" si="36"/>
        <v>0</v>
      </c>
      <c r="L735" s="74">
        <f t="shared" si="36"/>
        <v>0</v>
      </c>
      <c r="M735" s="21"/>
    </row>
    <row r="736" spans="1:13">
      <c r="A736" s="183"/>
      <c r="B736" s="185"/>
      <c r="C736" s="153"/>
      <c r="D736" s="159"/>
      <c r="E736" s="158"/>
      <c r="F736" s="71" t="str">
        <f>IF(D736&gt;0,IF((LEFT(D736,2)=LEFT(Data!C$4,2)),"Intra","Inter"),"")</f>
        <v/>
      </c>
      <c r="G736" s="72">
        <f t="shared" si="34"/>
        <v>0</v>
      </c>
      <c r="H736" s="158"/>
      <c r="I736" s="23"/>
      <c r="J736" s="74">
        <f t="shared" si="35"/>
        <v>0</v>
      </c>
      <c r="K736" s="74">
        <f t="shared" si="36"/>
        <v>0</v>
      </c>
      <c r="L736" s="74">
        <f t="shared" si="36"/>
        <v>0</v>
      </c>
      <c r="M736" s="21"/>
    </row>
    <row r="737" spans="1:13">
      <c r="A737" s="183"/>
      <c r="B737" s="185"/>
      <c r="C737" s="153"/>
      <c r="D737" s="159"/>
      <c r="E737" s="158"/>
      <c r="F737" s="71" t="str">
        <f>IF(D737&gt;0,IF((LEFT(D737,2)=LEFT(Data!C$4,2)),"Intra","Inter"),"")</f>
        <v/>
      </c>
      <c r="G737" s="72">
        <f t="shared" si="34"/>
        <v>0</v>
      </c>
      <c r="H737" s="158"/>
      <c r="I737" s="23"/>
      <c r="J737" s="74">
        <f t="shared" si="35"/>
        <v>0</v>
      </c>
      <c r="K737" s="74">
        <f t="shared" si="36"/>
        <v>0</v>
      </c>
      <c r="L737" s="74">
        <f t="shared" si="36"/>
        <v>0</v>
      </c>
      <c r="M737" s="21"/>
    </row>
    <row r="738" spans="1:13">
      <c r="A738" s="183"/>
      <c r="B738" s="185"/>
      <c r="C738" s="153"/>
      <c r="D738" s="159"/>
      <c r="E738" s="158"/>
      <c r="F738" s="71" t="str">
        <f>IF(D738&gt;0,IF((LEFT(D738,2)=LEFT(Data!C$4,2)),"Intra","Inter"),"")</f>
        <v/>
      </c>
      <c r="G738" s="72">
        <f t="shared" si="34"/>
        <v>0</v>
      </c>
      <c r="H738" s="158"/>
      <c r="I738" s="23"/>
      <c r="J738" s="74">
        <f t="shared" si="35"/>
        <v>0</v>
      </c>
      <c r="K738" s="74">
        <f t="shared" si="36"/>
        <v>0</v>
      </c>
      <c r="L738" s="74">
        <f t="shared" si="36"/>
        <v>0</v>
      </c>
      <c r="M738" s="21"/>
    </row>
    <row r="739" spans="1:13">
      <c r="A739" s="183"/>
      <c r="B739" s="185"/>
      <c r="C739" s="153"/>
      <c r="D739" s="159"/>
      <c r="E739" s="158"/>
      <c r="F739" s="71" t="str">
        <f>IF(D739&gt;0,IF((LEFT(D739,2)=LEFT(Data!C$4,2)),"Intra","Inter"),"")</f>
        <v/>
      </c>
      <c r="G739" s="72">
        <f t="shared" si="34"/>
        <v>0</v>
      </c>
      <c r="H739" s="158"/>
      <c r="I739" s="23"/>
      <c r="J739" s="74">
        <f t="shared" si="35"/>
        <v>0</v>
      </c>
      <c r="K739" s="74">
        <f t="shared" si="36"/>
        <v>0</v>
      </c>
      <c r="L739" s="74">
        <f t="shared" si="36"/>
        <v>0</v>
      </c>
      <c r="M739" s="21"/>
    </row>
    <row r="740" spans="1:13">
      <c r="A740" s="183"/>
      <c r="B740" s="185"/>
      <c r="C740" s="153"/>
      <c r="D740" s="159"/>
      <c r="E740" s="158"/>
      <c r="F740" s="71" t="str">
        <f>IF(D740&gt;0,IF((LEFT(D740,2)=LEFT(Data!C$4,2)),"Intra","Inter"),"")</f>
        <v/>
      </c>
      <c r="G740" s="72">
        <f t="shared" si="34"/>
        <v>0</v>
      </c>
      <c r="H740" s="158"/>
      <c r="I740" s="23"/>
      <c r="J740" s="74">
        <f t="shared" si="35"/>
        <v>0</v>
      </c>
      <c r="K740" s="74">
        <f t="shared" si="36"/>
        <v>0</v>
      </c>
      <c r="L740" s="74">
        <f t="shared" si="36"/>
        <v>0</v>
      </c>
      <c r="M740" s="21"/>
    </row>
    <row r="741" spans="1:13">
      <c r="A741" s="183"/>
      <c r="B741" s="185"/>
      <c r="C741" s="153"/>
      <c r="D741" s="159"/>
      <c r="E741" s="158"/>
      <c r="F741" s="71" t="str">
        <f>IF(D741&gt;0,IF((LEFT(D741,2)=LEFT(Data!C$4,2)),"Intra","Inter"),"")</f>
        <v/>
      </c>
      <c r="G741" s="72">
        <f t="shared" si="34"/>
        <v>0</v>
      </c>
      <c r="H741" s="158"/>
      <c r="I741" s="23"/>
      <c r="J741" s="74">
        <f t="shared" si="35"/>
        <v>0</v>
      </c>
      <c r="K741" s="74">
        <f t="shared" si="36"/>
        <v>0</v>
      </c>
      <c r="L741" s="74">
        <f t="shared" si="36"/>
        <v>0</v>
      </c>
      <c r="M741" s="21"/>
    </row>
    <row r="742" spans="1:13">
      <c r="A742" s="183"/>
      <c r="B742" s="185"/>
      <c r="C742" s="153"/>
      <c r="D742" s="159"/>
      <c r="E742" s="158"/>
      <c r="F742" s="71" t="str">
        <f>IF(D742&gt;0,IF((LEFT(D742,2)=LEFT(Data!C$4,2)),"Intra","Inter"),"")</f>
        <v/>
      </c>
      <c r="G742" s="72">
        <f t="shared" si="34"/>
        <v>0</v>
      </c>
      <c r="H742" s="158"/>
      <c r="I742" s="23"/>
      <c r="J742" s="74">
        <f t="shared" si="35"/>
        <v>0</v>
      </c>
      <c r="K742" s="74">
        <f t="shared" si="36"/>
        <v>0</v>
      </c>
      <c r="L742" s="74">
        <f t="shared" si="36"/>
        <v>0</v>
      </c>
      <c r="M742" s="21"/>
    </row>
    <row r="743" spans="1:13">
      <c r="A743" s="183"/>
      <c r="B743" s="185"/>
      <c r="C743" s="153"/>
      <c r="D743" s="159"/>
      <c r="E743" s="158"/>
      <c r="F743" s="71" t="str">
        <f>IF(D743&gt;0,IF((LEFT(D743,2)=LEFT(Data!C$4,2)),"Intra","Inter"),"")</f>
        <v/>
      </c>
      <c r="G743" s="72">
        <f t="shared" si="34"/>
        <v>0</v>
      </c>
      <c r="H743" s="158"/>
      <c r="I743" s="23"/>
      <c r="J743" s="74">
        <f t="shared" si="35"/>
        <v>0</v>
      </c>
      <c r="K743" s="74">
        <f t="shared" si="36"/>
        <v>0</v>
      </c>
      <c r="L743" s="74">
        <f t="shared" si="36"/>
        <v>0</v>
      </c>
      <c r="M743" s="21"/>
    </row>
    <row r="744" spans="1:13">
      <c r="A744" s="183"/>
      <c r="B744" s="185"/>
      <c r="C744" s="153"/>
      <c r="D744" s="159"/>
      <c r="E744" s="158"/>
      <c r="F744" s="71" t="str">
        <f>IF(D744&gt;0,IF((LEFT(D744,2)=LEFT(Data!C$4,2)),"Intra","Inter"),"")</f>
        <v/>
      </c>
      <c r="G744" s="72">
        <f t="shared" si="34"/>
        <v>0</v>
      </c>
      <c r="H744" s="158"/>
      <c r="I744" s="23"/>
      <c r="J744" s="74">
        <f t="shared" si="35"/>
        <v>0</v>
      </c>
      <c r="K744" s="74">
        <f t="shared" si="36"/>
        <v>0</v>
      </c>
      <c r="L744" s="74">
        <f t="shared" si="36"/>
        <v>0</v>
      </c>
      <c r="M744" s="21"/>
    </row>
    <row r="745" spans="1:13">
      <c r="A745" s="183"/>
      <c r="B745" s="185"/>
      <c r="C745" s="153"/>
      <c r="D745" s="159"/>
      <c r="E745" s="158"/>
      <c r="F745" s="71" t="str">
        <f>IF(D745&gt;0,IF((LEFT(D745,2)=LEFT(Data!C$4,2)),"Intra","Inter"),"")</f>
        <v/>
      </c>
      <c r="G745" s="72">
        <f t="shared" si="34"/>
        <v>0</v>
      </c>
      <c r="H745" s="158"/>
      <c r="I745" s="23"/>
      <c r="J745" s="74">
        <f t="shared" si="35"/>
        <v>0</v>
      </c>
      <c r="K745" s="74">
        <f t="shared" si="36"/>
        <v>0</v>
      </c>
      <c r="L745" s="74">
        <f t="shared" si="36"/>
        <v>0</v>
      </c>
      <c r="M745" s="21"/>
    </row>
    <row r="746" spans="1:13">
      <c r="A746" s="183"/>
      <c r="B746" s="185"/>
      <c r="C746" s="153"/>
      <c r="D746" s="159"/>
      <c r="E746" s="158"/>
      <c r="F746" s="71" t="str">
        <f>IF(D746&gt;0,IF((LEFT(D746,2)=LEFT(Data!C$4,2)),"Intra","Inter"),"")</f>
        <v/>
      </c>
      <c r="G746" s="72">
        <f t="shared" si="34"/>
        <v>0</v>
      </c>
      <c r="H746" s="158"/>
      <c r="I746" s="23"/>
      <c r="J746" s="74">
        <f t="shared" si="35"/>
        <v>0</v>
      </c>
      <c r="K746" s="74">
        <f t="shared" si="36"/>
        <v>0</v>
      </c>
      <c r="L746" s="74">
        <f t="shared" si="36"/>
        <v>0</v>
      </c>
      <c r="M746" s="21"/>
    </row>
    <row r="747" spans="1:13">
      <c r="A747" s="183"/>
      <c r="B747" s="185"/>
      <c r="C747" s="153"/>
      <c r="D747" s="159"/>
      <c r="E747" s="158"/>
      <c r="F747" s="71" t="str">
        <f>IF(D747&gt;0,IF((LEFT(D747,2)=LEFT(Data!C$4,2)),"Intra","Inter"),"")</f>
        <v/>
      </c>
      <c r="G747" s="72">
        <f t="shared" si="34"/>
        <v>0</v>
      </c>
      <c r="H747" s="158"/>
      <c r="I747" s="23"/>
      <c r="J747" s="74">
        <f t="shared" si="35"/>
        <v>0</v>
      </c>
      <c r="K747" s="74">
        <f t="shared" si="36"/>
        <v>0</v>
      </c>
      <c r="L747" s="74">
        <f t="shared" si="36"/>
        <v>0</v>
      </c>
      <c r="M747" s="21"/>
    </row>
    <row r="748" spans="1:13">
      <c r="A748" s="183"/>
      <c r="B748" s="185"/>
      <c r="C748" s="153"/>
      <c r="D748" s="159"/>
      <c r="E748" s="158"/>
      <c r="F748" s="71" t="str">
        <f>IF(D748&gt;0,IF((LEFT(D748,2)=LEFT(Data!C$4,2)),"Intra","Inter"),"")</f>
        <v/>
      </c>
      <c r="G748" s="72">
        <f t="shared" si="34"/>
        <v>0</v>
      </c>
      <c r="H748" s="158"/>
      <c r="I748" s="23"/>
      <c r="J748" s="74">
        <f t="shared" si="35"/>
        <v>0</v>
      </c>
      <c r="K748" s="74">
        <f t="shared" si="36"/>
        <v>0</v>
      </c>
      <c r="L748" s="74">
        <f t="shared" si="36"/>
        <v>0</v>
      </c>
      <c r="M748" s="21"/>
    </row>
    <row r="749" spans="1:13">
      <c r="A749" s="183"/>
      <c r="B749" s="185"/>
      <c r="C749" s="153"/>
      <c r="D749" s="159"/>
      <c r="E749" s="158"/>
      <c r="F749" s="71" t="str">
        <f>IF(D749&gt;0,IF((LEFT(D749,2)=LEFT(Data!C$4,2)),"Intra","Inter"),"")</f>
        <v/>
      </c>
      <c r="G749" s="72">
        <f t="shared" si="34"/>
        <v>0</v>
      </c>
      <c r="H749" s="158"/>
      <c r="I749" s="23"/>
      <c r="J749" s="74">
        <f t="shared" si="35"/>
        <v>0</v>
      </c>
      <c r="K749" s="74">
        <f t="shared" si="36"/>
        <v>0</v>
      </c>
      <c r="L749" s="74">
        <f t="shared" si="36"/>
        <v>0</v>
      </c>
      <c r="M749" s="21"/>
    </row>
    <row r="750" spans="1:13">
      <c r="A750" s="183"/>
      <c r="B750" s="185"/>
      <c r="C750" s="153"/>
      <c r="D750" s="159"/>
      <c r="E750" s="158"/>
      <c r="F750" s="71" t="str">
        <f>IF(D750&gt;0,IF((LEFT(D750,2)=LEFT(Data!C$4,2)),"Intra","Inter"),"")</f>
        <v/>
      </c>
      <c r="G750" s="72">
        <f t="shared" si="34"/>
        <v>0</v>
      </c>
      <c r="H750" s="158"/>
      <c r="I750" s="23"/>
      <c r="J750" s="74">
        <f t="shared" si="35"/>
        <v>0</v>
      </c>
      <c r="K750" s="74">
        <f t="shared" si="36"/>
        <v>0</v>
      </c>
      <c r="L750" s="74">
        <f t="shared" si="36"/>
        <v>0</v>
      </c>
      <c r="M750" s="21"/>
    </row>
    <row r="751" spans="1:13">
      <c r="A751" s="183"/>
      <c r="B751" s="185"/>
      <c r="C751" s="153"/>
      <c r="D751" s="159"/>
      <c r="E751" s="158"/>
      <c r="F751" s="71" t="str">
        <f>IF(D751&gt;0,IF((LEFT(D751,2)=LEFT(Data!C$4,2)),"Intra","Inter"),"")</f>
        <v/>
      </c>
      <c r="G751" s="72">
        <f t="shared" si="34"/>
        <v>0</v>
      </c>
      <c r="H751" s="158"/>
      <c r="I751" s="23"/>
      <c r="J751" s="74">
        <f t="shared" si="35"/>
        <v>0</v>
      </c>
      <c r="K751" s="74">
        <f t="shared" si="36"/>
        <v>0</v>
      </c>
      <c r="L751" s="74">
        <f t="shared" si="36"/>
        <v>0</v>
      </c>
      <c r="M751" s="21"/>
    </row>
    <row r="752" spans="1:13">
      <c r="A752" s="183"/>
      <c r="B752" s="185"/>
      <c r="C752" s="153"/>
      <c r="D752" s="159"/>
      <c r="E752" s="158"/>
      <c r="F752" s="71" t="str">
        <f>IF(D752&gt;0,IF((LEFT(D752,2)=LEFT(Data!C$4,2)),"Intra","Inter"),"")</f>
        <v/>
      </c>
      <c r="G752" s="72">
        <f t="shared" si="34"/>
        <v>0</v>
      </c>
      <c r="H752" s="158"/>
      <c r="I752" s="23"/>
      <c r="J752" s="74">
        <f t="shared" si="35"/>
        <v>0</v>
      </c>
      <c r="K752" s="74">
        <f t="shared" si="36"/>
        <v>0</v>
      </c>
      <c r="L752" s="74">
        <f t="shared" si="36"/>
        <v>0</v>
      </c>
      <c r="M752" s="21"/>
    </row>
    <row r="753" spans="1:13">
      <c r="A753" s="183"/>
      <c r="B753" s="185"/>
      <c r="C753" s="153"/>
      <c r="D753" s="159"/>
      <c r="E753" s="158"/>
      <c r="F753" s="71" t="str">
        <f>IF(D753&gt;0,IF((LEFT(D753,2)=LEFT(Data!C$4,2)),"Intra","Inter"),"")</f>
        <v/>
      </c>
      <c r="G753" s="72">
        <f t="shared" si="34"/>
        <v>0</v>
      </c>
      <c r="H753" s="158"/>
      <c r="I753" s="23"/>
      <c r="J753" s="74">
        <f t="shared" si="35"/>
        <v>0</v>
      </c>
      <c r="K753" s="74">
        <f t="shared" si="36"/>
        <v>0</v>
      </c>
      <c r="L753" s="74">
        <f t="shared" si="36"/>
        <v>0</v>
      </c>
      <c r="M753" s="21"/>
    </row>
    <row r="754" spans="1:13">
      <c r="A754" s="183"/>
      <c r="B754" s="185"/>
      <c r="C754" s="153"/>
      <c r="D754" s="159"/>
      <c r="E754" s="158"/>
      <c r="F754" s="71" t="str">
        <f>IF(D754&gt;0,IF((LEFT(D754,2)=LEFT(Data!C$4,2)),"Intra","Inter"),"")</f>
        <v/>
      </c>
      <c r="G754" s="72">
        <f t="shared" si="34"/>
        <v>0</v>
      </c>
      <c r="H754" s="158"/>
      <c r="I754" s="23"/>
      <c r="J754" s="74">
        <f t="shared" si="35"/>
        <v>0</v>
      </c>
      <c r="K754" s="74">
        <f t="shared" si="36"/>
        <v>0</v>
      </c>
      <c r="L754" s="74">
        <f t="shared" si="36"/>
        <v>0</v>
      </c>
      <c r="M754" s="21"/>
    </row>
    <row r="755" spans="1:13">
      <c r="A755" s="183"/>
      <c r="B755" s="185"/>
      <c r="C755" s="153"/>
      <c r="D755" s="159"/>
      <c r="E755" s="158"/>
      <c r="F755" s="71" t="str">
        <f>IF(D755&gt;0,IF((LEFT(D755,2)=LEFT(Data!C$4,2)),"Intra","Inter"),"")</f>
        <v/>
      </c>
      <c r="G755" s="72">
        <f t="shared" si="34"/>
        <v>0</v>
      </c>
      <c r="H755" s="158"/>
      <c r="I755" s="23"/>
      <c r="J755" s="74">
        <f t="shared" si="35"/>
        <v>0</v>
      </c>
      <c r="K755" s="74">
        <f t="shared" si="36"/>
        <v>0</v>
      </c>
      <c r="L755" s="74">
        <f t="shared" si="36"/>
        <v>0</v>
      </c>
      <c r="M755" s="21"/>
    </row>
    <row r="756" spans="1:13">
      <c r="A756" s="183"/>
      <c r="B756" s="185"/>
      <c r="C756" s="153"/>
      <c r="D756" s="159"/>
      <c r="E756" s="158"/>
      <c r="F756" s="71" t="str">
        <f>IF(D756&gt;0,IF((LEFT(D756,2)=LEFT(Data!C$4,2)),"Intra","Inter"),"")</f>
        <v/>
      </c>
      <c r="G756" s="72">
        <f t="shared" si="34"/>
        <v>0</v>
      </c>
      <c r="H756" s="158"/>
      <c r="I756" s="23"/>
      <c r="J756" s="74">
        <f t="shared" si="35"/>
        <v>0</v>
      </c>
      <c r="K756" s="74">
        <f t="shared" si="36"/>
        <v>0</v>
      </c>
      <c r="L756" s="74">
        <f t="shared" si="36"/>
        <v>0</v>
      </c>
      <c r="M756" s="21"/>
    </row>
    <row r="757" spans="1:13">
      <c r="A757" s="183"/>
      <c r="B757" s="185"/>
      <c r="C757" s="153"/>
      <c r="D757" s="159"/>
      <c r="E757" s="158"/>
      <c r="F757" s="71" t="str">
        <f>IF(D757&gt;0,IF((LEFT(D757,2)=LEFT(Data!C$4,2)),"Intra","Inter"),"")</f>
        <v/>
      </c>
      <c r="G757" s="72">
        <f t="shared" si="34"/>
        <v>0</v>
      </c>
      <c r="H757" s="158"/>
      <c r="I757" s="23"/>
      <c r="J757" s="74">
        <f t="shared" si="35"/>
        <v>0</v>
      </c>
      <c r="K757" s="74">
        <f t="shared" si="36"/>
        <v>0</v>
      </c>
      <c r="L757" s="74">
        <f t="shared" si="36"/>
        <v>0</v>
      </c>
      <c r="M757" s="21"/>
    </row>
    <row r="758" spans="1:13">
      <c r="A758" s="183"/>
      <c r="B758" s="185"/>
      <c r="C758" s="153"/>
      <c r="D758" s="159"/>
      <c r="E758" s="158"/>
      <c r="F758" s="71" t="str">
        <f>IF(D758&gt;0,IF((LEFT(D758,2)=LEFT(Data!C$4,2)),"Intra","Inter"),"")</f>
        <v/>
      </c>
      <c r="G758" s="72">
        <f t="shared" si="34"/>
        <v>0</v>
      </c>
      <c r="H758" s="158"/>
      <c r="I758" s="23"/>
      <c r="J758" s="74">
        <f t="shared" si="35"/>
        <v>0</v>
      </c>
      <c r="K758" s="74">
        <f t="shared" si="36"/>
        <v>0</v>
      </c>
      <c r="L758" s="74">
        <f t="shared" si="36"/>
        <v>0</v>
      </c>
      <c r="M758" s="21"/>
    </row>
    <row r="759" spans="1:13">
      <c r="A759" s="183"/>
      <c r="B759" s="185"/>
      <c r="C759" s="153"/>
      <c r="D759" s="159"/>
      <c r="E759" s="158"/>
      <c r="F759" s="71" t="str">
        <f>IF(D759&gt;0,IF((LEFT(D759,2)=LEFT(Data!C$4,2)),"Intra","Inter"),"")</f>
        <v/>
      </c>
      <c r="G759" s="72">
        <f t="shared" si="34"/>
        <v>0</v>
      </c>
      <c r="H759" s="158"/>
      <c r="I759" s="23"/>
      <c r="J759" s="74">
        <f t="shared" si="35"/>
        <v>0</v>
      </c>
      <c r="K759" s="74">
        <f t="shared" si="36"/>
        <v>0</v>
      </c>
      <c r="L759" s="74">
        <f t="shared" si="36"/>
        <v>0</v>
      </c>
      <c r="M759" s="21"/>
    </row>
    <row r="760" spans="1:13">
      <c r="A760" s="183"/>
      <c r="B760" s="185"/>
      <c r="C760" s="153"/>
      <c r="D760" s="159"/>
      <c r="E760" s="158"/>
      <c r="F760" s="71" t="str">
        <f>IF(D760&gt;0,IF((LEFT(D760,2)=LEFT(Data!C$4,2)),"Intra","Inter"),"")</f>
        <v/>
      </c>
      <c r="G760" s="72">
        <f t="shared" si="34"/>
        <v>0</v>
      </c>
      <c r="H760" s="158"/>
      <c r="I760" s="23"/>
      <c r="J760" s="74">
        <f t="shared" si="35"/>
        <v>0</v>
      </c>
      <c r="K760" s="74">
        <f t="shared" si="36"/>
        <v>0</v>
      </c>
      <c r="L760" s="74">
        <f t="shared" si="36"/>
        <v>0</v>
      </c>
      <c r="M760" s="21"/>
    </row>
    <row r="761" spans="1:13">
      <c r="A761" s="183"/>
      <c r="B761" s="185"/>
      <c r="C761" s="153"/>
      <c r="D761" s="159"/>
      <c r="E761" s="158"/>
      <c r="F761" s="71" t="str">
        <f>IF(D761&gt;0,IF((LEFT(D761,2)=LEFT(Data!C$4,2)),"Intra","Inter"),"")</f>
        <v/>
      </c>
      <c r="G761" s="72">
        <f t="shared" si="34"/>
        <v>0</v>
      </c>
      <c r="H761" s="158"/>
      <c r="I761" s="23"/>
      <c r="J761" s="74">
        <f t="shared" si="35"/>
        <v>0</v>
      </c>
      <c r="K761" s="74">
        <f t="shared" si="36"/>
        <v>0</v>
      </c>
      <c r="L761" s="74">
        <f t="shared" si="36"/>
        <v>0</v>
      </c>
      <c r="M761" s="21"/>
    </row>
    <row r="762" spans="1:13">
      <c r="A762" s="183"/>
      <c r="B762" s="185"/>
      <c r="C762" s="153"/>
      <c r="D762" s="159"/>
      <c r="E762" s="158"/>
      <c r="F762" s="71" t="str">
        <f>IF(D762&gt;0,IF((LEFT(D762,2)=LEFT(Data!C$4,2)),"Intra","Inter"),"")</f>
        <v/>
      </c>
      <c r="G762" s="72">
        <f t="shared" si="34"/>
        <v>0</v>
      </c>
      <c r="H762" s="158"/>
      <c r="I762" s="23"/>
      <c r="J762" s="74">
        <f t="shared" si="35"/>
        <v>0</v>
      </c>
      <c r="K762" s="74">
        <f t="shared" si="36"/>
        <v>0</v>
      </c>
      <c r="L762" s="74">
        <f t="shared" si="36"/>
        <v>0</v>
      </c>
      <c r="M762" s="21"/>
    </row>
    <row r="763" spans="1:13">
      <c r="A763" s="183"/>
      <c r="B763" s="185"/>
      <c r="C763" s="153"/>
      <c r="D763" s="159"/>
      <c r="E763" s="158"/>
      <c r="F763" s="71" t="str">
        <f>IF(D763&gt;0,IF((LEFT(D763,2)=LEFT(Data!C$4,2)),"Intra","Inter"),"")</f>
        <v/>
      </c>
      <c r="G763" s="72">
        <f t="shared" si="34"/>
        <v>0</v>
      </c>
      <c r="H763" s="158"/>
      <c r="I763" s="23"/>
      <c r="J763" s="74">
        <f t="shared" si="35"/>
        <v>0</v>
      </c>
      <c r="K763" s="74">
        <f t="shared" si="36"/>
        <v>0</v>
      </c>
      <c r="L763" s="74">
        <f t="shared" si="36"/>
        <v>0</v>
      </c>
      <c r="M763" s="21"/>
    </row>
    <row r="764" spans="1:13">
      <c r="A764" s="183"/>
      <c r="B764" s="185"/>
      <c r="C764" s="153"/>
      <c r="D764" s="159"/>
      <c r="E764" s="158"/>
      <c r="F764" s="71" t="str">
        <f>IF(D764&gt;0,IF((LEFT(D764,2)=LEFT(Data!C$4,2)),"Intra","Inter"),"")</f>
        <v/>
      </c>
      <c r="G764" s="72">
        <f t="shared" si="34"/>
        <v>0</v>
      </c>
      <c r="H764" s="158"/>
      <c r="I764" s="23"/>
      <c r="J764" s="74">
        <f t="shared" si="35"/>
        <v>0</v>
      </c>
      <c r="K764" s="74">
        <f t="shared" si="36"/>
        <v>0</v>
      </c>
      <c r="L764" s="74">
        <f t="shared" si="36"/>
        <v>0</v>
      </c>
      <c r="M764" s="21"/>
    </row>
    <row r="765" spans="1:13">
      <c r="A765" s="183"/>
      <c r="B765" s="185"/>
      <c r="C765" s="153"/>
      <c r="D765" s="159"/>
      <c r="E765" s="158"/>
      <c r="F765" s="71" t="str">
        <f>IF(D765&gt;0,IF((LEFT(D765,2)=LEFT(Data!C$4,2)),"Intra","Inter"),"")</f>
        <v/>
      </c>
      <c r="G765" s="72">
        <f t="shared" si="34"/>
        <v>0</v>
      </c>
      <c r="H765" s="158"/>
      <c r="I765" s="23"/>
      <c r="J765" s="74">
        <f t="shared" si="35"/>
        <v>0</v>
      </c>
      <c r="K765" s="74">
        <f t="shared" si="36"/>
        <v>0</v>
      </c>
      <c r="L765" s="74">
        <f t="shared" si="36"/>
        <v>0</v>
      </c>
      <c r="M765" s="21"/>
    </row>
    <row r="766" spans="1:13">
      <c r="A766" s="183"/>
      <c r="B766" s="185"/>
      <c r="C766" s="153"/>
      <c r="D766" s="159"/>
      <c r="E766" s="158"/>
      <c r="F766" s="71" t="str">
        <f>IF(D766&gt;0,IF((LEFT(D766,2)=LEFT(Data!C$4,2)),"Intra","Inter"),"")</f>
        <v/>
      </c>
      <c r="G766" s="72">
        <f t="shared" si="34"/>
        <v>0</v>
      </c>
      <c r="H766" s="158"/>
      <c r="I766" s="23"/>
      <c r="J766" s="74">
        <f t="shared" si="35"/>
        <v>0</v>
      </c>
      <c r="K766" s="74">
        <f t="shared" si="36"/>
        <v>0</v>
      </c>
      <c r="L766" s="74">
        <f t="shared" si="36"/>
        <v>0</v>
      </c>
      <c r="M766" s="21"/>
    </row>
    <row r="767" spans="1:13">
      <c r="A767" s="183"/>
      <c r="B767" s="185"/>
      <c r="C767" s="153"/>
      <c r="D767" s="159"/>
      <c r="E767" s="158"/>
      <c r="F767" s="71" t="str">
        <f>IF(D767&gt;0,IF((LEFT(D767,2)=LEFT(Data!C$4,2)),"Intra","Inter"),"")</f>
        <v/>
      </c>
      <c r="G767" s="72">
        <f t="shared" si="34"/>
        <v>0</v>
      </c>
      <c r="H767" s="158"/>
      <c r="I767" s="23"/>
      <c r="J767" s="74">
        <f t="shared" si="35"/>
        <v>0</v>
      </c>
      <c r="K767" s="74">
        <f t="shared" si="36"/>
        <v>0</v>
      </c>
      <c r="L767" s="74">
        <f t="shared" si="36"/>
        <v>0</v>
      </c>
      <c r="M767" s="21"/>
    </row>
    <row r="768" spans="1:13">
      <c r="A768" s="183"/>
      <c r="B768" s="185"/>
      <c r="C768" s="153"/>
      <c r="D768" s="159"/>
      <c r="E768" s="158"/>
      <c r="F768" s="71" t="str">
        <f>IF(D768&gt;0,IF((LEFT(D768,2)=LEFT(Data!C$4,2)),"Intra","Inter"),"")</f>
        <v/>
      </c>
      <c r="G768" s="72">
        <f t="shared" si="34"/>
        <v>0</v>
      </c>
      <c r="H768" s="158"/>
      <c r="I768" s="23"/>
      <c r="J768" s="74">
        <f t="shared" si="35"/>
        <v>0</v>
      </c>
      <c r="K768" s="74">
        <f t="shared" si="36"/>
        <v>0</v>
      </c>
      <c r="L768" s="74">
        <f t="shared" si="36"/>
        <v>0</v>
      </c>
      <c r="M768" s="21"/>
    </row>
    <row r="769" spans="1:13">
      <c r="A769" s="183"/>
      <c r="B769" s="185"/>
      <c r="C769" s="153"/>
      <c r="D769" s="159"/>
      <c r="E769" s="158"/>
      <c r="F769" s="71" t="str">
        <f>IF(D769&gt;0,IF((LEFT(D769,2)=LEFT(Data!C$4,2)),"Intra","Inter"),"")</f>
        <v/>
      </c>
      <c r="G769" s="72">
        <f t="shared" si="34"/>
        <v>0</v>
      </c>
      <c r="H769" s="158"/>
      <c r="I769" s="23"/>
      <c r="J769" s="74">
        <f t="shared" si="35"/>
        <v>0</v>
      </c>
      <c r="K769" s="74">
        <f t="shared" si="36"/>
        <v>0</v>
      </c>
      <c r="L769" s="74">
        <f t="shared" si="36"/>
        <v>0</v>
      </c>
      <c r="M769" s="21"/>
    </row>
    <row r="770" spans="1:13">
      <c r="A770" s="183"/>
      <c r="B770" s="185"/>
      <c r="C770" s="153"/>
      <c r="D770" s="159"/>
      <c r="E770" s="158"/>
      <c r="F770" s="71" t="str">
        <f>IF(D770&gt;0,IF((LEFT(D770,2)=LEFT(Data!C$4,2)),"Intra","Inter"),"")</f>
        <v/>
      </c>
      <c r="G770" s="72">
        <f t="shared" si="34"/>
        <v>0</v>
      </c>
      <c r="H770" s="158"/>
      <c r="I770" s="23"/>
      <c r="J770" s="74">
        <f t="shared" si="35"/>
        <v>0</v>
      </c>
      <c r="K770" s="74">
        <f t="shared" si="36"/>
        <v>0</v>
      </c>
      <c r="L770" s="74">
        <f t="shared" si="36"/>
        <v>0</v>
      </c>
      <c r="M770" s="21"/>
    </row>
    <row r="771" spans="1:13">
      <c r="A771" s="183"/>
      <c r="B771" s="185"/>
      <c r="C771" s="153"/>
      <c r="D771" s="159"/>
      <c r="E771" s="158"/>
      <c r="F771" s="71" t="str">
        <f>IF(D771&gt;0,IF((LEFT(D771,2)=LEFT(Data!C$4,2)),"Intra","Inter"),"")</f>
        <v/>
      </c>
      <c r="G771" s="72">
        <f t="shared" si="34"/>
        <v>0</v>
      </c>
      <c r="H771" s="158"/>
      <c r="I771" s="23"/>
      <c r="J771" s="74">
        <f t="shared" si="35"/>
        <v>0</v>
      </c>
      <c r="K771" s="74">
        <f t="shared" si="36"/>
        <v>0</v>
      </c>
      <c r="L771" s="74">
        <f t="shared" si="36"/>
        <v>0</v>
      </c>
      <c r="M771" s="21"/>
    </row>
    <row r="772" spans="1:13">
      <c r="A772" s="183"/>
      <c r="B772" s="185"/>
      <c r="C772" s="153"/>
      <c r="D772" s="159"/>
      <c r="E772" s="158"/>
      <c r="F772" s="71" t="str">
        <f>IF(D772&gt;0,IF((LEFT(D772,2)=LEFT(Data!C$4,2)),"Intra","Inter"),"")</f>
        <v/>
      </c>
      <c r="G772" s="72">
        <f t="shared" si="34"/>
        <v>0</v>
      </c>
      <c r="H772" s="158"/>
      <c r="I772" s="23"/>
      <c r="J772" s="74">
        <f t="shared" si="35"/>
        <v>0</v>
      </c>
      <c r="K772" s="74">
        <f t="shared" si="36"/>
        <v>0</v>
      </c>
      <c r="L772" s="74">
        <f t="shared" si="36"/>
        <v>0</v>
      </c>
      <c r="M772" s="21"/>
    </row>
    <row r="773" spans="1:13">
      <c r="A773" s="183"/>
      <c r="B773" s="185"/>
      <c r="C773" s="153"/>
      <c r="D773" s="159"/>
      <c r="E773" s="158"/>
      <c r="F773" s="71" t="str">
        <f>IF(D773&gt;0,IF((LEFT(D773,2)=LEFT(Data!C$4,2)),"Intra","Inter"),"")</f>
        <v/>
      </c>
      <c r="G773" s="72">
        <f t="shared" si="34"/>
        <v>0</v>
      </c>
      <c r="H773" s="158"/>
      <c r="I773" s="23"/>
      <c r="J773" s="74">
        <f t="shared" si="35"/>
        <v>0</v>
      </c>
      <c r="K773" s="74">
        <f t="shared" si="36"/>
        <v>0</v>
      </c>
      <c r="L773" s="74">
        <f t="shared" si="36"/>
        <v>0</v>
      </c>
      <c r="M773" s="21"/>
    </row>
    <row r="774" spans="1:13">
      <c r="A774" s="183"/>
      <c r="B774" s="185"/>
      <c r="C774" s="153"/>
      <c r="D774" s="159"/>
      <c r="E774" s="158"/>
      <c r="F774" s="71" t="str">
        <f>IF(D774&gt;0,IF((LEFT(D774,2)=LEFT(Data!C$4,2)),"Intra","Inter"),"")</f>
        <v/>
      </c>
      <c r="G774" s="72">
        <f t="shared" si="34"/>
        <v>0</v>
      </c>
      <c r="H774" s="158"/>
      <c r="I774" s="23"/>
      <c r="J774" s="74">
        <f t="shared" si="35"/>
        <v>0</v>
      </c>
      <c r="K774" s="74">
        <f t="shared" si="36"/>
        <v>0</v>
      </c>
      <c r="L774" s="74">
        <f t="shared" si="36"/>
        <v>0</v>
      </c>
      <c r="M774" s="21"/>
    </row>
    <row r="775" spans="1:13">
      <c r="A775" s="183"/>
      <c r="B775" s="185"/>
      <c r="C775" s="153"/>
      <c r="D775" s="159"/>
      <c r="E775" s="158"/>
      <c r="F775" s="71" t="str">
        <f>IF(D775&gt;0,IF((LEFT(D775,2)=LEFT(Data!C$4,2)),"Intra","Inter"),"")</f>
        <v/>
      </c>
      <c r="G775" s="72">
        <f t="shared" si="34"/>
        <v>0</v>
      </c>
      <c r="H775" s="158"/>
      <c r="I775" s="23"/>
      <c r="J775" s="74">
        <f t="shared" si="35"/>
        <v>0</v>
      </c>
      <c r="K775" s="74">
        <f t="shared" si="36"/>
        <v>0</v>
      </c>
      <c r="L775" s="74">
        <f t="shared" si="36"/>
        <v>0</v>
      </c>
      <c r="M775" s="21"/>
    </row>
    <row r="776" spans="1:13">
      <c r="A776" s="183"/>
      <c r="B776" s="185"/>
      <c r="C776" s="153"/>
      <c r="D776" s="159"/>
      <c r="E776" s="158"/>
      <c r="F776" s="71" t="str">
        <f>IF(D776&gt;0,IF((LEFT(D776,2)=LEFT(Data!C$4,2)),"Intra","Inter"),"")</f>
        <v/>
      </c>
      <c r="G776" s="72">
        <f t="shared" ref="G776:G839" si="37">ROUND(H776+J776+K776+L776,0)</f>
        <v>0</v>
      </c>
      <c r="H776" s="158"/>
      <c r="I776" s="23"/>
      <c r="J776" s="74">
        <f t="shared" si="35"/>
        <v>0</v>
      </c>
      <c r="K776" s="74">
        <f t="shared" si="36"/>
        <v>0</v>
      </c>
      <c r="L776" s="74">
        <f t="shared" si="36"/>
        <v>0</v>
      </c>
      <c r="M776" s="21"/>
    </row>
    <row r="777" spans="1:13">
      <c r="A777" s="183"/>
      <c r="B777" s="185"/>
      <c r="C777" s="153"/>
      <c r="D777" s="159"/>
      <c r="E777" s="158"/>
      <c r="F777" s="71" t="str">
        <f>IF(D777&gt;0,IF((LEFT(D777,2)=LEFT(Data!C$4,2)),"Intra","Inter"),"")</f>
        <v/>
      </c>
      <c r="G777" s="72">
        <f t="shared" si="37"/>
        <v>0</v>
      </c>
      <c r="H777" s="158"/>
      <c r="I777" s="23"/>
      <c r="J777" s="74">
        <f t="shared" si="35"/>
        <v>0</v>
      </c>
      <c r="K777" s="74">
        <f t="shared" si="36"/>
        <v>0</v>
      </c>
      <c r="L777" s="74">
        <f t="shared" si="36"/>
        <v>0</v>
      </c>
      <c r="M777" s="21"/>
    </row>
    <row r="778" spans="1:13">
      <c r="A778" s="183"/>
      <c r="B778" s="185"/>
      <c r="C778" s="153"/>
      <c r="D778" s="159"/>
      <c r="E778" s="158"/>
      <c r="F778" s="71" t="str">
        <f>IF(D778&gt;0,IF((LEFT(D778,2)=LEFT(Data!C$4,2)),"Intra","Inter"),"")</f>
        <v/>
      </c>
      <c r="G778" s="72">
        <f t="shared" si="37"/>
        <v>0</v>
      </c>
      <c r="H778" s="158"/>
      <c r="I778" s="23"/>
      <c r="J778" s="74">
        <f t="shared" si="35"/>
        <v>0</v>
      </c>
      <c r="K778" s="74">
        <f t="shared" si="36"/>
        <v>0</v>
      </c>
      <c r="L778" s="74">
        <f t="shared" si="36"/>
        <v>0</v>
      </c>
      <c r="M778" s="21"/>
    </row>
    <row r="779" spans="1:13">
      <c r="A779" s="183"/>
      <c r="B779" s="185"/>
      <c r="C779" s="153"/>
      <c r="D779" s="159"/>
      <c r="E779" s="158"/>
      <c r="F779" s="71" t="str">
        <f>IF(D779&gt;0,IF((LEFT(D779,2)=LEFT(Data!C$4,2)),"Intra","Inter"),"")</f>
        <v/>
      </c>
      <c r="G779" s="72">
        <f t="shared" si="37"/>
        <v>0</v>
      </c>
      <c r="H779" s="158"/>
      <c r="I779" s="23"/>
      <c r="J779" s="74">
        <f t="shared" si="35"/>
        <v>0</v>
      </c>
      <c r="K779" s="74">
        <f t="shared" si="36"/>
        <v>0</v>
      </c>
      <c r="L779" s="74">
        <f t="shared" si="36"/>
        <v>0</v>
      </c>
      <c r="M779" s="21"/>
    </row>
    <row r="780" spans="1:13">
      <c r="A780" s="183"/>
      <c r="B780" s="185"/>
      <c r="C780" s="153"/>
      <c r="D780" s="159"/>
      <c r="E780" s="158"/>
      <c r="F780" s="71" t="str">
        <f>IF(D780&gt;0,IF((LEFT(D780,2)=LEFT(Data!C$4,2)),"Intra","Inter"),"")</f>
        <v/>
      </c>
      <c r="G780" s="72">
        <f t="shared" si="37"/>
        <v>0</v>
      </c>
      <c r="H780" s="158"/>
      <c r="I780" s="23"/>
      <c r="J780" s="74">
        <f t="shared" ref="J780:J843" si="38">IF($F780="inter",IF($I780&lt;&gt;"Exempt",IF($I780&lt;&gt;"Non GST",($H780*($I780)),(0)),(0)),(0))</f>
        <v>0</v>
      </c>
      <c r="K780" s="74">
        <f t="shared" ref="K780:L843" si="39">IF($F780="intra",IF($I780&lt;&gt;"Exempt",IF($I780&lt;&gt;"Non GST",($H780*($I780/2)),(0)),(0)),(0))</f>
        <v>0</v>
      </c>
      <c r="L780" s="74">
        <f t="shared" si="39"/>
        <v>0</v>
      </c>
      <c r="M780" s="21"/>
    </row>
    <row r="781" spans="1:13">
      <c r="A781" s="183"/>
      <c r="B781" s="185"/>
      <c r="C781" s="153"/>
      <c r="D781" s="159"/>
      <c r="E781" s="158"/>
      <c r="F781" s="71" t="str">
        <f>IF(D781&gt;0,IF((LEFT(D781,2)=LEFT(Data!C$4,2)),"Intra","Inter"),"")</f>
        <v/>
      </c>
      <c r="G781" s="72">
        <f t="shared" si="37"/>
        <v>0</v>
      </c>
      <c r="H781" s="158"/>
      <c r="I781" s="23"/>
      <c r="J781" s="74">
        <f t="shared" si="38"/>
        <v>0</v>
      </c>
      <c r="K781" s="74">
        <f t="shared" si="39"/>
        <v>0</v>
      </c>
      <c r="L781" s="74">
        <f t="shared" si="39"/>
        <v>0</v>
      </c>
      <c r="M781" s="21"/>
    </row>
    <row r="782" spans="1:13">
      <c r="A782" s="183"/>
      <c r="B782" s="185"/>
      <c r="C782" s="153"/>
      <c r="D782" s="159"/>
      <c r="E782" s="158"/>
      <c r="F782" s="71" t="str">
        <f>IF(D782&gt;0,IF((LEFT(D782,2)=LEFT(Data!C$4,2)),"Intra","Inter"),"")</f>
        <v/>
      </c>
      <c r="G782" s="72">
        <f t="shared" si="37"/>
        <v>0</v>
      </c>
      <c r="H782" s="158"/>
      <c r="I782" s="23"/>
      <c r="J782" s="74">
        <f t="shared" si="38"/>
        <v>0</v>
      </c>
      <c r="K782" s="74">
        <f t="shared" si="39"/>
        <v>0</v>
      </c>
      <c r="L782" s="74">
        <f t="shared" si="39"/>
        <v>0</v>
      </c>
      <c r="M782" s="21"/>
    </row>
    <row r="783" spans="1:13">
      <c r="A783" s="183"/>
      <c r="B783" s="185"/>
      <c r="C783" s="153"/>
      <c r="D783" s="159"/>
      <c r="E783" s="158"/>
      <c r="F783" s="71" t="str">
        <f>IF(D783&gt;0,IF((LEFT(D783,2)=LEFT(Data!C$4,2)),"Intra","Inter"),"")</f>
        <v/>
      </c>
      <c r="G783" s="72">
        <f t="shared" si="37"/>
        <v>0</v>
      </c>
      <c r="H783" s="158"/>
      <c r="I783" s="23"/>
      <c r="J783" s="74">
        <f t="shared" si="38"/>
        <v>0</v>
      </c>
      <c r="K783" s="74">
        <f t="shared" si="39"/>
        <v>0</v>
      </c>
      <c r="L783" s="74">
        <f t="shared" si="39"/>
        <v>0</v>
      </c>
      <c r="M783" s="21"/>
    </row>
    <row r="784" spans="1:13">
      <c r="A784" s="183"/>
      <c r="B784" s="185"/>
      <c r="C784" s="153"/>
      <c r="D784" s="159"/>
      <c r="E784" s="158"/>
      <c r="F784" s="71" t="str">
        <f>IF(D784&gt;0,IF((LEFT(D784,2)=LEFT(Data!C$4,2)),"Intra","Inter"),"")</f>
        <v/>
      </c>
      <c r="G784" s="72">
        <f t="shared" si="37"/>
        <v>0</v>
      </c>
      <c r="H784" s="158"/>
      <c r="I784" s="23"/>
      <c r="J784" s="74">
        <f t="shared" si="38"/>
        <v>0</v>
      </c>
      <c r="K784" s="74">
        <f t="shared" si="39"/>
        <v>0</v>
      </c>
      <c r="L784" s="74">
        <f t="shared" si="39"/>
        <v>0</v>
      </c>
      <c r="M784" s="21"/>
    </row>
    <row r="785" spans="1:13">
      <c r="A785" s="183"/>
      <c r="B785" s="185"/>
      <c r="C785" s="153"/>
      <c r="D785" s="159"/>
      <c r="E785" s="158"/>
      <c r="F785" s="71" t="str">
        <f>IF(D785&gt;0,IF((LEFT(D785,2)=LEFT(Data!C$4,2)),"Intra","Inter"),"")</f>
        <v/>
      </c>
      <c r="G785" s="72">
        <f t="shared" si="37"/>
        <v>0</v>
      </c>
      <c r="H785" s="158"/>
      <c r="I785" s="23"/>
      <c r="J785" s="74">
        <f t="shared" si="38"/>
        <v>0</v>
      </c>
      <c r="K785" s="74">
        <f t="shared" si="39"/>
        <v>0</v>
      </c>
      <c r="L785" s="74">
        <f t="shared" si="39"/>
        <v>0</v>
      </c>
      <c r="M785" s="21"/>
    </row>
    <row r="786" spans="1:13">
      <c r="A786" s="183"/>
      <c r="B786" s="185"/>
      <c r="C786" s="153"/>
      <c r="D786" s="159"/>
      <c r="E786" s="158"/>
      <c r="F786" s="71" t="str">
        <f>IF(D786&gt;0,IF((LEFT(D786,2)=LEFT(Data!C$4,2)),"Intra","Inter"),"")</f>
        <v/>
      </c>
      <c r="G786" s="72">
        <f t="shared" si="37"/>
        <v>0</v>
      </c>
      <c r="H786" s="158"/>
      <c r="I786" s="23"/>
      <c r="J786" s="74">
        <f t="shared" si="38"/>
        <v>0</v>
      </c>
      <c r="K786" s="74">
        <f t="shared" si="39"/>
        <v>0</v>
      </c>
      <c r="L786" s="74">
        <f t="shared" si="39"/>
        <v>0</v>
      </c>
      <c r="M786" s="21"/>
    </row>
    <row r="787" spans="1:13">
      <c r="A787" s="183"/>
      <c r="B787" s="185"/>
      <c r="C787" s="153"/>
      <c r="D787" s="159"/>
      <c r="E787" s="158"/>
      <c r="F787" s="71" t="str">
        <f>IF(D787&gt;0,IF((LEFT(D787,2)=LEFT(Data!C$4,2)),"Intra","Inter"),"")</f>
        <v/>
      </c>
      <c r="G787" s="72">
        <f t="shared" si="37"/>
        <v>0</v>
      </c>
      <c r="H787" s="158"/>
      <c r="I787" s="23"/>
      <c r="J787" s="74">
        <f t="shared" si="38"/>
        <v>0</v>
      </c>
      <c r="K787" s="74">
        <f t="shared" si="39"/>
        <v>0</v>
      </c>
      <c r="L787" s="74">
        <f t="shared" si="39"/>
        <v>0</v>
      </c>
      <c r="M787" s="21"/>
    </row>
    <row r="788" spans="1:13">
      <c r="A788" s="183"/>
      <c r="B788" s="185"/>
      <c r="C788" s="153"/>
      <c r="D788" s="159"/>
      <c r="E788" s="158"/>
      <c r="F788" s="71" t="str">
        <f>IF(D788&gt;0,IF((LEFT(D788,2)=LEFT(Data!C$4,2)),"Intra","Inter"),"")</f>
        <v/>
      </c>
      <c r="G788" s="72">
        <f t="shared" si="37"/>
        <v>0</v>
      </c>
      <c r="H788" s="158"/>
      <c r="I788" s="23"/>
      <c r="J788" s="74">
        <f t="shared" si="38"/>
        <v>0</v>
      </c>
      <c r="K788" s="74">
        <f t="shared" si="39"/>
        <v>0</v>
      </c>
      <c r="L788" s="74">
        <f t="shared" si="39"/>
        <v>0</v>
      </c>
      <c r="M788" s="21"/>
    </row>
    <row r="789" spans="1:13">
      <c r="A789" s="183"/>
      <c r="B789" s="185"/>
      <c r="C789" s="153"/>
      <c r="D789" s="159"/>
      <c r="E789" s="158"/>
      <c r="F789" s="71" t="str">
        <f>IF(D789&gt;0,IF((LEFT(D789,2)=LEFT(Data!C$4,2)),"Intra","Inter"),"")</f>
        <v/>
      </c>
      <c r="G789" s="72">
        <f t="shared" si="37"/>
        <v>0</v>
      </c>
      <c r="H789" s="158"/>
      <c r="I789" s="23"/>
      <c r="J789" s="74">
        <f t="shared" si="38"/>
        <v>0</v>
      </c>
      <c r="K789" s="74">
        <f t="shared" si="39"/>
        <v>0</v>
      </c>
      <c r="L789" s="74">
        <f t="shared" si="39"/>
        <v>0</v>
      </c>
      <c r="M789" s="21"/>
    </row>
    <row r="790" spans="1:13">
      <c r="A790" s="183"/>
      <c r="B790" s="185"/>
      <c r="C790" s="153"/>
      <c r="D790" s="159"/>
      <c r="E790" s="158"/>
      <c r="F790" s="71" t="str">
        <f>IF(D790&gt;0,IF((LEFT(D790,2)=LEFT(Data!C$4,2)),"Intra","Inter"),"")</f>
        <v/>
      </c>
      <c r="G790" s="72">
        <f t="shared" si="37"/>
        <v>0</v>
      </c>
      <c r="H790" s="158"/>
      <c r="I790" s="23"/>
      <c r="J790" s="74">
        <f t="shared" si="38"/>
        <v>0</v>
      </c>
      <c r="K790" s="74">
        <f t="shared" si="39"/>
        <v>0</v>
      </c>
      <c r="L790" s="74">
        <f t="shared" si="39"/>
        <v>0</v>
      </c>
      <c r="M790" s="21"/>
    </row>
    <row r="791" spans="1:13">
      <c r="A791" s="183"/>
      <c r="B791" s="185"/>
      <c r="C791" s="153"/>
      <c r="D791" s="159"/>
      <c r="E791" s="158"/>
      <c r="F791" s="71" t="str">
        <f>IF(D791&gt;0,IF((LEFT(D791,2)=LEFT(Data!C$4,2)),"Intra","Inter"),"")</f>
        <v/>
      </c>
      <c r="G791" s="72">
        <f t="shared" si="37"/>
        <v>0</v>
      </c>
      <c r="H791" s="158"/>
      <c r="I791" s="23"/>
      <c r="J791" s="74">
        <f t="shared" si="38"/>
        <v>0</v>
      </c>
      <c r="K791" s="74">
        <f t="shared" si="39"/>
        <v>0</v>
      </c>
      <c r="L791" s="74">
        <f t="shared" si="39"/>
        <v>0</v>
      </c>
      <c r="M791" s="21"/>
    </row>
    <row r="792" spans="1:13">
      <c r="A792" s="183"/>
      <c r="B792" s="185"/>
      <c r="C792" s="153"/>
      <c r="D792" s="159"/>
      <c r="E792" s="158"/>
      <c r="F792" s="71" t="str">
        <f>IF(D792&gt;0,IF((LEFT(D792,2)=LEFT(Data!C$4,2)),"Intra","Inter"),"")</f>
        <v/>
      </c>
      <c r="G792" s="72">
        <f t="shared" si="37"/>
        <v>0</v>
      </c>
      <c r="H792" s="158"/>
      <c r="I792" s="23"/>
      <c r="J792" s="74">
        <f t="shared" si="38"/>
        <v>0</v>
      </c>
      <c r="K792" s="74">
        <f t="shared" si="39"/>
        <v>0</v>
      </c>
      <c r="L792" s="74">
        <f t="shared" si="39"/>
        <v>0</v>
      </c>
      <c r="M792" s="21"/>
    </row>
    <row r="793" spans="1:13">
      <c r="A793" s="183"/>
      <c r="B793" s="185"/>
      <c r="C793" s="153"/>
      <c r="D793" s="159"/>
      <c r="E793" s="158"/>
      <c r="F793" s="71" t="str">
        <f>IF(D793&gt;0,IF((LEFT(D793,2)=LEFT(Data!C$4,2)),"Intra","Inter"),"")</f>
        <v/>
      </c>
      <c r="G793" s="72">
        <f t="shared" si="37"/>
        <v>0</v>
      </c>
      <c r="H793" s="158"/>
      <c r="I793" s="23"/>
      <c r="J793" s="74">
        <f t="shared" si="38"/>
        <v>0</v>
      </c>
      <c r="K793" s="74">
        <f t="shared" si="39"/>
        <v>0</v>
      </c>
      <c r="L793" s="74">
        <f t="shared" si="39"/>
        <v>0</v>
      </c>
      <c r="M793" s="21"/>
    </row>
    <row r="794" spans="1:13">
      <c r="A794" s="183"/>
      <c r="B794" s="185"/>
      <c r="C794" s="153"/>
      <c r="D794" s="159"/>
      <c r="E794" s="158"/>
      <c r="F794" s="71" t="str">
        <f>IF(D794&gt;0,IF((LEFT(D794,2)=LEFT(Data!C$4,2)),"Intra","Inter"),"")</f>
        <v/>
      </c>
      <c r="G794" s="72">
        <f t="shared" si="37"/>
        <v>0</v>
      </c>
      <c r="H794" s="158"/>
      <c r="I794" s="23"/>
      <c r="J794" s="74">
        <f t="shared" si="38"/>
        <v>0</v>
      </c>
      <c r="K794" s="74">
        <f t="shared" si="39"/>
        <v>0</v>
      </c>
      <c r="L794" s="74">
        <f t="shared" si="39"/>
        <v>0</v>
      </c>
      <c r="M794" s="21"/>
    </row>
    <row r="795" spans="1:13">
      <c r="A795" s="183"/>
      <c r="B795" s="185"/>
      <c r="C795" s="153"/>
      <c r="D795" s="159"/>
      <c r="E795" s="158"/>
      <c r="F795" s="71" t="str">
        <f>IF(D795&gt;0,IF((LEFT(D795,2)=LEFT(Data!C$4,2)),"Intra","Inter"),"")</f>
        <v/>
      </c>
      <c r="G795" s="72">
        <f t="shared" si="37"/>
        <v>0</v>
      </c>
      <c r="H795" s="158"/>
      <c r="I795" s="23"/>
      <c r="J795" s="74">
        <f t="shared" si="38"/>
        <v>0</v>
      </c>
      <c r="K795" s="74">
        <f t="shared" si="39"/>
        <v>0</v>
      </c>
      <c r="L795" s="74">
        <f t="shared" si="39"/>
        <v>0</v>
      </c>
      <c r="M795" s="21"/>
    </row>
    <row r="796" spans="1:13">
      <c r="A796" s="183"/>
      <c r="B796" s="185"/>
      <c r="C796" s="153"/>
      <c r="D796" s="159"/>
      <c r="E796" s="158"/>
      <c r="F796" s="71" t="str">
        <f>IF(D796&gt;0,IF((LEFT(D796,2)=LEFT(Data!C$4,2)),"Intra","Inter"),"")</f>
        <v/>
      </c>
      <c r="G796" s="72">
        <f t="shared" si="37"/>
        <v>0</v>
      </c>
      <c r="H796" s="158"/>
      <c r="I796" s="23"/>
      <c r="J796" s="74">
        <f t="shared" si="38"/>
        <v>0</v>
      </c>
      <c r="K796" s="74">
        <f t="shared" si="39"/>
        <v>0</v>
      </c>
      <c r="L796" s="74">
        <f t="shared" si="39"/>
        <v>0</v>
      </c>
      <c r="M796" s="21"/>
    </row>
    <row r="797" spans="1:13">
      <c r="A797" s="183"/>
      <c r="B797" s="185"/>
      <c r="C797" s="153"/>
      <c r="D797" s="159"/>
      <c r="E797" s="158"/>
      <c r="F797" s="71" t="str">
        <f>IF(D797&gt;0,IF((LEFT(D797,2)=LEFT(Data!C$4,2)),"Intra","Inter"),"")</f>
        <v/>
      </c>
      <c r="G797" s="72">
        <f t="shared" si="37"/>
        <v>0</v>
      </c>
      <c r="H797" s="158"/>
      <c r="I797" s="23"/>
      <c r="J797" s="74">
        <f t="shared" si="38"/>
        <v>0</v>
      </c>
      <c r="K797" s="74">
        <f t="shared" si="39"/>
        <v>0</v>
      </c>
      <c r="L797" s="74">
        <f t="shared" si="39"/>
        <v>0</v>
      </c>
      <c r="M797" s="21"/>
    </row>
    <row r="798" spans="1:13">
      <c r="A798" s="183"/>
      <c r="B798" s="185"/>
      <c r="C798" s="153"/>
      <c r="D798" s="159"/>
      <c r="E798" s="158"/>
      <c r="F798" s="71" t="str">
        <f>IF(D798&gt;0,IF((LEFT(D798,2)=LEFT(Data!C$4,2)),"Intra","Inter"),"")</f>
        <v/>
      </c>
      <c r="G798" s="72">
        <f t="shared" si="37"/>
        <v>0</v>
      </c>
      <c r="H798" s="158"/>
      <c r="I798" s="23"/>
      <c r="J798" s="74">
        <f t="shared" si="38"/>
        <v>0</v>
      </c>
      <c r="K798" s="74">
        <f t="shared" si="39"/>
        <v>0</v>
      </c>
      <c r="L798" s="74">
        <f t="shared" si="39"/>
        <v>0</v>
      </c>
      <c r="M798" s="21"/>
    </row>
    <row r="799" spans="1:13">
      <c r="A799" s="183"/>
      <c r="B799" s="185"/>
      <c r="C799" s="153"/>
      <c r="D799" s="159"/>
      <c r="E799" s="158"/>
      <c r="F799" s="71" t="str">
        <f>IF(D799&gt;0,IF((LEFT(D799,2)=LEFT(Data!C$4,2)),"Intra","Inter"),"")</f>
        <v/>
      </c>
      <c r="G799" s="72">
        <f t="shared" si="37"/>
        <v>0</v>
      </c>
      <c r="H799" s="158"/>
      <c r="I799" s="23"/>
      <c r="J799" s="74">
        <f t="shared" si="38"/>
        <v>0</v>
      </c>
      <c r="K799" s="74">
        <f t="shared" si="39"/>
        <v>0</v>
      </c>
      <c r="L799" s="74">
        <f t="shared" si="39"/>
        <v>0</v>
      </c>
      <c r="M799" s="21"/>
    </row>
    <row r="800" spans="1:13">
      <c r="A800" s="183"/>
      <c r="B800" s="185"/>
      <c r="C800" s="153"/>
      <c r="D800" s="159"/>
      <c r="E800" s="158"/>
      <c r="F800" s="71" t="str">
        <f>IF(D800&gt;0,IF((LEFT(D800,2)=LEFT(Data!C$4,2)),"Intra","Inter"),"")</f>
        <v/>
      </c>
      <c r="G800" s="72">
        <f t="shared" si="37"/>
        <v>0</v>
      </c>
      <c r="H800" s="158"/>
      <c r="I800" s="23"/>
      <c r="J800" s="74">
        <f t="shared" si="38"/>
        <v>0</v>
      </c>
      <c r="K800" s="74">
        <f t="shared" si="39"/>
        <v>0</v>
      </c>
      <c r="L800" s="74">
        <f t="shared" si="39"/>
        <v>0</v>
      </c>
      <c r="M800" s="21"/>
    </row>
    <row r="801" spans="1:13">
      <c r="A801" s="183"/>
      <c r="B801" s="185"/>
      <c r="C801" s="153"/>
      <c r="D801" s="159"/>
      <c r="E801" s="158"/>
      <c r="F801" s="71" t="str">
        <f>IF(D801&gt;0,IF((LEFT(D801,2)=LEFT(Data!C$4,2)),"Intra","Inter"),"")</f>
        <v/>
      </c>
      <c r="G801" s="72">
        <f t="shared" si="37"/>
        <v>0</v>
      </c>
      <c r="H801" s="158"/>
      <c r="I801" s="23"/>
      <c r="J801" s="74">
        <f t="shared" si="38"/>
        <v>0</v>
      </c>
      <c r="K801" s="74">
        <f t="shared" si="39"/>
        <v>0</v>
      </c>
      <c r="L801" s="74">
        <f t="shared" si="39"/>
        <v>0</v>
      </c>
      <c r="M801" s="21"/>
    </row>
    <row r="802" spans="1:13">
      <c r="A802" s="183"/>
      <c r="B802" s="185"/>
      <c r="C802" s="153"/>
      <c r="D802" s="159"/>
      <c r="E802" s="158"/>
      <c r="F802" s="71" t="str">
        <f>IF(D802&gt;0,IF((LEFT(D802,2)=LEFT(Data!C$4,2)),"Intra","Inter"),"")</f>
        <v/>
      </c>
      <c r="G802" s="72">
        <f t="shared" si="37"/>
        <v>0</v>
      </c>
      <c r="H802" s="158"/>
      <c r="I802" s="23"/>
      <c r="J802" s="74">
        <f t="shared" si="38"/>
        <v>0</v>
      </c>
      <c r="K802" s="74">
        <f t="shared" si="39"/>
        <v>0</v>
      </c>
      <c r="L802" s="74">
        <f t="shared" si="39"/>
        <v>0</v>
      </c>
      <c r="M802" s="21"/>
    </row>
    <row r="803" spans="1:13">
      <c r="A803" s="183"/>
      <c r="B803" s="185"/>
      <c r="C803" s="153"/>
      <c r="D803" s="159"/>
      <c r="E803" s="158"/>
      <c r="F803" s="71" t="str">
        <f>IF(D803&gt;0,IF((LEFT(D803,2)=LEFT(Data!C$4,2)),"Intra","Inter"),"")</f>
        <v/>
      </c>
      <c r="G803" s="72">
        <f t="shared" si="37"/>
        <v>0</v>
      </c>
      <c r="H803" s="158"/>
      <c r="I803" s="23"/>
      <c r="J803" s="74">
        <f t="shared" si="38"/>
        <v>0</v>
      </c>
      <c r="K803" s="74">
        <f t="shared" si="39"/>
        <v>0</v>
      </c>
      <c r="L803" s="74">
        <f t="shared" si="39"/>
        <v>0</v>
      </c>
      <c r="M803" s="21"/>
    </row>
    <row r="804" spans="1:13">
      <c r="A804" s="183"/>
      <c r="B804" s="185"/>
      <c r="C804" s="153"/>
      <c r="D804" s="159"/>
      <c r="E804" s="158"/>
      <c r="F804" s="71" t="str">
        <f>IF(D804&gt;0,IF((LEFT(D804,2)=LEFT(Data!C$4,2)),"Intra","Inter"),"")</f>
        <v/>
      </c>
      <c r="G804" s="72">
        <f t="shared" si="37"/>
        <v>0</v>
      </c>
      <c r="H804" s="158"/>
      <c r="I804" s="23"/>
      <c r="J804" s="74">
        <f t="shared" si="38"/>
        <v>0</v>
      </c>
      <c r="K804" s="74">
        <f t="shared" si="39"/>
        <v>0</v>
      </c>
      <c r="L804" s="74">
        <f t="shared" si="39"/>
        <v>0</v>
      </c>
      <c r="M804" s="21"/>
    </row>
    <row r="805" spans="1:13">
      <c r="A805" s="183"/>
      <c r="B805" s="185"/>
      <c r="C805" s="153"/>
      <c r="D805" s="159"/>
      <c r="E805" s="158"/>
      <c r="F805" s="71" t="str">
        <f>IF(D805&gt;0,IF((LEFT(D805,2)=LEFT(Data!C$4,2)),"Intra","Inter"),"")</f>
        <v/>
      </c>
      <c r="G805" s="72">
        <f t="shared" si="37"/>
        <v>0</v>
      </c>
      <c r="H805" s="158"/>
      <c r="I805" s="23"/>
      <c r="J805" s="74">
        <f t="shared" si="38"/>
        <v>0</v>
      </c>
      <c r="K805" s="74">
        <f t="shared" si="39"/>
        <v>0</v>
      </c>
      <c r="L805" s="74">
        <f t="shared" si="39"/>
        <v>0</v>
      </c>
      <c r="M805" s="21"/>
    </row>
    <row r="806" spans="1:13">
      <c r="A806" s="183"/>
      <c r="B806" s="185"/>
      <c r="C806" s="153"/>
      <c r="D806" s="159"/>
      <c r="E806" s="158"/>
      <c r="F806" s="71" t="str">
        <f>IF(D806&gt;0,IF((LEFT(D806,2)=LEFT(Data!C$4,2)),"Intra","Inter"),"")</f>
        <v/>
      </c>
      <c r="G806" s="72">
        <f t="shared" si="37"/>
        <v>0</v>
      </c>
      <c r="H806" s="158"/>
      <c r="I806" s="23"/>
      <c r="J806" s="74">
        <f t="shared" si="38"/>
        <v>0</v>
      </c>
      <c r="K806" s="74">
        <f t="shared" si="39"/>
        <v>0</v>
      </c>
      <c r="L806" s="74">
        <f t="shared" si="39"/>
        <v>0</v>
      </c>
      <c r="M806" s="21"/>
    </row>
    <row r="807" spans="1:13">
      <c r="A807" s="183"/>
      <c r="B807" s="185"/>
      <c r="C807" s="153"/>
      <c r="D807" s="159"/>
      <c r="E807" s="158"/>
      <c r="F807" s="71" t="str">
        <f>IF(D807&gt;0,IF((LEFT(D807,2)=LEFT(Data!C$4,2)),"Intra","Inter"),"")</f>
        <v/>
      </c>
      <c r="G807" s="72">
        <f t="shared" si="37"/>
        <v>0</v>
      </c>
      <c r="H807" s="158"/>
      <c r="I807" s="23"/>
      <c r="J807" s="74">
        <f t="shared" si="38"/>
        <v>0</v>
      </c>
      <c r="K807" s="74">
        <f t="shared" si="39"/>
        <v>0</v>
      </c>
      <c r="L807" s="74">
        <f t="shared" si="39"/>
        <v>0</v>
      </c>
      <c r="M807" s="21"/>
    </row>
    <row r="808" spans="1:13">
      <c r="A808" s="183"/>
      <c r="B808" s="185"/>
      <c r="C808" s="153"/>
      <c r="D808" s="159"/>
      <c r="E808" s="158"/>
      <c r="F808" s="71" t="str">
        <f>IF(D808&gt;0,IF((LEFT(D808,2)=LEFT(Data!C$4,2)),"Intra","Inter"),"")</f>
        <v/>
      </c>
      <c r="G808" s="72">
        <f t="shared" si="37"/>
        <v>0</v>
      </c>
      <c r="H808" s="158"/>
      <c r="I808" s="23"/>
      <c r="J808" s="74">
        <f t="shared" si="38"/>
        <v>0</v>
      </c>
      <c r="K808" s="74">
        <f t="shared" si="39"/>
        <v>0</v>
      </c>
      <c r="L808" s="74">
        <f t="shared" si="39"/>
        <v>0</v>
      </c>
      <c r="M808" s="21"/>
    </row>
    <row r="809" spans="1:13">
      <c r="A809" s="183"/>
      <c r="B809" s="185"/>
      <c r="C809" s="153"/>
      <c r="D809" s="159"/>
      <c r="E809" s="158"/>
      <c r="F809" s="71" t="str">
        <f>IF(D809&gt;0,IF((LEFT(D809,2)=LEFT(Data!C$4,2)),"Intra","Inter"),"")</f>
        <v/>
      </c>
      <c r="G809" s="72">
        <f t="shared" si="37"/>
        <v>0</v>
      </c>
      <c r="H809" s="158"/>
      <c r="I809" s="23"/>
      <c r="J809" s="74">
        <f t="shared" si="38"/>
        <v>0</v>
      </c>
      <c r="K809" s="74">
        <f t="shared" si="39"/>
        <v>0</v>
      </c>
      <c r="L809" s="74">
        <f t="shared" si="39"/>
        <v>0</v>
      </c>
      <c r="M809" s="21"/>
    </row>
    <row r="810" spans="1:13">
      <c r="A810" s="183"/>
      <c r="B810" s="185"/>
      <c r="C810" s="153"/>
      <c r="D810" s="159"/>
      <c r="E810" s="158"/>
      <c r="F810" s="71" t="str">
        <f>IF(D810&gt;0,IF((LEFT(D810,2)=LEFT(Data!C$4,2)),"Intra","Inter"),"")</f>
        <v/>
      </c>
      <c r="G810" s="72">
        <f t="shared" si="37"/>
        <v>0</v>
      </c>
      <c r="H810" s="158"/>
      <c r="I810" s="23"/>
      <c r="J810" s="74">
        <f t="shared" si="38"/>
        <v>0</v>
      </c>
      <c r="K810" s="74">
        <f t="shared" si="39"/>
        <v>0</v>
      </c>
      <c r="L810" s="74">
        <f t="shared" si="39"/>
        <v>0</v>
      </c>
      <c r="M810" s="21"/>
    </row>
    <row r="811" spans="1:13">
      <c r="A811" s="183"/>
      <c r="B811" s="185"/>
      <c r="C811" s="153"/>
      <c r="D811" s="159"/>
      <c r="E811" s="158"/>
      <c r="F811" s="71" t="str">
        <f>IF(D811&gt;0,IF((LEFT(D811,2)=LEFT(Data!C$4,2)),"Intra","Inter"),"")</f>
        <v/>
      </c>
      <c r="G811" s="72">
        <f t="shared" si="37"/>
        <v>0</v>
      </c>
      <c r="H811" s="158"/>
      <c r="I811" s="23"/>
      <c r="J811" s="74">
        <f t="shared" si="38"/>
        <v>0</v>
      </c>
      <c r="K811" s="74">
        <f t="shared" si="39"/>
        <v>0</v>
      </c>
      <c r="L811" s="74">
        <f t="shared" si="39"/>
        <v>0</v>
      </c>
      <c r="M811" s="21"/>
    </row>
    <row r="812" spans="1:13">
      <c r="A812" s="183"/>
      <c r="B812" s="185"/>
      <c r="C812" s="153"/>
      <c r="D812" s="159"/>
      <c r="E812" s="158"/>
      <c r="F812" s="71" t="str">
        <f>IF(D812&gt;0,IF((LEFT(D812,2)=LEFT(Data!C$4,2)),"Intra","Inter"),"")</f>
        <v/>
      </c>
      <c r="G812" s="72">
        <f t="shared" si="37"/>
        <v>0</v>
      </c>
      <c r="H812" s="158"/>
      <c r="I812" s="23"/>
      <c r="J812" s="74">
        <f t="shared" si="38"/>
        <v>0</v>
      </c>
      <c r="K812" s="74">
        <f t="shared" si="39"/>
        <v>0</v>
      </c>
      <c r="L812" s="74">
        <f t="shared" si="39"/>
        <v>0</v>
      </c>
      <c r="M812" s="21"/>
    </row>
    <row r="813" spans="1:13">
      <c r="A813" s="183"/>
      <c r="B813" s="185"/>
      <c r="C813" s="153"/>
      <c r="D813" s="159"/>
      <c r="E813" s="158"/>
      <c r="F813" s="71" t="str">
        <f>IF(D813&gt;0,IF((LEFT(D813,2)=LEFT(Data!C$4,2)),"Intra","Inter"),"")</f>
        <v/>
      </c>
      <c r="G813" s="72">
        <f t="shared" si="37"/>
        <v>0</v>
      </c>
      <c r="H813" s="158"/>
      <c r="I813" s="23"/>
      <c r="J813" s="74">
        <f t="shared" si="38"/>
        <v>0</v>
      </c>
      <c r="K813" s="74">
        <f t="shared" si="39"/>
        <v>0</v>
      </c>
      <c r="L813" s="74">
        <f t="shared" si="39"/>
        <v>0</v>
      </c>
      <c r="M813" s="21"/>
    </row>
    <row r="814" spans="1:13">
      <c r="A814" s="183"/>
      <c r="B814" s="185"/>
      <c r="C814" s="153"/>
      <c r="D814" s="159"/>
      <c r="E814" s="158"/>
      <c r="F814" s="71" t="str">
        <f>IF(D814&gt;0,IF((LEFT(D814,2)=LEFT(Data!C$4,2)),"Intra","Inter"),"")</f>
        <v/>
      </c>
      <c r="G814" s="72">
        <f t="shared" si="37"/>
        <v>0</v>
      </c>
      <c r="H814" s="158"/>
      <c r="I814" s="23"/>
      <c r="J814" s="74">
        <f t="shared" si="38"/>
        <v>0</v>
      </c>
      <c r="K814" s="74">
        <f t="shared" si="39"/>
        <v>0</v>
      </c>
      <c r="L814" s="74">
        <f t="shared" si="39"/>
        <v>0</v>
      </c>
      <c r="M814" s="21"/>
    </row>
    <row r="815" spans="1:13">
      <c r="A815" s="183"/>
      <c r="B815" s="185"/>
      <c r="C815" s="153"/>
      <c r="D815" s="159"/>
      <c r="E815" s="158"/>
      <c r="F815" s="71" t="str">
        <f>IF(D815&gt;0,IF((LEFT(D815,2)=LEFT(Data!C$4,2)),"Intra","Inter"),"")</f>
        <v/>
      </c>
      <c r="G815" s="72">
        <f t="shared" si="37"/>
        <v>0</v>
      </c>
      <c r="H815" s="158"/>
      <c r="I815" s="23"/>
      <c r="J815" s="74">
        <f t="shared" si="38"/>
        <v>0</v>
      </c>
      <c r="K815" s="74">
        <f t="shared" si="39"/>
        <v>0</v>
      </c>
      <c r="L815" s="74">
        <f t="shared" si="39"/>
        <v>0</v>
      </c>
      <c r="M815" s="21"/>
    </row>
    <row r="816" spans="1:13">
      <c r="A816" s="183"/>
      <c r="B816" s="185"/>
      <c r="C816" s="153"/>
      <c r="D816" s="159"/>
      <c r="E816" s="158"/>
      <c r="F816" s="71" t="str">
        <f>IF(D816&gt;0,IF((LEFT(D816,2)=LEFT(Data!C$4,2)),"Intra","Inter"),"")</f>
        <v/>
      </c>
      <c r="G816" s="72">
        <f t="shared" si="37"/>
        <v>0</v>
      </c>
      <c r="H816" s="158"/>
      <c r="I816" s="23"/>
      <c r="J816" s="74">
        <f t="shared" si="38"/>
        <v>0</v>
      </c>
      <c r="K816" s="74">
        <f t="shared" si="39"/>
        <v>0</v>
      </c>
      <c r="L816" s="74">
        <f t="shared" si="39"/>
        <v>0</v>
      </c>
      <c r="M816" s="21"/>
    </row>
    <row r="817" spans="1:13">
      <c r="A817" s="183"/>
      <c r="B817" s="185"/>
      <c r="C817" s="153"/>
      <c r="D817" s="159"/>
      <c r="E817" s="158"/>
      <c r="F817" s="71" t="str">
        <f>IF(D817&gt;0,IF((LEFT(D817,2)=LEFT(Data!C$4,2)),"Intra","Inter"),"")</f>
        <v/>
      </c>
      <c r="G817" s="72">
        <f t="shared" si="37"/>
        <v>0</v>
      </c>
      <c r="H817" s="158"/>
      <c r="I817" s="23"/>
      <c r="J817" s="74">
        <f t="shared" si="38"/>
        <v>0</v>
      </c>
      <c r="K817" s="74">
        <f t="shared" si="39"/>
        <v>0</v>
      </c>
      <c r="L817" s="74">
        <f t="shared" si="39"/>
        <v>0</v>
      </c>
      <c r="M817" s="21"/>
    </row>
    <row r="818" spans="1:13">
      <c r="A818" s="183"/>
      <c r="B818" s="185"/>
      <c r="C818" s="153"/>
      <c r="D818" s="159"/>
      <c r="E818" s="158"/>
      <c r="F818" s="71" t="str">
        <f>IF(D818&gt;0,IF((LEFT(D818,2)=LEFT(Data!C$4,2)),"Intra","Inter"),"")</f>
        <v/>
      </c>
      <c r="G818" s="72">
        <f t="shared" si="37"/>
        <v>0</v>
      </c>
      <c r="H818" s="158"/>
      <c r="I818" s="23"/>
      <c r="J818" s="74">
        <f t="shared" si="38"/>
        <v>0</v>
      </c>
      <c r="K818" s="74">
        <f t="shared" si="39"/>
        <v>0</v>
      </c>
      <c r="L818" s="74">
        <f t="shared" si="39"/>
        <v>0</v>
      </c>
      <c r="M818" s="21"/>
    </row>
    <row r="819" spans="1:13">
      <c r="A819" s="183"/>
      <c r="B819" s="185"/>
      <c r="C819" s="153"/>
      <c r="D819" s="159"/>
      <c r="E819" s="158"/>
      <c r="F819" s="71" t="str">
        <f>IF(D819&gt;0,IF((LEFT(D819,2)=LEFT(Data!C$4,2)),"Intra","Inter"),"")</f>
        <v/>
      </c>
      <c r="G819" s="72">
        <f t="shared" si="37"/>
        <v>0</v>
      </c>
      <c r="H819" s="158"/>
      <c r="I819" s="23"/>
      <c r="J819" s="74">
        <f t="shared" si="38"/>
        <v>0</v>
      </c>
      <c r="K819" s="74">
        <f t="shared" si="39"/>
        <v>0</v>
      </c>
      <c r="L819" s="74">
        <f t="shared" si="39"/>
        <v>0</v>
      </c>
      <c r="M819" s="21"/>
    </row>
    <row r="820" spans="1:13">
      <c r="A820" s="183"/>
      <c r="B820" s="185"/>
      <c r="C820" s="153"/>
      <c r="D820" s="159"/>
      <c r="E820" s="158"/>
      <c r="F820" s="71" t="str">
        <f>IF(D820&gt;0,IF((LEFT(D820,2)=LEFT(Data!C$4,2)),"Intra","Inter"),"")</f>
        <v/>
      </c>
      <c r="G820" s="72">
        <f t="shared" si="37"/>
        <v>0</v>
      </c>
      <c r="H820" s="158"/>
      <c r="I820" s="23"/>
      <c r="J820" s="74">
        <f t="shared" si="38"/>
        <v>0</v>
      </c>
      <c r="K820" s="74">
        <f t="shared" si="39"/>
        <v>0</v>
      </c>
      <c r="L820" s="74">
        <f t="shared" si="39"/>
        <v>0</v>
      </c>
      <c r="M820" s="21"/>
    </row>
    <row r="821" spans="1:13">
      <c r="A821" s="183"/>
      <c r="B821" s="185"/>
      <c r="C821" s="153"/>
      <c r="D821" s="159"/>
      <c r="E821" s="158"/>
      <c r="F821" s="71" t="str">
        <f>IF(D821&gt;0,IF((LEFT(D821,2)=LEFT(Data!C$4,2)),"Intra","Inter"),"")</f>
        <v/>
      </c>
      <c r="G821" s="72">
        <f t="shared" si="37"/>
        <v>0</v>
      </c>
      <c r="H821" s="158"/>
      <c r="I821" s="23"/>
      <c r="J821" s="74">
        <f t="shared" si="38"/>
        <v>0</v>
      </c>
      <c r="K821" s="74">
        <f t="shared" si="39"/>
        <v>0</v>
      </c>
      <c r="L821" s="74">
        <f t="shared" si="39"/>
        <v>0</v>
      </c>
      <c r="M821" s="21"/>
    </row>
    <row r="822" spans="1:13">
      <c r="A822" s="183"/>
      <c r="B822" s="185"/>
      <c r="C822" s="153"/>
      <c r="D822" s="159"/>
      <c r="E822" s="158"/>
      <c r="F822" s="71" t="str">
        <f>IF(D822&gt;0,IF((LEFT(D822,2)=LEFT(Data!C$4,2)),"Intra","Inter"),"")</f>
        <v/>
      </c>
      <c r="G822" s="72">
        <f t="shared" si="37"/>
        <v>0</v>
      </c>
      <c r="H822" s="158"/>
      <c r="I822" s="23"/>
      <c r="J822" s="74">
        <f t="shared" si="38"/>
        <v>0</v>
      </c>
      <c r="K822" s="74">
        <f t="shared" si="39"/>
        <v>0</v>
      </c>
      <c r="L822" s="74">
        <f t="shared" si="39"/>
        <v>0</v>
      </c>
      <c r="M822" s="21"/>
    </row>
    <row r="823" spans="1:13">
      <c r="A823" s="183"/>
      <c r="B823" s="185"/>
      <c r="C823" s="153"/>
      <c r="D823" s="159"/>
      <c r="E823" s="158"/>
      <c r="F823" s="71" t="str">
        <f>IF(D823&gt;0,IF((LEFT(D823,2)=LEFT(Data!C$4,2)),"Intra","Inter"),"")</f>
        <v/>
      </c>
      <c r="G823" s="72">
        <f t="shared" si="37"/>
        <v>0</v>
      </c>
      <c r="H823" s="158"/>
      <c r="I823" s="23"/>
      <c r="J823" s="74">
        <f t="shared" si="38"/>
        <v>0</v>
      </c>
      <c r="K823" s="74">
        <f t="shared" si="39"/>
        <v>0</v>
      </c>
      <c r="L823" s="74">
        <f t="shared" si="39"/>
        <v>0</v>
      </c>
      <c r="M823" s="21"/>
    </row>
    <row r="824" spans="1:13">
      <c r="A824" s="183"/>
      <c r="B824" s="185"/>
      <c r="C824" s="153"/>
      <c r="D824" s="159"/>
      <c r="E824" s="158"/>
      <c r="F824" s="71" t="str">
        <f>IF(D824&gt;0,IF((LEFT(D824,2)=LEFT(Data!C$4,2)),"Intra","Inter"),"")</f>
        <v/>
      </c>
      <c r="G824" s="72">
        <f t="shared" si="37"/>
        <v>0</v>
      </c>
      <c r="H824" s="158"/>
      <c r="I824" s="23"/>
      <c r="J824" s="74">
        <f t="shared" si="38"/>
        <v>0</v>
      </c>
      <c r="K824" s="74">
        <f t="shared" si="39"/>
        <v>0</v>
      </c>
      <c r="L824" s="74">
        <f t="shared" si="39"/>
        <v>0</v>
      </c>
      <c r="M824" s="21"/>
    </row>
    <row r="825" spans="1:13">
      <c r="A825" s="183"/>
      <c r="B825" s="185"/>
      <c r="C825" s="153"/>
      <c r="D825" s="159"/>
      <c r="E825" s="158"/>
      <c r="F825" s="71" t="str">
        <f>IF(D825&gt;0,IF((LEFT(D825,2)=LEFT(Data!C$4,2)),"Intra","Inter"),"")</f>
        <v/>
      </c>
      <c r="G825" s="72">
        <f t="shared" si="37"/>
        <v>0</v>
      </c>
      <c r="H825" s="158"/>
      <c r="I825" s="23"/>
      <c r="J825" s="74">
        <f t="shared" si="38"/>
        <v>0</v>
      </c>
      <c r="K825" s="74">
        <f t="shared" si="39"/>
        <v>0</v>
      </c>
      <c r="L825" s="74">
        <f t="shared" si="39"/>
        <v>0</v>
      </c>
      <c r="M825" s="21"/>
    </row>
    <row r="826" spans="1:13">
      <c r="A826" s="183"/>
      <c r="B826" s="185"/>
      <c r="C826" s="153"/>
      <c r="D826" s="159"/>
      <c r="E826" s="158"/>
      <c r="F826" s="71" t="str">
        <f>IF(D826&gt;0,IF((LEFT(D826,2)=LEFT(Data!C$4,2)),"Intra","Inter"),"")</f>
        <v/>
      </c>
      <c r="G826" s="72">
        <f t="shared" si="37"/>
        <v>0</v>
      </c>
      <c r="H826" s="158"/>
      <c r="I826" s="23"/>
      <c r="J826" s="74">
        <f t="shared" si="38"/>
        <v>0</v>
      </c>
      <c r="K826" s="74">
        <f t="shared" si="39"/>
        <v>0</v>
      </c>
      <c r="L826" s="74">
        <f t="shared" si="39"/>
        <v>0</v>
      </c>
      <c r="M826" s="21"/>
    </row>
    <row r="827" spans="1:13">
      <c r="A827" s="183"/>
      <c r="B827" s="185"/>
      <c r="C827" s="153"/>
      <c r="D827" s="159"/>
      <c r="E827" s="158"/>
      <c r="F827" s="71" t="str">
        <f>IF(D827&gt;0,IF((LEFT(D827,2)=LEFT(Data!C$4,2)),"Intra","Inter"),"")</f>
        <v/>
      </c>
      <c r="G827" s="72">
        <f t="shared" si="37"/>
        <v>0</v>
      </c>
      <c r="H827" s="158"/>
      <c r="I827" s="23"/>
      <c r="J827" s="74">
        <f t="shared" si="38"/>
        <v>0</v>
      </c>
      <c r="K827" s="74">
        <f t="shared" si="39"/>
        <v>0</v>
      </c>
      <c r="L827" s="74">
        <f t="shared" si="39"/>
        <v>0</v>
      </c>
      <c r="M827" s="21"/>
    </row>
    <row r="828" spans="1:13">
      <c r="A828" s="183"/>
      <c r="B828" s="185"/>
      <c r="C828" s="153"/>
      <c r="D828" s="159"/>
      <c r="E828" s="158"/>
      <c r="F828" s="71" t="str">
        <f>IF(D828&gt;0,IF((LEFT(D828,2)=LEFT(Data!C$4,2)),"Intra","Inter"),"")</f>
        <v/>
      </c>
      <c r="G828" s="72">
        <f t="shared" si="37"/>
        <v>0</v>
      </c>
      <c r="H828" s="158"/>
      <c r="I828" s="23"/>
      <c r="J828" s="74">
        <f t="shared" si="38"/>
        <v>0</v>
      </c>
      <c r="K828" s="74">
        <f t="shared" si="39"/>
        <v>0</v>
      </c>
      <c r="L828" s="74">
        <f t="shared" si="39"/>
        <v>0</v>
      </c>
      <c r="M828" s="21"/>
    </row>
    <row r="829" spans="1:13">
      <c r="A829" s="183"/>
      <c r="B829" s="185"/>
      <c r="C829" s="153"/>
      <c r="D829" s="159"/>
      <c r="E829" s="158"/>
      <c r="F829" s="71" t="str">
        <f>IF(D829&gt;0,IF((LEFT(D829,2)=LEFT(Data!C$4,2)),"Intra","Inter"),"")</f>
        <v/>
      </c>
      <c r="G829" s="72">
        <f t="shared" si="37"/>
        <v>0</v>
      </c>
      <c r="H829" s="158"/>
      <c r="I829" s="23"/>
      <c r="J829" s="74">
        <f t="shared" si="38"/>
        <v>0</v>
      </c>
      <c r="K829" s="74">
        <f t="shared" si="39"/>
        <v>0</v>
      </c>
      <c r="L829" s="74">
        <f t="shared" si="39"/>
        <v>0</v>
      </c>
      <c r="M829" s="21"/>
    </row>
    <row r="830" spans="1:13">
      <c r="A830" s="183"/>
      <c r="B830" s="185"/>
      <c r="C830" s="153"/>
      <c r="D830" s="159"/>
      <c r="E830" s="158"/>
      <c r="F830" s="71" t="str">
        <f>IF(D830&gt;0,IF((LEFT(D830,2)=LEFT(Data!C$4,2)),"Intra","Inter"),"")</f>
        <v/>
      </c>
      <c r="G830" s="72">
        <f t="shared" si="37"/>
        <v>0</v>
      </c>
      <c r="H830" s="158"/>
      <c r="I830" s="23"/>
      <c r="J830" s="74">
        <f t="shared" si="38"/>
        <v>0</v>
      </c>
      <c r="K830" s="74">
        <f t="shared" si="39"/>
        <v>0</v>
      </c>
      <c r="L830" s="74">
        <f t="shared" si="39"/>
        <v>0</v>
      </c>
      <c r="M830" s="21"/>
    </row>
    <row r="831" spans="1:13">
      <c r="A831" s="183"/>
      <c r="B831" s="185"/>
      <c r="C831" s="153"/>
      <c r="D831" s="159"/>
      <c r="E831" s="158"/>
      <c r="F831" s="71" t="str">
        <f>IF(D831&gt;0,IF((LEFT(D831,2)=LEFT(Data!C$4,2)),"Intra","Inter"),"")</f>
        <v/>
      </c>
      <c r="G831" s="72">
        <f t="shared" si="37"/>
        <v>0</v>
      </c>
      <c r="H831" s="158"/>
      <c r="I831" s="23"/>
      <c r="J831" s="74">
        <f t="shared" si="38"/>
        <v>0</v>
      </c>
      <c r="K831" s="74">
        <f t="shared" si="39"/>
        <v>0</v>
      </c>
      <c r="L831" s="74">
        <f t="shared" si="39"/>
        <v>0</v>
      </c>
      <c r="M831" s="21"/>
    </row>
    <row r="832" spans="1:13">
      <c r="A832" s="183"/>
      <c r="B832" s="185"/>
      <c r="C832" s="153"/>
      <c r="D832" s="159"/>
      <c r="E832" s="158"/>
      <c r="F832" s="71" t="str">
        <f>IF(D832&gt;0,IF((LEFT(D832,2)=LEFT(Data!C$4,2)),"Intra","Inter"),"")</f>
        <v/>
      </c>
      <c r="G832" s="72">
        <f t="shared" si="37"/>
        <v>0</v>
      </c>
      <c r="H832" s="158"/>
      <c r="I832" s="23"/>
      <c r="J832" s="74">
        <f t="shared" si="38"/>
        <v>0</v>
      </c>
      <c r="K832" s="74">
        <f t="shared" si="39"/>
        <v>0</v>
      </c>
      <c r="L832" s="74">
        <f t="shared" si="39"/>
        <v>0</v>
      </c>
      <c r="M832" s="21"/>
    </row>
    <row r="833" spans="1:13">
      <c r="A833" s="183"/>
      <c r="B833" s="185"/>
      <c r="C833" s="153"/>
      <c r="D833" s="159"/>
      <c r="E833" s="158"/>
      <c r="F833" s="71" t="str">
        <f>IF(D833&gt;0,IF((LEFT(D833,2)=LEFT(Data!C$4,2)),"Intra","Inter"),"")</f>
        <v/>
      </c>
      <c r="G833" s="72">
        <f t="shared" si="37"/>
        <v>0</v>
      </c>
      <c r="H833" s="158"/>
      <c r="I833" s="23"/>
      <c r="J833" s="74">
        <f t="shared" si="38"/>
        <v>0</v>
      </c>
      <c r="K833" s="74">
        <f t="shared" si="39"/>
        <v>0</v>
      </c>
      <c r="L833" s="74">
        <f t="shared" si="39"/>
        <v>0</v>
      </c>
      <c r="M833" s="21"/>
    </row>
    <row r="834" spans="1:13">
      <c r="A834" s="183"/>
      <c r="B834" s="185"/>
      <c r="C834" s="153"/>
      <c r="D834" s="159"/>
      <c r="E834" s="158"/>
      <c r="F834" s="71" t="str">
        <f>IF(D834&gt;0,IF((LEFT(D834,2)=LEFT(Data!C$4,2)),"Intra","Inter"),"")</f>
        <v/>
      </c>
      <c r="G834" s="72">
        <f t="shared" si="37"/>
        <v>0</v>
      </c>
      <c r="H834" s="158"/>
      <c r="I834" s="23"/>
      <c r="J834" s="74">
        <f t="shared" si="38"/>
        <v>0</v>
      </c>
      <c r="K834" s="74">
        <f t="shared" si="39"/>
        <v>0</v>
      </c>
      <c r="L834" s="74">
        <f t="shared" si="39"/>
        <v>0</v>
      </c>
      <c r="M834" s="21"/>
    </row>
    <row r="835" spans="1:13">
      <c r="A835" s="183"/>
      <c r="B835" s="185"/>
      <c r="C835" s="153"/>
      <c r="D835" s="159"/>
      <c r="E835" s="158"/>
      <c r="F835" s="71" t="str">
        <f>IF(D835&gt;0,IF((LEFT(D835,2)=LEFT(Data!C$4,2)),"Intra","Inter"),"")</f>
        <v/>
      </c>
      <c r="G835" s="72">
        <f t="shared" si="37"/>
        <v>0</v>
      </c>
      <c r="H835" s="158"/>
      <c r="I835" s="23"/>
      <c r="J835" s="74">
        <f t="shared" si="38"/>
        <v>0</v>
      </c>
      <c r="K835" s="74">
        <f t="shared" si="39"/>
        <v>0</v>
      </c>
      <c r="L835" s="74">
        <f t="shared" si="39"/>
        <v>0</v>
      </c>
      <c r="M835" s="21"/>
    </row>
    <row r="836" spans="1:13">
      <c r="A836" s="183"/>
      <c r="B836" s="185"/>
      <c r="C836" s="153"/>
      <c r="D836" s="159"/>
      <c r="E836" s="158"/>
      <c r="F836" s="71" t="str">
        <f>IF(D836&gt;0,IF((LEFT(D836,2)=LEFT(Data!C$4,2)),"Intra","Inter"),"")</f>
        <v/>
      </c>
      <c r="G836" s="72">
        <f t="shared" si="37"/>
        <v>0</v>
      </c>
      <c r="H836" s="158"/>
      <c r="I836" s="23"/>
      <c r="J836" s="74">
        <f t="shared" si="38"/>
        <v>0</v>
      </c>
      <c r="K836" s="74">
        <f t="shared" si="39"/>
        <v>0</v>
      </c>
      <c r="L836" s="74">
        <f t="shared" si="39"/>
        <v>0</v>
      </c>
      <c r="M836" s="21"/>
    </row>
    <row r="837" spans="1:13">
      <c r="A837" s="183"/>
      <c r="B837" s="185"/>
      <c r="C837" s="153"/>
      <c r="D837" s="159"/>
      <c r="E837" s="158"/>
      <c r="F837" s="71" t="str">
        <f>IF(D837&gt;0,IF((LEFT(D837,2)=LEFT(Data!C$4,2)),"Intra","Inter"),"")</f>
        <v/>
      </c>
      <c r="G837" s="72">
        <f t="shared" si="37"/>
        <v>0</v>
      </c>
      <c r="H837" s="158"/>
      <c r="I837" s="23"/>
      <c r="J837" s="74">
        <f t="shared" si="38"/>
        <v>0</v>
      </c>
      <c r="K837" s="74">
        <f t="shared" si="39"/>
        <v>0</v>
      </c>
      <c r="L837" s="74">
        <f t="shared" si="39"/>
        <v>0</v>
      </c>
      <c r="M837" s="21"/>
    </row>
    <row r="838" spans="1:13">
      <c r="A838" s="183"/>
      <c r="B838" s="185"/>
      <c r="C838" s="153"/>
      <c r="D838" s="159"/>
      <c r="E838" s="158"/>
      <c r="F838" s="71" t="str">
        <f>IF(D838&gt;0,IF((LEFT(D838,2)=LEFT(Data!C$4,2)),"Intra","Inter"),"")</f>
        <v/>
      </c>
      <c r="G838" s="72">
        <f t="shared" si="37"/>
        <v>0</v>
      </c>
      <c r="H838" s="158"/>
      <c r="I838" s="23"/>
      <c r="J838" s="74">
        <f t="shared" si="38"/>
        <v>0</v>
      </c>
      <c r="K838" s="74">
        <f t="shared" si="39"/>
        <v>0</v>
      </c>
      <c r="L838" s="74">
        <f t="shared" si="39"/>
        <v>0</v>
      </c>
      <c r="M838" s="21"/>
    </row>
    <row r="839" spans="1:13">
      <c r="A839" s="183"/>
      <c r="B839" s="185"/>
      <c r="C839" s="153"/>
      <c r="D839" s="159"/>
      <c r="E839" s="158"/>
      <c r="F839" s="71" t="str">
        <f>IF(D839&gt;0,IF((LEFT(D839,2)=LEFT(Data!C$4,2)),"Intra","Inter"),"")</f>
        <v/>
      </c>
      <c r="G839" s="72">
        <f t="shared" si="37"/>
        <v>0</v>
      </c>
      <c r="H839" s="158"/>
      <c r="I839" s="23"/>
      <c r="J839" s="74">
        <f t="shared" si="38"/>
        <v>0</v>
      </c>
      <c r="K839" s="74">
        <f t="shared" si="39"/>
        <v>0</v>
      </c>
      <c r="L839" s="74">
        <f t="shared" si="39"/>
        <v>0</v>
      </c>
      <c r="M839" s="21"/>
    </row>
    <row r="840" spans="1:13">
      <c r="A840" s="183"/>
      <c r="B840" s="185"/>
      <c r="C840" s="153"/>
      <c r="D840" s="159"/>
      <c r="E840" s="158"/>
      <c r="F840" s="71" t="str">
        <f>IF(D840&gt;0,IF((LEFT(D840,2)=LEFT(Data!C$4,2)),"Intra","Inter"),"")</f>
        <v/>
      </c>
      <c r="G840" s="72">
        <f t="shared" ref="G840:G903" si="40">ROUND(H840+J840+K840+L840,0)</f>
        <v>0</v>
      </c>
      <c r="H840" s="158"/>
      <c r="I840" s="23"/>
      <c r="J840" s="74">
        <f t="shared" si="38"/>
        <v>0</v>
      </c>
      <c r="K840" s="74">
        <f t="shared" si="39"/>
        <v>0</v>
      </c>
      <c r="L840" s="74">
        <f t="shared" si="39"/>
        <v>0</v>
      </c>
      <c r="M840" s="21"/>
    </row>
    <row r="841" spans="1:13">
      <c r="A841" s="183"/>
      <c r="B841" s="185"/>
      <c r="C841" s="153"/>
      <c r="D841" s="159"/>
      <c r="E841" s="158"/>
      <c r="F841" s="71" t="str">
        <f>IF(D841&gt;0,IF((LEFT(D841,2)=LEFT(Data!C$4,2)),"Intra","Inter"),"")</f>
        <v/>
      </c>
      <c r="G841" s="72">
        <f t="shared" si="40"/>
        <v>0</v>
      </c>
      <c r="H841" s="158"/>
      <c r="I841" s="23"/>
      <c r="J841" s="74">
        <f t="shared" si="38"/>
        <v>0</v>
      </c>
      <c r="K841" s="74">
        <f t="shared" si="39"/>
        <v>0</v>
      </c>
      <c r="L841" s="74">
        <f t="shared" si="39"/>
        <v>0</v>
      </c>
      <c r="M841" s="21"/>
    </row>
    <row r="842" spans="1:13">
      <c r="A842" s="183"/>
      <c r="B842" s="185"/>
      <c r="C842" s="153"/>
      <c r="D842" s="159"/>
      <c r="E842" s="158"/>
      <c r="F842" s="71" t="str">
        <f>IF(D842&gt;0,IF((LEFT(D842,2)=LEFT(Data!C$4,2)),"Intra","Inter"),"")</f>
        <v/>
      </c>
      <c r="G842" s="72">
        <f t="shared" si="40"/>
        <v>0</v>
      </c>
      <c r="H842" s="158"/>
      <c r="I842" s="23"/>
      <c r="J842" s="74">
        <f t="shared" si="38"/>
        <v>0</v>
      </c>
      <c r="K842" s="74">
        <f t="shared" si="39"/>
        <v>0</v>
      </c>
      <c r="L842" s="74">
        <f t="shared" si="39"/>
        <v>0</v>
      </c>
      <c r="M842" s="21"/>
    </row>
    <row r="843" spans="1:13">
      <c r="A843" s="183"/>
      <c r="B843" s="185"/>
      <c r="C843" s="153"/>
      <c r="D843" s="159"/>
      <c r="E843" s="158"/>
      <c r="F843" s="71" t="str">
        <f>IF(D843&gt;0,IF((LEFT(D843,2)=LEFT(Data!C$4,2)),"Intra","Inter"),"")</f>
        <v/>
      </c>
      <c r="G843" s="72">
        <f t="shared" si="40"/>
        <v>0</v>
      </c>
      <c r="H843" s="158"/>
      <c r="I843" s="23"/>
      <c r="J843" s="74">
        <f t="shared" si="38"/>
        <v>0</v>
      </c>
      <c r="K843" s="74">
        <f t="shared" si="39"/>
        <v>0</v>
      </c>
      <c r="L843" s="74">
        <f t="shared" si="39"/>
        <v>0</v>
      </c>
      <c r="M843" s="21"/>
    </row>
    <row r="844" spans="1:13">
      <c r="A844" s="183"/>
      <c r="B844" s="185"/>
      <c r="C844" s="153"/>
      <c r="D844" s="159"/>
      <c r="E844" s="158"/>
      <c r="F844" s="71" t="str">
        <f>IF(D844&gt;0,IF((LEFT(D844,2)=LEFT(Data!C$4,2)),"Intra","Inter"),"")</f>
        <v/>
      </c>
      <c r="G844" s="72">
        <f t="shared" si="40"/>
        <v>0</v>
      </c>
      <c r="H844" s="158"/>
      <c r="I844" s="23"/>
      <c r="J844" s="74">
        <f t="shared" ref="J844:J907" si="41">IF($F844="inter",IF($I844&lt;&gt;"Exempt",IF($I844&lt;&gt;"Non GST",($H844*($I844)),(0)),(0)),(0))</f>
        <v>0</v>
      </c>
      <c r="K844" s="74">
        <f t="shared" ref="K844:L875" si="42">IF($F844="intra",IF($I844&lt;&gt;"Exempt",IF($I844&lt;&gt;"Non GST",($H844*($I844/2)),(0)),(0)),(0))</f>
        <v>0</v>
      </c>
      <c r="L844" s="74">
        <f t="shared" si="42"/>
        <v>0</v>
      </c>
      <c r="M844" s="21"/>
    </row>
    <row r="845" spans="1:13">
      <c r="A845" s="183"/>
      <c r="B845" s="185"/>
      <c r="C845" s="153"/>
      <c r="D845" s="159"/>
      <c r="E845" s="158"/>
      <c r="F845" s="71" t="str">
        <f>IF(D845&gt;0,IF((LEFT(D845,2)=LEFT(Data!C$4,2)),"Intra","Inter"),"")</f>
        <v/>
      </c>
      <c r="G845" s="72">
        <f t="shared" si="40"/>
        <v>0</v>
      </c>
      <c r="H845" s="158"/>
      <c r="I845" s="23"/>
      <c r="J845" s="74">
        <f t="shared" si="41"/>
        <v>0</v>
      </c>
      <c r="K845" s="74">
        <f t="shared" si="42"/>
        <v>0</v>
      </c>
      <c r="L845" s="74">
        <f t="shared" si="42"/>
        <v>0</v>
      </c>
      <c r="M845" s="21"/>
    </row>
    <row r="846" spans="1:13">
      <c r="A846" s="183"/>
      <c r="B846" s="185"/>
      <c r="C846" s="153"/>
      <c r="D846" s="159"/>
      <c r="E846" s="158"/>
      <c r="F846" s="71" t="str">
        <f>IF(D846&gt;0,IF((LEFT(D846,2)=LEFT(Data!C$4,2)),"Intra","Inter"),"")</f>
        <v/>
      </c>
      <c r="G846" s="72">
        <f t="shared" si="40"/>
        <v>0</v>
      </c>
      <c r="H846" s="158"/>
      <c r="I846" s="23"/>
      <c r="J846" s="74">
        <f t="shared" si="41"/>
        <v>0</v>
      </c>
      <c r="K846" s="74">
        <f t="shared" si="42"/>
        <v>0</v>
      </c>
      <c r="L846" s="74">
        <f t="shared" si="42"/>
        <v>0</v>
      </c>
      <c r="M846" s="21"/>
    </row>
    <row r="847" spans="1:13">
      <c r="A847" s="183"/>
      <c r="B847" s="185"/>
      <c r="C847" s="153"/>
      <c r="D847" s="159"/>
      <c r="E847" s="158"/>
      <c r="F847" s="71" t="str">
        <f>IF(D847&gt;0,IF((LEFT(D847,2)=LEFT(Data!C$4,2)),"Intra","Inter"),"")</f>
        <v/>
      </c>
      <c r="G847" s="72">
        <f t="shared" si="40"/>
        <v>0</v>
      </c>
      <c r="H847" s="158"/>
      <c r="I847" s="23"/>
      <c r="J847" s="74">
        <f t="shared" si="41"/>
        <v>0</v>
      </c>
      <c r="K847" s="74">
        <f t="shared" si="42"/>
        <v>0</v>
      </c>
      <c r="L847" s="74">
        <f t="shared" si="42"/>
        <v>0</v>
      </c>
      <c r="M847" s="21"/>
    </row>
    <row r="848" spans="1:13">
      <c r="A848" s="183"/>
      <c r="B848" s="185"/>
      <c r="C848" s="153"/>
      <c r="D848" s="159"/>
      <c r="E848" s="158"/>
      <c r="F848" s="71" t="str">
        <f>IF(D848&gt;0,IF((LEFT(D848,2)=LEFT(Data!C$4,2)),"Intra","Inter"),"")</f>
        <v/>
      </c>
      <c r="G848" s="72">
        <f t="shared" si="40"/>
        <v>0</v>
      </c>
      <c r="H848" s="158"/>
      <c r="I848" s="23"/>
      <c r="J848" s="74">
        <f t="shared" si="41"/>
        <v>0</v>
      </c>
      <c r="K848" s="74">
        <f t="shared" si="42"/>
        <v>0</v>
      </c>
      <c r="L848" s="74">
        <f t="shared" si="42"/>
        <v>0</v>
      </c>
      <c r="M848" s="21"/>
    </row>
    <row r="849" spans="1:13">
      <c r="A849" s="183"/>
      <c r="B849" s="185"/>
      <c r="C849" s="153"/>
      <c r="D849" s="159"/>
      <c r="E849" s="158"/>
      <c r="F849" s="71" t="str">
        <f>IF(D849&gt;0,IF((LEFT(D849,2)=LEFT(Data!C$4,2)),"Intra","Inter"),"")</f>
        <v/>
      </c>
      <c r="G849" s="72">
        <f t="shared" si="40"/>
        <v>0</v>
      </c>
      <c r="H849" s="158"/>
      <c r="I849" s="23"/>
      <c r="J849" s="74">
        <f t="shared" si="41"/>
        <v>0</v>
      </c>
      <c r="K849" s="74">
        <f t="shared" si="42"/>
        <v>0</v>
      </c>
      <c r="L849" s="74">
        <f t="shared" si="42"/>
        <v>0</v>
      </c>
      <c r="M849" s="21"/>
    </row>
    <row r="850" spans="1:13">
      <c r="A850" s="183"/>
      <c r="B850" s="185"/>
      <c r="C850" s="153"/>
      <c r="D850" s="159"/>
      <c r="E850" s="158"/>
      <c r="F850" s="71" t="str">
        <f>IF(D850&gt;0,IF((LEFT(D850,2)=LEFT(Data!C$4,2)),"Intra","Inter"),"")</f>
        <v/>
      </c>
      <c r="G850" s="72">
        <f t="shared" si="40"/>
        <v>0</v>
      </c>
      <c r="H850" s="158"/>
      <c r="I850" s="23"/>
      <c r="J850" s="74">
        <f t="shared" si="41"/>
        <v>0</v>
      </c>
      <c r="K850" s="74">
        <f t="shared" si="42"/>
        <v>0</v>
      </c>
      <c r="L850" s="74">
        <f t="shared" si="42"/>
        <v>0</v>
      </c>
      <c r="M850" s="21"/>
    </row>
    <row r="851" spans="1:13">
      <c r="A851" s="183"/>
      <c r="B851" s="185"/>
      <c r="C851" s="153"/>
      <c r="D851" s="159"/>
      <c r="E851" s="158"/>
      <c r="F851" s="71" t="str">
        <f>IF(D851&gt;0,IF((LEFT(D851,2)=LEFT(Data!C$4,2)),"Intra","Inter"),"")</f>
        <v/>
      </c>
      <c r="G851" s="72">
        <f t="shared" si="40"/>
        <v>0</v>
      </c>
      <c r="H851" s="158"/>
      <c r="I851" s="23"/>
      <c r="J851" s="74">
        <f t="shared" si="41"/>
        <v>0</v>
      </c>
      <c r="K851" s="74">
        <f t="shared" si="42"/>
        <v>0</v>
      </c>
      <c r="L851" s="74">
        <f t="shared" si="42"/>
        <v>0</v>
      </c>
      <c r="M851" s="21"/>
    </row>
    <row r="852" spans="1:13">
      <c r="A852" s="183"/>
      <c r="B852" s="185"/>
      <c r="C852" s="153"/>
      <c r="D852" s="159"/>
      <c r="E852" s="158"/>
      <c r="F852" s="71" t="str">
        <f>IF(D852&gt;0,IF((LEFT(D852,2)=LEFT(Data!C$4,2)),"Intra","Inter"),"")</f>
        <v/>
      </c>
      <c r="G852" s="72">
        <f t="shared" si="40"/>
        <v>0</v>
      </c>
      <c r="H852" s="158"/>
      <c r="I852" s="23"/>
      <c r="J852" s="74">
        <f t="shared" si="41"/>
        <v>0</v>
      </c>
      <c r="K852" s="74">
        <f t="shared" si="42"/>
        <v>0</v>
      </c>
      <c r="L852" s="74">
        <f t="shared" si="42"/>
        <v>0</v>
      </c>
      <c r="M852" s="21"/>
    </row>
    <row r="853" spans="1:13">
      <c r="A853" s="183"/>
      <c r="B853" s="185"/>
      <c r="C853" s="153"/>
      <c r="D853" s="159"/>
      <c r="E853" s="158"/>
      <c r="F853" s="71" t="str">
        <f>IF(D853&gt;0,IF((LEFT(D853,2)=LEFT(Data!C$4,2)),"Intra","Inter"),"")</f>
        <v/>
      </c>
      <c r="G853" s="72">
        <f t="shared" si="40"/>
        <v>0</v>
      </c>
      <c r="H853" s="158"/>
      <c r="I853" s="23"/>
      <c r="J853" s="74">
        <f t="shared" si="41"/>
        <v>0</v>
      </c>
      <c r="K853" s="74">
        <f t="shared" si="42"/>
        <v>0</v>
      </c>
      <c r="L853" s="74">
        <f t="shared" si="42"/>
        <v>0</v>
      </c>
      <c r="M853" s="21"/>
    </row>
    <row r="854" spans="1:13">
      <c r="A854" s="183"/>
      <c r="B854" s="185"/>
      <c r="C854" s="153"/>
      <c r="D854" s="159"/>
      <c r="E854" s="158"/>
      <c r="F854" s="71" t="str">
        <f>IF(D854&gt;0,IF((LEFT(D854,2)=LEFT(Data!C$4,2)),"Intra","Inter"),"")</f>
        <v/>
      </c>
      <c r="G854" s="72">
        <f t="shared" si="40"/>
        <v>0</v>
      </c>
      <c r="H854" s="158"/>
      <c r="I854" s="23"/>
      <c r="J854" s="74">
        <f t="shared" si="41"/>
        <v>0</v>
      </c>
      <c r="K854" s="74">
        <f t="shared" si="42"/>
        <v>0</v>
      </c>
      <c r="L854" s="74">
        <f t="shared" si="42"/>
        <v>0</v>
      </c>
      <c r="M854" s="21"/>
    </row>
    <row r="855" spans="1:13">
      <c r="A855" s="183"/>
      <c r="B855" s="185"/>
      <c r="C855" s="153"/>
      <c r="D855" s="159"/>
      <c r="E855" s="158"/>
      <c r="F855" s="71" t="str">
        <f>IF(D855&gt;0,IF((LEFT(D855,2)=LEFT(Data!C$4,2)),"Intra","Inter"),"")</f>
        <v/>
      </c>
      <c r="G855" s="72">
        <f t="shared" si="40"/>
        <v>0</v>
      </c>
      <c r="H855" s="158"/>
      <c r="I855" s="23"/>
      <c r="J855" s="74">
        <f t="shared" si="41"/>
        <v>0</v>
      </c>
      <c r="K855" s="74">
        <f t="shared" si="42"/>
        <v>0</v>
      </c>
      <c r="L855" s="74">
        <f t="shared" si="42"/>
        <v>0</v>
      </c>
      <c r="M855" s="21"/>
    </row>
    <row r="856" spans="1:13">
      <c r="A856" s="183"/>
      <c r="B856" s="185"/>
      <c r="C856" s="153"/>
      <c r="D856" s="159"/>
      <c r="E856" s="158"/>
      <c r="F856" s="71" t="str">
        <f>IF(D856&gt;0,IF((LEFT(D856,2)=LEFT(Data!C$4,2)),"Intra","Inter"),"")</f>
        <v/>
      </c>
      <c r="G856" s="72">
        <f t="shared" si="40"/>
        <v>0</v>
      </c>
      <c r="H856" s="158"/>
      <c r="I856" s="23"/>
      <c r="J856" s="74">
        <f t="shared" si="41"/>
        <v>0</v>
      </c>
      <c r="K856" s="74">
        <f t="shared" si="42"/>
        <v>0</v>
      </c>
      <c r="L856" s="74">
        <f t="shared" si="42"/>
        <v>0</v>
      </c>
      <c r="M856" s="21"/>
    </row>
    <row r="857" spans="1:13">
      <c r="A857" s="183"/>
      <c r="B857" s="185"/>
      <c r="C857" s="153"/>
      <c r="D857" s="159"/>
      <c r="E857" s="158"/>
      <c r="F857" s="71" t="str">
        <f>IF(D857&gt;0,IF((LEFT(D857,2)=LEFT(Data!C$4,2)),"Intra","Inter"),"")</f>
        <v/>
      </c>
      <c r="G857" s="72">
        <f t="shared" si="40"/>
        <v>0</v>
      </c>
      <c r="H857" s="158"/>
      <c r="I857" s="23"/>
      <c r="J857" s="74">
        <f t="shared" si="41"/>
        <v>0</v>
      </c>
      <c r="K857" s="74">
        <f t="shared" si="42"/>
        <v>0</v>
      </c>
      <c r="L857" s="74">
        <f t="shared" si="42"/>
        <v>0</v>
      </c>
      <c r="M857" s="21"/>
    </row>
    <row r="858" spans="1:13">
      <c r="A858" s="183"/>
      <c r="B858" s="185"/>
      <c r="C858" s="153"/>
      <c r="D858" s="159"/>
      <c r="E858" s="158"/>
      <c r="F858" s="71" t="str">
        <f>IF(D858&gt;0,IF((LEFT(D858,2)=LEFT(Data!C$4,2)),"Intra","Inter"),"")</f>
        <v/>
      </c>
      <c r="G858" s="72">
        <f t="shared" si="40"/>
        <v>0</v>
      </c>
      <c r="H858" s="158"/>
      <c r="I858" s="23"/>
      <c r="J858" s="74">
        <f t="shared" si="41"/>
        <v>0</v>
      </c>
      <c r="K858" s="74">
        <f t="shared" si="42"/>
        <v>0</v>
      </c>
      <c r="L858" s="74">
        <f t="shared" si="42"/>
        <v>0</v>
      </c>
      <c r="M858" s="21"/>
    </row>
    <row r="859" spans="1:13">
      <c r="A859" s="183"/>
      <c r="B859" s="185"/>
      <c r="C859" s="153"/>
      <c r="D859" s="159"/>
      <c r="E859" s="158"/>
      <c r="F859" s="71" t="str">
        <f>IF(D859&gt;0,IF((LEFT(D859,2)=LEFT(Data!C$4,2)),"Intra","Inter"),"")</f>
        <v/>
      </c>
      <c r="G859" s="72">
        <f t="shared" si="40"/>
        <v>0</v>
      </c>
      <c r="H859" s="158"/>
      <c r="I859" s="23"/>
      <c r="J859" s="74">
        <f t="shared" si="41"/>
        <v>0</v>
      </c>
      <c r="K859" s="74">
        <f t="shared" si="42"/>
        <v>0</v>
      </c>
      <c r="L859" s="74">
        <f t="shared" si="42"/>
        <v>0</v>
      </c>
      <c r="M859" s="21"/>
    </row>
    <row r="860" spans="1:13">
      <c r="A860" s="183"/>
      <c r="B860" s="185"/>
      <c r="C860" s="153"/>
      <c r="D860" s="159"/>
      <c r="E860" s="158"/>
      <c r="F860" s="71" t="str">
        <f>IF(D860&gt;0,IF((LEFT(D860,2)=LEFT(Data!C$4,2)),"Intra","Inter"),"")</f>
        <v/>
      </c>
      <c r="G860" s="72">
        <f t="shared" si="40"/>
        <v>0</v>
      </c>
      <c r="H860" s="158"/>
      <c r="I860" s="23"/>
      <c r="J860" s="74">
        <f t="shared" si="41"/>
        <v>0</v>
      </c>
      <c r="K860" s="74">
        <f t="shared" si="42"/>
        <v>0</v>
      </c>
      <c r="L860" s="74">
        <f t="shared" si="42"/>
        <v>0</v>
      </c>
      <c r="M860" s="21"/>
    </row>
    <row r="861" spans="1:13">
      <c r="A861" s="183"/>
      <c r="B861" s="185"/>
      <c r="C861" s="153"/>
      <c r="D861" s="159"/>
      <c r="E861" s="158"/>
      <c r="F861" s="71" t="str">
        <f>IF(D861&gt;0,IF((LEFT(D861,2)=LEFT(Data!C$4,2)),"Intra","Inter"),"")</f>
        <v/>
      </c>
      <c r="G861" s="72">
        <f t="shared" si="40"/>
        <v>0</v>
      </c>
      <c r="H861" s="158"/>
      <c r="I861" s="23"/>
      <c r="J861" s="74">
        <f t="shared" si="41"/>
        <v>0</v>
      </c>
      <c r="K861" s="74">
        <f t="shared" si="42"/>
        <v>0</v>
      </c>
      <c r="L861" s="74">
        <f t="shared" si="42"/>
        <v>0</v>
      </c>
      <c r="M861" s="21"/>
    </row>
    <row r="862" spans="1:13">
      <c r="A862" s="183"/>
      <c r="B862" s="185"/>
      <c r="C862" s="153"/>
      <c r="D862" s="159"/>
      <c r="E862" s="158"/>
      <c r="F862" s="71" t="str">
        <f>IF(D862&gt;0,IF((LEFT(D862,2)=LEFT(Data!C$4,2)),"Intra","Inter"),"")</f>
        <v/>
      </c>
      <c r="G862" s="72">
        <f t="shared" si="40"/>
        <v>0</v>
      </c>
      <c r="H862" s="158"/>
      <c r="I862" s="23"/>
      <c r="J862" s="74">
        <f t="shared" si="41"/>
        <v>0</v>
      </c>
      <c r="K862" s="74">
        <f t="shared" si="42"/>
        <v>0</v>
      </c>
      <c r="L862" s="74">
        <f t="shared" si="42"/>
        <v>0</v>
      </c>
      <c r="M862" s="21"/>
    </row>
    <row r="863" spans="1:13">
      <c r="A863" s="183"/>
      <c r="B863" s="185"/>
      <c r="C863" s="153"/>
      <c r="D863" s="159"/>
      <c r="E863" s="158"/>
      <c r="F863" s="71" t="str">
        <f>IF(D863&gt;0,IF((LEFT(D863,2)=LEFT(Data!C$4,2)),"Intra","Inter"),"")</f>
        <v/>
      </c>
      <c r="G863" s="72">
        <f t="shared" si="40"/>
        <v>0</v>
      </c>
      <c r="H863" s="158"/>
      <c r="I863" s="23"/>
      <c r="J863" s="74">
        <f t="shared" si="41"/>
        <v>0</v>
      </c>
      <c r="K863" s="74">
        <f t="shared" si="42"/>
        <v>0</v>
      </c>
      <c r="L863" s="74">
        <f t="shared" si="42"/>
        <v>0</v>
      </c>
      <c r="M863" s="21"/>
    </row>
    <row r="864" spans="1:13">
      <c r="A864" s="183"/>
      <c r="B864" s="185"/>
      <c r="C864" s="153"/>
      <c r="D864" s="159"/>
      <c r="E864" s="158"/>
      <c r="F864" s="71" t="str">
        <f>IF(D864&gt;0,IF((LEFT(D864,2)=LEFT(Data!C$4,2)),"Intra","Inter"),"")</f>
        <v/>
      </c>
      <c r="G864" s="72">
        <f t="shared" si="40"/>
        <v>0</v>
      </c>
      <c r="H864" s="158"/>
      <c r="I864" s="23"/>
      <c r="J864" s="74">
        <f t="shared" si="41"/>
        <v>0</v>
      </c>
      <c r="K864" s="74">
        <f t="shared" si="42"/>
        <v>0</v>
      </c>
      <c r="L864" s="74">
        <f t="shared" si="42"/>
        <v>0</v>
      </c>
      <c r="M864" s="21"/>
    </row>
    <row r="865" spans="1:13">
      <c r="A865" s="183"/>
      <c r="B865" s="185"/>
      <c r="C865" s="153"/>
      <c r="D865" s="159"/>
      <c r="E865" s="158"/>
      <c r="F865" s="71" t="str">
        <f>IF(D865&gt;0,IF((LEFT(D865,2)=LEFT(Data!C$4,2)),"Intra","Inter"),"")</f>
        <v/>
      </c>
      <c r="G865" s="72">
        <f t="shared" si="40"/>
        <v>0</v>
      </c>
      <c r="H865" s="158"/>
      <c r="I865" s="23"/>
      <c r="J865" s="74">
        <f t="shared" si="41"/>
        <v>0</v>
      </c>
      <c r="K865" s="74">
        <f t="shared" si="42"/>
        <v>0</v>
      </c>
      <c r="L865" s="74">
        <f t="shared" si="42"/>
        <v>0</v>
      </c>
      <c r="M865" s="21"/>
    </row>
    <row r="866" spans="1:13">
      <c r="A866" s="183"/>
      <c r="B866" s="185"/>
      <c r="C866" s="153"/>
      <c r="D866" s="159"/>
      <c r="E866" s="158"/>
      <c r="F866" s="71" t="str">
        <f>IF(D866&gt;0,IF((LEFT(D866,2)=LEFT(Data!C$4,2)),"Intra","Inter"),"")</f>
        <v/>
      </c>
      <c r="G866" s="72">
        <f t="shared" si="40"/>
        <v>0</v>
      </c>
      <c r="H866" s="158"/>
      <c r="I866" s="23"/>
      <c r="J866" s="74">
        <f t="shared" si="41"/>
        <v>0</v>
      </c>
      <c r="K866" s="74">
        <f t="shared" si="42"/>
        <v>0</v>
      </c>
      <c r="L866" s="74">
        <f t="shared" si="42"/>
        <v>0</v>
      </c>
      <c r="M866" s="21"/>
    </row>
    <row r="867" spans="1:13">
      <c r="A867" s="183"/>
      <c r="B867" s="185"/>
      <c r="C867" s="153"/>
      <c r="D867" s="159"/>
      <c r="E867" s="158"/>
      <c r="F867" s="71" t="str">
        <f>IF(D867&gt;0,IF((LEFT(D867,2)=LEFT(Data!C$4,2)),"Intra","Inter"),"")</f>
        <v/>
      </c>
      <c r="G867" s="72">
        <f t="shared" si="40"/>
        <v>0</v>
      </c>
      <c r="H867" s="158"/>
      <c r="I867" s="23"/>
      <c r="J867" s="74">
        <f t="shared" si="41"/>
        <v>0</v>
      </c>
      <c r="K867" s="74">
        <f t="shared" si="42"/>
        <v>0</v>
      </c>
      <c r="L867" s="74">
        <f t="shared" si="42"/>
        <v>0</v>
      </c>
      <c r="M867" s="21"/>
    </row>
    <row r="868" spans="1:13">
      <c r="A868" s="183"/>
      <c r="B868" s="185"/>
      <c r="C868" s="153"/>
      <c r="D868" s="159"/>
      <c r="E868" s="158"/>
      <c r="F868" s="71" t="str">
        <f>IF(D868&gt;0,IF((LEFT(D868,2)=LEFT(Data!C$4,2)),"Intra","Inter"),"")</f>
        <v/>
      </c>
      <c r="G868" s="72">
        <f t="shared" si="40"/>
        <v>0</v>
      </c>
      <c r="H868" s="158"/>
      <c r="I868" s="23"/>
      <c r="J868" s="74">
        <f t="shared" si="41"/>
        <v>0</v>
      </c>
      <c r="K868" s="74">
        <f t="shared" si="42"/>
        <v>0</v>
      </c>
      <c r="L868" s="74">
        <f t="shared" si="42"/>
        <v>0</v>
      </c>
      <c r="M868" s="21"/>
    </row>
    <row r="869" spans="1:13">
      <c r="A869" s="183"/>
      <c r="B869" s="185"/>
      <c r="C869" s="153"/>
      <c r="D869" s="159"/>
      <c r="E869" s="158"/>
      <c r="F869" s="71" t="str">
        <f>IF(D869&gt;0,IF((LEFT(D869,2)=LEFT(Data!C$4,2)),"Intra","Inter"),"")</f>
        <v/>
      </c>
      <c r="G869" s="72">
        <f t="shared" si="40"/>
        <v>0</v>
      </c>
      <c r="H869" s="158"/>
      <c r="I869" s="23"/>
      <c r="J869" s="74">
        <f t="shared" si="41"/>
        <v>0</v>
      </c>
      <c r="K869" s="74">
        <f t="shared" si="42"/>
        <v>0</v>
      </c>
      <c r="L869" s="74">
        <f t="shared" si="42"/>
        <v>0</v>
      </c>
      <c r="M869" s="21"/>
    </row>
    <row r="870" spans="1:13">
      <c r="A870" s="183"/>
      <c r="B870" s="185"/>
      <c r="C870" s="153"/>
      <c r="D870" s="159"/>
      <c r="E870" s="158"/>
      <c r="F870" s="71" t="str">
        <f>IF(D870&gt;0,IF((LEFT(D870,2)=LEFT(Data!C$4,2)),"Intra","Inter"),"")</f>
        <v/>
      </c>
      <c r="G870" s="72">
        <f t="shared" si="40"/>
        <v>0</v>
      </c>
      <c r="H870" s="158"/>
      <c r="I870" s="23"/>
      <c r="J870" s="74">
        <f t="shared" si="41"/>
        <v>0</v>
      </c>
      <c r="K870" s="74">
        <f t="shared" si="42"/>
        <v>0</v>
      </c>
      <c r="L870" s="74">
        <f t="shared" si="42"/>
        <v>0</v>
      </c>
      <c r="M870" s="21"/>
    </row>
    <row r="871" spans="1:13">
      <c r="A871" s="183"/>
      <c r="B871" s="185"/>
      <c r="C871" s="153"/>
      <c r="D871" s="159"/>
      <c r="E871" s="158"/>
      <c r="F871" s="71" t="str">
        <f>IF(D871&gt;0,IF((LEFT(D871,2)=LEFT(Data!C$4,2)),"Intra","Inter"),"")</f>
        <v/>
      </c>
      <c r="G871" s="72">
        <f t="shared" si="40"/>
        <v>0</v>
      </c>
      <c r="H871" s="158"/>
      <c r="I871" s="23"/>
      <c r="J871" s="74">
        <f t="shared" si="41"/>
        <v>0</v>
      </c>
      <c r="K871" s="74">
        <f t="shared" si="42"/>
        <v>0</v>
      </c>
      <c r="L871" s="74">
        <f t="shared" si="42"/>
        <v>0</v>
      </c>
      <c r="M871" s="21"/>
    </row>
    <row r="872" spans="1:13">
      <c r="A872" s="183"/>
      <c r="B872" s="185"/>
      <c r="C872" s="153"/>
      <c r="D872" s="159"/>
      <c r="E872" s="158"/>
      <c r="F872" s="71" t="str">
        <f>IF(D872&gt;0,IF((LEFT(D872,2)=LEFT(Data!C$4,2)),"Intra","Inter"),"")</f>
        <v/>
      </c>
      <c r="G872" s="72">
        <f t="shared" si="40"/>
        <v>0</v>
      </c>
      <c r="H872" s="158"/>
      <c r="I872" s="23"/>
      <c r="J872" s="74">
        <f t="shared" si="41"/>
        <v>0</v>
      </c>
      <c r="K872" s="74">
        <f t="shared" si="42"/>
        <v>0</v>
      </c>
      <c r="L872" s="74">
        <f t="shared" si="42"/>
        <v>0</v>
      </c>
      <c r="M872" s="21"/>
    </row>
    <row r="873" spans="1:13">
      <c r="A873" s="183"/>
      <c r="B873" s="185"/>
      <c r="C873" s="153"/>
      <c r="D873" s="159"/>
      <c r="E873" s="158"/>
      <c r="F873" s="71" t="str">
        <f>IF(D873&gt;0,IF((LEFT(D873,2)=LEFT(Data!C$4,2)),"Intra","Inter"),"")</f>
        <v/>
      </c>
      <c r="G873" s="72">
        <f t="shared" si="40"/>
        <v>0</v>
      </c>
      <c r="H873" s="158"/>
      <c r="I873" s="23"/>
      <c r="J873" s="74">
        <f t="shared" si="41"/>
        <v>0</v>
      </c>
      <c r="K873" s="74">
        <f t="shared" si="42"/>
        <v>0</v>
      </c>
      <c r="L873" s="74">
        <f t="shared" si="42"/>
        <v>0</v>
      </c>
      <c r="M873" s="21"/>
    </row>
    <row r="874" spans="1:13">
      <c r="A874" s="183"/>
      <c r="B874" s="185"/>
      <c r="C874" s="153"/>
      <c r="D874" s="159"/>
      <c r="E874" s="158"/>
      <c r="F874" s="71" t="str">
        <f>IF(D874&gt;0,IF((LEFT(D874,2)=LEFT(Data!C$4,2)),"Intra","Inter"),"")</f>
        <v/>
      </c>
      <c r="G874" s="72">
        <f t="shared" si="40"/>
        <v>0</v>
      </c>
      <c r="H874" s="158"/>
      <c r="I874" s="23"/>
      <c r="J874" s="74">
        <f t="shared" si="41"/>
        <v>0</v>
      </c>
      <c r="K874" s="74">
        <f t="shared" si="42"/>
        <v>0</v>
      </c>
      <c r="L874" s="74">
        <f t="shared" si="42"/>
        <v>0</v>
      </c>
      <c r="M874" s="21"/>
    </row>
    <row r="875" spans="1:13">
      <c r="A875" s="183"/>
      <c r="B875" s="185"/>
      <c r="C875" s="153"/>
      <c r="D875" s="159"/>
      <c r="E875" s="158"/>
      <c r="F875" s="71" t="str">
        <f>IF(D875&gt;0,IF((LEFT(D875,2)=LEFT(Data!C$4,2)),"Intra","Inter"),"")</f>
        <v/>
      </c>
      <c r="G875" s="72">
        <f t="shared" si="40"/>
        <v>0</v>
      </c>
      <c r="H875" s="158"/>
      <c r="I875" s="23"/>
      <c r="J875" s="74">
        <f t="shared" si="41"/>
        <v>0</v>
      </c>
      <c r="K875" s="74">
        <f t="shared" si="42"/>
        <v>0</v>
      </c>
      <c r="L875" s="74">
        <f t="shared" si="42"/>
        <v>0</v>
      </c>
      <c r="M875" s="21"/>
    </row>
    <row r="876" spans="1:13">
      <c r="A876" s="183"/>
      <c r="B876" s="185"/>
      <c r="C876" s="153"/>
      <c r="D876" s="159"/>
      <c r="E876" s="158"/>
      <c r="F876" s="71" t="str">
        <f>IF(D876&gt;0,IF((LEFT(D876,2)=LEFT(Data!C$4,2)),"Intra","Inter"),"")</f>
        <v/>
      </c>
      <c r="G876" s="72">
        <f t="shared" si="40"/>
        <v>0</v>
      </c>
      <c r="H876" s="158"/>
      <c r="I876" s="23"/>
      <c r="J876" s="74">
        <f t="shared" si="41"/>
        <v>0</v>
      </c>
      <c r="K876" s="74">
        <f t="shared" ref="K876:L907" si="43">IF($F876="intra",IF($I876&lt;&gt;"Exempt",IF($I876&lt;&gt;"Non GST",($H876*($I876/2)),(0)),(0)),(0))</f>
        <v>0</v>
      </c>
      <c r="L876" s="74">
        <f t="shared" si="43"/>
        <v>0</v>
      </c>
      <c r="M876" s="21"/>
    </row>
    <row r="877" spans="1:13">
      <c r="A877" s="183"/>
      <c r="B877" s="185"/>
      <c r="C877" s="153"/>
      <c r="D877" s="159"/>
      <c r="E877" s="158"/>
      <c r="F877" s="71" t="str">
        <f>IF(D877&gt;0,IF((LEFT(D877,2)=LEFT(Data!C$4,2)),"Intra","Inter"),"")</f>
        <v/>
      </c>
      <c r="G877" s="72">
        <f t="shared" si="40"/>
        <v>0</v>
      </c>
      <c r="H877" s="158"/>
      <c r="I877" s="23"/>
      <c r="J877" s="74">
        <f t="shared" si="41"/>
        <v>0</v>
      </c>
      <c r="K877" s="74">
        <f t="shared" si="43"/>
        <v>0</v>
      </c>
      <c r="L877" s="74">
        <f t="shared" si="43"/>
        <v>0</v>
      </c>
      <c r="M877" s="21"/>
    </row>
    <row r="878" spans="1:13">
      <c r="A878" s="183"/>
      <c r="B878" s="185"/>
      <c r="C878" s="153"/>
      <c r="D878" s="159"/>
      <c r="E878" s="158"/>
      <c r="F878" s="71" t="str">
        <f>IF(D878&gt;0,IF((LEFT(D878,2)=LEFT(Data!C$4,2)),"Intra","Inter"),"")</f>
        <v/>
      </c>
      <c r="G878" s="72">
        <f t="shared" si="40"/>
        <v>0</v>
      </c>
      <c r="H878" s="158"/>
      <c r="I878" s="23"/>
      <c r="J878" s="74">
        <f t="shared" si="41"/>
        <v>0</v>
      </c>
      <c r="K878" s="74">
        <f t="shared" si="43"/>
        <v>0</v>
      </c>
      <c r="L878" s="74">
        <f t="shared" si="43"/>
        <v>0</v>
      </c>
      <c r="M878" s="21"/>
    </row>
    <row r="879" spans="1:13">
      <c r="A879" s="183"/>
      <c r="B879" s="185"/>
      <c r="C879" s="153"/>
      <c r="D879" s="159"/>
      <c r="E879" s="158"/>
      <c r="F879" s="71" t="str">
        <f>IF(D879&gt;0,IF((LEFT(D879,2)=LEFT(Data!C$4,2)),"Intra","Inter"),"")</f>
        <v/>
      </c>
      <c r="G879" s="72">
        <f t="shared" si="40"/>
        <v>0</v>
      </c>
      <c r="H879" s="158"/>
      <c r="I879" s="23"/>
      <c r="J879" s="74">
        <f t="shared" si="41"/>
        <v>0</v>
      </c>
      <c r="K879" s="74">
        <f t="shared" si="43"/>
        <v>0</v>
      </c>
      <c r="L879" s="74">
        <f t="shared" si="43"/>
        <v>0</v>
      </c>
      <c r="M879" s="21"/>
    </row>
    <row r="880" spans="1:13">
      <c r="A880" s="183"/>
      <c r="B880" s="185"/>
      <c r="C880" s="153"/>
      <c r="D880" s="159"/>
      <c r="E880" s="158"/>
      <c r="F880" s="71" t="str">
        <f>IF(D880&gt;0,IF((LEFT(D880,2)=LEFT(Data!C$4,2)),"Intra","Inter"),"")</f>
        <v/>
      </c>
      <c r="G880" s="72">
        <f t="shared" si="40"/>
        <v>0</v>
      </c>
      <c r="H880" s="158"/>
      <c r="I880" s="23"/>
      <c r="J880" s="74">
        <f t="shared" si="41"/>
        <v>0</v>
      </c>
      <c r="K880" s="74">
        <f t="shared" si="43"/>
        <v>0</v>
      </c>
      <c r="L880" s="74">
        <f t="shared" si="43"/>
        <v>0</v>
      </c>
      <c r="M880" s="21"/>
    </row>
    <row r="881" spans="1:13">
      <c r="A881" s="183"/>
      <c r="B881" s="185"/>
      <c r="C881" s="153"/>
      <c r="D881" s="159"/>
      <c r="E881" s="158"/>
      <c r="F881" s="71" t="str">
        <f>IF(D881&gt;0,IF((LEFT(D881,2)=LEFT(Data!C$4,2)),"Intra","Inter"),"")</f>
        <v/>
      </c>
      <c r="G881" s="72">
        <f t="shared" si="40"/>
        <v>0</v>
      </c>
      <c r="H881" s="158"/>
      <c r="I881" s="23"/>
      <c r="J881" s="74">
        <f t="shared" si="41"/>
        <v>0</v>
      </c>
      <c r="K881" s="74">
        <f t="shared" si="43"/>
        <v>0</v>
      </c>
      <c r="L881" s="74">
        <f t="shared" si="43"/>
        <v>0</v>
      </c>
      <c r="M881" s="21"/>
    </row>
    <row r="882" spans="1:13">
      <c r="A882" s="183"/>
      <c r="B882" s="185"/>
      <c r="C882" s="153"/>
      <c r="D882" s="159"/>
      <c r="E882" s="158"/>
      <c r="F882" s="71" t="str">
        <f>IF(D882&gt;0,IF((LEFT(D882,2)=LEFT(Data!C$4,2)),"Intra","Inter"),"")</f>
        <v/>
      </c>
      <c r="G882" s="72">
        <f t="shared" si="40"/>
        <v>0</v>
      </c>
      <c r="H882" s="158"/>
      <c r="I882" s="23"/>
      <c r="J882" s="74">
        <f t="shared" si="41"/>
        <v>0</v>
      </c>
      <c r="K882" s="74">
        <f t="shared" si="43"/>
        <v>0</v>
      </c>
      <c r="L882" s="74">
        <f t="shared" si="43"/>
        <v>0</v>
      </c>
      <c r="M882" s="21"/>
    </row>
    <row r="883" spans="1:13">
      <c r="A883" s="183"/>
      <c r="B883" s="185"/>
      <c r="C883" s="153"/>
      <c r="D883" s="159"/>
      <c r="E883" s="158"/>
      <c r="F883" s="71" t="str">
        <f>IF(D883&gt;0,IF((LEFT(D883,2)=LEFT(Data!C$4,2)),"Intra","Inter"),"")</f>
        <v/>
      </c>
      <c r="G883" s="72">
        <f t="shared" si="40"/>
        <v>0</v>
      </c>
      <c r="H883" s="158"/>
      <c r="I883" s="23"/>
      <c r="J883" s="74">
        <f t="shared" si="41"/>
        <v>0</v>
      </c>
      <c r="K883" s="74">
        <f t="shared" si="43"/>
        <v>0</v>
      </c>
      <c r="L883" s="74">
        <f t="shared" si="43"/>
        <v>0</v>
      </c>
      <c r="M883" s="21"/>
    </row>
    <row r="884" spans="1:13">
      <c r="A884" s="183"/>
      <c r="B884" s="185"/>
      <c r="C884" s="153"/>
      <c r="D884" s="159"/>
      <c r="E884" s="158"/>
      <c r="F884" s="71" t="str">
        <f>IF(D884&gt;0,IF((LEFT(D884,2)=LEFT(Data!C$4,2)),"Intra","Inter"),"")</f>
        <v/>
      </c>
      <c r="G884" s="72">
        <f t="shared" si="40"/>
        <v>0</v>
      </c>
      <c r="H884" s="158"/>
      <c r="I884" s="23"/>
      <c r="J884" s="74">
        <f t="shared" si="41"/>
        <v>0</v>
      </c>
      <c r="K884" s="74">
        <f t="shared" si="43"/>
        <v>0</v>
      </c>
      <c r="L884" s="74">
        <f t="shared" si="43"/>
        <v>0</v>
      </c>
      <c r="M884" s="21"/>
    </row>
    <row r="885" spans="1:13">
      <c r="A885" s="183"/>
      <c r="B885" s="185"/>
      <c r="C885" s="153"/>
      <c r="D885" s="159"/>
      <c r="E885" s="158"/>
      <c r="F885" s="71" t="str">
        <f>IF(D885&gt;0,IF((LEFT(D885,2)=LEFT(Data!C$4,2)),"Intra","Inter"),"")</f>
        <v/>
      </c>
      <c r="G885" s="72">
        <f t="shared" si="40"/>
        <v>0</v>
      </c>
      <c r="H885" s="158"/>
      <c r="I885" s="23"/>
      <c r="J885" s="74">
        <f t="shared" si="41"/>
        <v>0</v>
      </c>
      <c r="K885" s="74">
        <f t="shared" si="43"/>
        <v>0</v>
      </c>
      <c r="L885" s="74">
        <f t="shared" si="43"/>
        <v>0</v>
      </c>
      <c r="M885" s="21"/>
    </row>
    <row r="886" spans="1:13">
      <c r="A886" s="183"/>
      <c r="B886" s="185"/>
      <c r="C886" s="153"/>
      <c r="D886" s="159"/>
      <c r="E886" s="158"/>
      <c r="F886" s="71" t="str">
        <f>IF(D886&gt;0,IF((LEFT(D886,2)=LEFT(Data!C$4,2)),"Intra","Inter"),"")</f>
        <v/>
      </c>
      <c r="G886" s="72">
        <f t="shared" si="40"/>
        <v>0</v>
      </c>
      <c r="H886" s="158"/>
      <c r="I886" s="23"/>
      <c r="J886" s="74">
        <f t="shared" si="41"/>
        <v>0</v>
      </c>
      <c r="K886" s="74">
        <f t="shared" si="43"/>
        <v>0</v>
      </c>
      <c r="L886" s="74">
        <f t="shared" si="43"/>
        <v>0</v>
      </c>
      <c r="M886" s="21"/>
    </row>
    <row r="887" spans="1:13">
      <c r="A887" s="183"/>
      <c r="B887" s="185"/>
      <c r="C887" s="153"/>
      <c r="D887" s="159"/>
      <c r="E887" s="158"/>
      <c r="F887" s="71" t="str">
        <f>IF(D887&gt;0,IF((LEFT(D887,2)=LEFT(Data!C$4,2)),"Intra","Inter"),"")</f>
        <v/>
      </c>
      <c r="G887" s="72">
        <f t="shared" si="40"/>
        <v>0</v>
      </c>
      <c r="H887" s="158"/>
      <c r="I887" s="23"/>
      <c r="J887" s="74">
        <f t="shared" si="41"/>
        <v>0</v>
      </c>
      <c r="K887" s="74">
        <f t="shared" si="43"/>
        <v>0</v>
      </c>
      <c r="L887" s="74">
        <f t="shared" si="43"/>
        <v>0</v>
      </c>
      <c r="M887" s="21"/>
    </row>
    <row r="888" spans="1:13">
      <c r="A888" s="183"/>
      <c r="B888" s="185"/>
      <c r="C888" s="153"/>
      <c r="D888" s="159"/>
      <c r="E888" s="158"/>
      <c r="F888" s="71" t="str">
        <f>IF(D888&gt;0,IF((LEFT(D888,2)=LEFT(Data!C$4,2)),"Intra","Inter"),"")</f>
        <v/>
      </c>
      <c r="G888" s="72">
        <f t="shared" si="40"/>
        <v>0</v>
      </c>
      <c r="H888" s="158"/>
      <c r="I888" s="23"/>
      <c r="J888" s="74">
        <f t="shared" si="41"/>
        <v>0</v>
      </c>
      <c r="K888" s="74">
        <f t="shared" si="43"/>
        <v>0</v>
      </c>
      <c r="L888" s="74">
        <f t="shared" si="43"/>
        <v>0</v>
      </c>
      <c r="M888" s="21"/>
    </row>
    <row r="889" spans="1:13">
      <c r="A889" s="183"/>
      <c r="B889" s="185"/>
      <c r="C889" s="153"/>
      <c r="D889" s="159"/>
      <c r="E889" s="158"/>
      <c r="F889" s="71" t="str">
        <f>IF(D889&gt;0,IF((LEFT(D889,2)=LEFT(Data!C$4,2)),"Intra","Inter"),"")</f>
        <v/>
      </c>
      <c r="G889" s="72">
        <f t="shared" si="40"/>
        <v>0</v>
      </c>
      <c r="H889" s="158"/>
      <c r="I889" s="23"/>
      <c r="J889" s="74">
        <f t="shared" si="41"/>
        <v>0</v>
      </c>
      <c r="K889" s="74">
        <f t="shared" si="43"/>
        <v>0</v>
      </c>
      <c r="L889" s="74">
        <f t="shared" si="43"/>
        <v>0</v>
      </c>
      <c r="M889" s="21"/>
    </row>
    <row r="890" spans="1:13">
      <c r="A890" s="183"/>
      <c r="B890" s="185"/>
      <c r="C890" s="153"/>
      <c r="D890" s="159"/>
      <c r="E890" s="158"/>
      <c r="F890" s="71" t="str">
        <f>IF(D890&gt;0,IF((LEFT(D890,2)=LEFT(Data!C$4,2)),"Intra","Inter"),"")</f>
        <v/>
      </c>
      <c r="G890" s="72">
        <f t="shared" si="40"/>
        <v>0</v>
      </c>
      <c r="H890" s="158"/>
      <c r="I890" s="23"/>
      <c r="J890" s="74">
        <f t="shared" si="41"/>
        <v>0</v>
      </c>
      <c r="K890" s="74">
        <f t="shared" si="43"/>
        <v>0</v>
      </c>
      <c r="L890" s="74">
        <f t="shared" si="43"/>
        <v>0</v>
      </c>
      <c r="M890" s="21"/>
    </row>
    <row r="891" spans="1:13">
      <c r="A891" s="183"/>
      <c r="B891" s="185"/>
      <c r="C891" s="153"/>
      <c r="D891" s="159"/>
      <c r="E891" s="158"/>
      <c r="F891" s="71" t="str">
        <f>IF(D891&gt;0,IF((LEFT(D891,2)=LEFT(Data!C$4,2)),"Intra","Inter"),"")</f>
        <v/>
      </c>
      <c r="G891" s="72">
        <f t="shared" si="40"/>
        <v>0</v>
      </c>
      <c r="H891" s="158"/>
      <c r="I891" s="23"/>
      <c r="J891" s="74">
        <f t="shared" si="41"/>
        <v>0</v>
      </c>
      <c r="K891" s="74">
        <f t="shared" si="43"/>
        <v>0</v>
      </c>
      <c r="L891" s="74">
        <f t="shared" si="43"/>
        <v>0</v>
      </c>
      <c r="M891" s="21"/>
    </row>
    <row r="892" spans="1:13">
      <c r="A892" s="183"/>
      <c r="B892" s="185"/>
      <c r="C892" s="153"/>
      <c r="D892" s="159"/>
      <c r="E892" s="158"/>
      <c r="F892" s="71" t="str">
        <f>IF(D892&gt;0,IF((LEFT(D892,2)=LEFT(Data!C$4,2)),"Intra","Inter"),"")</f>
        <v/>
      </c>
      <c r="G892" s="72">
        <f t="shared" si="40"/>
        <v>0</v>
      </c>
      <c r="H892" s="158"/>
      <c r="I892" s="23"/>
      <c r="J892" s="74">
        <f t="shared" si="41"/>
        <v>0</v>
      </c>
      <c r="K892" s="74">
        <f t="shared" si="43"/>
        <v>0</v>
      </c>
      <c r="L892" s="74">
        <f t="shared" si="43"/>
        <v>0</v>
      </c>
      <c r="M892" s="21"/>
    </row>
    <row r="893" spans="1:13">
      <c r="A893" s="183"/>
      <c r="B893" s="185"/>
      <c r="C893" s="153"/>
      <c r="D893" s="159"/>
      <c r="E893" s="158"/>
      <c r="F893" s="71" t="str">
        <f>IF(D893&gt;0,IF((LEFT(D893,2)=LEFT(Data!C$4,2)),"Intra","Inter"),"")</f>
        <v/>
      </c>
      <c r="G893" s="72">
        <f t="shared" si="40"/>
        <v>0</v>
      </c>
      <c r="H893" s="158"/>
      <c r="I893" s="23"/>
      <c r="J893" s="74">
        <f t="shared" si="41"/>
        <v>0</v>
      </c>
      <c r="K893" s="74">
        <f t="shared" si="43"/>
        <v>0</v>
      </c>
      <c r="L893" s="74">
        <f t="shared" si="43"/>
        <v>0</v>
      </c>
      <c r="M893" s="21"/>
    </row>
    <row r="894" spans="1:13">
      <c r="A894" s="183"/>
      <c r="B894" s="185"/>
      <c r="C894" s="153"/>
      <c r="D894" s="159"/>
      <c r="E894" s="158"/>
      <c r="F894" s="71" t="str">
        <f>IF(D894&gt;0,IF((LEFT(D894,2)=LEFT(Data!C$4,2)),"Intra","Inter"),"")</f>
        <v/>
      </c>
      <c r="G894" s="72">
        <f t="shared" si="40"/>
        <v>0</v>
      </c>
      <c r="H894" s="158"/>
      <c r="I894" s="23"/>
      <c r="J894" s="74">
        <f t="shared" si="41"/>
        <v>0</v>
      </c>
      <c r="K894" s="74">
        <f t="shared" si="43"/>
        <v>0</v>
      </c>
      <c r="L894" s="74">
        <f t="shared" si="43"/>
        <v>0</v>
      </c>
      <c r="M894" s="21"/>
    </row>
    <row r="895" spans="1:13">
      <c r="A895" s="183"/>
      <c r="B895" s="185"/>
      <c r="C895" s="153"/>
      <c r="D895" s="159"/>
      <c r="E895" s="158"/>
      <c r="F895" s="71" t="str">
        <f>IF(D895&gt;0,IF((LEFT(D895,2)=LEFT(Data!C$4,2)),"Intra","Inter"),"")</f>
        <v/>
      </c>
      <c r="G895" s="72">
        <f t="shared" si="40"/>
        <v>0</v>
      </c>
      <c r="H895" s="158"/>
      <c r="I895" s="23"/>
      <c r="J895" s="74">
        <f t="shared" si="41"/>
        <v>0</v>
      </c>
      <c r="K895" s="74">
        <f t="shared" si="43"/>
        <v>0</v>
      </c>
      <c r="L895" s="74">
        <f t="shared" si="43"/>
        <v>0</v>
      </c>
      <c r="M895" s="21"/>
    </row>
    <row r="896" spans="1:13">
      <c r="A896" s="183"/>
      <c r="B896" s="185"/>
      <c r="C896" s="153"/>
      <c r="D896" s="159"/>
      <c r="E896" s="158"/>
      <c r="F896" s="71" t="str">
        <f>IF(D896&gt;0,IF((LEFT(D896,2)=LEFT(Data!C$4,2)),"Intra","Inter"),"")</f>
        <v/>
      </c>
      <c r="G896" s="72">
        <f t="shared" si="40"/>
        <v>0</v>
      </c>
      <c r="H896" s="158"/>
      <c r="I896" s="23"/>
      <c r="J896" s="74">
        <f t="shared" si="41"/>
        <v>0</v>
      </c>
      <c r="K896" s="74">
        <f t="shared" si="43"/>
        <v>0</v>
      </c>
      <c r="L896" s="74">
        <f t="shared" si="43"/>
        <v>0</v>
      </c>
      <c r="M896" s="21"/>
    </row>
    <row r="897" spans="1:13">
      <c r="A897" s="183"/>
      <c r="B897" s="185"/>
      <c r="C897" s="153"/>
      <c r="D897" s="159"/>
      <c r="E897" s="158"/>
      <c r="F897" s="71" t="str">
        <f>IF(D897&gt;0,IF((LEFT(D897,2)=LEFT(Data!C$4,2)),"Intra","Inter"),"")</f>
        <v/>
      </c>
      <c r="G897" s="72">
        <f t="shared" si="40"/>
        <v>0</v>
      </c>
      <c r="H897" s="158"/>
      <c r="I897" s="23"/>
      <c r="J897" s="74">
        <f t="shared" si="41"/>
        <v>0</v>
      </c>
      <c r="K897" s="74">
        <f t="shared" si="43"/>
        <v>0</v>
      </c>
      <c r="L897" s="74">
        <f t="shared" si="43"/>
        <v>0</v>
      </c>
      <c r="M897" s="21"/>
    </row>
    <row r="898" spans="1:13">
      <c r="A898" s="183"/>
      <c r="B898" s="185"/>
      <c r="C898" s="153"/>
      <c r="D898" s="159"/>
      <c r="E898" s="158"/>
      <c r="F898" s="71" t="str">
        <f>IF(D898&gt;0,IF((LEFT(D898,2)=LEFT(Data!C$4,2)),"Intra","Inter"),"")</f>
        <v/>
      </c>
      <c r="G898" s="72">
        <f t="shared" si="40"/>
        <v>0</v>
      </c>
      <c r="H898" s="158"/>
      <c r="I898" s="23"/>
      <c r="J898" s="74">
        <f t="shared" si="41"/>
        <v>0</v>
      </c>
      <c r="K898" s="74">
        <f t="shared" si="43"/>
        <v>0</v>
      </c>
      <c r="L898" s="74">
        <f t="shared" si="43"/>
        <v>0</v>
      </c>
      <c r="M898" s="21"/>
    </row>
    <row r="899" spans="1:13">
      <c r="A899" s="183"/>
      <c r="B899" s="185"/>
      <c r="C899" s="153"/>
      <c r="D899" s="159"/>
      <c r="E899" s="158"/>
      <c r="F899" s="71" t="str">
        <f>IF(D899&gt;0,IF((LEFT(D899,2)=LEFT(Data!C$4,2)),"Intra","Inter"),"")</f>
        <v/>
      </c>
      <c r="G899" s="72">
        <f t="shared" si="40"/>
        <v>0</v>
      </c>
      <c r="H899" s="158"/>
      <c r="I899" s="23"/>
      <c r="J899" s="74">
        <f t="shared" si="41"/>
        <v>0</v>
      </c>
      <c r="K899" s="74">
        <f t="shared" si="43"/>
        <v>0</v>
      </c>
      <c r="L899" s="74">
        <f t="shared" si="43"/>
        <v>0</v>
      </c>
      <c r="M899" s="21"/>
    </row>
    <row r="900" spans="1:13">
      <c r="A900" s="183"/>
      <c r="B900" s="185"/>
      <c r="C900" s="153"/>
      <c r="D900" s="159"/>
      <c r="E900" s="158"/>
      <c r="F900" s="71" t="str">
        <f>IF(D900&gt;0,IF((LEFT(D900,2)=LEFT(Data!C$4,2)),"Intra","Inter"),"")</f>
        <v/>
      </c>
      <c r="G900" s="72">
        <f t="shared" si="40"/>
        <v>0</v>
      </c>
      <c r="H900" s="158"/>
      <c r="I900" s="23"/>
      <c r="J900" s="74">
        <f t="shared" si="41"/>
        <v>0</v>
      </c>
      <c r="K900" s="74">
        <f t="shared" si="43"/>
        <v>0</v>
      </c>
      <c r="L900" s="74">
        <f t="shared" si="43"/>
        <v>0</v>
      </c>
      <c r="M900" s="21"/>
    </row>
    <row r="901" spans="1:13">
      <c r="A901" s="183"/>
      <c r="B901" s="185"/>
      <c r="C901" s="153"/>
      <c r="D901" s="159"/>
      <c r="E901" s="158"/>
      <c r="F901" s="71" t="str">
        <f>IF(D901&gt;0,IF((LEFT(D901,2)=LEFT(Data!C$4,2)),"Intra","Inter"),"")</f>
        <v/>
      </c>
      <c r="G901" s="72">
        <f t="shared" si="40"/>
        <v>0</v>
      </c>
      <c r="H901" s="158"/>
      <c r="I901" s="23"/>
      <c r="J901" s="74">
        <f t="shared" si="41"/>
        <v>0</v>
      </c>
      <c r="K901" s="74">
        <f t="shared" si="43"/>
        <v>0</v>
      </c>
      <c r="L901" s="74">
        <f t="shared" si="43"/>
        <v>0</v>
      </c>
      <c r="M901" s="21"/>
    </row>
    <row r="902" spans="1:13">
      <c r="A902" s="183"/>
      <c r="B902" s="185"/>
      <c r="C902" s="153"/>
      <c r="D902" s="159"/>
      <c r="E902" s="158"/>
      <c r="F902" s="71" t="str">
        <f>IF(D902&gt;0,IF((LEFT(D902,2)=LEFT(Data!C$4,2)),"Intra","Inter"),"")</f>
        <v/>
      </c>
      <c r="G902" s="72">
        <f t="shared" si="40"/>
        <v>0</v>
      </c>
      <c r="H902" s="158"/>
      <c r="I902" s="23"/>
      <c r="J902" s="74">
        <f t="shared" si="41"/>
        <v>0</v>
      </c>
      <c r="K902" s="74">
        <f t="shared" si="43"/>
        <v>0</v>
      </c>
      <c r="L902" s="74">
        <f t="shared" si="43"/>
        <v>0</v>
      </c>
      <c r="M902" s="21"/>
    </row>
    <row r="903" spans="1:13">
      <c r="A903" s="183"/>
      <c r="B903" s="185"/>
      <c r="C903" s="153"/>
      <c r="D903" s="159"/>
      <c r="E903" s="158"/>
      <c r="F903" s="71" t="str">
        <f>IF(D903&gt;0,IF((LEFT(D903,2)=LEFT(Data!C$4,2)),"Intra","Inter"),"")</f>
        <v/>
      </c>
      <c r="G903" s="72">
        <f t="shared" si="40"/>
        <v>0</v>
      </c>
      <c r="H903" s="158"/>
      <c r="I903" s="23"/>
      <c r="J903" s="74">
        <f t="shared" si="41"/>
        <v>0</v>
      </c>
      <c r="K903" s="74">
        <f t="shared" si="43"/>
        <v>0</v>
      </c>
      <c r="L903" s="74">
        <f t="shared" si="43"/>
        <v>0</v>
      </c>
      <c r="M903" s="21"/>
    </row>
    <row r="904" spans="1:13">
      <c r="A904" s="183"/>
      <c r="B904" s="185"/>
      <c r="C904" s="153"/>
      <c r="D904" s="159"/>
      <c r="E904" s="158"/>
      <c r="F904" s="71" t="str">
        <f>IF(D904&gt;0,IF((LEFT(D904,2)=LEFT(Data!C$4,2)),"Intra","Inter"),"")</f>
        <v/>
      </c>
      <c r="G904" s="72">
        <f t="shared" ref="G904:G967" si="44">ROUND(H904+J904+K904+L904,0)</f>
        <v>0</v>
      </c>
      <c r="H904" s="158"/>
      <c r="I904" s="23"/>
      <c r="J904" s="74">
        <f t="shared" si="41"/>
        <v>0</v>
      </c>
      <c r="K904" s="74">
        <f t="shared" si="43"/>
        <v>0</v>
      </c>
      <c r="L904" s="74">
        <f t="shared" si="43"/>
        <v>0</v>
      </c>
      <c r="M904" s="21"/>
    </row>
    <row r="905" spans="1:13">
      <c r="A905" s="183"/>
      <c r="B905" s="185"/>
      <c r="C905" s="153"/>
      <c r="D905" s="159"/>
      <c r="E905" s="158"/>
      <c r="F905" s="71" t="str">
        <f>IF(D905&gt;0,IF((LEFT(D905,2)=LEFT(Data!C$4,2)),"Intra","Inter"),"")</f>
        <v/>
      </c>
      <c r="G905" s="72">
        <f t="shared" si="44"/>
        <v>0</v>
      </c>
      <c r="H905" s="158"/>
      <c r="I905" s="23"/>
      <c r="J905" s="74">
        <f t="shared" si="41"/>
        <v>0</v>
      </c>
      <c r="K905" s="74">
        <f t="shared" si="43"/>
        <v>0</v>
      </c>
      <c r="L905" s="74">
        <f t="shared" si="43"/>
        <v>0</v>
      </c>
      <c r="M905" s="21"/>
    </row>
    <row r="906" spans="1:13">
      <c r="A906" s="183"/>
      <c r="B906" s="185"/>
      <c r="C906" s="153"/>
      <c r="D906" s="159"/>
      <c r="E906" s="158"/>
      <c r="F906" s="71" t="str">
        <f>IF(D906&gt;0,IF((LEFT(D906,2)=LEFT(Data!C$4,2)),"Intra","Inter"),"")</f>
        <v/>
      </c>
      <c r="G906" s="72">
        <f t="shared" si="44"/>
        <v>0</v>
      </c>
      <c r="H906" s="158"/>
      <c r="I906" s="23"/>
      <c r="J906" s="74">
        <f t="shared" si="41"/>
        <v>0</v>
      </c>
      <c r="K906" s="74">
        <f t="shared" si="43"/>
        <v>0</v>
      </c>
      <c r="L906" s="74">
        <f t="shared" si="43"/>
        <v>0</v>
      </c>
      <c r="M906" s="21"/>
    </row>
    <row r="907" spans="1:13">
      <c r="A907" s="183"/>
      <c r="B907" s="185"/>
      <c r="C907" s="153"/>
      <c r="D907" s="159"/>
      <c r="E907" s="158"/>
      <c r="F907" s="71" t="str">
        <f>IF(D907&gt;0,IF((LEFT(D907,2)=LEFT(Data!C$4,2)),"Intra","Inter"),"")</f>
        <v/>
      </c>
      <c r="G907" s="72">
        <f t="shared" si="44"/>
        <v>0</v>
      </c>
      <c r="H907" s="158"/>
      <c r="I907" s="23"/>
      <c r="J907" s="74">
        <f t="shared" si="41"/>
        <v>0</v>
      </c>
      <c r="K907" s="74">
        <f t="shared" si="43"/>
        <v>0</v>
      </c>
      <c r="L907" s="74">
        <f t="shared" si="43"/>
        <v>0</v>
      </c>
      <c r="M907" s="21"/>
    </row>
    <row r="908" spans="1:13">
      <c r="A908" s="183"/>
      <c r="B908" s="185"/>
      <c r="C908" s="153"/>
      <c r="D908" s="159"/>
      <c r="E908" s="158"/>
      <c r="F908" s="71" t="str">
        <f>IF(D908&gt;0,IF((LEFT(D908,2)=LEFT(Data!C$4,2)),"Intra","Inter"),"")</f>
        <v/>
      </c>
      <c r="G908" s="72">
        <f t="shared" si="44"/>
        <v>0</v>
      </c>
      <c r="H908" s="158"/>
      <c r="I908" s="23"/>
      <c r="J908" s="74">
        <f t="shared" ref="J908:J971" si="45">IF($F908="inter",IF($I908&lt;&gt;"Exempt",IF($I908&lt;&gt;"Non GST",($H908*($I908)),(0)),(0)),(0))</f>
        <v>0</v>
      </c>
      <c r="K908" s="74">
        <f t="shared" ref="K908:L939" si="46">IF($F908="intra",IF($I908&lt;&gt;"Exempt",IF($I908&lt;&gt;"Non GST",($H908*($I908/2)),(0)),(0)),(0))</f>
        <v>0</v>
      </c>
      <c r="L908" s="74">
        <f t="shared" si="46"/>
        <v>0</v>
      </c>
      <c r="M908" s="21"/>
    </row>
    <row r="909" spans="1:13">
      <c r="A909" s="183"/>
      <c r="B909" s="185"/>
      <c r="C909" s="153"/>
      <c r="D909" s="159"/>
      <c r="E909" s="158"/>
      <c r="F909" s="71" t="str">
        <f>IF(D909&gt;0,IF((LEFT(D909,2)=LEFT(Data!C$4,2)),"Intra","Inter"),"")</f>
        <v/>
      </c>
      <c r="G909" s="72">
        <f t="shared" si="44"/>
        <v>0</v>
      </c>
      <c r="H909" s="158"/>
      <c r="I909" s="23"/>
      <c r="J909" s="74">
        <f t="shared" si="45"/>
        <v>0</v>
      </c>
      <c r="K909" s="74">
        <f t="shared" si="46"/>
        <v>0</v>
      </c>
      <c r="L909" s="74">
        <f t="shared" si="46"/>
        <v>0</v>
      </c>
      <c r="M909" s="21"/>
    </row>
    <row r="910" spans="1:13">
      <c r="A910" s="183"/>
      <c r="B910" s="185"/>
      <c r="C910" s="153"/>
      <c r="D910" s="159"/>
      <c r="E910" s="158"/>
      <c r="F910" s="71" t="str">
        <f>IF(D910&gt;0,IF((LEFT(D910,2)=LEFT(Data!C$4,2)),"Intra","Inter"),"")</f>
        <v/>
      </c>
      <c r="G910" s="72">
        <f t="shared" si="44"/>
        <v>0</v>
      </c>
      <c r="H910" s="158"/>
      <c r="I910" s="23"/>
      <c r="J910" s="74">
        <f t="shared" si="45"/>
        <v>0</v>
      </c>
      <c r="K910" s="74">
        <f t="shared" si="46"/>
        <v>0</v>
      </c>
      <c r="L910" s="74">
        <f t="shared" si="46"/>
        <v>0</v>
      </c>
      <c r="M910" s="21"/>
    </row>
    <row r="911" spans="1:13">
      <c r="A911" s="183"/>
      <c r="B911" s="185"/>
      <c r="C911" s="153"/>
      <c r="D911" s="159"/>
      <c r="E911" s="158"/>
      <c r="F911" s="71" t="str">
        <f>IF(D911&gt;0,IF((LEFT(D911,2)=LEFT(Data!C$4,2)),"Intra","Inter"),"")</f>
        <v/>
      </c>
      <c r="G911" s="72">
        <f t="shared" si="44"/>
        <v>0</v>
      </c>
      <c r="H911" s="158"/>
      <c r="I911" s="23"/>
      <c r="J911" s="74">
        <f t="shared" si="45"/>
        <v>0</v>
      </c>
      <c r="K911" s="74">
        <f t="shared" si="46"/>
        <v>0</v>
      </c>
      <c r="L911" s="74">
        <f t="shared" si="46"/>
        <v>0</v>
      </c>
      <c r="M911" s="21"/>
    </row>
    <row r="912" spans="1:13">
      <c r="A912" s="183"/>
      <c r="B912" s="185"/>
      <c r="C912" s="153"/>
      <c r="D912" s="159"/>
      <c r="E912" s="158"/>
      <c r="F912" s="71" t="str">
        <f>IF(D912&gt;0,IF((LEFT(D912,2)=LEFT(Data!C$4,2)),"Intra","Inter"),"")</f>
        <v/>
      </c>
      <c r="G912" s="72">
        <f t="shared" si="44"/>
        <v>0</v>
      </c>
      <c r="H912" s="158"/>
      <c r="I912" s="23"/>
      <c r="J912" s="74">
        <f t="shared" si="45"/>
        <v>0</v>
      </c>
      <c r="K912" s="74">
        <f t="shared" si="46"/>
        <v>0</v>
      </c>
      <c r="L912" s="74">
        <f t="shared" si="46"/>
        <v>0</v>
      </c>
      <c r="M912" s="21"/>
    </row>
    <row r="913" spans="1:13">
      <c r="A913" s="183"/>
      <c r="B913" s="185"/>
      <c r="C913" s="153"/>
      <c r="D913" s="159"/>
      <c r="E913" s="158"/>
      <c r="F913" s="71" t="str">
        <f>IF(D913&gt;0,IF((LEFT(D913,2)=LEFT(Data!C$4,2)),"Intra","Inter"),"")</f>
        <v/>
      </c>
      <c r="G913" s="72">
        <f t="shared" si="44"/>
        <v>0</v>
      </c>
      <c r="H913" s="158"/>
      <c r="I913" s="23"/>
      <c r="J913" s="74">
        <f t="shared" si="45"/>
        <v>0</v>
      </c>
      <c r="K913" s="74">
        <f t="shared" si="46"/>
        <v>0</v>
      </c>
      <c r="L913" s="74">
        <f t="shared" si="46"/>
        <v>0</v>
      </c>
      <c r="M913" s="21"/>
    </row>
    <row r="914" spans="1:13">
      <c r="A914" s="183"/>
      <c r="B914" s="185"/>
      <c r="C914" s="153"/>
      <c r="D914" s="159"/>
      <c r="E914" s="158"/>
      <c r="F914" s="71" t="str">
        <f>IF(D914&gt;0,IF((LEFT(D914,2)=LEFT(Data!C$4,2)),"Intra","Inter"),"")</f>
        <v/>
      </c>
      <c r="G914" s="72">
        <f t="shared" si="44"/>
        <v>0</v>
      </c>
      <c r="H914" s="158"/>
      <c r="I914" s="23"/>
      <c r="J914" s="74">
        <f t="shared" si="45"/>
        <v>0</v>
      </c>
      <c r="K914" s="74">
        <f t="shared" si="46"/>
        <v>0</v>
      </c>
      <c r="L914" s="74">
        <f t="shared" si="46"/>
        <v>0</v>
      </c>
      <c r="M914" s="21"/>
    </row>
    <row r="915" spans="1:13">
      <c r="A915" s="183"/>
      <c r="B915" s="185"/>
      <c r="C915" s="153"/>
      <c r="D915" s="159"/>
      <c r="E915" s="158"/>
      <c r="F915" s="71" t="str">
        <f>IF(D915&gt;0,IF((LEFT(D915,2)=LEFT(Data!C$4,2)),"Intra","Inter"),"")</f>
        <v/>
      </c>
      <c r="G915" s="72">
        <f t="shared" si="44"/>
        <v>0</v>
      </c>
      <c r="H915" s="158"/>
      <c r="I915" s="23"/>
      <c r="J915" s="74">
        <f t="shared" si="45"/>
        <v>0</v>
      </c>
      <c r="K915" s="74">
        <f t="shared" si="46"/>
        <v>0</v>
      </c>
      <c r="L915" s="74">
        <f t="shared" si="46"/>
        <v>0</v>
      </c>
      <c r="M915" s="21"/>
    </row>
    <row r="916" spans="1:13">
      <c r="A916" s="183"/>
      <c r="B916" s="185"/>
      <c r="C916" s="153"/>
      <c r="D916" s="159"/>
      <c r="E916" s="158"/>
      <c r="F916" s="71" t="str">
        <f>IF(D916&gt;0,IF((LEFT(D916,2)=LEFT(Data!C$4,2)),"Intra","Inter"),"")</f>
        <v/>
      </c>
      <c r="G916" s="72">
        <f t="shared" si="44"/>
        <v>0</v>
      </c>
      <c r="H916" s="158"/>
      <c r="I916" s="23"/>
      <c r="J916" s="74">
        <f t="shared" si="45"/>
        <v>0</v>
      </c>
      <c r="K916" s="74">
        <f t="shared" si="46"/>
        <v>0</v>
      </c>
      <c r="L916" s="74">
        <f t="shared" si="46"/>
        <v>0</v>
      </c>
      <c r="M916" s="21"/>
    </row>
    <row r="917" spans="1:13">
      <c r="A917" s="183"/>
      <c r="B917" s="185"/>
      <c r="C917" s="153"/>
      <c r="D917" s="159"/>
      <c r="E917" s="158"/>
      <c r="F917" s="71" t="str">
        <f>IF(D917&gt;0,IF((LEFT(D917,2)=LEFT(Data!C$4,2)),"Intra","Inter"),"")</f>
        <v/>
      </c>
      <c r="G917" s="72">
        <f t="shared" si="44"/>
        <v>0</v>
      </c>
      <c r="H917" s="158"/>
      <c r="I917" s="23"/>
      <c r="J917" s="74">
        <f t="shared" si="45"/>
        <v>0</v>
      </c>
      <c r="K917" s="74">
        <f t="shared" si="46"/>
        <v>0</v>
      </c>
      <c r="L917" s="74">
        <f t="shared" si="46"/>
        <v>0</v>
      </c>
      <c r="M917" s="21"/>
    </row>
    <row r="918" spans="1:13">
      <c r="A918" s="183"/>
      <c r="B918" s="185"/>
      <c r="C918" s="153"/>
      <c r="D918" s="159"/>
      <c r="E918" s="158"/>
      <c r="F918" s="71" t="str">
        <f>IF(D918&gt;0,IF((LEFT(D918,2)=LEFT(Data!C$4,2)),"Intra","Inter"),"")</f>
        <v/>
      </c>
      <c r="G918" s="72">
        <f t="shared" si="44"/>
        <v>0</v>
      </c>
      <c r="H918" s="158"/>
      <c r="I918" s="23"/>
      <c r="J918" s="74">
        <f t="shared" si="45"/>
        <v>0</v>
      </c>
      <c r="K918" s="74">
        <f t="shared" si="46"/>
        <v>0</v>
      </c>
      <c r="L918" s="74">
        <f t="shared" si="46"/>
        <v>0</v>
      </c>
      <c r="M918" s="21"/>
    </row>
    <row r="919" spans="1:13">
      <c r="A919" s="183"/>
      <c r="B919" s="185"/>
      <c r="C919" s="153"/>
      <c r="D919" s="159"/>
      <c r="E919" s="158"/>
      <c r="F919" s="71" t="str">
        <f>IF(D919&gt;0,IF((LEFT(D919,2)=LEFT(Data!C$4,2)),"Intra","Inter"),"")</f>
        <v/>
      </c>
      <c r="G919" s="72">
        <f t="shared" si="44"/>
        <v>0</v>
      </c>
      <c r="H919" s="158"/>
      <c r="I919" s="23"/>
      <c r="J919" s="74">
        <f t="shared" si="45"/>
        <v>0</v>
      </c>
      <c r="K919" s="74">
        <f t="shared" si="46"/>
        <v>0</v>
      </c>
      <c r="L919" s="74">
        <f t="shared" si="46"/>
        <v>0</v>
      </c>
      <c r="M919" s="21"/>
    </row>
    <row r="920" spans="1:13">
      <c r="A920" s="183"/>
      <c r="B920" s="185"/>
      <c r="C920" s="153"/>
      <c r="D920" s="159"/>
      <c r="E920" s="158"/>
      <c r="F920" s="71" t="str">
        <f>IF(D920&gt;0,IF((LEFT(D920,2)=LEFT(Data!C$4,2)),"Intra","Inter"),"")</f>
        <v/>
      </c>
      <c r="G920" s="72">
        <f t="shared" si="44"/>
        <v>0</v>
      </c>
      <c r="H920" s="158"/>
      <c r="I920" s="23"/>
      <c r="J920" s="74">
        <f t="shared" si="45"/>
        <v>0</v>
      </c>
      <c r="K920" s="74">
        <f t="shared" si="46"/>
        <v>0</v>
      </c>
      <c r="L920" s="74">
        <f t="shared" si="46"/>
        <v>0</v>
      </c>
      <c r="M920" s="21"/>
    </row>
    <row r="921" spans="1:13">
      <c r="A921" s="183"/>
      <c r="B921" s="185"/>
      <c r="C921" s="153"/>
      <c r="D921" s="159"/>
      <c r="E921" s="158"/>
      <c r="F921" s="71" t="str">
        <f>IF(D921&gt;0,IF((LEFT(D921,2)=LEFT(Data!C$4,2)),"Intra","Inter"),"")</f>
        <v/>
      </c>
      <c r="G921" s="72">
        <f t="shared" si="44"/>
        <v>0</v>
      </c>
      <c r="H921" s="158"/>
      <c r="I921" s="23"/>
      <c r="J921" s="74">
        <f t="shared" si="45"/>
        <v>0</v>
      </c>
      <c r="K921" s="74">
        <f t="shared" si="46"/>
        <v>0</v>
      </c>
      <c r="L921" s="74">
        <f t="shared" si="46"/>
        <v>0</v>
      </c>
      <c r="M921" s="21"/>
    </row>
    <row r="922" spans="1:13">
      <c r="A922" s="183"/>
      <c r="B922" s="185"/>
      <c r="C922" s="153"/>
      <c r="D922" s="159"/>
      <c r="E922" s="158"/>
      <c r="F922" s="71" t="str">
        <f>IF(D922&gt;0,IF((LEFT(D922,2)=LEFT(Data!C$4,2)),"Intra","Inter"),"")</f>
        <v/>
      </c>
      <c r="G922" s="72">
        <f t="shared" si="44"/>
        <v>0</v>
      </c>
      <c r="H922" s="158"/>
      <c r="I922" s="23"/>
      <c r="J922" s="74">
        <f t="shared" si="45"/>
        <v>0</v>
      </c>
      <c r="K922" s="74">
        <f t="shared" si="46"/>
        <v>0</v>
      </c>
      <c r="L922" s="74">
        <f t="shared" si="46"/>
        <v>0</v>
      </c>
      <c r="M922" s="21"/>
    </row>
    <row r="923" spans="1:13">
      <c r="A923" s="183"/>
      <c r="B923" s="185"/>
      <c r="C923" s="153"/>
      <c r="D923" s="159"/>
      <c r="E923" s="158"/>
      <c r="F923" s="71" t="str">
        <f>IF(D923&gt;0,IF((LEFT(D923,2)=LEFT(Data!C$4,2)),"Intra","Inter"),"")</f>
        <v/>
      </c>
      <c r="G923" s="72">
        <f t="shared" si="44"/>
        <v>0</v>
      </c>
      <c r="H923" s="158"/>
      <c r="I923" s="23"/>
      <c r="J923" s="74">
        <f t="shared" si="45"/>
        <v>0</v>
      </c>
      <c r="K923" s="74">
        <f t="shared" si="46"/>
        <v>0</v>
      </c>
      <c r="L923" s="74">
        <f t="shared" si="46"/>
        <v>0</v>
      </c>
      <c r="M923" s="21"/>
    </row>
    <row r="924" spans="1:13">
      <c r="A924" s="183"/>
      <c r="B924" s="185"/>
      <c r="C924" s="153"/>
      <c r="D924" s="159"/>
      <c r="E924" s="158"/>
      <c r="F924" s="71" t="str">
        <f>IF(D924&gt;0,IF((LEFT(D924,2)=LEFT(Data!C$4,2)),"Intra","Inter"),"")</f>
        <v/>
      </c>
      <c r="G924" s="72">
        <f t="shared" si="44"/>
        <v>0</v>
      </c>
      <c r="H924" s="158"/>
      <c r="I924" s="23"/>
      <c r="J924" s="74">
        <f t="shared" si="45"/>
        <v>0</v>
      </c>
      <c r="K924" s="74">
        <f t="shared" si="46"/>
        <v>0</v>
      </c>
      <c r="L924" s="74">
        <f t="shared" si="46"/>
        <v>0</v>
      </c>
      <c r="M924" s="21"/>
    </row>
    <row r="925" spans="1:13">
      <c r="A925" s="183"/>
      <c r="B925" s="185"/>
      <c r="C925" s="153"/>
      <c r="D925" s="159"/>
      <c r="E925" s="158"/>
      <c r="F925" s="71" t="str">
        <f>IF(D925&gt;0,IF((LEFT(D925,2)=LEFT(Data!C$4,2)),"Intra","Inter"),"")</f>
        <v/>
      </c>
      <c r="G925" s="72">
        <f t="shared" si="44"/>
        <v>0</v>
      </c>
      <c r="H925" s="158"/>
      <c r="I925" s="23"/>
      <c r="J925" s="74">
        <f t="shared" si="45"/>
        <v>0</v>
      </c>
      <c r="K925" s="74">
        <f t="shared" si="46"/>
        <v>0</v>
      </c>
      <c r="L925" s="74">
        <f t="shared" si="46"/>
        <v>0</v>
      </c>
      <c r="M925" s="21"/>
    </row>
    <row r="926" spans="1:13">
      <c r="A926" s="183"/>
      <c r="B926" s="185"/>
      <c r="C926" s="153"/>
      <c r="D926" s="159"/>
      <c r="E926" s="158"/>
      <c r="F926" s="71" t="str">
        <f>IF(D926&gt;0,IF((LEFT(D926,2)=LEFT(Data!C$4,2)),"Intra","Inter"),"")</f>
        <v/>
      </c>
      <c r="G926" s="72">
        <f t="shared" si="44"/>
        <v>0</v>
      </c>
      <c r="H926" s="158"/>
      <c r="I926" s="23"/>
      <c r="J926" s="74">
        <f t="shared" si="45"/>
        <v>0</v>
      </c>
      <c r="K926" s="74">
        <f t="shared" si="46"/>
        <v>0</v>
      </c>
      <c r="L926" s="74">
        <f t="shared" si="46"/>
        <v>0</v>
      </c>
      <c r="M926" s="21"/>
    </row>
    <row r="927" spans="1:13">
      <c r="A927" s="183"/>
      <c r="B927" s="185"/>
      <c r="C927" s="153"/>
      <c r="D927" s="159"/>
      <c r="E927" s="158"/>
      <c r="F927" s="71" t="str">
        <f>IF(D927&gt;0,IF((LEFT(D927,2)=LEFT(Data!C$4,2)),"Intra","Inter"),"")</f>
        <v/>
      </c>
      <c r="G927" s="72">
        <f t="shared" si="44"/>
        <v>0</v>
      </c>
      <c r="H927" s="158"/>
      <c r="I927" s="23"/>
      <c r="J927" s="74">
        <f t="shared" si="45"/>
        <v>0</v>
      </c>
      <c r="K927" s="74">
        <f t="shared" si="46"/>
        <v>0</v>
      </c>
      <c r="L927" s="74">
        <f t="shared" si="46"/>
        <v>0</v>
      </c>
      <c r="M927" s="21"/>
    </row>
    <row r="928" spans="1:13">
      <c r="A928" s="183"/>
      <c r="B928" s="185"/>
      <c r="C928" s="153"/>
      <c r="D928" s="159"/>
      <c r="E928" s="158"/>
      <c r="F928" s="71" t="str">
        <f>IF(D928&gt;0,IF((LEFT(D928,2)=LEFT(Data!C$4,2)),"Intra","Inter"),"")</f>
        <v/>
      </c>
      <c r="G928" s="72">
        <f t="shared" si="44"/>
        <v>0</v>
      </c>
      <c r="H928" s="158"/>
      <c r="I928" s="23"/>
      <c r="J928" s="74">
        <f t="shared" si="45"/>
        <v>0</v>
      </c>
      <c r="K928" s="74">
        <f t="shared" si="46"/>
        <v>0</v>
      </c>
      <c r="L928" s="74">
        <f t="shared" si="46"/>
        <v>0</v>
      </c>
      <c r="M928" s="21"/>
    </row>
    <row r="929" spans="1:13">
      <c r="A929" s="183"/>
      <c r="B929" s="185"/>
      <c r="C929" s="153"/>
      <c r="D929" s="159"/>
      <c r="E929" s="158"/>
      <c r="F929" s="71" t="str">
        <f>IF(D929&gt;0,IF((LEFT(D929,2)=LEFT(Data!C$4,2)),"Intra","Inter"),"")</f>
        <v/>
      </c>
      <c r="G929" s="72">
        <f t="shared" si="44"/>
        <v>0</v>
      </c>
      <c r="H929" s="158"/>
      <c r="I929" s="23"/>
      <c r="J929" s="74">
        <f t="shared" si="45"/>
        <v>0</v>
      </c>
      <c r="K929" s="74">
        <f t="shared" si="46"/>
        <v>0</v>
      </c>
      <c r="L929" s="74">
        <f t="shared" si="46"/>
        <v>0</v>
      </c>
      <c r="M929" s="21"/>
    </row>
    <row r="930" spans="1:13">
      <c r="A930" s="183"/>
      <c r="B930" s="185"/>
      <c r="C930" s="153"/>
      <c r="D930" s="159"/>
      <c r="E930" s="158"/>
      <c r="F930" s="71" t="str">
        <f>IF(D930&gt;0,IF((LEFT(D930,2)=LEFT(Data!C$4,2)),"Intra","Inter"),"")</f>
        <v/>
      </c>
      <c r="G930" s="72">
        <f t="shared" si="44"/>
        <v>0</v>
      </c>
      <c r="H930" s="158"/>
      <c r="I930" s="23"/>
      <c r="J930" s="74">
        <f t="shared" si="45"/>
        <v>0</v>
      </c>
      <c r="K930" s="74">
        <f t="shared" si="46"/>
        <v>0</v>
      </c>
      <c r="L930" s="74">
        <f t="shared" si="46"/>
        <v>0</v>
      </c>
      <c r="M930" s="21"/>
    </row>
    <row r="931" spans="1:13">
      <c r="A931" s="183"/>
      <c r="B931" s="185"/>
      <c r="C931" s="153"/>
      <c r="D931" s="159"/>
      <c r="E931" s="158"/>
      <c r="F931" s="71" t="str">
        <f>IF(D931&gt;0,IF((LEFT(D931,2)=LEFT(Data!C$4,2)),"Intra","Inter"),"")</f>
        <v/>
      </c>
      <c r="G931" s="72">
        <f t="shared" si="44"/>
        <v>0</v>
      </c>
      <c r="H931" s="158"/>
      <c r="I931" s="23"/>
      <c r="J931" s="74">
        <f t="shared" si="45"/>
        <v>0</v>
      </c>
      <c r="K931" s="74">
        <f t="shared" si="46"/>
        <v>0</v>
      </c>
      <c r="L931" s="74">
        <f t="shared" si="46"/>
        <v>0</v>
      </c>
      <c r="M931" s="21"/>
    </row>
    <row r="932" spans="1:13">
      <c r="A932" s="183"/>
      <c r="B932" s="185"/>
      <c r="C932" s="153"/>
      <c r="D932" s="159"/>
      <c r="E932" s="158"/>
      <c r="F932" s="71" t="str">
        <f>IF(D932&gt;0,IF((LEFT(D932,2)=LEFT(Data!C$4,2)),"Intra","Inter"),"")</f>
        <v/>
      </c>
      <c r="G932" s="72">
        <f t="shared" si="44"/>
        <v>0</v>
      </c>
      <c r="H932" s="158"/>
      <c r="I932" s="23"/>
      <c r="J932" s="74">
        <f t="shared" si="45"/>
        <v>0</v>
      </c>
      <c r="K932" s="74">
        <f t="shared" si="46"/>
        <v>0</v>
      </c>
      <c r="L932" s="74">
        <f t="shared" si="46"/>
        <v>0</v>
      </c>
      <c r="M932" s="21"/>
    </row>
    <row r="933" spans="1:13">
      <c r="A933" s="183"/>
      <c r="B933" s="185"/>
      <c r="C933" s="153"/>
      <c r="D933" s="159"/>
      <c r="E933" s="158"/>
      <c r="F933" s="71" t="str">
        <f>IF(D933&gt;0,IF((LEFT(D933,2)=LEFT(Data!C$4,2)),"Intra","Inter"),"")</f>
        <v/>
      </c>
      <c r="G933" s="72">
        <f t="shared" si="44"/>
        <v>0</v>
      </c>
      <c r="H933" s="158"/>
      <c r="I933" s="23"/>
      <c r="J933" s="74">
        <f t="shared" si="45"/>
        <v>0</v>
      </c>
      <c r="K933" s="74">
        <f t="shared" si="46"/>
        <v>0</v>
      </c>
      <c r="L933" s="74">
        <f t="shared" si="46"/>
        <v>0</v>
      </c>
      <c r="M933" s="21"/>
    </row>
    <row r="934" spans="1:13">
      <c r="A934" s="183"/>
      <c r="B934" s="185"/>
      <c r="C934" s="153"/>
      <c r="D934" s="159"/>
      <c r="E934" s="158"/>
      <c r="F934" s="71" t="str">
        <f>IF(D934&gt;0,IF((LEFT(D934,2)=LEFT(Data!C$4,2)),"Intra","Inter"),"")</f>
        <v/>
      </c>
      <c r="G934" s="72">
        <f t="shared" si="44"/>
        <v>0</v>
      </c>
      <c r="H934" s="158"/>
      <c r="I934" s="23"/>
      <c r="J934" s="74">
        <f t="shared" si="45"/>
        <v>0</v>
      </c>
      <c r="K934" s="74">
        <f t="shared" si="46"/>
        <v>0</v>
      </c>
      <c r="L934" s="74">
        <f t="shared" si="46"/>
        <v>0</v>
      </c>
      <c r="M934" s="21"/>
    </row>
    <row r="935" spans="1:13">
      <c r="A935" s="183"/>
      <c r="B935" s="185"/>
      <c r="C935" s="153"/>
      <c r="D935" s="159"/>
      <c r="E935" s="158"/>
      <c r="F935" s="71" t="str">
        <f>IF(D935&gt;0,IF((LEFT(D935,2)=LEFT(Data!C$4,2)),"Intra","Inter"),"")</f>
        <v/>
      </c>
      <c r="G935" s="72">
        <f t="shared" si="44"/>
        <v>0</v>
      </c>
      <c r="H935" s="158"/>
      <c r="I935" s="23"/>
      <c r="J935" s="74">
        <f t="shared" si="45"/>
        <v>0</v>
      </c>
      <c r="K935" s="74">
        <f t="shared" si="46"/>
        <v>0</v>
      </c>
      <c r="L935" s="74">
        <f t="shared" si="46"/>
        <v>0</v>
      </c>
      <c r="M935" s="21"/>
    </row>
    <row r="936" spans="1:13">
      <c r="A936" s="183"/>
      <c r="B936" s="185"/>
      <c r="C936" s="153"/>
      <c r="D936" s="159"/>
      <c r="E936" s="158"/>
      <c r="F936" s="71" t="str">
        <f>IF(D936&gt;0,IF((LEFT(D936,2)=LEFT(Data!C$4,2)),"Intra","Inter"),"")</f>
        <v/>
      </c>
      <c r="G936" s="72">
        <f t="shared" si="44"/>
        <v>0</v>
      </c>
      <c r="H936" s="158"/>
      <c r="I936" s="23"/>
      <c r="J936" s="74">
        <f t="shared" si="45"/>
        <v>0</v>
      </c>
      <c r="K936" s="74">
        <f t="shared" si="46"/>
        <v>0</v>
      </c>
      <c r="L936" s="74">
        <f t="shared" si="46"/>
        <v>0</v>
      </c>
      <c r="M936" s="21"/>
    </row>
    <row r="937" spans="1:13">
      <c r="A937" s="183"/>
      <c r="B937" s="185"/>
      <c r="C937" s="153"/>
      <c r="D937" s="159"/>
      <c r="E937" s="158"/>
      <c r="F937" s="71" t="str">
        <f>IF(D937&gt;0,IF((LEFT(D937,2)=LEFT(Data!C$4,2)),"Intra","Inter"),"")</f>
        <v/>
      </c>
      <c r="G937" s="72">
        <f t="shared" si="44"/>
        <v>0</v>
      </c>
      <c r="H937" s="158"/>
      <c r="I937" s="23"/>
      <c r="J937" s="74">
        <f t="shared" si="45"/>
        <v>0</v>
      </c>
      <c r="K937" s="74">
        <f t="shared" si="46"/>
        <v>0</v>
      </c>
      <c r="L937" s="74">
        <f t="shared" si="46"/>
        <v>0</v>
      </c>
      <c r="M937" s="21"/>
    </row>
    <row r="938" spans="1:13">
      <c r="A938" s="183"/>
      <c r="B938" s="185"/>
      <c r="C938" s="153"/>
      <c r="D938" s="159"/>
      <c r="E938" s="158"/>
      <c r="F938" s="71" t="str">
        <f>IF(D938&gt;0,IF((LEFT(D938,2)=LEFT(Data!C$4,2)),"Intra","Inter"),"")</f>
        <v/>
      </c>
      <c r="G938" s="72">
        <f t="shared" si="44"/>
        <v>0</v>
      </c>
      <c r="H938" s="158"/>
      <c r="I938" s="23"/>
      <c r="J938" s="74">
        <f t="shared" si="45"/>
        <v>0</v>
      </c>
      <c r="K938" s="74">
        <f t="shared" si="46"/>
        <v>0</v>
      </c>
      <c r="L938" s="74">
        <f t="shared" si="46"/>
        <v>0</v>
      </c>
      <c r="M938" s="21"/>
    </row>
    <row r="939" spans="1:13">
      <c r="A939" s="183"/>
      <c r="B939" s="185"/>
      <c r="C939" s="153"/>
      <c r="D939" s="159"/>
      <c r="E939" s="158"/>
      <c r="F939" s="71" t="str">
        <f>IF(D939&gt;0,IF((LEFT(D939,2)=LEFT(Data!C$4,2)),"Intra","Inter"),"")</f>
        <v/>
      </c>
      <c r="G939" s="72">
        <f t="shared" si="44"/>
        <v>0</v>
      </c>
      <c r="H939" s="158"/>
      <c r="I939" s="23"/>
      <c r="J939" s="74">
        <f t="shared" si="45"/>
        <v>0</v>
      </c>
      <c r="K939" s="74">
        <f t="shared" si="46"/>
        <v>0</v>
      </c>
      <c r="L939" s="74">
        <f t="shared" si="46"/>
        <v>0</v>
      </c>
      <c r="M939" s="21"/>
    </row>
    <row r="940" spans="1:13">
      <c r="A940" s="183"/>
      <c r="B940" s="185"/>
      <c r="C940" s="153"/>
      <c r="D940" s="159"/>
      <c r="E940" s="158"/>
      <c r="F940" s="71" t="str">
        <f>IF(D940&gt;0,IF((LEFT(D940,2)=LEFT(Data!C$4,2)),"Intra","Inter"),"")</f>
        <v/>
      </c>
      <c r="G940" s="72">
        <f t="shared" si="44"/>
        <v>0</v>
      </c>
      <c r="H940" s="158"/>
      <c r="I940" s="23"/>
      <c r="J940" s="74">
        <f t="shared" si="45"/>
        <v>0</v>
      </c>
      <c r="K940" s="74">
        <f t="shared" ref="K940:L971" si="47">IF($F940="intra",IF($I940&lt;&gt;"Exempt",IF($I940&lt;&gt;"Non GST",($H940*($I940/2)),(0)),(0)),(0))</f>
        <v>0</v>
      </c>
      <c r="L940" s="74">
        <f t="shared" si="47"/>
        <v>0</v>
      </c>
      <c r="M940" s="21"/>
    </row>
    <row r="941" spans="1:13">
      <c r="A941" s="183"/>
      <c r="B941" s="185"/>
      <c r="C941" s="153"/>
      <c r="D941" s="159"/>
      <c r="E941" s="158"/>
      <c r="F941" s="71" t="str">
        <f>IF(D941&gt;0,IF((LEFT(D941,2)=LEFT(Data!C$4,2)),"Intra","Inter"),"")</f>
        <v/>
      </c>
      <c r="G941" s="72">
        <f t="shared" si="44"/>
        <v>0</v>
      </c>
      <c r="H941" s="158"/>
      <c r="I941" s="23"/>
      <c r="J941" s="74">
        <f t="shared" si="45"/>
        <v>0</v>
      </c>
      <c r="K941" s="74">
        <f t="shared" si="47"/>
        <v>0</v>
      </c>
      <c r="L941" s="74">
        <f t="shared" si="47"/>
        <v>0</v>
      </c>
      <c r="M941" s="21"/>
    </row>
    <row r="942" spans="1:13">
      <c r="A942" s="183"/>
      <c r="B942" s="185"/>
      <c r="C942" s="153"/>
      <c r="D942" s="159"/>
      <c r="E942" s="158"/>
      <c r="F942" s="71" t="str">
        <f>IF(D942&gt;0,IF((LEFT(D942,2)=LEFT(Data!C$4,2)),"Intra","Inter"),"")</f>
        <v/>
      </c>
      <c r="G942" s="72">
        <f t="shared" si="44"/>
        <v>0</v>
      </c>
      <c r="H942" s="158"/>
      <c r="I942" s="23"/>
      <c r="J942" s="74">
        <f t="shared" si="45"/>
        <v>0</v>
      </c>
      <c r="K942" s="74">
        <f t="shared" si="47"/>
        <v>0</v>
      </c>
      <c r="L942" s="74">
        <f t="shared" si="47"/>
        <v>0</v>
      </c>
      <c r="M942" s="21"/>
    </row>
    <row r="943" spans="1:13">
      <c r="A943" s="183"/>
      <c r="B943" s="185"/>
      <c r="C943" s="153"/>
      <c r="D943" s="159"/>
      <c r="E943" s="158"/>
      <c r="F943" s="71" t="str">
        <f>IF(D943&gt;0,IF((LEFT(D943,2)=LEFT(Data!C$4,2)),"Intra","Inter"),"")</f>
        <v/>
      </c>
      <c r="G943" s="72">
        <f t="shared" si="44"/>
        <v>0</v>
      </c>
      <c r="H943" s="158"/>
      <c r="I943" s="23"/>
      <c r="J943" s="74">
        <f t="shared" si="45"/>
        <v>0</v>
      </c>
      <c r="K943" s="74">
        <f t="shared" si="47"/>
        <v>0</v>
      </c>
      <c r="L943" s="74">
        <f t="shared" si="47"/>
        <v>0</v>
      </c>
      <c r="M943" s="21"/>
    </row>
    <row r="944" spans="1:13">
      <c r="A944" s="183"/>
      <c r="B944" s="185"/>
      <c r="C944" s="153"/>
      <c r="D944" s="159"/>
      <c r="E944" s="158"/>
      <c r="F944" s="71" t="str">
        <f>IF(D944&gt;0,IF((LEFT(D944,2)=LEFT(Data!C$4,2)),"Intra","Inter"),"")</f>
        <v/>
      </c>
      <c r="G944" s="72">
        <f t="shared" si="44"/>
        <v>0</v>
      </c>
      <c r="H944" s="158"/>
      <c r="I944" s="23"/>
      <c r="J944" s="74">
        <f t="shared" si="45"/>
        <v>0</v>
      </c>
      <c r="K944" s="74">
        <f t="shared" si="47"/>
        <v>0</v>
      </c>
      <c r="L944" s="74">
        <f t="shared" si="47"/>
        <v>0</v>
      </c>
      <c r="M944" s="21"/>
    </row>
    <row r="945" spans="1:13">
      <c r="A945" s="183"/>
      <c r="B945" s="185"/>
      <c r="C945" s="153"/>
      <c r="D945" s="159"/>
      <c r="E945" s="158"/>
      <c r="F945" s="71" t="str">
        <f>IF(D945&gt;0,IF((LEFT(D945,2)=LEFT(Data!C$4,2)),"Intra","Inter"),"")</f>
        <v/>
      </c>
      <c r="G945" s="72">
        <f t="shared" si="44"/>
        <v>0</v>
      </c>
      <c r="H945" s="158"/>
      <c r="I945" s="23"/>
      <c r="J945" s="74">
        <f t="shared" si="45"/>
        <v>0</v>
      </c>
      <c r="K945" s="74">
        <f t="shared" si="47"/>
        <v>0</v>
      </c>
      <c r="L945" s="74">
        <f t="shared" si="47"/>
        <v>0</v>
      </c>
      <c r="M945" s="21"/>
    </row>
    <row r="946" spans="1:13">
      <c r="A946" s="183"/>
      <c r="B946" s="185"/>
      <c r="C946" s="153"/>
      <c r="D946" s="159"/>
      <c r="E946" s="158"/>
      <c r="F946" s="71" t="str">
        <f>IF(D946&gt;0,IF((LEFT(D946,2)=LEFT(Data!C$4,2)),"Intra","Inter"),"")</f>
        <v/>
      </c>
      <c r="G946" s="72">
        <f t="shared" si="44"/>
        <v>0</v>
      </c>
      <c r="H946" s="158"/>
      <c r="I946" s="23"/>
      <c r="J946" s="74">
        <f t="shared" si="45"/>
        <v>0</v>
      </c>
      <c r="K946" s="74">
        <f t="shared" si="47"/>
        <v>0</v>
      </c>
      <c r="L946" s="74">
        <f t="shared" si="47"/>
        <v>0</v>
      </c>
      <c r="M946" s="21"/>
    </row>
    <row r="947" spans="1:13">
      <c r="A947" s="183"/>
      <c r="B947" s="185"/>
      <c r="C947" s="153"/>
      <c r="D947" s="159"/>
      <c r="E947" s="158"/>
      <c r="F947" s="71" t="str">
        <f>IF(D947&gt;0,IF((LEFT(D947,2)=LEFT(Data!C$4,2)),"Intra","Inter"),"")</f>
        <v/>
      </c>
      <c r="G947" s="72">
        <f t="shared" si="44"/>
        <v>0</v>
      </c>
      <c r="H947" s="158"/>
      <c r="I947" s="23"/>
      <c r="J947" s="74">
        <f t="shared" si="45"/>
        <v>0</v>
      </c>
      <c r="K947" s="74">
        <f t="shared" si="47"/>
        <v>0</v>
      </c>
      <c r="L947" s="74">
        <f t="shared" si="47"/>
        <v>0</v>
      </c>
      <c r="M947" s="21"/>
    </row>
    <row r="948" spans="1:13">
      <c r="A948" s="183"/>
      <c r="B948" s="185"/>
      <c r="C948" s="153"/>
      <c r="D948" s="159"/>
      <c r="E948" s="158"/>
      <c r="F948" s="71" t="str">
        <f>IF(D948&gt;0,IF((LEFT(D948,2)=LEFT(Data!C$4,2)),"Intra","Inter"),"")</f>
        <v/>
      </c>
      <c r="G948" s="72">
        <f t="shared" si="44"/>
        <v>0</v>
      </c>
      <c r="H948" s="158"/>
      <c r="I948" s="23"/>
      <c r="J948" s="74">
        <f t="shared" si="45"/>
        <v>0</v>
      </c>
      <c r="K948" s="74">
        <f t="shared" si="47"/>
        <v>0</v>
      </c>
      <c r="L948" s="74">
        <f t="shared" si="47"/>
        <v>0</v>
      </c>
      <c r="M948" s="21"/>
    </row>
    <row r="949" spans="1:13">
      <c r="A949" s="183"/>
      <c r="B949" s="185"/>
      <c r="C949" s="153"/>
      <c r="D949" s="159"/>
      <c r="E949" s="158"/>
      <c r="F949" s="71" t="str">
        <f>IF(D949&gt;0,IF((LEFT(D949,2)=LEFT(Data!C$4,2)),"Intra","Inter"),"")</f>
        <v/>
      </c>
      <c r="G949" s="72">
        <f t="shared" si="44"/>
        <v>0</v>
      </c>
      <c r="H949" s="158"/>
      <c r="I949" s="23"/>
      <c r="J949" s="74">
        <f t="shared" si="45"/>
        <v>0</v>
      </c>
      <c r="K949" s="74">
        <f t="shared" si="47"/>
        <v>0</v>
      </c>
      <c r="L949" s="74">
        <f t="shared" si="47"/>
        <v>0</v>
      </c>
      <c r="M949" s="21"/>
    </row>
    <row r="950" spans="1:13">
      <c r="A950" s="183"/>
      <c r="B950" s="185"/>
      <c r="C950" s="153"/>
      <c r="D950" s="159"/>
      <c r="E950" s="158"/>
      <c r="F950" s="71" t="str">
        <f>IF(D950&gt;0,IF((LEFT(D950,2)=LEFT(Data!C$4,2)),"Intra","Inter"),"")</f>
        <v/>
      </c>
      <c r="G950" s="72">
        <f t="shared" si="44"/>
        <v>0</v>
      </c>
      <c r="H950" s="158"/>
      <c r="I950" s="23"/>
      <c r="J950" s="74">
        <f t="shared" si="45"/>
        <v>0</v>
      </c>
      <c r="K950" s="74">
        <f t="shared" si="47"/>
        <v>0</v>
      </c>
      <c r="L950" s="74">
        <f t="shared" si="47"/>
        <v>0</v>
      </c>
      <c r="M950" s="21"/>
    </row>
    <row r="951" spans="1:13">
      <c r="A951" s="183"/>
      <c r="B951" s="185"/>
      <c r="C951" s="153"/>
      <c r="D951" s="159"/>
      <c r="E951" s="158"/>
      <c r="F951" s="71" t="str">
        <f>IF(D951&gt;0,IF((LEFT(D951,2)=LEFT(Data!C$4,2)),"Intra","Inter"),"")</f>
        <v/>
      </c>
      <c r="G951" s="72">
        <f t="shared" si="44"/>
        <v>0</v>
      </c>
      <c r="H951" s="158"/>
      <c r="I951" s="23"/>
      <c r="J951" s="74">
        <f t="shared" si="45"/>
        <v>0</v>
      </c>
      <c r="K951" s="74">
        <f t="shared" si="47"/>
        <v>0</v>
      </c>
      <c r="L951" s="74">
        <f t="shared" si="47"/>
        <v>0</v>
      </c>
      <c r="M951" s="21"/>
    </row>
    <row r="952" spans="1:13">
      <c r="A952" s="183"/>
      <c r="B952" s="185"/>
      <c r="C952" s="153"/>
      <c r="D952" s="159"/>
      <c r="E952" s="158"/>
      <c r="F952" s="71" t="str">
        <f>IF(D952&gt;0,IF((LEFT(D952,2)=LEFT(Data!C$4,2)),"Intra","Inter"),"")</f>
        <v/>
      </c>
      <c r="G952" s="72">
        <f t="shared" si="44"/>
        <v>0</v>
      </c>
      <c r="H952" s="158"/>
      <c r="I952" s="23"/>
      <c r="J952" s="74">
        <f t="shared" si="45"/>
        <v>0</v>
      </c>
      <c r="K952" s="74">
        <f t="shared" si="47"/>
        <v>0</v>
      </c>
      <c r="L952" s="74">
        <f t="shared" si="47"/>
        <v>0</v>
      </c>
      <c r="M952" s="21"/>
    </row>
    <row r="953" spans="1:13">
      <c r="A953" s="183"/>
      <c r="B953" s="185"/>
      <c r="C953" s="153"/>
      <c r="D953" s="159"/>
      <c r="E953" s="158"/>
      <c r="F953" s="71" t="str">
        <f>IF(D953&gt;0,IF((LEFT(D953,2)=LEFT(Data!C$4,2)),"Intra","Inter"),"")</f>
        <v/>
      </c>
      <c r="G953" s="72">
        <f t="shared" si="44"/>
        <v>0</v>
      </c>
      <c r="H953" s="158"/>
      <c r="I953" s="23"/>
      <c r="J953" s="74">
        <f t="shared" si="45"/>
        <v>0</v>
      </c>
      <c r="K953" s="74">
        <f t="shared" si="47"/>
        <v>0</v>
      </c>
      <c r="L953" s="74">
        <f t="shared" si="47"/>
        <v>0</v>
      </c>
      <c r="M953" s="21"/>
    </row>
    <row r="954" spans="1:13">
      <c r="A954" s="183"/>
      <c r="B954" s="185"/>
      <c r="C954" s="153"/>
      <c r="D954" s="159"/>
      <c r="E954" s="158"/>
      <c r="F954" s="71" t="str">
        <f>IF(D954&gt;0,IF((LEFT(D954,2)=LEFT(Data!C$4,2)),"Intra","Inter"),"")</f>
        <v/>
      </c>
      <c r="G954" s="72">
        <f t="shared" si="44"/>
        <v>0</v>
      </c>
      <c r="H954" s="158"/>
      <c r="I954" s="23"/>
      <c r="J954" s="74">
        <f t="shared" si="45"/>
        <v>0</v>
      </c>
      <c r="K954" s="74">
        <f t="shared" si="47"/>
        <v>0</v>
      </c>
      <c r="L954" s="74">
        <f t="shared" si="47"/>
        <v>0</v>
      </c>
      <c r="M954" s="21"/>
    </row>
    <row r="955" spans="1:13">
      <c r="A955" s="183"/>
      <c r="B955" s="185"/>
      <c r="C955" s="153"/>
      <c r="D955" s="159"/>
      <c r="E955" s="158"/>
      <c r="F955" s="71" t="str">
        <f>IF(D955&gt;0,IF((LEFT(D955,2)=LEFT(Data!C$4,2)),"Intra","Inter"),"")</f>
        <v/>
      </c>
      <c r="G955" s="72">
        <f t="shared" si="44"/>
        <v>0</v>
      </c>
      <c r="H955" s="158"/>
      <c r="I955" s="23"/>
      <c r="J955" s="74">
        <f t="shared" si="45"/>
        <v>0</v>
      </c>
      <c r="K955" s="74">
        <f t="shared" si="47"/>
        <v>0</v>
      </c>
      <c r="L955" s="74">
        <f t="shared" si="47"/>
        <v>0</v>
      </c>
      <c r="M955" s="21"/>
    </row>
    <row r="956" spans="1:13">
      <c r="A956" s="183"/>
      <c r="B956" s="185"/>
      <c r="C956" s="153"/>
      <c r="D956" s="159"/>
      <c r="E956" s="158"/>
      <c r="F956" s="71" t="str">
        <f>IF(D956&gt;0,IF((LEFT(D956,2)=LEFT(Data!C$4,2)),"Intra","Inter"),"")</f>
        <v/>
      </c>
      <c r="G956" s="72">
        <f t="shared" si="44"/>
        <v>0</v>
      </c>
      <c r="H956" s="158"/>
      <c r="I956" s="23"/>
      <c r="J956" s="74">
        <f t="shared" si="45"/>
        <v>0</v>
      </c>
      <c r="K956" s="74">
        <f t="shared" si="47"/>
        <v>0</v>
      </c>
      <c r="L956" s="74">
        <f t="shared" si="47"/>
        <v>0</v>
      </c>
      <c r="M956" s="21"/>
    </row>
    <row r="957" spans="1:13">
      <c r="A957" s="183"/>
      <c r="B957" s="185"/>
      <c r="C957" s="153"/>
      <c r="D957" s="159"/>
      <c r="E957" s="158"/>
      <c r="F957" s="71" t="str">
        <f>IF(D957&gt;0,IF((LEFT(D957,2)=LEFT(Data!C$4,2)),"Intra","Inter"),"")</f>
        <v/>
      </c>
      <c r="G957" s="72">
        <f t="shared" si="44"/>
        <v>0</v>
      </c>
      <c r="H957" s="158"/>
      <c r="I957" s="23"/>
      <c r="J957" s="74">
        <f t="shared" si="45"/>
        <v>0</v>
      </c>
      <c r="K957" s="74">
        <f t="shared" si="47"/>
        <v>0</v>
      </c>
      <c r="L957" s="74">
        <f t="shared" si="47"/>
        <v>0</v>
      </c>
      <c r="M957" s="21"/>
    </row>
    <row r="958" spans="1:13">
      <c r="A958" s="183"/>
      <c r="B958" s="185"/>
      <c r="C958" s="153"/>
      <c r="D958" s="159"/>
      <c r="E958" s="158"/>
      <c r="F958" s="71" t="str">
        <f>IF(D958&gt;0,IF((LEFT(D958,2)=LEFT(Data!C$4,2)),"Intra","Inter"),"")</f>
        <v/>
      </c>
      <c r="G958" s="72">
        <f t="shared" si="44"/>
        <v>0</v>
      </c>
      <c r="H958" s="158"/>
      <c r="I958" s="23"/>
      <c r="J958" s="74">
        <f t="shared" si="45"/>
        <v>0</v>
      </c>
      <c r="K958" s="74">
        <f t="shared" si="47"/>
        <v>0</v>
      </c>
      <c r="L958" s="74">
        <f t="shared" si="47"/>
        <v>0</v>
      </c>
      <c r="M958" s="21"/>
    </row>
    <row r="959" spans="1:13">
      <c r="A959" s="183"/>
      <c r="B959" s="185"/>
      <c r="C959" s="153"/>
      <c r="D959" s="159"/>
      <c r="E959" s="158"/>
      <c r="F959" s="71" t="str">
        <f>IF(D959&gt;0,IF((LEFT(D959,2)=LEFT(Data!C$4,2)),"Intra","Inter"),"")</f>
        <v/>
      </c>
      <c r="G959" s="72">
        <f t="shared" si="44"/>
        <v>0</v>
      </c>
      <c r="H959" s="158"/>
      <c r="I959" s="23"/>
      <c r="J959" s="74">
        <f t="shared" si="45"/>
        <v>0</v>
      </c>
      <c r="K959" s="74">
        <f t="shared" si="47"/>
        <v>0</v>
      </c>
      <c r="L959" s="74">
        <f t="shared" si="47"/>
        <v>0</v>
      </c>
      <c r="M959" s="21"/>
    </row>
    <row r="960" spans="1:13">
      <c r="A960" s="183"/>
      <c r="B960" s="185"/>
      <c r="C960" s="153"/>
      <c r="D960" s="159"/>
      <c r="E960" s="158"/>
      <c r="F960" s="71" t="str">
        <f>IF(D960&gt;0,IF((LEFT(D960,2)=LEFT(Data!C$4,2)),"Intra","Inter"),"")</f>
        <v/>
      </c>
      <c r="G960" s="72">
        <f t="shared" si="44"/>
        <v>0</v>
      </c>
      <c r="H960" s="158"/>
      <c r="I960" s="23"/>
      <c r="J960" s="74">
        <f t="shared" si="45"/>
        <v>0</v>
      </c>
      <c r="K960" s="74">
        <f t="shared" si="47"/>
        <v>0</v>
      </c>
      <c r="L960" s="74">
        <f t="shared" si="47"/>
        <v>0</v>
      </c>
      <c r="M960" s="21"/>
    </row>
    <row r="961" spans="1:13">
      <c r="A961" s="183"/>
      <c r="B961" s="185"/>
      <c r="C961" s="153"/>
      <c r="D961" s="159"/>
      <c r="E961" s="158"/>
      <c r="F961" s="71" t="str">
        <f>IF(D961&gt;0,IF((LEFT(D961,2)=LEFT(Data!C$4,2)),"Intra","Inter"),"")</f>
        <v/>
      </c>
      <c r="G961" s="72">
        <f t="shared" si="44"/>
        <v>0</v>
      </c>
      <c r="H961" s="158"/>
      <c r="I961" s="23"/>
      <c r="J961" s="74">
        <f t="shared" si="45"/>
        <v>0</v>
      </c>
      <c r="K961" s="74">
        <f t="shared" si="47"/>
        <v>0</v>
      </c>
      <c r="L961" s="74">
        <f t="shared" si="47"/>
        <v>0</v>
      </c>
      <c r="M961" s="21"/>
    </row>
    <row r="962" spans="1:13">
      <c r="A962" s="183"/>
      <c r="B962" s="185"/>
      <c r="C962" s="153"/>
      <c r="D962" s="159"/>
      <c r="E962" s="158"/>
      <c r="F962" s="71" t="str">
        <f>IF(D962&gt;0,IF((LEFT(D962,2)=LEFT(Data!C$4,2)),"Intra","Inter"),"")</f>
        <v/>
      </c>
      <c r="G962" s="72">
        <f t="shared" si="44"/>
        <v>0</v>
      </c>
      <c r="H962" s="158"/>
      <c r="I962" s="23"/>
      <c r="J962" s="74">
        <f t="shared" si="45"/>
        <v>0</v>
      </c>
      <c r="K962" s="74">
        <f t="shared" si="47"/>
        <v>0</v>
      </c>
      <c r="L962" s="74">
        <f t="shared" si="47"/>
        <v>0</v>
      </c>
      <c r="M962" s="21"/>
    </row>
    <row r="963" spans="1:13">
      <c r="A963" s="183"/>
      <c r="B963" s="185"/>
      <c r="C963" s="153"/>
      <c r="D963" s="159"/>
      <c r="E963" s="158"/>
      <c r="F963" s="71" t="str">
        <f>IF(D963&gt;0,IF((LEFT(D963,2)=LEFT(Data!C$4,2)),"Intra","Inter"),"")</f>
        <v/>
      </c>
      <c r="G963" s="72">
        <f t="shared" si="44"/>
        <v>0</v>
      </c>
      <c r="H963" s="158"/>
      <c r="I963" s="23"/>
      <c r="J963" s="74">
        <f t="shared" si="45"/>
        <v>0</v>
      </c>
      <c r="K963" s="74">
        <f t="shared" si="47"/>
        <v>0</v>
      </c>
      <c r="L963" s="74">
        <f t="shared" si="47"/>
        <v>0</v>
      </c>
      <c r="M963" s="21"/>
    </row>
    <row r="964" spans="1:13">
      <c r="A964" s="183"/>
      <c r="B964" s="185"/>
      <c r="C964" s="153"/>
      <c r="D964" s="159"/>
      <c r="E964" s="158"/>
      <c r="F964" s="71" t="str">
        <f>IF(D964&gt;0,IF((LEFT(D964,2)=LEFT(Data!C$4,2)),"Intra","Inter"),"")</f>
        <v/>
      </c>
      <c r="G964" s="72">
        <f t="shared" si="44"/>
        <v>0</v>
      </c>
      <c r="H964" s="158"/>
      <c r="I964" s="23"/>
      <c r="J964" s="74">
        <f t="shared" si="45"/>
        <v>0</v>
      </c>
      <c r="K964" s="74">
        <f t="shared" si="47"/>
        <v>0</v>
      </c>
      <c r="L964" s="74">
        <f t="shared" si="47"/>
        <v>0</v>
      </c>
      <c r="M964" s="21"/>
    </row>
    <row r="965" spans="1:13">
      <c r="A965" s="183"/>
      <c r="B965" s="185"/>
      <c r="C965" s="153"/>
      <c r="D965" s="159"/>
      <c r="E965" s="158"/>
      <c r="F965" s="71" t="str">
        <f>IF(D965&gt;0,IF((LEFT(D965,2)=LEFT(Data!C$4,2)),"Intra","Inter"),"")</f>
        <v/>
      </c>
      <c r="G965" s="72">
        <f t="shared" si="44"/>
        <v>0</v>
      </c>
      <c r="H965" s="158"/>
      <c r="I965" s="23"/>
      <c r="J965" s="74">
        <f t="shared" si="45"/>
        <v>0</v>
      </c>
      <c r="K965" s="74">
        <f t="shared" si="47"/>
        <v>0</v>
      </c>
      <c r="L965" s="74">
        <f t="shared" si="47"/>
        <v>0</v>
      </c>
      <c r="M965" s="21"/>
    </row>
    <row r="966" spans="1:13">
      <c r="A966" s="183"/>
      <c r="B966" s="185"/>
      <c r="C966" s="153"/>
      <c r="D966" s="159"/>
      <c r="E966" s="158"/>
      <c r="F966" s="71" t="str">
        <f>IF(D966&gt;0,IF((LEFT(D966,2)=LEFT(Data!C$4,2)),"Intra","Inter"),"")</f>
        <v/>
      </c>
      <c r="G966" s="72">
        <f t="shared" si="44"/>
        <v>0</v>
      </c>
      <c r="H966" s="158"/>
      <c r="I966" s="23"/>
      <c r="J966" s="74">
        <f t="shared" si="45"/>
        <v>0</v>
      </c>
      <c r="K966" s="74">
        <f t="shared" si="47"/>
        <v>0</v>
      </c>
      <c r="L966" s="74">
        <f t="shared" si="47"/>
        <v>0</v>
      </c>
      <c r="M966" s="21"/>
    </row>
    <row r="967" spans="1:13">
      <c r="A967" s="183"/>
      <c r="B967" s="185"/>
      <c r="C967" s="153"/>
      <c r="D967" s="159"/>
      <c r="E967" s="158"/>
      <c r="F967" s="71" t="str">
        <f>IF(D967&gt;0,IF((LEFT(D967,2)=LEFT(Data!C$4,2)),"Intra","Inter"),"")</f>
        <v/>
      </c>
      <c r="G967" s="72">
        <f t="shared" si="44"/>
        <v>0</v>
      </c>
      <c r="H967" s="158"/>
      <c r="I967" s="23"/>
      <c r="J967" s="74">
        <f t="shared" si="45"/>
        <v>0</v>
      </c>
      <c r="K967" s="74">
        <f t="shared" si="47"/>
        <v>0</v>
      </c>
      <c r="L967" s="74">
        <f t="shared" si="47"/>
        <v>0</v>
      </c>
      <c r="M967" s="21"/>
    </row>
    <row r="968" spans="1:13">
      <c r="A968" s="183"/>
      <c r="B968" s="185"/>
      <c r="C968" s="153"/>
      <c r="D968" s="159"/>
      <c r="E968" s="158"/>
      <c r="F968" s="71" t="str">
        <f>IF(D968&gt;0,IF((LEFT(D968,2)=LEFT(Data!C$4,2)),"Intra","Inter"),"")</f>
        <v/>
      </c>
      <c r="G968" s="72">
        <f t="shared" ref="G968:G1003" si="48">ROUND(H968+J968+K968+L968,0)</f>
        <v>0</v>
      </c>
      <c r="H968" s="158"/>
      <c r="I968" s="23"/>
      <c r="J968" s="74">
        <f t="shared" si="45"/>
        <v>0</v>
      </c>
      <c r="K968" s="74">
        <f t="shared" si="47"/>
        <v>0</v>
      </c>
      <c r="L968" s="74">
        <f t="shared" si="47"/>
        <v>0</v>
      </c>
      <c r="M968" s="21"/>
    </row>
    <row r="969" spans="1:13">
      <c r="A969" s="183"/>
      <c r="B969" s="185"/>
      <c r="C969" s="153"/>
      <c r="D969" s="159"/>
      <c r="E969" s="158"/>
      <c r="F969" s="71" t="str">
        <f>IF(D969&gt;0,IF((LEFT(D969,2)=LEFT(Data!C$4,2)),"Intra","Inter"),"")</f>
        <v/>
      </c>
      <c r="G969" s="72">
        <f t="shared" si="48"/>
        <v>0</v>
      </c>
      <c r="H969" s="158"/>
      <c r="I969" s="23"/>
      <c r="J969" s="74">
        <f t="shared" si="45"/>
        <v>0</v>
      </c>
      <c r="K969" s="74">
        <f t="shared" si="47"/>
        <v>0</v>
      </c>
      <c r="L969" s="74">
        <f t="shared" si="47"/>
        <v>0</v>
      </c>
      <c r="M969" s="21"/>
    </row>
    <row r="970" spans="1:13">
      <c r="A970" s="183"/>
      <c r="B970" s="185"/>
      <c r="C970" s="153"/>
      <c r="D970" s="159"/>
      <c r="E970" s="158"/>
      <c r="F970" s="71" t="str">
        <f>IF(D970&gt;0,IF((LEFT(D970,2)=LEFT(Data!C$4,2)),"Intra","Inter"),"")</f>
        <v/>
      </c>
      <c r="G970" s="72">
        <f t="shared" si="48"/>
        <v>0</v>
      </c>
      <c r="H970" s="158"/>
      <c r="I970" s="23"/>
      <c r="J970" s="74">
        <f t="shared" si="45"/>
        <v>0</v>
      </c>
      <c r="K970" s="74">
        <f t="shared" si="47"/>
        <v>0</v>
      </c>
      <c r="L970" s="74">
        <f t="shared" si="47"/>
        <v>0</v>
      </c>
      <c r="M970" s="21"/>
    </row>
    <row r="971" spans="1:13">
      <c r="A971" s="183"/>
      <c r="B971" s="185"/>
      <c r="C971" s="153"/>
      <c r="D971" s="159"/>
      <c r="E971" s="158"/>
      <c r="F971" s="71" t="str">
        <f>IF(D971&gt;0,IF((LEFT(D971,2)=LEFT(Data!C$4,2)),"Intra","Inter"),"")</f>
        <v/>
      </c>
      <c r="G971" s="72">
        <f t="shared" si="48"/>
        <v>0</v>
      </c>
      <c r="H971" s="158"/>
      <c r="I971" s="23"/>
      <c r="J971" s="74">
        <f t="shared" si="45"/>
        <v>0</v>
      </c>
      <c r="K971" s="74">
        <f t="shared" si="47"/>
        <v>0</v>
      </c>
      <c r="L971" s="74">
        <f t="shared" si="47"/>
        <v>0</v>
      </c>
      <c r="M971" s="21"/>
    </row>
    <row r="972" spans="1:13">
      <c r="A972" s="183"/>
      <c r="B972" s="185"/>
      <c r="C972" s="153"/>
      <c r="D972" s="159"/>
      <c r="E972" s="158"/>
      <c r="F972" s="71" t="str">
        <f>IF(D972&gt;0,IF((LEFT(D972,2)=LEFT(Data!C$4,2)),"Intra","Inter"),"")</f>
        <v/>
      </c>
      <c r="G972" s="72">
        <f t="shared" si="48"/>
        <v>0</v>
      </c>
      <c r="H972" s="158"/>
      <c r="I972" s="23"/>
      <c r="J972" s="74">
        <f t="shared" ref="J972:J1018" si="49">IF($F972="inter",IF($I972&lt;&gt;"Exempt",IF($I972&lt;&gt;"Non GST",($H972*($I972)),(0)),(0)),(0))</f>
        <v>0</v>
      </c>
      <c r="K972" s="74">
        <f t="shared" ref="K972:L1018" si="50">IF($F972="intra",IF($I972&lt;&gt;"Exempt",IF($I972&lt;&gt;"Non GST",($H972*($I972/2)),(0)),(0)),(0))</f>
        <v>0</v>
      </c>
      <c r="L972" s="74">
        <f t="shared" si="50"/>
        <v>0</v>
      </c>
      <c r="M972" s="21"/>
    </row>
    <row r="973" spans="1:13">
      <c r="A973" s="183"/>
      <c r="B973" s="185"/>
      <c r="C973" s="153"/>
      <c r="D973" s="159"/>
      <c r="E973" s="158"/>
      <c r="F973" s="71" t="str">
        <f>IF(D973&gt;0,IF((LEFT(D973,2)=LEFT(Data!C$4,2)),"Intra","Inter"),"")</f>
        <v/>
      </c>
      <c r="G973" s="72">
        <f t="shared" si="48"/>
        <v>0</v>
      </c>
      <c r="H973" s="158"/>
      <c r="I973" s="23"/>
      <c r="J973" s="74">
        <f t="shared" si="49"/>
        <v>0</v>
      </c>
      <c r="K973" s="74">
        <f t="shared" si="50"/>
        <v>0</v>
      </c>
      <c r="L973" s="74">
        <f t="shared" si="50"/>
        <v>0</v>
      </c>
      <c r="M973" s="21"/>
    </row>
    <row r="974" spans="1:13">
      <c r="A974" s="183"/>
      <c r="B974" s="185"/>
      <c r="C974" s="153"/>
      <c r="D974" s="159"/>
      <c r="E974" s="158"/>
      <c r="F974" s="71" t="str">
        <f>IF(D974&gt;0,IF((LEFT(D974,2)=LEFT(Data!C$4,2)),"Intra","Inter"),"")</f>
        <v/>
      </c>
      <c r="G974" s="72">
        <f t="shared" si="48"/>
        <v>0</v>
      </c>
      <c r="H974" s="158"/>
      <c r="I974" s="23"/>
      <c r="J974" s="74">
        <f t="shared" si="49"/>
        <v>0</v>
      </c>
      <c r="K974" s="74">
        <f t="shared" si="50"/>
        <v>0</v>
      </c>
      <c r="L974" s="74">
        <f t="shared" si="50"/>
        <v>0</v>
      </c>
      <c r="M974" s="21"/>
    </row>
    <row r="975" spans="1:13">
      <c r="A975" s="183"/>
      <c r="B975" s="185"/>
      <c r="C975" s="153"/>
      <c r="D975" s="159"/>
      <c r="E975" s="158"/>
      <c r="F975" s="71" t="str">
        <f>IF(D975&gt;0,IF((LEFT(D975,2)=LEFT(Data!C$4,2)),"Intra","Inter"),"")</f>
        <v/>
      </c>
      <c r="G975" s="72">
        <f t="shared" si="48"/>
        <v>0</v>
      </c>
      <c r="H975" s="158"/>
      <c r="I975" s="23"/>
      <c r="J975" s="74">
        <f t="shared" si="49"/>
        <v>0</v>
      </c>
      <c r="K975" s="74">
        <f t="shared" si="50"/>
        <v>0</v>
      </c>
      <c r="L975" s="74">
        <f t="shared" si="50"/>
        <v>0</v>
      </c>
      <c r="M975" s="21"/>
    </row>
    <row r="976" spans="1:13">
      <c r="A976" s="183"/>
      <c r="B976" s="185"/>
      <c r="C976" s="153"/>
      <c r="D976" s="159"/>
      <c r="E976" s="158"/>
      <c r="F976" s="71" t="str">
        <f>IF(D976&gt;0,IF((LEFT(D976,2)=LEFT(Data!C$4,2)),"Intra","Inter"),"")</f>
        <v/>
      </c>
      <c r="G976" s="72">
        <f t="shared" si="48"/>
        <v>0</v>
      </c>
      <c r="H976" s="158"/>
      <c r="I976" s="23"/>
      <c r="J976" s="74">
        <f t="shared" si="49"/>
        <v>0</v>
      </c>
      <c r="K976" s="74">
        <f t="shared" si="50"/>
        <v>0</v>
      </c>
      <c r="L976" s="74">
        <f t="shared" si="50"/>
        <v>0</v>
      </c>
      <c r="M976" s="21"/>
    </row>
    <row r="977" spans="1:13">
      <c r="A977" s="183"/>
      <c r="B977" s="185"/>
      <c r="C977" s="153"/>
      <c r="D977" s="159"/>
      <c r="E977" s="158"/>
      <c r="F977" s="71" t="str">
        <f>IF(D977&gt;0,IF((LEFT(D977,2)=LEFT(Data!C$4,2)),"Intra","Inter"),"")</f>
        <v/>
      </c>
      <c r="G977" s="72">
        <f t="shared" si="48"/>
        <v>0</v>
      </c>
      <c r="H977" s="158"/>
      <c r="I977" s="23"/>
      <c r="J977" s="74">
        <f t="shared" si="49"/>
        <v>0</v>
      </c>
      <c r="K977" s="74">
        <f t="shared" si="50"/>
        <v>0</v>
      </c>
      <c r="L977" s="74">
        <f t="shared" si="50"/>
        <v>0</v>
      </c>
      <c r="M977" s="21"/>
    </row>
    <row r="978" spans="1:13">
      <c r="A978" s="183"/>
      <c r="B978" s="185"/>
      <c r="C978" s="153"/>
      <c r="D978" s="159"/>
      <c r="E978" s="158"/>
      <c r="F978" s="71" t="str">
        <f>IF(D978&gt;0,IF((LEFT(D978,2)=LEFT(Data!C$4,2)),"Intra","Inter"),"")</f>
        <v/>
      </c>
      <c r="G978" s="72">
        <f t="shared" si="48"/>
        <v>0</v>
      </c>
      <c r="H978" s="158"/>
      <c r="I978" s="23"/>
      <c r="J978" s="74">
        <f t="shared" si="49"/>
        <v>0</v>
      </c>
      <c r="K978" s="74">
        <f t="shared" si="50"/>
        <v>0</v>
      </c>
      <c r="L978" s="74">
        <f t="shared" si="50"/>
        <v>0</v>
      </c>
      <c r="M978" s="21"/>
    </row>
    <row r="979" spans="1:13">
      <c r="A979" s="183"/>
      <c r="B979" s="185"/>
      <c r="C979" s="153"/>
      <c r="D979" s="159"/>
      <c r="E979" s="158"/>
      <c r="F979" s="71" t="str">
        <f>IF(D979&gt;0,IF((LEFT(D979,2)=LEFT(Data!C$4,2)),"Intra","Inter"),"")</f>
        <v/>
      </c>
      <c r="G979" s="72">
        <f t="shared" si="48"/>
        <v>0</v>
      </c>
      <c r="H979" s="158"/>
      <c r="I979" s="23"/>
      <c r="J979" s="74">
        <f t="shared" si="49"/>
        <v>0</v>
      </c>
      <c r="K979" s="74">
        <f t="shared" si="50"/>
        <v>0</v>
      </c>
      <c r="L979" s="74">
        <f t="shared" si="50"/>
        <v>0</v>
      </c>
      <c r="M979" s="21"/>
    </row>
    <row r="980" spans="1:13">
      <c r="A980" s="183"/>
      <c r="B980" s="185"/>
      <c r="C980" s="153"/>
      <c r="D980" s="159"/>
      <c r="E980" s="158"/>
      <c r="F980" s="71" t="str">
        <f>IF(D980&gt;0,IF((LEFT(D980,2)=LEFT(Data!C$4,2)),"Intra","Inter"),"")</f>
        <v/>
      </c>
      <c r="G980" s="72">
        <f t="shared" si="48"/>
        <v>0</v>
      </c>
      <c r="H980" s="158"/>
      <c r="I980" s="23"/>
      <c r="J980" s="74">
        <f t="shared" si="49"/>
        <v>0</v>
      </c>
      <c r="K980" s="74">
        <f t="shared" si="50"/>
        <v>0</v>
      </c>
      <c r="L980" s="74">
        <f t="shared" si="50"/>
        <v>0</v>
      </c>
      <c r="M980" s="21"/>
    </row>
    <row r="981" spans="1:13">
      <c r="A981" s="183"/>
      <c r="B981" s="185"/>
      <c r="C981" s="153"/>
      <c r="D981" s="159"/>
      <c r="E981" s="158"/>
      <c r="F981" s="71" t="str">
        <f>IF(D981&gt;0,IF((LEFT(D981,2)=LEFT(Data!C$4,2)),"Intra","Inter"),"")</f>
        <v/>
      </c>
      <c r="G981" s="72">
        <f t="shared" si="48"/>
        <v>0</v>
      </c>
      <c r="H981" s="158"/>
      <c r="I981" s="23"/>
      <c r="J981" s="74">
        <f t="shared" si="49"/>
        <v>0</v>
      </c>
      <c r="K981" s="74">
        <f t="shared" si="50"/>
        <v>0</v>
      </c>
      <c r="L981" s="74">
        <f t="shared" si="50"/>
        <v>0</v>
      </c>
      <c r="M981" s="21"/>
    </row>
    <row r="982" spans="1:13">
      <c r="A982" s="183"/>
      <c r="B982" s="185"/>
      <c r="C982" s="153"/>
      <c r="D982" s="159"/>
      <c r="E982" s="158"/>
      <c r="F982" s="71" t="str">
        <f>IF(D982&gt;0,IF((LEFT(D982,2)=LEFT(Data!C$4,2)),"Intra","Inter"),"")</f>
        <v/>
      </c>
      <c r="G982" s="72">
        <f t="shared" si="48"/>
        <v>0</v>
      </c>
      <c r="H982" s="158"/>
      <c r="I982" s="23"/>
      <c r="J982" s="74">
        <f t="shared" si="49"/>
        <v>0</v>
      </c>
      <c r="K982" s="74">
        <f t="shared" si="50"/>
        <v>0</v>
      </c>
      <c r="L982" s="74">
        <f t="shared" si="50"/>
        <v>0</v>
      </c>
      <c r="M982" s="21"/>
    </row>
    <row r="983" spans="1:13">
      <c r="A983" s="183"/>
      <c r="B983" s="185"/>
      <c r="C983" s="153"/>
      <c r="D983" s="159"/>
      <c r="E983" s="158"/>
      <c r="F983" s="71" t="str">
        <f>IF(D983&gt;0,IF((LEFT(D983,2)=LEFT(Data!C$4,2)),"Intra","Inter"),"")</f>
        <v/>
      </c>
      <c r="G983" s="72">
        <f t="shared" si="48"/>
        <v>0</v>
      </c>
      <c r="H983" s="158"/>
      <c r="I983" s="23"/>
      <c r="J983" s="74">
        <f t="shared" si="49"/>
        <v>0</v>
      </c>
      <c r="K983" s="74">
        <f t="shared" si="50"/>
        <v>0</v>
      </c>
      <c r="L983" s="74">
        <f t="shared" si="50"/>
        <v>0</v>
      </c>
      <c r="M983" s="21"/>
    </row>
    <row r="984" spans="1:13">
      <c r="A984" s="183"/>
      <c r="B984" s="185"/>
      <c r="C984" s="153"/>
      <c r="D984" s="159"/>
      <c r="E984" s="158"/>
      <c r="F984" s="71" t="str">
        <f>IF(D984&gt;0,IF((LEFT(D984,2)=LEFT(Data!C$4,2)),"Intra","Inter"),"")</f>
        <v/>
      </c>
      <c r="G984" s="72">
        <f t="shared" si="48"/>
        <v>0</v>
      </c>
      <c r="H984" s="158"/>
      <c r="I984" s="23"/>
      <c r="J984" s="74">
        <f t="shared" si="49"/>
        <v>0</v>
      </c>
      <c r="K984" s="74">
        <f t="shared" si="50"/>
        <v>0</v>
      </c>
      <c r="L984" s="74">
        <f t="shared" si="50"/>
        <v>0</v>
      </c>
      <c r="M984" s="21"/>
    </row>
    <row r="985" spans="1:13">
      <c r="A985" s="183"/>
      <c r="B985" s="185"/>
      <c r="C985" s="153"/>
      <c r="D985" s="159"/>
      <c r="E985" s="158"/>
      <c r="F985" s="71" t="str">
        <f>IF(D985&gt;0,IF((LEFT(D985,2)=LEFT(Data!C$4,2)),"Intra","Inter"),"")</f>
        <v/>
      </c>
      <c r="G985" s="72">
        <f t="shared" si="48"/>
        <v>0</v>
      </c>
      <c r="H985" s="158"/>
      <c r="I985" s="23"/>
      <c r="J985" s="74">
        <f t="shared" si="49"/>
        <v>0</v>
      </c>
      <c r="K985" s="74">
        <f t="shared" si="50"/>
        <v>0</v>
      </c>
      <c r="L985" s="74">
        <f t="shared" si="50"/>
        <v>0</v>
      </c>
      <c r="M985" s="21"/>
    </row>
    <row r="986" spans="1:13">
      <c r="A986" s="183"/>
      <c r="B986" s="185"/>
      <c r="C986" s="153"/>
      <c r="D986" s="159"/>
      <c r="E986" s="158"/>
      <c r="F986" s="71" t="str">
        <f>IF(D986&gt;0,IF((LEFT(D986,2)=LEFT(Data!C$4,2)),"Intra","Inter"),"")</f>
        <v/>
      </c>
      <c r="G986" s="72">
        <f t="shared" si="48"/>
        <v>0</v>
      </c>
      <c r="H986" s="158"/>
      <c r="I986" s="23"/>
      <c r="J986" s="74">
        <f t="shared" si="49"/>
        <v>0</v>
      </c>
      <c r="K986" s="74">
        <f t="shared" si="50"/>
        <v>0</v>
      </c>
      <c r="L986" s="74">
        <f t="shared" si="50"/>
        <v>0</v>
      </c>
      <c r="M986" s="21"/>
    </row>
    <row r="987" spans="1:13">
      <c r="A987" s="183"/>
      <c r="B987" s="185"/>
      <c r="C987" s="153"/>
      <c r="D987" s="159"/>
      <c r="E987" s="158"/>
      <c r="F987" s="71" t="str">
        <f>IF(D987&gt;0,IF((LEFT(D987,2)=LEFT(Data!C$4,2)),"Intra","Inter"),"")</f>
        <v/>
      </c>
      <c r="G987" s="72">
        <f t="shared" si="48"/>
        <v>0</v>
      </c>
      <c r="H987" s="158"/>
      <c r="I987" s="23"/>
      <c r="J987" s="74">
        <f t="shared" si="49"/>
        <v>0</v>
      </c>
      <c r="K987" s="74">
        <f t="shared" si="50"/>
        <v>0</v>
      </c>
      <c r="L987" s="74">
        <f t="shared" si="50"/>
        <v>0</v>
      </c>
      <c r="M987" s="21"/>
    </row>
    <row r="988" spans="1:13">
      <c r="A988" s="183"/>
      <c r="B988" s="185"/>
      <c r="C988" s="153"/>
      <c r="D988" s="159"/>
      <c r="E988" s="158"/>
      <c r="F988" s="71" t="str">
        <f>IF(D988&gt;0,IF((LEFT(D988,2)=LEFT(Data!C$4,2)),"Intra","Inter"),"")</f>
        <v/>
      </c>
      <c r="G988" s="72">
        <f t="shared" si="48"/>
        <v>0</v>
      </c>
      <c r="H988" s="158"/>
      <c r="I988" s="23"/>
      <c r="J988" s="74">
        <f t="shared" si="49"/>
        <v>0</v>
      </c>
      <c r="K988" s="74">
        <f t="shared" si="50"/>
        <v>0</v>
      </c>
      <c r="L988" s="74">
        <f t="shared" si="50"/>
        <v>0</v>
      </c>
      <c r="M988" s="21"/>
    </row>
    <row r="989" spans="1:13">
      <c r="A989" s="183"/>
      <c r="B989" s="185"/>
      <c r="C989" s="153"/>
      <c r="D989" s="159"/>
      <c r="E989" s="158"/>
      <c r="F989" s="71" t="str">
        <f>IF(D989&gt;0,IF((LEFT(D989,2)=LEFT(Data!C$4,2)),"Intra","Inter"),"")</f>
        <v/>
      </c>
      <c r="G989" s="72">
        <f t="shared" si="48"/>
        <v>0</v>
      </c>
      <c r="H989" s="158"/>
      <c r="I989" s="23"/>
      <c r="J989" s="74">
        <f t="shared" si="49"/>
        <v>0</v>
      </c>
      <c r="K989" s="74">
        <f t="shared" si="50"/>
        <v>0</v>
      </c>
      <c r="L989" s="74">
        <f t="shared" si="50"/>
        <v>0</v>
      </c>
      <c r="M989" s="21"/>
    </row>
    <row r="990" spans="1:13">
      <c r="A990" s="183"/>
      <c r="B990" s="185"/>
      <c r="C990" s="153"/>
      <c r="D990" s="159"/>
      <c r="E990" s="158"/>
      <c r="F990" s="71" t="str">
        <f>IF(D990&gt;0,IF((LEFT(D990,2)=LEFT(Data!C$4,2)),"Intra","Inter"),"")</f>
        <v/>
      </c>
      <c r="G990" s="72">
        <f t="shared" si="48"/>
        <v>0</v>
      </c>
      <c r="H990" s="158"/>
      <c r="I990" s="23"/>
      <c r="J990" s="74">
        <f t="shared" si="49"/>
        <v>0</v>
      </c>
      <c r="K990" s="74">
        <f t="shared" si="50"/>
        <v>0</v>
      </c>
      <c r="L990" s="74">
        <f t="shared" si="50"/>
        <v>0</v>
      </c>
      <c r="M990" s="21"/>
    </row>
    <row r="991" spans="1:13">
      <c r="A991" s="183"/>
      <c r="B991" s="185"/>
      <c r="C991" s="153"/>
      <c r="D991" s="159"/>
      <c r="E991" s="158"/>
      <c r="F991" s="71" t="str">
        <f>IF(D991&gt;0,IF((LEFT(D991,2)=LEFT(Data!C$4,2)),"Intra","Inter"),"")</f>
        <v/>
      </c>
      <c r="G991" s="72">
        <f t="shared" si="48"/>
        <v>0</v>
      </c>
      <c r="H991" s="158"/>
      <c r="I991" s="23"/>
      <c r="J991" s="74">
        <f t="shared" si="49"/>
        <v>0</v>
      </c>
      <c r="K991" s="74">
        <f t="shared" si="50"/>
        <v>0</v>
      </c>
      <c r="L991" s="74">
        <f t="shared" si="50"/>
        <v>0</v>
      </c>
      <c r="M991" s="21"/>
    </row>
    <row r="992" spans="1:13">
      <c r="A992" s="183"/>
      <c r="B992" s="185"/>
      <c r="C992" s="153"/>
      <c r="D992" s="159"/>
      <c r="E992" s="158"/>
      <c r="F992" s="71" t="str">
        <f>IF(D992&gt;0,IF((LEFT(D992,2)=LEFT(Data!C$4,2)),"Intra","Inter"),"")</f>
        <v/>
      </c>
      <c r="G992" s="72">
        <f t="shared" si="48"/>
        <v>0</v>
      </c>
      <c r="H992" s="158"/>
      <c r="I992" s="23"/>
      <c r="J992" s="74">
        <f t="shared" si="49"/>
        <v>0</v>
      </c>
      <c r="K992" s="74">
        <f t="shared" si="50"/>
        <v>0</v>
      </c>
      <c r="L992" s="74">
        <f t="shared" si="50"/>
        <v>0</v>
      </c>
      <c r="M992" s="21"/>
    </row>
    <row r="993" spans="1:13">
      <c r="A993" s="183"/>
      <c r="B993" s="185"/>
      <c r="C993" s="153"/>
      <c r="D993" s="159"/>
      <c r="E993" s="158"/>
      <c r="F993" s="71" t="str">
        <f>IF(D993&gt;0,IF((LEFT(D993,2)=LEFT(Data!C$4,2)),"Intra","Inter"),"")</f>
        <v/>
      </c>
      <c r="G993" s="72">
        <f t="shared" si="48"/>
        <v>0</v>
      </c>
      <c r="H993" s="158"/>
      <c r="I993" s="23"/>
      <c r="J993" s="74">
        <f t="shared" si="49"/>
        <v>0</v>
      </c>
      <c r="K993" s="74">
        <f t="shared" si="50"/>
        <v>0</v>
      </c>
      <c r="L993" s="74">
        <f t="shared" si="50"/>
        <v>0</v>
      </c>
      <c r="M993" s="21"/>
    </row>
    <row r="994" spans="1:13">
      <c r="A994" s="183"/>
      <c r="B994" s="185"/>
      <c r="C994" s="153"/>
      <c r="D994" s="159"/>
      <c r="E994" s="158"/>
      <c r="F994" s="71" t="str">
        <f>IF(D994&gt;0,IF((LEFT(D994,2)=LEFT(Data!C$4,2)),"Intra","Inter"),"")</f>
        <v/>
      </c>
      <c r="G994" s="72">
        <f t="shared" si="48"/>
        <v>0</v>
      </c>
      <c r="H994" s="158"/>
      <c r="I994" s="23"/>
      <c r="J994" s="74">
        <f t="shared" si="49"/>
        <v>0</v>
      </c>
      <c r="K994" s="74">
        <f t="shared" si="50"/>
        <v>0</v>
      </c>
      <c r="L994" s="74">
        <f t="shared" si="50"/>
        <v>0</v>
      </c>
      <c r="M994" s="21"/>
    </row>
    <row r="995" spans="1:13">
      <c r="A995" s="183"/>
      <c r="B995" s="185"/>
      <c r="C995" s="153"/>
      <c r="D995" s="159"/>
      <c r="E995" s="158"/>
      <c r="F995" s="71" t="str">
        <f>IF(D995&gt;0,IF((LEFT(D995,2)=LEFT(Data!C$4,2)),"Intra","Inter"),"")</f>
        <v/>
      </c>
      <c r="G995" s="72">
        <f t="shared" si="48"/>
        <v>0</v>
      </c>
      <c r="H995" s="158"/>
      <c r="I995" s="23"/>
      <c r="J995" s="74">
        <f t="shared" si="49"/>
        <v>0</v>
      </c>
      <c r="K995" s="74">
        <f t="shared" si="50"/>
        <v>0</v>
      </c>
      <c r="L995" s="74">
        <f t="shared" si="50"/>
        <v>0</v>
      </c>
      <c r="M995" s="21"/>
    </row>
    <row r="996" spans="1:13">
      <c r="A996" s="183"/>
      <c r="B996" s="185"/>
      <c r="C996" s="153"/>
      <c r="D996" s="159"/>
      <c r="E996" s="158"/>
      <c r="F996" s="71" t="str">
        <f>IF(D996&gt;0,IF((LEFT(D996,2)=LEFT(Data!C$4,2)),"Intra","Inter"),"")</f>
        <v/>
      </c>
      <c r="G996" s="72">
        <f t="shared" si="48"/>
        <v>0</v>
      </c>
      <c r="H996" s="158"/>
      <c r="I996" s="23"/>
      <c r="J996" s="74">
        <f t="shared" si="49"/>
        <v>0</v>
      </c>
      <c r="K996" s="74">
        <f t="shared" si="50"/>
        <v>0</v>
      </c>
      <c r="L996" s="74">
        <f t="shared" si="50"/>
        <v>0</v>
      </c>
      <c r="M996" s="21"/>
    </row>
    <row r="997" spans="1:13">
      <c r="A997" s="183"/>
      <c r="B997" s="185"/>
      <c r="C997" s="153"/>
      <c r="D997" s="159"/>
      <c r="E997" s="158"/>
      <c r="F997" s="71" t="str">
        <f>IF(D997&gt;0,IF((LEFT(D997,2)=LEFT(Data!C$4,2)),"Intra","Inter"),"")</f>
        <v/>
      </c>
      <c r="G997" s="72">
        <f t="shared" si="48"/>
        <v>0</v>
      </c>
      <c r="H997" s="158"/>
      <c r="I997" s="23"/>
      <c r="J997" s="74">
        <f t="shared" si="49"/>
        <v>0</v>
      </c>
      <c r="K997" s="74">
        <f t="shared" si="50"/>
        <v>0</v>
      </c>
      <c r="L997" s="74">
        <f t="shared" si="50"/>
        <v>0</v>
      </c>
      <c r="M997" s="21"/>
    </row>
    <row r="998" spans="1:13">
      <c r="A998" s="183"/>
      <c r="B998" s="185"/>
      <c r="C998" s="153"/>
      <c r="D998" s="159"/>
      <c r="E998" s="158"/>
      <c r="F998" s="71" t="str">
        <f>IF(D998&gt;0,IF((LEFT(D998,2)=LEFT(Data!C$4,2)),"Intra","Inter"),"")</f>
        <v/>
      </c>
      <c r="G998" s="72">
        <f t="shared" si="48"/>
        <v>0</v>
      </c>
      <c r="H998" s="158"/>
      <c r="I998" s="23"/>
      <c r="J998" s="74">
        <f t="shared" si="49"/>
        <v>0</v>
      </c>
      <c r="K998" s="74">
        <f t="shared" si="50"/>
        <v>0</v>
      </c>
      <c r="L998" s="74">
        <f t="shared" si="50"/>
        <v>0</v>
      </c>
      <c r="M998" s="21"/>
    </row>
    <row r="999" spans="1:13">
      <c r="A999" s="183"/>
      <c r="B999" s="185"/>
      <c r="C999" s="153"/>
      <c r="D999" s="159"/>
      <c r="E999" s="158"/>
      <c r="F999" s="71" t="str">
        <f>IF(D999&gt;0,IF((LEFT(D999,2)=LEFT(Data!C$4,2)),"Intra","Inter"),"")</f>
        <v/>
      </c>
      <c r="G999" s="72">
        <f t="shared" si="48"/>
        <v>0</v>
      </c>
      <c r="H999" s="158"/>
      <c r="I999" s="23"/>
      <c r="J999" s="74">
        <f t="shared" si="49"/>
        <v>0</v>
      </c>
      <c r="K999" s="74">
        <f t="shared" si="50"/>
        <v>0</v>
      </c>
      <c r="L999" s="74">
        <f t="shared" si="50"/>
        <v>0</v>
      </c>
      <c r="M999" s="21"/>
    </row>
    <row r="1000" spans="1:13">
      <c r="A1000" s="183"/>
      <c r="B1000" s="185"/>
      <c r="C1000" s="153"/>
      <c r="D1000" s="159"/>
      <c r="E1000" s="158"/>
      <c r="F1000" s="71" t="str">
        <f>IF(D1000&gt;0,IF((LEFT(D1000,2)=LEFT(Data!C$4,2)),"Intra","Inter"),"")</f>
        <v/>
      </c>
      <c r="G1000" s="72">
        <f t="shared" si="48"/>
        <v>0</v>
      </c>
      <c r="H1000" s="158"/>
      <c r="I1000" s="23"/>
      <c r="J1000" s="74">
        <f t="shared" si="49"/>
        <v>0</v>
      </c>
      <c r="K1000" s="74">
        <f t="shared" si="50"/>
        <v>0</v>
      </c>
      <c r="L1000" s="74">
        <f t="shared" si="50"/>
        <v>0</v>
      </c>
      <c r="M1000" s="21"/>
    </row>
    <row r="1001" spans="1:13">
      <c r="A1001" s="183"/>
      <c r="B1001" s="185"/>
      <c r="C1001" s="153"/>
      <c r="D1001" s="159"/>
      <c r="E1001" s="158"/>
      <c r="F1001" s="71" t="str">
        <f>IF(D1001&gt;0,IF((LEFT(D1001,2)=LEFT(Data!C$4,2)),"Intra","Inter"),"")</f>
        <v/>
      </c>
      <c r="G1001" s="72">
        <f t="shared" si="48"/>
        <v>0</v>
      </c>
      <c r="H1001" s="158"/>
      <c r="I1001" s="23"/>
      <c r="J1001" s="74">
        <f t="shared" si="49"/>
        <v>0</v>
      </c>
      <c r="K1001" s="74">
        <f t="shared" si="50"/>
        <v>0</v>
      </c>
      <c r="L1001" s="74">
        <f t="shared" si="50"/>
        <v>0</v>
      </c>
      <c r="M1001" s="21"/>
    </row>
    <row r="1002" spans="1:13">
      <c r="A1002" s="183"/>
      <c r="B1002" s="185"/>
      <c r="C1002" s="153"/>
      <c r="D1002" s="159"/>
      <c r="E1002" s="158"/>
      <c r="F1002" s="71" t="str">
        <f>IF(D1002&gt;0,IF((LEFT(D1002,2)=LEFT(Data!C$4,2)),"Intra","Inter"),"")</f>
        <v/>
      </c>
      <c r="G1002" s="72">
        <f t="shared" si="48"/>
        <v>0</v>
      </c>
      <c r="H1002" s="158"/>
      <c r="I1002" s="23"/>
      <c r="J1002" s="74">
        <f t="shared" si="49"/>
        <v>0</v>
      </c>
      <c r="K1002" s="74">
        <f t="shared" si="50"/>
        <v>0</v>
      </c>
      <c r="L1002" s="74">
        <f t="shared" si="50"/>
        <v>0</v>
      </c>
      <c r="M1002" s="21"/>
    </row>
    <row r="1003" spans="1:13">
      <c r="A1003" s="183"/>
      <c r="B1003" s="185"/>
      <c r="C1003" s="153"/>
      <c r="D1003" s="159"/>
      <c r="E1003" s="158"/>
      <c r="F1003" s="71" t="str">
        <f>IF(D1003&gt;0,IF((LEFT(D1003,2)=LEFT(Data!C$4,2)),"Intra","Inter"),"")</f>
        <v/>
      </c>
      <c r="G1003" s="72">
        <f t="shared" si="48"/>
        <v>0</v>
      </c>
      <c r="H1003" s="158"/>
      <c r="I1003" s="23"/>
      <c r="J1003" s="74">
        <f t="shared" si="49"/>
        <v>0</v>
      </c>
      <c r="K1003" s="74">
        <f t="shared" si="50"/>
        <v>0</v>
      </c>
      <c r="L1003" s="74">
        <f t="shared" si="50"/>
        <v>0</v>
      </c>
      <c r="M1003" s="21"/>
    </row>
    <row r="1004" spans="1:13">
      <c r="A1004" s="183"/>
      <c r="B1004" s="185"/>
      <c r="C1004" s="153"/>
      <c r="D1004" s="159"/>
      <c r="E1004" s="158"/>
      <c r="F1004" s="71" t="str">
        <f>IF(D1004&gt;0,IF((LEFT(D1004,2)=LEFT(Data!C$4,2)),"Intra","Inter"),"")</f>
        <v/>
      </c>
      <c r="G1004" s="72">
        <f t="shared" ref="G1004:G1018" si="51">ROUND(H1004+J1004+K1004+L1004,0)</f>
        <v>0</v>
      </c>
      <c r="H1004" s="158"/>
      <c r="I1004" s="23"/>
      <c r="J1004" s="74">
        <f t="shared" si="49"/>
        <v>0</v>
      </c>
      <c r="K1004" s="74">
        <f t="shared" si="50"/>
        <v>0</v>
      </c>
      <c r="L1004" s="74">
        <f t="shared" si="50"/>
        <v>0</v>
      </c>
      <c r="M1004" s="21"/>
    </row>
    <row r="1005" spans="1:13">
      <c r="A1005" s="183"/>
      <c r="B1005" s="185"/>
      <c r="C1005" s="153"/>
      <c r="D1005" s="159"/>
      <c r="E1005" s="158"/>
      <c r="F1005" s="71" t="str">
        <f>IF(D1005&gt;0,IF((LEFT(D1005,2)=LEFT(Data!C$4,2)),"Intra","Inter"),"")</f>
        <v/>
      </c>
      <c r="G1005" s="72">
        <f t="shared" si="51"/>
        <v>0</v>
      </c>
      <c r="H1005" s="158"/>
      <c r="I1005" s="23"/>
      <c r="J1005" s="74">
        <f t="shared" si="49"/>
        <v>0</v>
      </c>
      <c r="K1005" s="74">
        <f t="shared" si="50"/>
        <v>0</v>
      </c>
      <c r="L1005" s="74">
        <f t="shared" si="50"/>
        <v>0</v>
      </c>
      <c r="M1005" s="21"/>
    </row>
    <row r="1006" spans="1:13">
      <c r="A1006" s="183"/>
      <c r="B1006" s="185"/>
      <c r="C1006" s="153"/>
      <c r="D1006" s="159"/>
      <c r="E1006" s="158"/>
      <c r="F1006" s="71" t="str">
        <f>IF(D1006&gt;0,IF((LEFT(D1006,2)=LEFT(Data!C$4,2)),"Intra","Inter"),"")</f>
        <v/>
      </c>
      <c r="G1006" s="72">
        <f t="shared" si="51"/>
        <v>0</v>
      </c>
      <c r="H1006" s="158"/>
      <c r="I1006" s="23"/>
      <c r="J1006" s="74">
        <f t="shared" si="49"/>
        <v>0</v>
      </c>
      <c r="K1006" s="74">
        <f t="shared" si="50"/>
        <v>0</v>
      </c>
      <c r="L1006" s="74">
        <f t="shared" si="50"/>
        <v>0</v>
      </c>
      <c r="M1006" s="21"/>
    </row>
    <row r="1007" spans="1:13">
      <c r="A1007" s="183"/>
      <c r="B1007" s="185"/>
      <c r="C1007" s="153"/>
      <c r="D1007" s="159"/>
      <c r="E1007" s="158"/>
      <c r="F1007" s="71" t="str">
        <f>IF(D1007&gt;0,IF((LEFT(D1007,2)=LEFT(Data!C$4,2)),"Intra","Inter"),"")</f>
        <v/>
      </c>
      <c r="G1007" s="72">
        <f t="shared" si="51"/>
        <v>0</v>
      </c>
      <c r="H1007" s="158"/>
      <c r="I1007" s="23"/>
      <c r="J1007" s="74">
        <f t="shared" si="49"/>
        <v>0</v>
      </c>
      <c r="K1007" s="74">
        <f t="shared" si="50"/>
        <v>0</v>
      </c>
      <c r="L1007" s="74">
        <f t="shared" si="50"/>
        <v>0</v>
      </c>
      <c r="M1007" s="21"/>
    </row>
    <row r="1008" spans="1:13">
      <c r="A1008" s="183"/>
      <c r="B1008" s="185"/>
      <c r="C1008" s="153"/>
      <c r="D1008" s="159"/>
      <c r="E1008" s="158"/>
      <c r="F1008" s="71" t="str">
        <f>IF(D1008&gt;0,IF((LEFT(D1008,2)=LEFT(Data!C$4,2)),"Intra","Inter"),"")</f>
        <v/>
      </c>
      <c r="G1008" s="72">
        <f t="shared" si="51"/>
        <v>0</v>
      </c>
      <c r="H1008" s="158"/>
      <c r="I1008" s="23"/>
      <c r="J1008" s="74">
        <f t="shared" si="49"/>
        <v>0</v>
      </c>
      <c r="K1008" s="74">
        <f t="shared" si="50"/>
        <v>0</v>
      </c>
      <c r="L1008" s="74">
        <f t="shared" si="50"/>
        <v>0</v>
      </c>
      <c r="M1008" s="21"/>
    </row>
    <row r="1009" spans="1:13">
      <c r="A1009" s="183"/>
      <c r="B1009" s="185"/>
      <c r="C1009" s="153"/>
      <c r="D1009" s="159"/>
      <c r="E1009" s="158"/>
      <c r="F1009" s="71" t="str">
        <f>IF(D1009&gt;0,IF((LEFT(D1009,2)=LEFT(Data!C$4,2)),"Intra","Inter"),"")</f>
        <v/>
      </c>
      <c r="G1009" s="72">
        <f t="shared" si="51"/>
        <v>0</v>
      </c>
      <c r="H1009" s="158"/>
      <c r="I1009" s="23"/>
      <c r="J1009" s="74">
        <f t="shared" si="49"/>
        <v>0</v>
      </c>
      <c r="K1009" s="74">
        <f t="shared" si="50"/>
        <v>0</v>
      </c>
      <c r="L1009" s="74">
        <f t="shared" si="50"/>
        <v>0</v>
      </c>
      <c r="M1009" s="21"/>
    </row>
    <row r="1010" spans="1:13">
      <c r="A1010" s="183"/>
      <c r="B1010" s="185"/>
      <c r="C1010" s="153"/>
      <c r="D1010" s="159"/>
      <c r="E1010" s="158"/>
      <c r="F1010" s="71" t="str">
        <f>IF(D1010&gt;0,IF((LEFT(D1010,2)=LEFT(Data!C$4,2)),"Intra","Inter"),"")</f>
        <v/>
      </c>
      <c r="G1010" s="72">
        <f t="shared" si="51"/>
        <v>0</v>
      </c>
      <c r="H1010" s="158"/>
      <c r="I1010" s="23"/>
      <c r="J1010" s="74">
        <f t="shared" si="49"/>
        <v>0</v>
      </c>
      <c r="K1010" s="74">
        <f t="shared" si="50"/>
        <v>0</v>
      </c>
      <c r="L1010" s="74">
        <f t="shared" si="50"/>
        <v>0</v>
      </c>
      <c r="M1010" s="21"/>
    </row>
    <row r="1011" spans="1:13">
      <c r="A1011" s="183"/>
      <c r="B1011" s="185"/>
      <c r="C1011" s="153"/>
      <c r="D1011" s="159"/>
      <c r="E1011" s="158"/>
      <c r="F1011" s="71" t="str">
        <f>IF(D1011&gt;0,IF((LEFT(D1011,2)=LEFT(Data!C$4,2)),"Intra","Inter"),"")</f>
        <v/>
      </c>
      <c r="G1011" s="72">
        <f t="shared" si="51"/>
        <v>0</v>
      </c>
      <c r="H1011" s="158"/>
      <c r="I1011" s="23"/>
      <c r="J1011" s="74">
        <f t="shared" si="49"/>
        <v>0</v>
      </c>
      <c r="K1011" s="74">
        <f t="shared" si="50"/>
        <v>0</v>
      </c>
      <c r="L1011" s="74">
        <f t="shared" si="50"/>
        <v>0</v>
      </c>
      <c r="M1011" s="21"/>
    </row>
    <row r="1012" spans="1:13">
      <c r="A1012" s="183"/>
      <c r="B1012" s="185"/>
      <c r="C1012" s="153"/>
      <c r="D1012" s="159"/>
      <c r="E1012" s="158"/>
      <c r="F1012" s="71" t="str">
        <f>IF(D1012&gt;0,IF((LEFT(D1012,2)=LEFT(Data!C$4,2)),"Intra","Inter"),"")</f>
        <v/>
      </c>
      <c r="G1012" s="72">
        <f t="shared" si="51"/>
        <v>0</v>
      </c>
      <c r="H1012" s="158"/>
      <c r="I1012" s="23"/>
      <c r="J1012" s="74">
        <f t="shared" si="49"/>
        <v>0</v>
      </c>
      <c r="K1012" s="74">
        <f t="shared" si="50"/>
        <v>0</v>
      </c>
      <c r="L1012" s="74">
        <f t="shared" si="50"/>
        <v>0</v>
      </c>
      <c r="M1012" s="21"/>
    </row>
    <row r="1013" spans="1:13">
      <c r="A1013" s="183"/>
      <c r="B1013" s="185"/>
      <c r="C1013" s="153"/>
      <c r="D1013" s="159"/>
      <c r="E1013" s="158"/>
      <c r="F1013" s="71" t="str">
        <f>IF(D1013&gt;0,IF((LEFT(D1013,2)=LEFT(Data!C$4,2)),"Intra","Inter"),"")</f>
        <v/>
      </c>
      <c r="G1013" s="72">
        <f t="shared" si="51"/>
        <v>0</v>
      </c>
      <c r="H1013" s="158"/>
      <c r="I1013" s="23"/>
      <c r="J1013" s="74">
        <f t="shared" si="49"/>
        <v>0</v>
      </c>
      <c r="K1013" s="74">
        <f t="shared" si="50"/>
        <v>0</v>
      </c>
      <c r="L1013" s="74">
        <f t="shared" si="50"/>
        <v>0</v>
      </c>
      <c r="M1013" s="21"/>
    </row>
    <row r="1014" spans="1:13">
      <c r="A1014" s="183"/>
      <c r="B1014" s="185"/>
      <c r="C1014" s="153"/>
      <c r="D1014" s="159"/>
      <c r="E1014" s="158"/>
      <c r="F1014" s="71" t="str">
        <f>IF(D1014&gt;0,IF((LEFT(D1014,2)=LEFT(Data!C$4,2)),"Intra","Inter"),"")</f>
        <v/>
      </c>
      <c r="G1014" s="72">
        <f t="shared" si="51"/>
        <v>0</v>
      </c>
      <c r="H1014" s="158"/>
      <c r="I1014" s="23"/>
      <c r="J1014" s="74">
        <f t="shared" si="49"/>
        <v>0</v>
      </c>
      <c r="K1014" s="74">
        <f t="shared" si="50"/>
        <v>0</v>
      </c>
      <c r="L1014" s="74">
        <f t="shared" si="50"/>
        <v>0</v>
      </c>
      <c r="M1014" s="21"/>
    </row>
    <row r="1015" spans="1:13">
      <c r="A1015" s="183"/>
      <c r="B1015" s="185"/>
      <c r="C1015" s="153"/>
      <c r="D1015" s="159"/>
      <c r="E1015" s="158"/>
      <c r="F1015" s="71" t="str">
        <f>IF(D1015&gt;0,IF((LEFT(D1015,2)=LEFT(Data!C$4,2)),"Intra","Inter"),"")</f>
        <v/>
      </c>
      <c r="G1015" s="72">
        <f t="shared" si="51"/>
        <v>0</v>
      </c>
      <c r="H1015" s="158"/>
      <c r="I1015" s="23"/>
      <c r="J1015" s="74">
        <f t="shared" si="49"/>
        <v>0</v>
      </c>
      <c r="K1015" s="74">
        <f t="shared" si="50"/>
        <v>0</v>
      </c>
      <c r="L1015" s="74">
        <f t="shared" si="50"/>
        <v>0</v>
      </c>
      <c r="M1015" s="21"/>
    </row>
    <row r="1016" spans="1:13">
      <c r="A1016" s="183"/>
      <c r="B1016" s="185"/>
      <c r="C1016" s="153"/>
      <c r="D1016" s="159"/>
      <c r="E1016" s="158"/>
      <c r="F1016" s="71" t="str">
        <f>IF(D1016&gt;0,IF((LEFT(D1016,2)=LEFT(Data!C$4,2)),"Intra","Inter"),"")</f>
        <v/>
      </c>
      <c r="G1016" s="72">
        <f t="shared" si="51"/>
        <v>0</v>
      </c>
      <c r="H1016" s="158"/>
      <c r="I1016" s="23"/>
      <c r="J1016" s="74">
        <f t="shared" si="49"/>
        <v>0</v>
      </c>
      <c r="K1016" s="74">
        <f t="shared" si="50"/>
        <v>0</v>
      </c>
      <c r="L1016" s="74">
        <f t="shared" si="50"/>
        <v>0</v>
      </c>
      <c r="M1016" s="21"/>
    </row>
    <row r="1017" spans="1:13">
      <c r="A1017" s="183"/>
      <c r="B1017" s="185"/>
      <c r="C1017" s="153"/>
      <c r="D1017" s="159"/>
      <c r="E1017" s="158"/>
      <c r="F1017" s="71" t="str">
        <f>IF(D1017&gt;0,IF((LEFT(D1017,2)=LEFT(Data!C$4,2)),"Intra","Inter"),"")</f>
        <v/>
      </c>
      <c r="G1017" s="72">
        <f t="shared" si="51"/>
        <v>0</v>
      </c>
      <c r="H1017" s="158"/>
      <c r="I1017" s="23"/>
      <c r="J1017" s="74">
        <f t="shared" si="49"/>
        <v>0</v>
      </c>
      <c r="K1017" s="74">
        <f t="shared" si="50"/>
        <v>0</v>
      </c>
      <c r="L1017" s="74">
        <f t="shared" si="50"/>
        <v>0</v>
      </c>
      <c r="M1017" s="21"/>
    </row>
    <row r="1018" spans="1:13">
      <c r="A1018" s="183"/>
      <c r="B1018" s="185"/>
      <c r="C1018" s="153"/>
      <c r="D1018" s="159"/>
      <c r="E1018" s="158"/>
      <c r="F1018" s="71" t="str">
        <f>IF(D1018&gt;0,IF((LEFT(D1018,2)=LEFT(Data!C$4,2)),"Intra","Inter"),"")</f>
        <v/>
      </c>
      <c r="G1018" s="72">
        <f t="shared" si="51"/>
        <v>0</v>
      </c>
      <c r="H1018" s="158"/>
      <c r="I1018" s="23"/>
      <c r="J1018" s="74">
        <f t="shared" si="49"/>
        <v>0</v>
      </c>
      <c r="K1018" s="74">
        <f t="shared" si="50"/>
        <v>0</v>
      </c>
      <c r="L1018" s="74">
        <f t="shared" si="50"/>
        <v>0</v>
      </c>
      <c r="M1018" s="21"/>
    </row>
    <row r="1084" spans="5:13" hidden="1">
      <c r="E1084" t="s">
        <v>407</v>
      </c>
      <c r="F1084" s="3"/>
      <c r="G1084" s="3">
        <f>SUMIF($H$11:$H$1011,"Exempt",(G$11:G$1011))</f>
        <v>0</v>
      </c>
      <c r="H1084" s="3">
        <f>SUMIF($H$11:$H$1011,"Exempt",($G$11:$G$1011))</f>
        <v>0</v>
      </c>
      <c r="I1084" s="23" t="s">
        <v>417</v>
      </c>
      <c r="J1084" s="3">
        <f>SUMIF($H$11:$H$1011,"Exempt",(J$11:J$1011))</f>
        <v>0</v>
      </c>
      <c r="K1084" s="3">
        <f>SUMIF($H$11:$H$1011,"Exempt",(K$11:K$1011))</f>
        <v>0</v>
      </c>
      <c r="L1084" s="3">
        <f>SUMIF($H$11:$H$1011,"Exempt",(L$11:L$1011))</f>
        <v>0</v>
      </c>
      <c r="M1084" s="3">
        <f>SUMIF($H$11:$H$1011,"Exempt",(M$11:M$1011))</f>
        <v>0</v>
      </c>
    </row>
    <row r="1085" spans="5:13" hidden="1">
      <c r="E1085" t="s">
        <v>405</v>
      </c>
      <c r="F1085" s="3"/>
      <c r="G1085" s="3">
        <f>SUMIF($H$11:$H$1011,"0%",(G$11:G$1011))</f>
        <v>0</v>
      </c>
      <c r="H1085" s="3">
        <f>SUMIF($H$11:$H$1011,"0%",($G$11:$G$1011))</f>
        <v>0</v>
      </c>
      <c r="I1085" s="52">
        <v>0</v>
      </c>
      <c r="J1085" s="3">
        <f>SUMIF($H$11:$H$1011,"0%",(J$11:J$1011))</f>
        <v>0</v>
      </c>
      <c r="K1085" s="3">
        <f>SUMIF($H$11:$H$1011,"0%",(K$11:K$1011))</f>
        <v>0</v>
      </c>
      <c r="L1085" s="3">
        <f>SUMIF($H$11:$H$1011,"0%",(L$11:L$1011))</f>
        <v>0</v>
      </c>
      <c r="M1085" s="3">
        <f>SUMIF($H$11:$H$1011,"0%",(M$11:M$1011))</f>
        <v>0</v>
      </c>
    </row>
    <row r="1086" spans="5:13" hidden="1">
      <c r="F1086" s="3"/>
      <c r="G1086" s="3">
        <f>SUMIF($H$11:$H$1011,"0.1%",(G$11:G$1011))</f>
        <v>0</v>
      </c>
      <c r="H1086" s="3">
        <f>SUMIF($H$11:$H$1011,"0.1%",($G$11:$G$1011))</f>
        <v>0</v>
      </c>
      <c r="I1086" s="53">
        <v>1E-3</v>
      </c>
      <c r="J1086" s="3">
        <f>SUMIF($H$11:$H$1011,"0.1%",(J$11:J$1011))</f>
        <v>0</v>
      </c>
      <c r="K1086" s="3">
        <f>SUMIF($H$11:$H$1011,"0.1%",(K$11:K$1011))</f>
        <v>0</v>
      </c>
      <c r="L1086" s="3">
        <f>SUMIF($H$11:$H$1011,"0.1%",(L$11:L$1011))</f>
        <v>0</v>
      </c>
      <c r="M1086" s="3">
        <f>SUMIF($H$11:$H$1011,"0.1%",(M$11:M$1011))</f>
        <v>0</v>
      </c>
    </row>
    <row r="1087" spans="5:13" hidden="1">
      <c r="F1087" s="3"/>
      <c r="G1087" s="3">
        <f>SUMIF($H$11:$H$1011,"0.25%",(G$11:G$1011))</f>
        <v>0</v>
      </c>
      <c r="H1087" s="3">
        <f>SUMIF($H$11:$H$1011,"0.25%",($G$11:$G$1011))</f>
        <v>0</v>
      </c>
      <c r="I1087" s="54">
        <v>2.5000000000000001E-3</v>
      </c>
      <c r="J1087" s="3">
        <f>SUMIF($H$11:$H$1011,"0.25%",(J$11:J$1011))</f>
        <v>0</v>
      </c>
      <c r="K1087" s="3">
        <f>SUMIF($H$11:$H$1011,"0.25%",(K$11:K$1011))</f>
        <v>0</v>
      </c>
      <c r="L1087" s="3">
        <f>SUMIF($H$11:$H$1011,"0.25%",(L$11:L$1011))</f>
        <v>0</v>
      </c>
      <c r="M1087" s="3">
        <f>SUMIF($H$11:$H$1011,"0.25%",(M$11:M$1011))</f>
        <v>0</v>
      </c>
    </row>
    <row r="1088" spans="5:13" hidden="1">
      <c r="F1088" s="3"/>
      <c r="G1088" s="3">
        <f>SUMIF($H$11:$H$1011,"3%",(G$11:G$1011))</f>
        <v>0</v>
      </c>
      <c r="H1088" s="3">
        <f>SUMIF($H$11:$H$1011,"3%",($G$11:$G$1011))</f>
        <v>0</v>
      </c>
      <c r="I1088" s="52">
        <v>0.03</v>
      </c>
      <c r="J1088" s="3">
        <f>SUMIF($H$11:$H$1011,"3%",(J$11:J$1011))</f>
        <v>0</v>
      </c>
      <c r="K1088" s="3">
        <f>SUMIF($H$11:$H$1011,"3%",(K$11:K$1011))</f>
        <v>0</v>
      </c>
      <c r="L1088" s="3">
        <f>SUMIF($H$11:$H$1011,"3%",(L$11:L$1011))</f>
        <v>0</v>
      </c>
      <c r="M1088" s="3">
        <f>SUMIF($H$11:$H$1011,"3%",(M$11:M$1011))</f>
        <v>0</v>
      </c>
    </row>
    <row r="1089" spans="6:13" hidden="1">
      <c r="F1089" s="3"/>
      <c r="G1089" s="3">
        <f>SUMIF($H$11:$H$1011,"5%",(G$11:G$1011))</f>
        <v>0</v>
      </c>
      <c r="H1089" s="3">
        <f>SUMIF($H$11:$H$1011,"5%",($G$11:$G$1011))</f>
        <v>0</v>
      </c>
      <c r="I1089" s="52">
        <v>0.05</v>
      </c>
      <c r="J1089" s="3">
        <f>SUMIF($H$11:$H$1011,"5%",(J$11:J$1011))</f>
        <v>0</v>
      </c>
      <c r="K1089" s="3">
        <f>SUMIF($H$11:$H$1011,"5%",(K$11:K$1011))</f>
        <v>0</v>
      </c>
      <c r="L1089" s="3">
        <f>SUMIF($H$11:$H$1011,"5%",(L$11:L$1011))</f>
        <v>0</v>
      </c>
      <c r="M1089" s="3">
        <f>SUMIF($H$11:$H$1011,"5%",(M$11:M$1011))</f>
        <v>0</v>
      </c>
    </row>
    <row r="1090" spans="6:13" hidden="1">
      <c r="F1090" s="3"/>
      <c r="G1090" s="3">
        <f>SUMIF($H$11:$H$1011,"12%",(G$11:G$1011))</f>
        <v>0</v>
      </c>
      <c r="H1090" s="3">
        <f>SUMIF($H$11:$H$1011,"12%",($G$11:$G$1011))</f>
        <v>0</v>
      </c>
      <c r="I1090" s="52">
        <v>0.12</v>
      </c>
      <c r="J1090" s="3">
        <f>SUMIF($H$11:$H$1011,"12%",(J$11:J$1011))</f>
        <v>0</v>
      </c>
      <c r="K1090" s="3">
        <f>SUMIF($H$11:$H$1011,"12%",(K$11:K$1011))</f>
        <v>0</v>
      </c>
      <c r="L1090" s="3">
        <f>SUMIF($H$11:$H$1011,"12%",(L$11:L$1011))</f>
        <v>0</v>
      </c>
      <c r="M1090" s="3">
        <f>SUMIF($H$11:$H$1011,"12%",(M$11:M$1011))</f>
        <v>0</v>
      </c>
    </row>
    <row r="1091" spans="6:13" hidden="1">
      <c r="F1091" s="3"/>
      <c r="G1091" s="3">
        <f>SUMIF($H$11:$H$1011,"18%",(G$11:G$1011))</f>
        <v>0</v>
      </c>
      <c r="H1091" s="3">
        <f>SUMIF($H$11:$H$1011,"18%",($G$11:$G$1011))</f>
        <v>0</v>
      </c>
      <c r="I1091" s="52">
        <v>0.18</v>
      </c>
      <c r="J1091" s="3">
        <f>SUMIF($H$11:$H$1011,"18%",(J$11:J$1011))</f>
        <v>0</v>
      </c>
      <c r="K1091" s="3">
        <f>SUMIF($H$11:$H$1011,"18%",(K$11:K$1011))</f>
        <v>0</v>
      </c>
      <c r="L1091" s="3">
        <f>SUMIF($H$11:$H$1011,"18%",(L$11:L$1011))</f>
        <v>0</v>
      </c>
      <c r="M1091" s="3">
        <f>SUMIF($H$11:$H$1011,"18%",(M$11:M$1011))</f>
        <v>0</v>
      </c>
    </row>
    <row r="1092" spans="6:13" hidden="1">
      <c r="F1092" s="3"/>
      <c r="G1092" s="3">
        <f>SUMIF($H$11:$H$1011,"28%",(G$11:G$1011))</f>
        <v>0</v>
      </c>
      <c r="H1092" s="3">
        <f>SUMIF($H$11:$H$1011,"28%",($G$11:$G$1011))</f>
        <v>0</v>
      </c>
      <c r="I1092" s="52">
        <v>0.28000000000000003</v>
      </c>
      <c r="J1092" s="3">
        <f>SUMIF($H$11:$H$1011,"28%",(J$11:J$1011))</f>
        <v>0</v>
      </c>
      <c r="K1092" s="3">
        <f>SUMIF($H$11:$H$1011,"28%",(K$11:K$1011))</f>
        <v>0</v>
      </c>
      <c r="L1092" s="3">
        <f>SUMIF($H$11:$H$1011,"28%",(L$11:L$1011))</f>
        <v>0</v>
      </c>
      <c r="M1092" s="3">
        <f>SUMIF($H$11:$H$1011,"28%",(M$11:M$1011))</f>
        <v>0</v>
      </c>
    </row>
    <row r="1093" spans="6:13" hidden="1">
      <c r="F1093" s="3"/>
      <c r="G1093" s="3">
        <f>SUMIF($H$11:$H$1011,"65%",(G$11:G$1011))</f>
        <v>0</v>
      </c>
      <c r="H1093" s="3">
        <f>SUMIF($H$11:$H$1011,"65%",($G$11:$G$1011))</f>
        <v>0</v>
      </c>
      <c r="I1093" s="52">
        <v>0.65</v>
      </c>
      <c r="J1093" s="3">
        <f>SUMIF($H$11:$H$1011,"65%",(J$11:J$1011))</f>
        <v>0</v>
      </c>
      <c r="K1093" s="3">
        <f>SUMIF($H$11:$H$1011,"65%",(K$11:K$1011))</f>
        <v>0</v>
      </c>
      <c r="L1093" s="3">
        <f>SUMIF($H$11:$H$1011,"65%",(L$11:L$1011))</f>
        <v>0</v>
      </c>
      <c r="M1093" s="3">
        <f>SUMIF($H$11:$H$1011,"65%",(M$11:M$1011))</f>
        <v>0</v>
      </c>
    </row>
    <row r="1094" spans="6:13" hidden="1">
      <c r="F1094" s="3"/>
      <c r="G1094" s="3">
        <f>SUMIF($H$11:$H$1011,"Non GST",(G$11:G$1011))</f>
        <v>0</v>
      </c>
      <c r="H1094" s="3">
        <f>SUMIF($H$11:$H$1011,"Non GST",($G$11:$G$1011))</f>
        <v>0</v>
      </c>
      <c r="I1094" s="52" t="s">
        <v>454</v>
      </c>
      <c r="J1094" s="3">
        <f>SUMIF($H$11:$H$1011,"Non GST",(J$11:J$1011))</f>
        <v>0</v>
      </c>
      <c r="K1094" s="3">
        <f>SUMIF($H$11:$H$1011,"Non GST",(K$11:K$1011))</f>
        <v>0</v>
      </c>
      <c r="L1094" s="3">
        <f>SUMIF($H$11:$H$1011,"Non GST",(L$11:L$1011))</f>
        <v>0</v>
      </c>
      <c r="M1094" s="3">
        <f>SUMIF($H$11:$H$1011,"Non GST",(M$11:M$1011))</f>
        <v>0</v>
      </c>
    </row>
  </sheetData>
  <sheetProtection password="CA12" sheet="1" objects="1" scenarios="1" pivotTables="0"/>
  <mergeCells count="5">
    <mergeCell ref="A1:H1"/>
    <mergeCell ref="A2:H2"/>
    <mergeCell ref="I1:J1"/>
    <mergeCell ref="I2:J2"/>
    <mergeCell ref="A3:H3"/>
  </mergeCells>
  <dataValidations count="4">
    <dataValidation type="textLength" operator="equal" allowBlank="1" showInputMessage="1" showErrorMessage="1" errorTitle="Please Enter A Valid GSTIN" error="The first two digits represent the state code&#10;next ten digits will be the PAN of the taxpayer&#10;13th digit will be assigned based on number of registration within a state&#10;14th digit will be Z by default&#10;15th will be checksum " promptTitle="FORMAT OF GSTIN" prompt="State-wise PAN-based 15-digit Goods and Services Taxpayer Identification Number (GSTIN)." sqref="D18:D1018">
      <formula1>15</formula1>
    </dataValidation>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10;" sqref="B18:B521">
      <formula1>16</formula1>
    </dataValidation>
    <dataValidation type="list" allowBlank="1" showInputMessage="1" showErrorMessage="1" error="SELECT FROM DROPDOWN" sqref="I11:I1018">
      <formula1>$I$1084:$I$1094</formula1>
    </dataValidation>
    <dataValidation type="list" allowBlank="1" showInputMessage="1" showErrorMessage="1" promptTitle="Weather Supplies Attracts RCM" sqref="E11:E1018">
      <formula1>$E$1084:$E$1085</formula1>
    </dataValidation>
  </dataValidations>
  <pageMargins left="0.15748031496062992" right="0.23622047244094491" top="0.41" bottom="0.39" header="0.31496062992125984" footer="0.31496062992125984"/>
  <pageSetup paperSize="9" scale="80" orientation="landscape" blackAndWhite="1" r:id="rId1"/>
  <legacyDrawing r:id="rId2"/>
</worksheet>
</file>

<file path=xl/worksheets/sheet5.xml><?xml version="1.0" encoding="utf-8"?>
<worksheet xmlns="http://schemas.openxmlformats.org/spreadsheetml/2006/main" xmlns:r="http://schemas.openxmlformats.org/officeDocument/2006/relationships">
  <sheetPr codeName="Sheet14"/>
  <dimension ref="A2:L39"/>
  <sheetViews>
    <sheetView workbookViewId="0">
      <selection activeCell="A8" sqref="A8"/>
    </sheetView>
  </sheetViews>
  <sheetFormatPr defaultRowHeight="15"/>
  <cols>
    <col min="1" max="1" width="10.42578125" bestFit="1" customWidth="1"/>
    <col min="2" max="2" width="10.42578125" customWidth="1"/>
    <col min="3" max="3" width="12.42578125" customWidth="1"/>
    <col min="5" max="5" width="13.140625" customWidth="1"/>
    <col min="6" max="7" width="11.42578125" customWidth="1"/>
    <col min="10" max="10" width="32.5703125" bestFit="1" customWidth="1"/>
    <col min="11" max="11" width="10.42578125" bestFit="1" customWidth="1"/>
    <col min="12" max="12" width="12.140625" bestFit="1" customWidth="1"/>
  </cols>
  <sheetData>
    <row r="2" spans="1:12" ht="27" customHeight="1">
      <c r="A2" s="260" t="str">
        <f>CONCATENATE(legal,"_GSTR_3B","_",month,"_",ye)</f>
        <v>XXXXXXXXXXXXXX_GSTR_3B_November_2018-19</v>
      </c>
      <c r="B2" s="260"/>
      <c r="C2" s="260"/>
      <c r="D2" s="260"/>
      <c r="E2" s="260"/>
      <c r="F2" s="260"/>
      <c r="G2" s="260"/>
      <c r="H2" s="260"/>
      <c r="I2" s="260"/>
      <c r="J2" s="200" t="s">
        <v>53</v>
      </c>
      <c r="K2" s="200" t="str">
        <f>LEFT(mo,3)</f>
        <v>Nov</v>
      </c>
    </row>
    <row r="3" spans="1:12" ht="27" customHeight="1">
      <c r="A3" s="260" t="str">
        <f>CONCATENATE("GSTIN_",UPPER(gstin))</f>
        <v>GSTIN_33AAAAA0000A1ZA</v>
      </c>
      <c r="B3" s="260"/>
      <c r="C3" s="260"/>
      <c r="D3" s="260"/>
      <c r="E3" s="260"/>
      <c r="F3" s="260"/>
      <c r="G3" s="260"/>
      <c r="H3" s="260"/>
      <c r="I3" s="260"/>
      <c r="J3" s="200" t="s">
        <v>52</v>
      </c>
      <c r="K3" s="200" t="str">
        <f>LEFT(ye,4)</f>
        <v>2018</v>
      </c>
    </row>
    <row r="4" spans="1:12" ht="27" customHeight="1">
      <c r="A4" s="260" t="s">
        <v>465</v>
      </c>
      <c r="B4" s="260"/>
      <c r="C4" s="260"/>
      <c r="D4" s="260"/>
      <c r="E4" s="260"/>
      <c r="F4" s="260"/>
      <c r="G4" s="260"/>
      <c r="H4" s="260"/>
      <c r="I4" s="260"/>
      <c r="J4" s="227" t="s">
        <v>478</v>
      </c>
      <c r="K4" s="201">
        <f>DATE(K3,MONTH(K2&amp;1),1)</f>
        <v>43405</v>
      </c>
    </row>
    <row r="5" spans="1:12" ht="27" customHeight="1">
      <c r="A5" s="261" t="s">
        <v>491</v>
      </c>
      <c r="B5" s="261"/>
      <c r="C5" s="261"/>
      <c r="D5" s="261"/>
      <c r="E5" s="261"/>
      <c r="F5" s="261"/>
      <c r="G5" s="261"/>
      <c r="H5" s="261"/>
      <c r="I5" s="261"/>
      <c r="J5" s="200" t="s">
        <v>479</v>
      </c>
      <c r="K5" s="201">
        <f>EOMONTH(K4,0)</f>
        <v>43434</v>
      </c>
    </row>
    <row r="6" spans="1:12" ht="60.75" customHeight="1">
      <c r="A6" s="203" t="s">
        <v>466</v>
      </c>
      <c r="B6" s="224" t="s">
        <v>467</v>
      </c>
      <c r="C6" s="224" t="s">
        <v>468</v>
      </c>
      <c r="D6" s="224" t="s">
        <v>469</v>
      </c>
      <c r="E6" s="224" t="s">
        <v>470</v>
      </c>
      <c r="F6" s="224" t="s">
        <v>471</v>
      </c>
      <c r="G6" s="225"/>
      <c r="H6" s="225"/>
      <c r="I6" s="226"/>
      <c r="J6" s="198" t="s">
        <v>472</v>
      </c>
      <c r="K6" s="198" t="s">
        <v>425</v>
      </c>
      <c r="L6" s="199" t="s">
        <v>473</v>
      </c>
    </row>
    <row r="7" spans="1:12">
      <c r="A7" s="204">
        <f>IF(ROWS(A$7:A7)&gt;DAY($K$5),"",$K$4+ROWS(A$7:A7)-1)</f>
        <v>43405</v>
      </c>
      <c r="B7" s="190"/>
      <c r="C7" s="190"/>
      <c r="D7" s="190"/>
      <c r="E7" s="190"/>
      <c r="F7" s="190"/>
      <c r="G7" s="190"/>
      <c r="H7" s="190"/>
      <c r="I7" s="190"/>
      <c r="J7" s="71" t="str">
        <f>IF(B6="","",B6)</f>
        <v>Labour</v>
      </c>
      <c r="K7" s="21" t="s">
        <v>417</v>
      </c>
      <c r="L7" s="207">
        <f>+B39</f>
        <v>0</v>
      </c>
    </row>
    <row r="8" spans="1:12">
      <c r="A8" s="204">
        <f>IF(ROWS(A$7:A8)&gt;DAY($K$5),"",$K$4+ROWS(A$7:A8)-1)</f>
        <v>43406</v>
      </c>
      <c r="B8" s="190"/>
      <c r="C8" s="190"/>
      <c r="D8" s="190"/>
      <c r="E8" s="190"/>
      <c r="F8" s="190"/>
      <c r="G8" s="190"/>
      <c r="H8" s="190"/>
      <c r="I8" s="190"/>
      <c r="J8" s="71" t="str">
        <f>IF(C6="","",C6)</f>
        <v>Hire Charges</v>
      </c>
      <c r="K8" s="21" t="s">
        <v>417</v>
      </c>
      <c r="L8" s="207">
        <f>+C39</f>
        <v>0</v>
      </c>
    </row>
    <row r="9" spans="1:12">
      <c r="A9" s="204">
        <f>IF(ROWS(A$7:A9)&gt;DAY($K$5),"",$K$4+ROWS(A$7:A9)-1)</f>
        <v>43407</v>
      </c>
      <c r="B9" s="190"/>
      <c r="C9" s="196"/>
      <c r="D9" s="190"/>
      <c r="E9" s="190"/>
      <c r="F9" s="190"/>
      <c r="G9" s="190"/>
      <c r="H9" s="190"/>
      <c r="I9" s="190"/>
      <c r="J9" s="71" t="str">
        <f>IF(D6="","",D6)</f>
        <v>Rent</v>
      </c>
      <c r="K9" s="21" t="s">
        <v>417</v>
      </c>
      <c r="L9" s="207">
        <f>+D39</f>
        <v>0</v>
      </c>
    </row>
    <row r="10" spans="1:12">
      <c r="A10" s="204">
        <f>IF(ROWS(A$7:A10)&gt;DAY($K$5),"",$K$4+ROWS(A$7:A10)-1)</f>
        <v>43408</v>
      </c>
      <c r="B10" s="190"/>
      <c r="C10" s="196"/>
      <c r="D10" s="190"/>
      <c r="E10" s="190"/>
      <c r="F10" s="190"/>
      <c r="G10" s="190"/>
      <c r="H10" s="190"/>
      <c r="I10" s="190"/>
      <c r="J10" s="71" t="str">
        <f>IF(E6="","",E6)</f>
        <v>Purchase from Unregistered dealer</v>
      </c>
      <c r="K10" s="21" t="s">
        <v>417</v>
      </c>
      <c r="L10" s="207">
        <f>+E39</f>
        <v>0</v>
      </c>
    </row>
    <row r="11" spans="1:12">
      <c r="A11" s="204">
        <f>IF(ROWS(A$7:A11)&gt;DAY($K$5),"",$K$4+ROWS(A$7:A11)-1)</f>
        <v>43409</v>
      </c>
      <c r="B11" s="190"/>
      <c r="C11" s="190"/>
      <c r="D11" s="190"/>
      <c r="E11" s="190"/>
      <c r="F11" s="190"/>
      <c r="G11" s="190"/>
      <c r="H11" s="190"/>
      <c r="I11" s="190"/>
      <c r="J11" s="71" t="str">
        <f>IF(F6="","",F6)</f>
        <v>Non GST Supplies</v>
      </c>
      <c r="K11" s="21" t="s">
        <v>464</v>
      </c>
      <c r="L11" s="207">
        <f>+F39</f>
        <v>0</v>
      </c>
    </row>
    <row r="12" spans="1:12">
      <c r="A12" s="204">
        <f>IF(ROWS(A$7:A12)&gt;DAY($K$5),"",$K$4+ROWS(A$7:A12)-1)</f>
        <v>43410</v>
      </c>
      <c r="B12" s="190"/>
      <c r="C12" s="190"/>
      <c r="D12" s="190"/>
      <c r="E12" s="190"/>
      <c r="F12" s="190"/>
      <c r="G12" s="190"/>
      <c r="H12" s="190"/>
      <c r="I12" s="190"/>
      <c r="J12" s="71" t="str">
        <f>IF(G6="","",G6)</f>
        <v/>
      </c>
      <c r="K12" s="21"/>
      <c r="L12" s="207">
        <f>+G39</f>
        <v>0</v>
      </c>
    </row>
    <row r="13" spans="1:12">
      <c r="A13" s="204">
        <f>IF(ROWS(A$7:A13)&gt;DAY($K$5),"",$K$4+ROWS(A$7:A13)-1)</f>
        <v>43411</v>
      </c>
      <c r="B13" s="190"/>
      <c r="C13" s="190"/>
      <c r="D13" s="190"/>
      <c r="E13" s="190"/>
      <c r="F13" s="190"/>
      <c r="G13" s="190"/>
      <c r="H13" s="190"/>
      <c r="I13" s="190"/>
      <c r="J13" s="71" t="str">
        <f>IF(H6="","",H6)</f>
        <v/>
      </c>
      <c r="K13" s="21"/>
      <c r="L13" s="207">
        <f>+H39</f>
        <v>0</v>
      </c>
    </row>
    <row r="14" spans="1:12">
      <c r="A14" s="204">
        <f>IF(ROWS(A$7:A14)&gt;DAY($K$5),"",$K$4+ROWS(A$7:A14)-1)</f>
        <v>43412</v>
      </c>
      <c r="B14" s="190"/>
      <c r="C14" s="196"/>
      <c r="D14" s="190"/>
      <c r="E14" s="190"/>
      <c r="F14" s="190"/>
      <c r="G14" s="190"/>
      <c r="H14" s="190"/>
      <c r="I14" s="190"/>
      <c r="J14" s="71" t="str">
        <f>IF(dealer="","",dealer)</f>
        <v/>
      </c>
      <c r="K14" s="21"/>
      <c r="L14" s="207">
        <f>+I39</f>
        <v>0</v>
      </c>
    </row>
    <row r="15" spans="1:12">
      <c r="A15" s="204">
        <f>IF(ROWS(A$7:A15)&gt;DAY($K$5),"",$K$4+ROWS(A$7:A15)-1)</f>
        <v>43413</v>
      </c>
      <c r="B15" s="190"/>
      <c r="C15" s="190"/>
      <c r="D15" s="190"/>
      <c r="E15" s="190"/>
      <c r="F15" s="190"/>
      <c r="G15" s="190"/>
      <c r="H15" s="190"/>
      <c r="I15" s="190"/>
      <c r="J15" s="71"/>
      <c r="K15" s="21"/>
      <c r="L15" s="71"/>
    </row>
    <row r="16" spans="1:12">
      <c r="A16" s="204">
        <f>IF(ROWS(A$7:A16)&gt;DAY($K$5),"",$K$4+ROWS(A$7:A16)-1)</f>
        <v>43414</v>
      </c>
      <c r="B16" s="190"/>
      <c r="C16" s="190"/>
      <c r="D16" s="190"/>
      <c r="E16" s="190"/>
      <c r="F16" s="190"/>
      <c r="G16" s="190"/>
      <c r="H16" s="190"/>
      <c r="I16" s="190"/>
      <c r="J16" s="71"/>
      <c r="K16" s="21"/>
      <c r="L16" s="71"/>
    </row>
    <row r="17" spans="1:12">
      <c r="A17" s="204">
        <f>IF(ROWS(A$7:A17)&gt;DAY($K$5),"",$K$4+ROWS(A$7:A17)-1)</f>
        <v>43415</v>
      </c>
      <c r="B17" s="190"/>
      <c r="C17" s="190"/>
      <c r="D17" s="190"/>
      <c r="E17" s="190"/>
      <c r="F17" s="190"/>
      <c r="G17" s="190"/>
      <c r="H17" s="190"/>
      <c r="I17" s="190"/>
      <c r="J17" s="71"/>
      <c r="K17" s="21"/>
      <c r="L17" s="71"/>
    </row>
    <row r="18" spans="1:12" ht="15.75" thickBot="1">
      <c r="A18" s="204">
        <f>IF(ROWS(A$7:A18)&gt;DAY($K$5),"",$K$4+ROWS(A$7:A18)-1)</f>
        <v>43416</v>
      </c>
      <c r="B18" s="190"/>
      <c r="C18" s="190"/>
      <c r="D18" s="190"/>
      <c r="E18" s="190"/>
      <c r="F18" s="190"/>
      <c r="G18" s="190"/>
      <c r="H18" s="190"/>
      <c r="I18" s="190"/>
      <c r="J18" s="73"/>
      <c r="K18" s="73"/>
      <c r="L18" s="208">
        <f>SUM(L7:L17)</f>
        <v>0</v>
      </c>
    </row>
    <row r="19" spans="1:12" ht="15.75" thickTop="1">
      <c r="A19" s="204">
        <f>IF(ROWS(A$7:A19)&gt;DAY($K$5),"",$K$4+ROWS(A$7:A19)-1)</f>
        <v>43417</v>
      </c>
      <c r="B19" s="190"/>
      <c r="C19" s="190"/>
      <c r="D19" s="190"/>
      <c r="E19" s="190"/>
      <c r="F19" s="190"/>
      <c r="G19" s="190"/>
      <c r="H19" s="190"/>
      <c r="I19" s="190"/>
      <c r="J19" s="73"/>
      <c r="K19" s="73"/>
      <c r="L19" s="73"/>
    </row>
    <row r="20" spans="1:12">
      <c r="A20" s="204">
        <f>IF(ROWS(A$7:A20)&gt;DAY($K$5),"",$K$4+ROWS(A$7:A20)-1)</f>
        <v>43418</v>
      </c>
      <c r="B20" s="196"/>
      <c r="C20" s="190"/>
      <c r="D20" s="190"/>
      <c r="E20" s="190"/>
      <c r="F20" s="190"/>
      <c r="G20" s="190"/>
      <c r="H20" s="190"/>
      <c r="I20" s="190"/>
      <c r="J20" s="73"/>
      <c r="K20" s="73"/>
      <c r="L20" s="73"/>
    </row>
    <row r="21" spans="1:12">
      <c r="A21" s="204">
        <f>IF(ROWS(A$7:A21)&gt;DAY($K$5),"",$K$4+ROWS(A$7:A21)-1)</f>
        <v>43419</v>
      </c>
      <c r="B21" s="190"/>
      <c r="C21" s="196"/>
      <c r="D21" s="190"/>
      <c r="E21" s="190"/>
      <c r="F21" s="190"/>
      <c r="G21" s="190"/>
      <c r="H21" s="190"/>
      <c r="I21" s="190"/>
      <c r="J21" s="210" t="s">
        <v>474</v>
      </c>
      <c r="K21" s="202" t="s">
        <v>475</v>
      </c>
      <c r="L21" s="209">
        <f>SUMIF($K$7:$K$17,$K21,$L$7:$L$17)</f>
        <v>0</v>
      </c>
    </row>
    <row r="22" spans="1:12">
      <c r="A22" s="204">
        <f>IF(ROWS(A$7:A22)&gt;DAY($K$5),"",$K$4+ROWS(A$7:A22)-1)</f>
        <v>43420</v>
      </c>
      <c r="B22" s="190"/>
      <c r="C22" s="190"/>
      <c r="D22" s="190"/>
      <c r="E22" s="190"/>
      <c r="F22" s="190"/>
      <c r="G22" s="190"/>
      <c r="H22" s="190"/>
      <c r="I22" s="190"/>
      <c r="J22" s="210" t="s">
        <v>476</v>
      </c>
      <c r="K22" s="202" t="s">
        <v>417</v>
      </c>
      <c r="L22" s="209">
        <f>SUMIF($K$7:$K$17,$K22,$L$7:$L$17)</f>
        <v>0</v>
      </c>
    </row>
    <row r="23" spans="1:12">
      <c r="A23" s="204">
        <f>IF(ROWS(A$7:A23)&gt;DAY($K$5),"",$K$4+ROWS(A$7:A23)-1)</f>
        <v>43421</v>
      </c>
      <c r="B23" s="190"/>
      <c r="C23" s="190"/>
      <c r="D23" s="190"/>
      <c r="E23" s="190"/>
      <c r="F23" s="190"/>
      <c r="G23" s="190"/>
      <c r="H23" s="190"/>
      <c r="I23" s="190"/>
      <c r="J23" s="210" t="s">
        <v>477</v>
      </c>
      <c r="K23" s="202" t="s">
        <v>464</v>
      </c>
      <c r="L23" s="209">
        <f>SUMIF($K$7:$K$17,$K23,$L$7:$L$17)</f>
        <v>0</v>
      </c>
    </row>
    <row r="24" spans="1:12">
      <c r="A24" s="204">
        <f>IF(ROWS(A$7:A24)&gt;DAY($K$5),"",$K$4+ROWS(A$7:A24)-1)</f>
        <v>43422</v>
      </c>
      <c r="B24" s="190"/>
      <c r="C24" s="190"/>
      <c r="D24" s="190"/>
      <c r="E24" s="190"/>
      <c r="F24" s="190"/>
      <c r="G24" s="190"/>
      <c r="H24" s="190"/>
      <c r="I24" s="190"/>
    </row>
    <row r="25" spans="1:12">
      <c r="A25" s="204">
        <f>IF(ROWS(A$7:A25)&gt;DAY($K$5),"",$K$4+ROWS(A$7:A25)-1)</f>
        <v>43423</v>
      </c>
      <c r="B25" s="196"/>
      <c r="C25" s="190"/>
      <c r="D25" s="190"/>
      <c r="E25" s="190"/>
      <c r="F25" s="190"/>
      <c r="G25" s="190"/>
      <c r="H25" s="190"/>
      <c r="I25" s="190"/>
    </row>
    <row r="26" spans="1:12">
      <c r="A26" s="204">
        <f>IF(ROWS(A$7:A26)&gt;DAY($K$5),"",$K$4+ROWS(A$7:A26)-1)</f>
        <v>43424</v>
      </c>
      <c r="B26" s="190"/>
      <c r="C26" s="190"/>
      <c r="D26" s="190"/>
      <c r="E26" s="190"/>
      <c r="F26" s="190"/>
      <c r="G26" s="190"/>
      <c r="H26" s="190"/>
      <c r="I26" s="190"/>
    </row>
    <row r="27" spans="1:12">
      <c r="A27" s="204">
        <f>IF(ROWS(A$7:A27)&gt;DAY($K$5),"",$K$4+ROWS(A$7:A27)-1)</f>
        <v>43425</v>
      </c>
      <c r="B27" s="190"/>
      <c r="C27" s="190"/>
      <c r="D27" s="190"/>
      <c r="E27" s="190"/>
      <c r="F27" s="190"/>
      <c r="G27" s="190"/>
      <c r="H27" s="190"/>
      <c r="I27" s="190"/>
    </row>
    <row r="28" spans="1:12">
      <c r="A28" s="204">
        <f>IF(ROWS(A$7:A28)&gt;DAY($K$5),"",$K$4+ROWS(A$7:A28)-1)</f>
        <v>43426</v>
      </c>
      <c r="B28" s="190"/>
      <c r="C28" s="190"/>
      <c r="D28" s="190"/>
      <c r="E28" s="190"/>
      <c r="F28" s="190"/>
      <c r="G28" s="190"/>
      <c r="H28" s="190"/>
      <c r="I28" s="190"/>
    </row>
    <row r="29" spans="1:12">
      <c r="A29" s="204">
        <f>IF(ROWS(A$7:A29)&gt;DAY($K$5),"",$K$4+ROWS(A$7:A29)-1)</f>
        <v>43427</v>
      </c>
      <c r="B29" s="190"/>
      <c r="C29" s="190"/>
      <c r="D29" s="190"/>
      <c r="E29" s="190"/>
      <c r="F29" s="190"/>
      <c r="G29" s="190"/>
      <c r="H29" s="190"/>
      <c r="I29" s="190"/>
    </row>
    <row r="30" spans="1:12" ht="15.75">
      <c r="A30" s="204">
        <f>IF(ROWS(A$7:A30)&gt;DAY($K$5),"",$K$4+ROWS(A$7:A30)-1)</f>
        <v>43428</v>
      </c>
      <c r="B30" s="190"/>
      <c r="C30" s="190"/>
      <c r="D30" s="190"/>
      <c r="E30" s="190"/>
      <c r="F30" s="190"/>
      <c r="G30" s="190"/>
      <c r="H30" s="190"/>
      <c r="I30" s="190"/>
      <c r="J30" s="197"/>
    </row>
    <row r="31" spans="1:12">
      <c r="A31" s="204">
        <f>IF(ROWS(A$7:A31)&gt;DAY($K$5),"",$K$4+ROWS(A$7:A31)-1)</f>
        <v>43429</v>
      </c>
      <c r="B31" s="190"/>
      <c r="C31" s="190"/>
      <c r="D31" s="190"/>
      <c r="E31" s="190"/>
      <c r="F31" s="190"/>
      <c r="G31" s="190"/>
      <c r="H31" s="190"/>
      <c r="I31" s="190"/>
    </row>
    <row r="32" spans="1:12">
      <c r="A32" s="204">
        <f>IF(ROWS(A$7:A32)&gt;DAY($K$5),"",$K$4+ROWS(A$7:A32)-1)</f>
        <v>43430</v>
      </c>
      <c r="B32" s="190"/>
      <c r="C32" s="190"/>
      <c r="D32" s="190"/>
      <c r="E32" s="190"/>
      <c r="F32" s="190"/>
      <c r="G32" s="190"/>
      <c r="H32" s="190"/>
      <c r="I32" s="190"/>
    </row>
    <row r="33" spans="1:9">
      <c r="A33" s="204">
        <f>IF(ROWS(A$7:A33)&gt;DAY($K$5),"",$K$4+ROWS(A$7:A33)-1)</f>
        <v>43431</v>
      </c>
      <c r="B33" s="196"/>
      <c r="C33" s="190"/>
      <c r="D33" s="190"/>
      <c r="E33" s="190"/>
      <c r="F33" s="190"/>
      <c r="G33" s="190"/>
      <c r="H33" s="190"/>
      <c r="I33" s="190"/>
    </row>
    <row r="34" spans="1:9">
      <c r="A34" s="204">
        <f>IF(ROWS(A$7:A34)&gt;DAY($K$5),"",$K$4+ROWS(A$7:A34)-1)</f>
        <v>43432</v>
      </c>
      <c r="B34" s="190"/>
      <c r="C34" s="190"/>
      <c r="D34" s="190"/>
      <c r="E34" s="190"/>
      <c r="F34" s="190"/>
      <c r="G34" s="190"/>
      <c r="H34" s="190"/>
      <c r="I34" s="190"/>
    </row>
    <row r="35" spans="1:9">
      <c r="A35" s="204">
        <f>IF(ROWS(A$7:A35)&gt;DAY($K$5),"",$K$4+ROWS(A$7:A35)-1)</f>
        <v>43433</v>
      </c>
      <c r="B35" s="190"/>
      <c r="C35" s="190"/>
      <c r="D35" s="190"/>
      <c r="E35" s="190"/>
      <c r="F35" s="190"/>
      <c r="G35" s="190"/>
      <c r="H35" s="190"/>
      <c r="I35" s="190"/>
    </row>
    <row r="36" spans="1:9">
      <c r="A36" s="204">
        <f>IF(ROWS(A$7:A36)&gt;DAY($K$5),"",$K$4+ROWS(A$7:A36)-1)</f>
        <v>43434</v>
      </c>
      <c r="B36" s="196"/>
      <c r="C36" s="190"/>
      <c r="D36" s="190"/>
      <c r="E36" s="190"/>
      <c r="F36" s="190"/>
      <c r="G36" s="190"/>
      <c r="H36" s="190"/>
      <c r="I36" s="190"/>
    </row>
    <row r="37" spans="1:9">
      <c r="A37" s="204" t="str">
        <f>IF(ROWS(A$7:A37)&gt;DAY($K$5),"",$K$4+ROWS(A$7:A37)-1)</f>
        <v/>
      </c>
      <c r="B37" s="196"/>
      <c r="C37" s="190"/>
      <c r="D37" s="190"/>
      <c r="E37" s="190"/>
      <c r="F37" s="190"/>
      <c r="G37" s="190"/>
      <c r="H37" s="190"/>
      <c r="I37" s="190"/>
    </row>
    <row r="38" spans="1:9">
      <c r="A38" s="204"/>
      <c r="B38" s="196"/>
      <c r="C38" s="190"/>
      <c r="D38" s="190"/>
      <c r="E38" s="190"/>
      <c r="F38" s="190"/>
      <c r="G38" s="190"/>
      <c r="H38" s="190"/>
      <c r="I38" s="190"/>
    </row>
    <row r="39" spans="1:9">
      <c r="A39" s="205" t="s">
        <v>68</v>
      </c>
      <c r="B39" s="206">
        <f>SUM(B7:B37)</f>
        <v>0</v>
      </c>
      <c r="C39" s="206">
        <f t="shared" ref="C39:I39" si="0">SUM(C7:C37)</f>
        <v>0</v>
      </c>
      <c r="D39" s="206">
        <f t="shared" si="0"/>
        <v>0</v>
      </c>
      <c r="E39" s="206">
        <f t="shared" si="0"/>
        <v>0</v>
      </c>
      <c r="F39" s="206">
        <f t="shared" si="0"/>
        <v>0</v>
      </c>
      <c r="G39" s="206">
        <f t="shared" si="0"/>
        <v>0</v>
      </c>
      <c r="H39" s="206">
        <f t="shared" si="0"/>
        <v>0</v>
      </c>
      <c r="I39" s="206">
        <f t="shared" si="0"/>
        <v>0</v>
      </c>
    </row>
  </sheetData>
  <sheetProtection password="CA12" sheet="1" objects="1" scenarios="1"/>
  <mergeCells count="4">
    <mergeCell ref="A2:I2"/>
    <mergeCell ref="A3:I3"/>
    <mergeCell ref="A4:I4"/>
    <mergeCell ref="A5:I5"/>
  </mergeCells>
  <dataValidations count="1">
    <dataValidation type="list" allowBlank="1" showInputMessage="1" showErrorMessage="1" sqref="K7:K17 K21:K23">
      <formula1>"RCM,Exempt,NonGST"</formula1>
    </dataValidation>
  </dataValidations>
  <pageMargins left="0.36" right="0.23622047244094491" top="0.74803149606299213" bottom="0.74803149606299213" header="0.31496062992125984" footer="0.31496062992125984"/>
  <pageSetup paperSize="9" orientation="portrait" blackAndWhite="1" verticalDpi="0" r:id="rId1"/>
</worksheet>
</file>

<file path=xl/worksheets/sheet6.xml><?xml version="1.0" encoding="utf-8"?>
<worksheet xmlns="http://schemas.openxmlformats.org/spreadsheetml/2006/main" xmlns:r="http://schemas.openxmlformats.org/officeDocument/2006/relationships">
  <sheetPr codeName="Sheet4"/>
  <dimension ref="A1:Q1094"/>
  <sheetViews>
    <sheetView workbookViewId="0">
      <pane ySplit="10" topLeftCell="A238" activePane="bottomLeft" state="frozen"/>
      <selection activeCell="O11" sqref="O11"/>
      <selection pane="bottomLeft" activeCell="H11" sqref="H11:H256"/>
    </sheetView>
  </sheetViews>
  <sheetFormatPr defaultRowHeight="15"/>
  <cols>
    <col min="1" max="1" width="10.42578125" bestFit="1" customWidth="1"/>
    <col min="2" max="2" width="14.7109375" customWidth="1"/>
    <col min="3" max="3" width="33" customWidth="1"/>
    <col min="4" max="4" width="22.42578125" customWidth="1"/>
    <col min="5" max="5" width="6" customWidth="1"/>
    <col min="6" max="6" width="13.28515625" bestFit="1" customWidth="1"/>
    <col min="7" max="7" width="14.42578125" style="3" bestFit="1" customWidth="1"/>
    <col min="8" max="8" width="8" style="1" customWidth="1"/>
    <col min="9" max="9" width="13.28515625" bestFit="1" customWidth="1"/>
    <col min="10" max="11" width="12.140625" bestFit="1" customWidth="1"/>
    <col min="13" max="13" width="11.28515625" customWidth="1"/>
    <col min="14" max="14" width="10.5703125" bestFit="1" customWidth="1"/>
    <col min="15" max="15" width="11.140625" customWidth="1"/>
    <col min="16" max="16" width="10.28515625" customWidth="1"/>
  </cols>
  <sheetData>
    <row r="1" spans="1:17">
      <c r="A1" s="259" t="str">
        <f>+Data!C6</f>
        <v>XXXXXXXXXXXXXX</v>
      </c>
      <c r="B1" s="259"/>
      <c r="C1" s="259"/>
      <c r="D1" s="259"/>
      <c r="E1" s="259"/>
      <c r="F1" s="259"/>
      <c r="G1" s="259"/>
      <c r="H1" s="259" t="str">
        <f>+Data!E4</f>
        <v>Year</v>
      </c>
      <c r="I1" s="259"/>
      <c r="J1" s="135"/>
      <c r="K1" s="134" t="str">
        <f>+Data!G4</f>
        <v>2018-19</v>
      </c>
    </row>
    <row r="2" spans="1:17">
      <c r="A2" s="259" t="str">
        <f>+Data!C4</f>
        <v>33AAAAA0000A1ZA</v>
      </c>
      <c r="B2" s="259"/>
      <c r="C2" s="259"/>
      <c r="D2" s="259"/>
      <c r="E2" s="259"/>
      <c r="F2" s="259"/>
      <c r="G2" s="259"/>
      <c r="H2" s="259" t="str">
        <f>+Data!E6</f>
        <v>Month</v>
      </c>
      <c r="I2" s="259"/>
      <c r="J2" s="135"/>
      <c r="K2" s="134" t="str">
        <f>+Data!G6</f>
        <v>November</v>
      </c>
    </row>
    <row r="3" spans="1:17">
      <c r="A3" s="231" t="s">
        <v>408</v>
      </c>
      <c r="B3" s="231"/>
      <c r="C3" s="231"/>
      <c r="D3" s="231"/>
      <c r="E3" s="231"/>
      <c r="F3" s="231"/>
      <c r="G3" s="231"/>
      <c r="H3" s="19"/>
      <c r="I3" s="19"/>
      <c r="J3" s="19"/>
      <c r="K3" s="19"/>
    </row>
    <row r="4" spans="1:17">
      <c r="A4" s="127"/>
      <c r="B4" s="127"/>
      <c r="C4" s="127"/>
      <c r="D4" s="127"/>
      <c r="E4" s="127"/>
      <c r="F4" s="127"/>
      <c r="G4" s="127"/>
      <c r="H4" s="19"/>
      <c r="I4" s="19"/>
      <c r="J4" s="19"/>
      <c r="K4" s="19"/>
    </row>
    <row r="5" spans="1:17" hidden="1">
      <c r="D5" s="262" t="s">
        <v>390</v>
      </c>
      <c r="E5" s="262"/>
      <c r="F5" s="10">
        <f>F$1084+F$1085</f>
        <v>0</v>
      </c>
      <c r="G5" s="10">
        <f t="shared" ref="G5:L5" si="0">G$1084+G$1085</f>
        <v>0</v>
      </c>
      <c r="H5" s="10"/>
      <c r="I5" s="10">
        <f t="shared" si="0"/>
        <v>0</v>
      </c>
      <c r="J5" s="10">
        <f t="shared" si="0"/>
        <v>0</v>
      </c>
      <c r="K5" s="10">
        <f t="shared" si="0"/>
        <v>0</v>
      </c>
      <c r="L5" s="10">
        <f t="shared" si="0"/>
        <v>0</v>
      </c>
    </row>
    <row r="6" spans="1:17" hidden="1">
      <c r="D6" s="262" t="s">
        <v>389</v>
      </c>
      <c r="E6" s="262"/>
      <c r="F6" s="10">
        <f>F$1086+F$1087+F$1088+F$1089+F$1090+F$1091+F$1092+F$1093</f>
        <v>0</v>
      </c>
      <c r="G6" s="10">
        <f t="shared" ref="G6:L6" si="1">G$1086+G$1087+G$1088+G$1089+G$1090+G$1091+G$1092+G$1093</f>
        <v>0</v>
      </c>
      <c r="H6" s="10"/>
      <c r="I6" s="10">
        <f t="shared" si="1"/>
        <v>0</v>
      </c>
      <c r="J6" s="10">
        <f t="shared" si="1"/>
        <v>0</v>
      </c>
      <c r="K6" s="10">
        <f t="shared" si="1"/>
        <v>0</v>
      </c>
      <c r="L6" s="10">
        <f t="shared" si="1"/>
        <v>0</v>
      </c>
    </row>
    <row r="7" spans="1:17" hidden="1">
      <c r="D7" s="169" t="s">
        <v>454</v>
      </c>
      <c r="E7" s="169"/>
      <c r="F7" s="10">
        <f>F$1094</f>
        <v>0</v>
      </c>
      <c r="G7" s="10">
        <f t="shared" ref="G7:L7" si="2">G$1094</f>
        <v>0</v>
      </c>
      <c r="H7" s="10"/>
      <c r="I7" s="10">
        <f t="shared" si="2"/>
        <v>0</v>
      </c>
      <c r="J7" s="10">
        <f t="shared" si="2"/>
        <v>0</v>
      </c>
      <c r="K7" s="10">
        <f t="shared" si="2"/>
        <v>0</v>
      </c>
      <c r="L7" s="10">
        <f t="shared" si="2"/>
        <v>0</v>
      </c>
    </row>
    <row r="8" spans="1:17">
      <c r="D8" s="129" t="s">
        <v>391</v>
      </c>
      <c r="E8" s="129"/>
      <c r="F8" s="130">
        <f>+F$5+F$6+F$7</f>
        <v>0</v>
      </c>
      <c r="G8" s="130">
        <f t="shared" ref="G8:L8" si="3">+G$5+G$6+G$7</f>
        <v>0</v>
      </c>
      <c r="H8" s="130"/>
      <c r="I8" s="130">
        <f t="shared" si="3"/>
        <v>0</v>
      </c>
      <c r="J8" s="130">
        <f t="shared" si="3"/>
        <v>0</v>
      </c>
      <c r="K8" s="130">
        <f t="shared" si="3"/>
        <v>0</v>
      </c>
      <c r="L8" s="130">
        <f t="shared" si="3"/>
        <v>0</v>
      </c>
      <c r="N8" s="177">
        <f>SUM(N$11:N$1011)</f>
        <v>0</v>
      </c>
      <c r="O8" s="177">
        <f>SUM(O$11:O$1011)</f>
        <v>0</v>
      </c>
      <c r="P8" s="177">
        <f>SUM(P$11:P$1011)</f>
        <v>0</v>
      </c>
    </row>
    <row r="9" spans="1:17">
      <c r="F9" s="9"/>
      <c r="G9" s="10"/>
      <c r="H9" s="11"/>
      <c r="I9" s="10"/>
      <c r="J9" s="10"/>
      <c r="K9" s="10"/>
    </row>
    <row r="10" spans="1:17" ht="30">
      <c r="A10" s="12" t="s">
        <v>44</v>
      </c>
      <c r="B10" s="12" t="s">
        <v>45</v>
      </c>
      <c r="C10" s="12" t="s">
        <v>46</v>
      </c>
      <c r="D10" s="12" t="s">
        <v>0</v>
      </c>
      <c r="E10" s="12" t="s">
        <v>122</v>
      </c>
      <c r="F10" s="12" t="s">
        <v>47</v>
      </c>
      <c r="G10" s="13" t="s">
        <v>48</v>
      </c>
      <c r="H10" s="14" t="s">
        <v>49</v>
      </c>
      <c r="I10" s="12" t="s">
        <v>2</v>
      </c>
      <c r="J10" s="12" t="s">
        <v>3</v>
      </c>
      <c r="K10" s="12" t="s">
        <v>4</v>
      </c>
      <c r="L10" s="12" t="s">
        <v>264</v>
      </c>
      <c r="M10" s="12" t="s">
        <v>458</v>
      </c>
      <c r="N10" s="12" t="s">
        <v>459</v>
      </c>
      <c r="O10" s="12" t="s">
        <v>460</v>
      </c>
      <c r="P10" s="12" t="s">
        <v>461</v>
      </c>
      <c r="Q10" s="2"/>
    </row>
    <row r="11" spans="1:17">
      <c r="A11" s="183"/>
      <c r="B11" s="184"/>
      <c r="C11" s="184"/>
      <c r="D11" s="153"/>
      <c r="E11" s="71" t="str">
        <f>IF(D11&gt;0,IF((LEFT(D11,2)=LEFT(Data!C$4,2)),"Intra","Inter"),"")</f>
        <v/>
      </c>
      <c r="F11" s="72">
        <f>ROUND(G11+I11+J11+K11,0)</f>
        <v>0</v>
      </c>
      <c r="G11" s="22"/>
      <c r="H11" s="23"/>
      <c r="I11" s="74">
        <f>IF($E11="inter",IF($H11&lt;&gt;"Exempt",IF($H11&lt;&gt;"Non GST",($G11*($H11)),(0)),(0)),(0))</f>
        <v>0</v>
      </c>
      <c r="J11" s="74">
        <f>IF($E11="intra",IF($H11&lt;&gt;"Exempt",IF($H11&lt;&gt;"Non GST",($G11*($H11/2)),(0)),(0)),(0))</f>
        <v>0</v>
      </c>
      <c r="K11" s="74">
        <f>IF($E11="intra",IF($H11&lt;&gt;"Exempt",IF($H11&lt;&gt;"Non GST",($G11*($H11/2)),(0)),(0)),(0))</f>
        <v>0</v>
      </c>
      <c r="M11" s="21"/>
      <c r="N11" s="74">
        <f>IF($M11="Yes",IF($E11="Inter",($G11*(2%)),(0)),(0))</f>
        <v>0</v>
      </c>
      <c r="O11" s="74">
        <f>IF($M11="Yes",IF($E11="Intra",($G11*(1%)),(0)),(0))</f>
        <v>0</v>
      </c>
      <c r="P11" s="74">
        <f>IF($M11="Yes",IF($E11="Intra",($G11*(1%)),(0)),(0))</f>
        <v>0</v>
      </c>
    </row>
    <row r="12" spans="1:17">
      <c r="A12" s="183"/>
      <c r="B12" s="184"/>
      <c r="C12" s="184"/>
      <c r="D12" s="153"/>
      <c r="E12" s="71" t="str">
        <f>IF(D12&gt;0,IF((LEFT(D12,2)=LEFT(Data!C$4,2)),"Intra","Inter"),"")</f>
        <v/>
      </c>
      <c r="F12" s="72">
        <f t="shared" ref="F12:F75" si="4">ROUND(G12+I12+J12+K12,0)</f>
        <v>0</v>
      </c>
      <c r="G12" s="22"/>
      <c r="H12" s="23"/>
      <c r="I12" s="74">
        <f t="shared" ref="I12:I75" si="5">IF($E12="inter",IF($H12&lt;&gt;"Exempt",IF($H12&lt;&gt;"Non GST",($G12*($H12)),(0)),(0)),(0))</f>
        <v>0</v>
      </c>
      <c r="J12" s="74">
        <f t="shared" ref="J12:K75" si="6">IF($E12="intra",IF($H12&lt;&gt;"Exempt",IF($H12&lt;&gt;"Non GST",($G12*($H12/2)),(0)),(0)),(0))</f>
        <v>0</v>
      </c>
      <c r="K12" s="74">
        <f t="shared" si="6"/>
        <v>0</v>
      </c>
      <c r="M12" s="21"/>
      <c r="N12" s="74">
        <f t="shared" ref="N12:N75" si="7">IF($M12="Yes",IF($E12="Inter",($G12*(2%)),(0)),(0))</f>
        <v>0</v>
      </c>
      <c r="O12" s="74">
        <f t="shared" ref="O12:P75" si="8">IF($M12="Yes",IF($E12="Intra",($G12*(1%)),(0)),(0))</f>
        <v>0</v>
      </c>
      <c r="P12" s="74">
        <f t="shared" si="8"/>
        <v>0</v>
      </c>
    </row>
    <row r="13" spans="1:17">
      <c r="A13" s="183"/>
      <c r="B13" s="184"/>
      <c r="C13" s="184"/>
      <c r="D13" s="153"/>
      <c r="E13" s="71" t="str">
        <f>IF(D13&gt;0,IF((LEFT(D13,2)=LEFT(Data!C$4,2)),"Intra","Inter"),"")</f>
        <v/>
      </c>
      <c r="F13" s="72">
        <f t="shared" si="4"/>
        <v>0</v>
      </c>
      <c r="G13" s="22"/>
      <c r="H13" s="23"/>
      <c r="I13" s="74">
        <f t="shared" si="5"/>
        <v>0</v>
      </c>
      <c r="J13" s="74">
        <f t="shared" si="6"/>
        <v>0</v>
      </c>
      <c r="K13" s="74">
        <f t="shared" si="6"/>
        <v>0</v>
      </c>
      <c r="M13" s="21"/>
      <c r="N13" s="74">
        <f t="shared" si="7"/>
        <v>0</v>
      </c>
      <c r="O13" s="74">
        <f t="shared" si="8"/>
        <v>0</v>
      </c>
      <c r="P13" s="74">
        <f t="shared" si="8"/>
        <v>0</v>
      </c>
    </row>
    <row r="14" spans="1:17">
      <c r="A14" s="183"/>
      <c r="B14" s="184"/>
      <c r="C14" s="184"/>
      <c r="D14" s="153"/>
      <c r="E14" s="71" t="str">
        <f>IF(D14&gt;0,IF((LEFT(D14,2)=LEFT(Data!C$4,2)),"Intra","Inter"),"")</f>
        <v/>
      </c>
      <c r="F14" s="72">
        <f t="shared" si="4"/>
        <v>0</v>
      </c>
      <c r="G14" s="22"/>
      <c r="H14" s="23"/>
      <c r="I14" s="74">
        <f t="shared" si="5"/>
        <v>0</v>
      </c>
      <c r="J14" s="74">
        <f t="shared" si="6"/>
        <v>0</v>
      </c>
      <c r="K14" s="74">
        <f t="shared" si="6"/>
        <v>0</v>
      </c>
      <c r="M14" s="21"/>
      <c r="N14" s="74">
        <f t="shared" si="7"/>
        <v>0</v>
      </c>
      <c r="O14" s="74">
        <f t="shared" si="8"/>
        <v>0</v>
      </c>
      <c r="P14" s="74">
        <f t="shared" si="8"/>
        <v>0</v>
      </c>
    </row>
    <row r="15" spans="1:17">
      <c r="A15" s="183"/>
      <c r="B15" s="184"/>
      <c r="C15" s="184"/>
      <c r="D15" s="153"/>
      <c r="E15" s="71" t="str">
        <f>IF(D15&gt;0,IF((LEFT(D15,2)=LEFT(Data!C$4,2)),"Intra","Inter"),"")</f>
        <v/>
      </c>
      <c r="F15" s="72">
        <f t="shared" si="4"/>
        <v>0</v>
      </c>
      <c r="G15" s="22"/>
      <c r="H15" s="23"/>
      <c r="I15" s="74">
        <f t="shared" si="5"/>
        <v>0</v>
      </c>
      <c r="J15" s="74">
        <f t="shared" si="6"/>
        <v>0</v>
      </c>
      <c r="K15" s="74">
        <f t="shared" si="6"/>
        <v>0</v>
      </c>
      <c r="M15" s="21"/>
      <c r="N15" s="74">
        <f t="shared" si="7"/>
        <v>0</v>
      </c>
      <c r="O15" s="74">
        <f t="shared" si="8"/>
        <v>0</v>
      </c>
      <c r="P15" s="74">
        <f t="shared" si="8"/>
        <v>0</v>
      </c>
    </row>
    <row r="16" spans="1:17">
      <c r="A16" s="183"/>
      <c r="B16" s="184"/>
      <c r="C16" s="184"/>
      <c r="D16" s="153"/>
      <c r="E16" s="71" t="str">
        <f>IF(D16&gt;0,IF((LEFT(D16,2)=LEFT(Data!C$4,2)),"Intra","Inter"),"")</f>
        <v/>
      </c>
      <c r="F16" s="72">
        <f t="shared" si="4"/>
        <v>0</v>
      </c>
      <c r="G16" s="22"/>
      <c r="H16" s="23"/>
      <c r="I16" s="74">
        <f t="shared" si="5"/>
        <v>0</v>
      </c>
      <c r="J16" s="74">
        <f t="shared" si="6"/>
        <v>0</v>
      </c>
      <c r="K16" s="74">
        <f t="shared" si="6"/>
        <v>0</v>
      </c>
      <c r="M16" s="21"/>
      <c r="N16" s="74">
        <f t="shared" si="7"/>
        <v>0</v>
      </c>
      <c r="O16" s="74">
        <f t="shared" si="8"/>
        <v>0</v>
      </c>
      <c r="P16" s="74">
        <f t="shared" si="8"/>
        <v>0</v>
      </c>
    </row>
    <row r="17" spans="1:16">
      <c r="A17" s="183"/>
      <c r="B17" s="184"/>
      <c r="C17" s="184"/>
      <c r="D17" s="153"/>
      <c r="E17" s="71" t="str">
        <f>IF(D17&gt;0,IF((LEFT(D17,2)=LEFT(Data!C$4,2)),"Intra","Inter"),"")</f>
        <v/>
      </c>
      <c r="F17" s="72">
        <f t="shared" si="4"/>
        <v>0</v>
      </c>
      <c r="G17" s="22"/>
      <c r="H17" s="23"/>
      <c r="I17" s="74">
        <f t="shared" si="5"/>
        <v>0</v>
      </c>
      <c r="J17" s="74">
        <f t="shared" si="6"/>
        <v>0</v>
      </c>
      <c r="K17" s="74">
        <f t="shared" si="6"/>
        <v>0</v>
      </c>
      <c r="M17" s="21"/>
      <c r="N17" s="74">
        <f t="shared" si="7"/>
        <v>0</v>
      </c>
      <c r="O17" s="74">
        <f t="shared" si="8"/>
        <v>0</v>
      </c>
      <c r="P17" s="74">
        <f t="shared" si="8"/>
        <v>0</v>
      </c>
    </row>
    <row r="18" spans="1:16">
      <c r="A18" s="183"/>
      <c r="B18" s="184"/>
      <c r="C18" s="184"/>
      <c r="D18" s="153"/>
      <c r="E18" s="71" t="str">
        <f>IF(D18&gt;0,IF((LEFT(D18,2)=LEFT(Data!C$4,2)),"Intra","Inter"),"")</f>
        <v/>
      </c>
      <c r="F18" s="72">
        <f t="shared" si="4"/>
        <v>0</v>
      </c>
      <c r="G18" s="22"/>
      <c r="H18" s="23"/>
      <c r="I18" s="74">
        <f t="shared" si="5"/>
        <v>0</v>
      </c>
      <c r="J18" s="74">
        <f t="shared" si="6"/>
        <v>0</v>
      </c>
      <c r="K18" s="74">
        <f t="shared" si="6"/>
        <v>0</v>
      </c>
      <c r="M18" s="21"/>
      <c r="N18" s="74">
        <f t="shared" si="7"/>
        <v>0</v>
      </c>
      <c r="O18" s="74">
        <f t="shared" si="8"/>
        <v>0</v>
      </c>
      <c r="P18" s="74">
        <f t="shared" si="8"/>
        <v>0</v>
      </c>
    </row>
    <row r="19" spans="1:16">
      <c r="A19" s="183"/>
      <c r="B19" s="184"/>
      <c r="C19" s="184"/>
      <c r="D19" s="153"/>
      <c r="E19" s="71" t="str">
        <f>IF(D19&gt;0,IF((LEFT(D19,2)=LEFT(Data!C$4,2)),"Intra","Inter"),"")</f>
        <v/>
      </c>
      <c r="F19" s="72">
        <f t="shared" si="4"/>
        <v>0</v>
      </c>
      <c r="G19" s="22"/>
      <c r="H19" s="23"/>
      <c r="I19" s="74">
        <f t="shared" si="5"/>
        <v>0</v>
      </c>
      <c r="J19" s="74">
        <f t="shared" si="6"/>
        <v>0</v>
      </c>
      <c r="K19" s="74">
        <f t="shared" si="6"/>
        <v>0</v>
      </c>
      <c r="M19" s="21"/>
      <c r="N19" s="74">
        <f t="shared" si="7"/>
        <v>0</v>
      </c>
      <c r="O19" s="74">
        <f t="shared" si="8"/>
        <v>0</v>
      </c>
      <c r="P19" s="74">
        <f t="shared" si="8"/>
        <v>0</v>
      </c>
    </row>
    <row r="20" spans="1:16">
      <c r="A20" s="183"/>
      <c r="B20" s="184"/>
      <c r="C20" s="184"/>
      <c r="D20" s="153"/>
      <c r="E20" s="71" t="str">
        <f>IF(D20&gt;0,IF((LEFT(D20,2)=LEFT(Data!C$4,2)),"Intra","Inter"),"")</f>
        <v/>
      </c>
      <c r="F20" s="72">
        <f t="shared" si="4"/>
        <v>0</v>
      </c>
      <c r="G20" s="22"/>
      <c r="H20" s="23"/>
      <c r="I20" s="74">
        <f t="shared" si="5"/>
        <v>0</v>
      </c>
      <c r="J20" s="74">
        <f t="shared" si="6"/>
        <v>0</v>
      </c>
      <c r="K20" s="74">
        <f t="shared" si="6"/>
        <v>0</v>
      </c>
      <c r="M20" s="21"/>
      <c r="N20" s="74">
        <f t="shared" si="7"/>
        <v>0</v>
      </c>
      <c r="O20" s="74">
        <f t="shared" si="8"/>
        <v>0</v>
      </c>
      <c r="P20" s="74">
        <f t="shared" si="8"/>
        <v>0</v>
      </c>
    </row>
    <row r="21" spans="1:16">
      <c r="A21" s="183"/>
      <c r="B21" s="184"/>
      <c r="C21" s="184"/>
      <c r="D21" s="153"/>
      <c r="E21" s="71" t="str">
        <f>IF(D21&gt;0,IF((LEFT(D21,2)=LEFT(Data!C$4,2)),"Intra","Inter"),"")</f>
        <v/>
      </c>
      <c r="F21" s="72">
        <f t="shared" si="4"/>
        <v>0</v>
      </c>
      <c r="G21" s="22"/>
      <c r="H21" s="23"/>
      <c r="I21" s="74">
        <f t="shared" si="5"/>
        <v>0</v>
      </c>
      <c r="J21" s="74">
        <f t="shared" si="6"/>
        <v>0</v>
      </c>
      <c r="K21" s="74">
        <f t="shared" si="6"/>
        <v>0</v>
      </c>
      <c r="M21" s="21"/>
      <c r="N21" s="74">
        <f t="shared" si="7"/>
        <v>0</v>
      </c>
      <c r="O21" s="74">
        <f t="shared" si="8"/>
        <v>0</v>
      </c>
      <c r="P21" s="74">
        <f t="shared" si="8"/>
        <v>0</v>
      </c>
    </row>
    <row r="22" spans="1:16">
      <c r="A22" s="183"/>
      <c r="B22" s="184"/>
      <c r="C22" s="184"/>
      <c r="D22" s="153"/>
      <c r="E22" s="71" t="str">
        <f>IF(D22&gt;0,IF((LEFT(D22,2)=LEFT(Data!C$4,2)),"Intra","Inter"),"")</f>
        <v/>
      </c>
      <c r="F22" s="72">
        <f t="shared" si="4"/>
        <v>0</v>
      </c>
      <c r="G22" s="22"/>
      <c r="H22" s="23"/>
      <c r="I22" s="74">
        <f t="shared" si="5"/>
        <v>0</v>
      </c>
      <c r="J22" s="74">
        <f t="shared" si="6"/>
        <v>0</v>
      </c>
      <c r="K22" s="74">
        <f t="shared" si="6"/>
        <v>0</v>
      </c>
      <c r="M22" s="21"/>
      <c r="N22" s="74">
        <f t="shared" si="7"/>
        <v>0</v>
      </c>
      <c r="O22" s="74">
        <f t="shared" si="8"/>
        <v>0</v>
      </c>
      <c r="P22" s="74">
        <f t="shared" si="8"/>
        <v>0</v>
      </c>
    </row>
    <row r="23" spans="1:16">
      <c r="A23" s="183"/>
      <c r="B23" s="184"/>
      <c r="C23" s="184"/>
      <c r="D23" s="153"/>
      <c r="E23" s="71" t="str">
        <f>IF(D23&gt;0,IF((LEFT(D23,2)=LEFT(Data!C$4,2)),"Intra","Inter"),"")</f>
        <v/>
      </c>
      <c r="F23" s="72">
        <f t="shared" si="4"/>
        <v>0</v>
      </c>
      <c r="G23" s="22"/>
      <c r="H23" s="23"/>
      <c r="I23" s="74">
        <f t="shared" si="5"/>
        <v>0</v>
      </c>
      <c r="J23" s="74">
        <f t="shared" si="6"/>
        <v>0</v>
      </c>
      <c r="K23" s="74">
        <f t="shared" si="6"/>
        <v>0</v>
      </c>
      <c r="M23" s="21"/>
      <c r="N23" s="74">
        <f t="shared" si="7"/>
        <v>0</v>
      </c>
      <c r="O23" s="74">
        <f t="shared" si="8"/>
        <v>0</v>
      </c>
      <c r="P23" s="74">
        <f t="shared" si="8"/>
        <v>0</v>
      </c>
    </row>
    <row r="24" spans="1:16">
      <c r="A24" s="183"/>
      <c r="B24" s="184"/>
      <c r="C24" s="184"/>
      <c r="D24" s="153"/>
      <c r="E24" s="71" t="str">
        <f>IF(D24&gt;0,IF((LEFT(D24,2)=LEFT(Data!C$4,2)),"Intra","Inter"),"")</f>
        <v/>
      </c>
      <c r="F24" s="72">
        <f t="shared" si="4"/>
        <v>0</v>
      </c>
      <c r="G24" s="22"/>
      <c r="H24" s="23"/>
      <c r="I24" s="74">
        <f t="shared" si="5"/>
        <v>0</v>
      </c>
      <c r="J24" s="74">
        <f t="shared" si="6"/>
        <v>0</v>
      </c>
      <c r="K24" s="74">
        <f t="shared" si="6"/>
        <v>0</v>
      </c>
      <c r="M24" s="21"/>
      <c r="N24" s="74">
        <f t="shared" si="7"/>
        <v>0</v>
      </c>
      <c r="O24" s="74">
        <f t="shared" si="8"/>
        <v>0</v>
      </c>
      <c r="P24" s="74">
        <f t="shared" si="8"/>
        <v>0</v>
      </c>
    </row>
    <row r="25" spans="1:16">
      <c r="A25" s="183"/>
      <c r="B25" s="184"/>
      <c r="C25" s="184"/>
      <c r="D25" s="153"/>
      <c r="E25" s="71" t="str">
        <f>IF(D25&gt;0,IF((LEFT(D25,2)=LEFT(Data!C$4,2)),"Intra","Inter"),"")</f>
        <v/>
      </c>
      <c r="F25" s="72">
        <f t="shared" si="4"/>
        <v>0</v>
      </c>
      <c r="G25" s="22"/>
      <c r="H25" s="23"/>
      <c r="I25" s="74">
        <f t="shared" si="5"/>
        <v>0</v>
      </c>
      <c r="J25" s="74">
        <f t="shared" si="6"/>
        <v>0</v>
      </c>
      <c r="K25" s="74">
        <f t="shared" si="6"/>
        <v>0</v>
      </c>
      <c r="M25" s="21"/>
      <c r="N25" s="74">
        <f t="shared" si="7"/>
        <v>0</v>
      </c>
      <c r="O25" s="74">
        <f t="shared" si="8"/>
        <v>0</v>
      </c>
      <c r="P25" s="74">
        <f t="shared" si="8"/>
        <v>0</v>
      </c>
    </row>
    <row r="26" spans="1:16">
      <c r="A26" s="183"/>
      <c r="B26" s="184"/>
      <c r="C26" s="184"/>
      <c r="D26" s="153"/>
      <c r="E26" s="71" t="str">
        <f>IF(D26&gt;0,IF((LEFT(D26,2)=LEFT(Data!C$4,2)),"Intra","Inter"),"")</f>
        <v/>
      </c>
      <c r="F26" s="72">
        <f t="shared" si="4"/>
        <v>0</v>
      </c>
      <c r="G26" s="22"/>
      <c r="H26" s="23"/>
      <c r="I26" s="74">
        <f t="shared" si="5"/>
        <v>0</v>
      </c>
      <c r="J26" s="74">
        <f t="shared" si="6"/>
        <v>0</v>
      </c>
      <c r="K26" s="74">
        <f t="shared" si="6"/>
        <v>0</v>
      </c>
      <c r="M26" s="21"/>
      <c r="N26" s="74">
        <f t="shared" si="7"/>
        <v>0</v>
      </c>
      <c r="O26" s="74">
        <f t="shared" si="8"/>
        <v>0</v>
      </c>
      <c r="P26" s="74">
        <f t="shared" si="8"/>
        <v>0</v>
      </c>
    </row>
    <row r="27" spans="1:16">
      <c r="A27" s="183"/>
      <c r="B27" s="184"/>
      <c r="C27" s="184"/>
      <c r="D27" s="153"/>
      <c r="E27" s="71" t="str">
        <f>IF(D27&gt;0,IF((LEFT(D27,2)=LEFT(Data!C$4,2)),"Intra","Inter"),"")</f>
        <v/>
      </c>
      <c r="F27" s="72">
        <f t="shared" si="4"/>
        <v>0</v>
      </c>
      <c r="G27" s="22"/>
      <c r="H27" s="23"/>
      <c r="I27" s="74">
        <f t="shared" si="5"/>
        <v>0</v>
      </c>
      <c r="J27" s="74">
        <f t="shared" si="6"/>
        <v>0</v>
      </c>
      <c r="K27" s="74">
        <f t="shared" si="6"/>
        <v>0</v>
      </c>
      <c r="M27" s="21"/>
      <c r="N27" s="74">
        <f t="shared" si="7"/>
        <v>0</v>
      </c>
      <c r="O27" s="74">
        <f t="shared" si="8"/>
        <v>0</v>
      </c>
      <c r="P27" s="74">
        <f t="shared" si="8"/>
        <v>0</v>
      </c>
    </row>
    <row r="28" spans="1:16">
      <c r="A28" s="183"/>
      <c r="B28" s="184"/>
      <c r="C28" s="184"/>
      <c r="D28" s="153"/>
      <c r="E28" s="71" t="str">
        <f>IF(D28&gt;0,IF((LEFT(D28,2)=LEFT(Data!C$4,2)),"Intra","Inter"),"")</f>
        <v/>
      </c>
      <c r="F28" s="72">
        <f t="shared" si="4"/>
        <v>0</v>
      </c>
      <c r="G28" s="22"/>
      <c r="H28" s="23"/>
      <c r="I28" s="74">
        <f t="shared" si="5"/>
        <v>0</v>
      </c>
      <c r="J28" s="74">
        <f t="shared" si="6"/>
        <v>0</v>
      </c>
      <c r="K28" s="74">
        <f t="shared" si="6"/>
        <v>0</v>
      </c>
      <c r="M28" s="21"/>
      <c r="N28" s="74">
        <f t="shared" si="7"/>
        <v>0</v>
      </c>
      <c r="O28" s="74">
        <f t="shared" si="8"/>
        <v>0</v>
      </c>
      <c r="P28" s="74">
        <f t="shared" si="8"/>
        <v>0</v>
      </c>
    </row>
    <row r="29" spans="1:16">
      <c r="A29" s="183"/>
      <c r="B29" s="184"/>
      <c r="C29" s="184"/>
      <c r="D29" s="153"/>
      <c r="E29" s="71" t="str">
        <f>IF(D29&gt;0,IF((LEFT(D29,2)=LEFT(Data!C$4,2)),"Intra","Inter"),"")</f>
        <v/>
      </c>
      <c r="F29" s="72">
        <f t="shared" si="4"/>
        <v>0</v>
      </c>
      <c r="G29" s="22"/>
      <c r="H29" s="23"/>
      <c r="I29" s="74">
        <f t="shared" si="5"/>
        <v>0</v>
      </c>
      <c r="J29" s="74">
        <f t="shared" si="6"/>
        <v>0</v>
      </c>
      <c r="K29" s="74">
        <f t="shared" si="6"/>
        <v>0</v>
      </c>
      <c r="M29" s="21"/>
      <c r="N29" s="74">
        <f t="shared" si="7"/>
        <v>0</v>
      </c>
      <c r="O29" s="74">
        <f t="shared" si="8"/>
        <v>0</v>
      </c>
      <c r="P29" s="74">
        <f t="shared" si="8"/>
        <v>0</v>
      </c>
    </row>
    <row r="30" spans="1:16">
      <c r="A30" s="183"/>
      <c r="B30" s="184"/>
      <c r="C30" s="184"/>
      <c r="D30" s="153"/>
      <c r="E30" s="71" t="str">
        <f>IF(D30&gt;0,IF((LEFT(D30,2)=LEFT(Data!C$4,2)),"Intra","Inter"),"")</f>
        <v/>
      </c>
      <c r="F30" s="72">
        <f t="shared" si="4"/>
        <v>0</v>
      </c>
      <c r="G30" s="22"/>
      <c r="H30" s="23"/>
      <c r="I30" s="74">
        <f t="shared" si="5"/>
        <v>0</v>
      </c>
      <c r="J30" s="74">
        <f t="shared" si="6"/>
        <v>0</v>
      </c>
      <c r="K30" s="74">
        <f t="shared" si="6"/>
        <v>0</v>
      </c>
      <c r="M30" s="21"/>
      <c r="N30" s="74">
        <f t="shared" si="7"/>
        <v>0</v>
      </c>
      <c r="O30" s="74">
        <f t="shared" si="8"/>
        <v>0</v>
      </c>
      <c r="P30" s="74">
        <f t="shared" si="8"/>
        <v>0</v>
      </c>
    </row>
    <row r="31" spans="1:16">
      <c r="A31" s="183"/>
      <c r="B31" s="184"/>
      <c r="C31" s="184"/>
      <c r="D31" s="153"/>
      <c r="E31" s="71" t="str">
        <f>IF(D31&gt;0,IF((LEFT(D31,2)=LEFT(Data!C$4,2)),"Intra","Inter"),"")</f>
        <v/>
      </c>
      <c r="F31" s="72">
        <f t="shared" si="4"/>
        <v>0</v>
      </c>
      <c r="G31" s="22"/>
      <c r="H31" s="23"/>
      <c r="I31" s="74">
        <f t="shared" si="5"/>
        <v>0</v>
      </c>
      <c r="J31" s="74">
        <f t="shared" si="6"/>
        <v>0</v>
      </c>
      <c r="K31" s="74">
        <f t="shared" si="6"/>
        <v>0</v>
      </c>
      <c r="M31" s="21"/>
      <c r="N31" s="74">
        <f t="shared" si="7"/>
        <v>0</v>
      </c>
      <c r="O31" s="74">
        <f t="shared" si="8"/>
        <v>0</v>
      </c>
      <c r="P31" s="74">
        <f t="shared" si="8"/>
        <v>0</v>
      </c>
    </row>
    <row r="32" spans="1:16">
      <c r="A32" s="183"/>
      <c r="B32" s="184"/>
      <c r="C32" s="184"/>
      <c r="D32" s="153"/>
      <c r="E32" s="71" t="str">
        <f>IF(D32&gt;0,IF((LEFT(D32,2)=LEFT(Data!C$4,2)),"Intra","Inter"),"")</f>
        <v/>
      </c>
      <c r="F32" s="72">
        <f t="shared" si="4"/>
        <v>0</v>
      </c>
      <c r="G32" s="22"/>
      <c r="H32" s="23"/>
      <c r="I32" s="74">
        <f t="shared" si="5"/>
        <v>0</v>
      </c>
      <c r="J32" s="74">
        <f t="shared" si="6"/>
        <v>0</v>
      </c>
      <c r="K32" s="74">
        <f t="shared" si="6"/>
        <v>0</v>
      </c>
      <c r="M32" s="21"/>
      <c r="N32" s="74">
        <f t="shared" si="7"/>
        <v>0</v>
      </c>
      <c r="O32" s="74">
        <f t="shared" si="8"/>
        <v>0</v>
      </c>
      <c r="P32" s="74">
        <f t="shared" si="8"/>
        <v>0</v>
      </c>
    </row>
    <row r="33" spans="1:16">
      <c r="A33" s="183"/>
      <c r="B33" s="184"/>
      <c r="C33" s="184"/>
      <c r="D33" s="153"/>
      <c r="E33" s="71" t="str">
        <f>IF(D33&gt;0,IF((LEFT(D33,2)=LEFT(Data!C$4,2)),"Intra","Inter"),"")</f>
        <v/>
      </c>
      <c r="F33" s="72">
        <f t="shared" si="4"/>
        <v>0</v>
      </c>
      <c r="G33" s="22"/>
      <c r="H33" s="23"/>
      <c r="I33" s="74">
        <f t="shared" si="5"/>
        <v>0</v>
      </c>
      <c r="J33" s="74">
        <f t="shared" si="6"/>
        <v>0</v>
      </c>
      <c r="K33" s="74">
        <f t="shared" si="6"/>
        <v>0</v>
      </c>
      <c r="M33" s="21"/>
      <c r="N33" s="74">
        <f t="shared" si="7"/>
        <v>0</v>
      </c>
      <c r="O33" s="74">
        <f t="shared" si="8"/>
        <v>0</v>
      </c>
      <c r="P33" s="74">
        <f t="shared" si="8"/>
        <v>0</v>
      </c>
    </row>
    <row r="34" spans="1:16">
      <c r="A34" s="183"/>
      <c r="B34" s="184"/>
      <c r="C34" s="184"/>
      <c r="D34" s="153"/>
      <c r="E34" s="71" t="str">
        <f>IF(D34&gt;0,IF((LEFT(D34,2)=LEFT(Data!C$4,2)),"Intra","Inter"),"")</f>
        <v/>
      </c>
      <c r="F34" s="72">
        <f t="shared" si="4"/>
        <v>0</v>
      </c>
      <c r="G34" s="22"/>
      <c r="H34" s="23"/>
      <c r="I34" s="74">
        <f t="shared" si="5"/>
        <v>0</v>
      </c>
      <c r="J34" s="74">
        <f t="shared" si="6"/>
        <v>0</v>
      </c>
      <c r="K34" s="74">
        <f t="shared" si="6"/>
        <v>0</v>
      </c>
      <c r="M34" s="21"/>
      <c r="N34" s="74">
        <f t="shared" si="7"/>
        <v>0</v>
      </c>
      <c r="O34" s="74">
        <f t="shared" si="8"/>
        <v>0</v>
      </c>
      <c r="P34" s="74">
        <f t="shared" si="8"/>
        <v>0</v>
      </c>
    </row>
    <row r="35" spans="1:16">
      <c r="A35" s="183"/>
      <c r="B35" s="184"/>
      <c r="C35" s="184"/>
      <c r="D35" s="153"/>
      <c r="E35" s="71" t="str">
        <f>IF(D35&gt;0,IF((LEFT(D35,2)=LEFT(Data!C$4,2)),"Intra","Inter"),"")</f>
        <v/>
      </c>
      <c r="F35" s="72">
        <f t="shared" si="4"/>
        <v>0</v>
      </c>
      <c r="G35" s="22"/>
      <c r="H35" s="23"/>
      <c r="I35" s="74">
        <f t="shared" si="5"/>
        <v>0</v>
      </c>
      <c r="J35" s="74">
        <f t="shared" si="6"/>
        <v>0</v>
      </c>
      <c r="K35" s="74">
        <f t="shared" si="6"/>
        <v>0</v>
      </c>
      <c r="M35" s="21"/>
      <c r="N35" s="74">
        <f t="shared" si="7"/>
        <v>0</v>
      </c>
      <c r="O35" s="74">
        <f t="shared" si="8"/>
        <v>0</v>
      </c>
      <c r="P35" s="74">
        <f t="shared" si="8"/>
        <v>0</v>
      </c>
    </row>
    <row r="36" spans="1:16">
      <c r="A36" s="183"/>
      <c r="B36" s="184"/>
      <c r="C36" s="184"/>
      <c r="D36" s="153"/>
      <c r="E36" s="71" t="str">
        <f>IF(D36&gt;0,IF((LEFT(D36,2)=LEFT(Data!C$4,2)),"Intra","Inter"),"")</f>
        <v/>
      </c>
      <c r="F36" s="72">
        <f t="shared" si="4"/>
        <v>0</v>
      </c>
      <c r="G36" s="22"/>
      <c r="H36" s="23"/>
      <c r="I36" s="74">
        <f t="shared" si="5"/>
        <v>0</v>
      </c>
      <c r="J36" s="74">
        <f t="shared" si="6"/>
        <v>0</v>
      </c>
      <c r="K36" s="74">
        <f t="shared" si="6"/>
        <v>0</v>
      </c>
      <c r="M36" s="21"/>
      <c r="N36" s="74">
        <f t="shared" si="7"/>
        <v>0</v>
      </c>
      <c r="O36" s="74">
        <f t="shared" si="8"/>
        <v>0</v>
      </c>
      <c r="P36" s="74">
        <f t="shared" si="8"/>
        <v>0</v>
      </c>
    </row>
    <row r="37" spans="1:16">
      <c r="A37" s="183"/>
      <c r="B37" s="184"/>
      <c r="C37" s="184"/>
      <c r="D37" s="153"/>
      <c r="E37" s="71" t="str">
        <f>IF(D37&gt;0,IF((LEFT(D37,2)=LEFT(Data!C$4,2)),"Intra","Inter"),"")</f>
        <v/>
      </c>
      <c r="F37" s="72">
        <f t="shared" si="4"/>
        <v>0</v>
      </c>
      <c r="G37" s="22"/>
      <c r="H37" s="23"/>
      <c r="I37" s="74">
        <f t="shared" si="5"/>
        <v>0</v>
      </c>
      <c r="J37" s="74">
        <f t="shared" si="6"/>
        <v>0</v>
      </c>
      <c r="K37" s="74">
        <f t="shared" si="6"/>
        <v>0</v>
      </c>
      <c r="M37" s="21"/>
      <c r="N37" s="74">
        <f t="shared" si="7"/>
        <v>0</v>
      </c>
      <c r="O37" s="74">
        <f t="shared" si="8"/>
        <v>0</v>
      </c>
      <c r="P37" s="74">
        <f t="shared" si="8"/>
        <v>0</v>
      </c>
    </row>
    <row r="38" spans="1:16">
      <c r="A38" s="183"/>
      <c r="B38" s="184"/>
      <c r="C38" s="184"/>
      <c r="D38" s="153"/>
      <c r="E38" s="71" t="str">
        <f>IF(D38&gt;0,IF((LEFT(D38,2)=LEFT(Data!C$4,2)),"Intra","Inter"),"")</f>
        <v/>
      </c>
      <c r="F38" s="72">
        <f t="shared" si="4"/>
        <v>0</v>
      </c>
      <c r="G38" s="22"/>
      <c r="H38" s="23"/>
      <c r="I38" s="74">
        <f t="shared" si="5"/>
        <v>0</v>
      </c>
      <c r="J38" s="74">
        <f t="shared" si="6"/>
        <v>0</v>
      </c>
      <c r="K38" s="74">
        <f t="shared" si="6"/>
        <v>0</v>
      </c>
      <c r="M38" s="21"/>
      <c r="N38" s="74">
        <f t="shared" si="7"/>
        <v>0</v>
      </c>
      <c r="O38" s="74">
        <f t="shared" si="8"/>
        <v>0</v>
      </c>
      <c r="P38" s="74">
        <f t="shared" si="8"/>
        <v>0</v>
      </c>
    </row>
    <row r="39" spans="1:16">
      <c r="A39" s="183"/>
      <c r="B39" s="184"/>
      <c r="C39" s="184"/>
      <c r="D39" s="153"/>
      <c r="E39" s="71" t="str">
        <f>IF(D39&gt;0,IF((LEFT(D39,2)=LEFT(Data!C$4,2)),"Intra","Inter"),"")</f>
        <v/>
      </c>
      <c r="F39" s="72">
        <f t="shared" si="4"/>
        <v>0</v>
      </c>
      <c r="G39" s="22"/>
      <c r="H39" s="23"/>
      <c r="I39" s="74">
        <f t="shared" si="5"/>
        <v>0</v>
      </c>
      <c r="J39" s="74">
        <f t="shared" si="6"/>
        <v>0</v>
      </c>
      <c r="K39" s="74">
        <f t="shared" si="6"/>
        <v>0</v>
      </c>
      <c r="M39" s="21"/>
      <c r="N39" s="74">
        <f t="shared" si="7"/>
        <v>0</v>
      </c>
      <c r="O39" s="74">
        <f t="shared" si="8"/>
        <v>0</v>
      </c>
      <c r="P39" s="74">
        <f t="shared" si="8"/>
        <v>0</v>
      </c>
    </row>
    <row r="40" spans="1:16">
      <c r="A40" s="183"/>
      <c r="B40" s="184"/>
      <c r="C40" s="184"/>
      <c r="D40" s="153"/>
      <c r="E40" s="71" t="str">
        <f>IF(D40&gt;0,IF((LEFT(D40,2)=LEFT(Data!C$4,2)),"Intra","Inter"),"")</f>
        <v/>
      </c>
      <c r="F40" s="72">
        <f t="shared" si="4"/>
        <v>0</v>
      </c>
      <c r="G40" s="22"/>
      <c r="H40" s="23"/>
      <c r="I40" s="74">
        <f t="shared" si="5"/>
        <v>0</v>
      </c>
      <c r="J40" s="74">
        <f t="shared" si="6"/>
        <v>0</v>
      </c>
      <c r="K40" s="74">
        <f t="shared" si="6"/>
        <v>0</v>
      </c>
      <c r="M40" s="21"/>
      <c r="N40" s="74">
        <f t="shared" si="7"/>
        <v>0</v>
      </c>
      <c r="O40" s="74">
        <f t="shared" si="8"/>
        <v>0</v>
      </c>
      <c r="P40" s="74">
        <f t="shared" si="8"/>
        <v>0</v>
      </c>
    </row>
    <row r="41" spans="1:16">
      <c r="A41" s="183"/>
      <c r="B41" s="184"/>
      <c r="C41" s="184"/>
      <c r="D41" s="153"/>
      <c r="E41" s="71" t="str">
        <f>IF(D41&gt;0,IF((LEFT(D41,2)=LEFT(Data!C$4,2)),"Intra","Inter"),"")</f>
        <v/>
      </c>
      <c r="F41" s="72">
        <f t="shared" si="4"/>
        <v>0</v>
      </c>
      <c r="G41" s="22"/>
      <c r="H41" s="23"/>
      <c r="I41" s="74">
        <f t="shared" si="5"/>
        <v>0</v>
      </c>
      <c r="J41" s="74">
        <f t="shared" si="6"/>
        <v>0</v>
      </c>
      <c r="K41" s="74">
        <f t="shared" si="6"/>
        <v>0</v>
      </c>
      <c r="M41" s="21"/>
      <c r="N41" s="74">
        <f t="shared" si="7"/>
        <v>0</v>
      </c>
      <c r="O41" s="74">
        <f t="shared" si="8"/>
        <v>0</v>
      </c>
      <c r="P41" s="74">
        <f t="shared" si="8"/>
        <v>0</v>
      </c>
    </row>
    <row r="42" spans="1:16">
      <c r="A42" s="183"/>
      <c r="B42" s="184"/>
      <c r="C42" s="184"/>
      <c r="D42" s="153"/>
      <c r="E42" s="71" t="str">
        <f>IF(D42&gt;0,IF((LEFT(D42,2)=LEFT(Data!C$4,2)),"Intra","Inter"),"")</f>
        <v/>
      </c>
      <c r="F42" s="72">
        <f t="shared" si="4"/>
        <v>0</v>
      </c>
      <c r="G42" s="22"/>
      <c r="H42" s="23"/>
      <c r="I42" s="74">
        <f t="shared" si="5"/>
        <v>0</v>
      </c>
      <c r="J42" s="74">
        <f t="shared" si="6"/>
        <v>0</v>
      </c>
      <c r="K42" s="74">
        <f t="shared" si="6"/>
        <v>0</v>
      </c>
      <c r="M42" s="21"/>
      <c r="N42" s="74">
        <f t="shared" si="7"/>
        <v>0</v>
      </c>
      <c r="O42" s="74">
        <f t="shared" si="8"/>
        <v>0</v>
      </c>
      <c r="P42" s="74">
        <f t="shared" si="8"/>
        <v>0</v>
      </c>
    </row>
    <row r="43" spans="1:16">
      <c r="A43" s="183"/>
      <c r="B43" s="184"/>
      <c r="C43" s="184"/>
      <c r="D43" s="153"/>
      <c r="E43" s="71" t="str">
        <f>IF(D43&gt;0,IF((LEFT(D43,2)=LEFT(Data!C$4,2)),"Intra","Inter"),"")</f>
        <v/>
      </c>
      <c r="F43" s="72">
        <f t="shared" si="4"/>
        <v>0</v>
      </c>
      <c r="G43" s="22"/>
      <c r="H43" s="23"/>
      <c r="I43" s="74">
        <f t="shared" si="5"/>
        <v>0</v>
      </c>
      <c r="J43" s="74">
        <f t="shared" si="6"/>
        <v>0</v>
      </c>
      <c r="K43" s="74">
        <f t="shared" si="6"/>
        <v>0</v>
      </c>
      <c r="M43" s="21"/>
      <c r="N43" s="74">
        <f t="shared" si="7"/>
        <v>0</v>
      </c>
      <c r="O43" s="74">
        <f t="shared" si="8"/>
        <v>0</v>
      </c>
      <c r="P43" s="74">
        <f t="shared" si="8"/>
        <v>0</v>
      </c>
    </row>
    <row r="44" spans="1:16">
      <c r="A44" s="183"/>
      <c r="B44" s="184"/>
      <c r="C44" s="184"/>
      <c r="D44" s="153"/>
      <c r="E44" s="71" t="str">
        <f>IF(D44&gt;0,IF((LEFT(D44,2)=LEFT(Data!C$4,2)),"Intra","Inter"),"")</f>
        <v/>
      </c>
      <c r="F44" s="72">
        <f t="shared" si="4"/>
        <v>0</v>
      </c>
      <c r="G44" s="22"/>
      <c r="H44" s="23"/>
      <c r="I44" s="74">
        <f t="shared" si="5"/>
        <v>0</v>
      </c>
      <c r="J44" s="74">
        <f t="shared" si="6"/>
        <v>0</v>
      </c>
      <c r="K44" s="74">
        <f t="shared" si="6"/>
        <v>0</v>
      </c>
      <c r="M44" s="21"/>
      <c r="N44" s="74">
        <f t="shared" si="7"/>
        <v>0</v>
      </c>
      <c r="O44" s="74">
        <f t="shared" si="8"/>
        <v>0</v>
      </c>
      <c r="P44" s="74">
        <f t="shared" si="8"/>
        <v>0</v>
      </c>
    </row>
    <row r="45" spans="1:16">
      <c r="A45" s="183"/>
      <c r="B45" s="184"/>
      <c r="C45" s="184"/>
      <c r="D45" s="153"/>
      <c r="E45" s="71" t="str">
        <f>IF(D45&gt;0,IF((LEFT(D45,2)=LEFT(Data!C$4,2)),"Intra","Inter"),"")</f>
        <v/>
      </c>
      <c r="F45" s="72">
        <f t="shared" si="4"/>
        <v>0</v>
      </c>
      <c r="G45" s="22"/>
      <c r="H45" s="23"/>
      <c r="I45" s="74">
        <f t="shared" si="5"/>
        <v>0</v>
      </c>
      <c r="J45" s="74">
        <f t="shared" si="6"/>
        <v>0</v>
      </c>
      <c r="K45" s="74">
        <f t="shared" si="6"/>
        <v>0</v>
      </c>
      <c r="M45" s="21"/>
      <c r="N45" s="74">
        <f t="shared" si="7"/>
        <v>0</v>
      </c>
      <c r="O45" s="74">
        <f t="shared" si="8"/>
        <v>0</v>
      </c>
      <c r="P45" s="74">
        <f t="shared" si="8"/>
        <v>0</v>
      </c>
    </row>
    <row r="46" spans="1:16">
      <c r="A46" s="183"/>
      <c r="B46" s="184"/>
      <c r="C46" s="184"/>
      <c r="D46" s="153"/>
      <c r="E46" s="71" t="str">
        <f>IF(D46&gt;0,IF((LEFT(D46,2)=LEFT(Data!C$4,2)),"Intra","Inter"),"")</f>
        <v/>
      </c>
      <c r="F46" s="72">
        <f t="shared" si="4"/>
        <v>0</v>
      </c>
      <c r="G46" s="22"/>
      <c r="H46" s="23"/>
      <c r="I46" s="74">
        <f t="shared" si="5"/>
        <v>0</v>
      </c>
      <c r="J46" s="74">
        <f t="shared" si="6"/>
        <v>0</v>
      </c>
      <c r="K46" s="74">
        <f t="shared" si="6"/>
        <v>0</v>
      </c>
      <c r="M46" s="21"/>
      <c r="N46" s="74">
        <f t="shared" si="7"/>
        <v>0</v>
      </c>
      <c r="O46" s="74">
        <f t="shared" si="8"/>
        <v>0</v>
      </c>
      <c r="P46" s="74">
        <f t="shared" si="8"/>
        <v>0</v>
      </c>
    </row>
    <row r="47" spans="1:16">
      <c r="A47" s="183"/>
      <c r="B47" s="184"/>
      <c r="C47" s="184"/>
      <c r="D47" s="153"/>
      <c r="E47" s="71" t="str">
        <f>IF(D47&gt;0,IF((LEFT(D47,2)=LEFT(Data!C$4,2)),"Intra","Inter"),"")</f>
        <v/>
      </c>
      <c r="F47" s="72">
        <f t="shared" si="4"/>
        <v>0</v>
      </c>
      <c r="G47" s="22"/>
      <c r="H47" s="23"/>
      <c r="I47" s="74">
        <f t="shared" si="5"/>
        <v>0</v>
      </c>
      <c r="J47" s="74">
        <f t="shared" si="6"/>
        <v>0</v>
      </c>
      <c r="K47" s="74">
        <f t="shared" si="6"/>
        <v>0</v>
      </c>
      <c r="M47" s="21"/>
      <c r="N47" s="74">
        <f t="shared" si="7"/>
        <v>0</v>
      </c>
      <c r="O47" s="74">
        <f t="shared" si="8"/>
        <v>0</v>
      </c>
      <c r="P47" s="74">
        <f t="shared" si="8"/>
        <v>0</v>
      </c>
    </row>
    <row r="48" spans="1:16">
      <c r="A48" s="183"/>
      <c r="B48" s="184"/>
      <c r="C48" s="184"/>
      <c r="D48" s="153"/>
      <c r="E48" s="71" t="str">
        <f>IF(D48&gt;0,IF((LEFT(D48,2)=LEFT(Data!C$4,2)),"Intra","Inter"),"")</f>
        <v/>
      </c>
      <c r="F48" s="72">
        <f t="shared" si="4"/>
        <v>0</v>
      </c>
      <c r="G48" s="22"/>
      <c r="H48" s="23"/>
      <c r="I48" s="74">
        <f t="shared" si="5"/>
        <v>0</v>
      </c>
      <c r="J48" s="74">
        <f t="shared" si="6"/>
        <v>0</v>
      </c>
      <c r="K48" s="74">
        <f t="shared" si="6"/>
        <v>0</v>
      </c>
      <c r="M48" s="21"/>
      <c r="N48" s="74">
        <f t="shared" si="7"/>
        <v>0</v>
      </c>
      <c r="O48" s="74">
        <f t="shared" si="8"/>
        <v>0</v>
      </c>
      <c r="P48" s="74">
        <f t="shared" si="8"/>
        <v>0</v>
      </c>
    </row>
    <row r="49" spans="1:16">
      <c r="A49" s="183"/>
      <c r="B49" s="184"/>
      <c r="C49" s="184"/>
      <c r="D49" s="153"/>
      <c r="E49" s="71" t="str">
        <f>IF(D49&gt;0,IF((LEFT(D49,2)=LEFT(Data!C$4,2)),"Intra","Inter"),"")</f>
        <v/>
      </c>
      <c r="F49" s="72">
        <f t="shared" si="4"/>
        <v>0</v>
      </c>
      <c r="G49" s="22"/>
      <c r="H49" s="23"/>
      <c r="I49" s="74">
        <f t="shared" si="5"/>
        <v>0</v>
      </c>
      <c r="J49" s="74">
        <f t="shared" si="6"/>
        <v>0</v>
      </c>
      <c r="K49" s="74">
        <f t="shared" si="6"/>
        <v>0</v>
      </c>
      <c r="M49" s="21"/>
      <c r="N49" s="74">
        <f t="shared" si="7"/>
        <v>0</v>
      </c>
      <c r="O49" s="74">
        <f t="shared" si="8"/>
        <v>0</v>
      </c>
      <c r="P49" s="74">
        <f t="shared" si="8"/>
        <v>0</v>
      </c>
    </row>
    <row r="50" spans="1:16">
      <c r="A50" s="183"/>
      <c r="B50" s="184"/>
      <c r="C50" s="184"/>
      <c r="D50" s="153"/>
      <c r="E50" s="71" t="str">
        <f>IF(D50&gt;0,IF((LEFT(D50,2)=LEFT(Data!C$4,2)),"Intra","Inter"),"")</f>
        <v/>
      </c>
      <c r="F50" s="72">
        <f t="shared" si="4"/>
        <v>0</v>
      </c>
      <c r="G50" s="22"/>
      <c r="H50" s="23"/>
      <c r="I50" s="74">
        <f t="shared" si="5"/>
        <v>0</v>
      </c>
      <c r="J50" s="74">
        <f t="shared" si="6"/>
        <v>0</v>
      </c>
      <c r="K50" s="74">
        <f t="shared" si="6"/>
        <v>0</v>
      </c>
      <c r="M50" s="21"/>
      <c r="N50" s="74">
        <f t="shared" si="7"/>
        <v>0</v>
      </c>
      <c r="O50" s="74">
        <f t="shared" si="8"/>
        <v>0</v>
      </c>
      <c r="P50" s="74">
        <f t="shared" si="8"/>
        <v>0</v>
      </c>
    </row>
    <row r="51" spans="1:16">
      <c r="A51" s="183"/>
      <c r="B51" s="184"/>
      <c r="C51" s="184"/>
      <c r="D51" s="153"/>
      <c r="E51" s="71" t="str">
        <f>IF(D51&gt;0,IF((LEFT(D51,2)=LEFT(Data!C$4,2)),"Intra","Inter"),"")</f>
        <v/>
      </c>
      <c r="F51" s="72">
        <f t="shared" si="4"/>
        <v>0</v>
      </c>
      <c r="G51" s="22"/>
      <c r="H51" s="23"/>
      <c r="I51" s="74">
        <f t="shared" si="5"/>
        <v>0</v>
      </c>
      <c r="J51" s="74">
        <f t="shared" si="6"/>
        <v>0</v>
      </c>
      <c r="K51" s="74">
        <f t="shared" si="6"/>
        <v>0</v>
      </c>
      <c r="M51" s="21"/>
      <c r="N51" s="74">
        <f t="shared" si="7"/>
        <v>0</v>
      </c>
      <c r="O51" s="74">
        <f t="shared" si="8"/>
        <v>0</v>
      </c>
      <c r="P51" s="74">
        <f t="shared" si="8"/>
        <v>0</v>
      </c>
    </row>
    <row r="52" spans="1:16">
      <c r="A52" s="183"/>
      <c r="B52" s="184"/>
      <c r="C52" s="184"/>
      <c r="D52" s="153"/>
      <c r="E52" s="71" t="str">
        <f>IF(D52&gt;0,IF((LEFT(D52,2)=LEFT(Data!C$4,2)),"Intra","Inter"),"")</f>
        <v/>
      </c>
      <c r="F52" s="72">
        <f t="shared" si="4"/>
        <v>0</v>
      </c>
      <c r="G52" s="22"/>
      <c r="H52" s="23"/>
      <c r="I52" s="74">
        <f t="shared" si="5"/>
        <v>0</v>
      </c>
      <c r="J52" s="74">
        <f t="shared" si="6"/>
        <v>0</v>
      </c>
      <c r="K52" s="74">
        <f t="shared" si="6"/>
        <v>0</v>
      </c>
      <c r="M52" s="21"/>
      <c r="N52" s="74">
        <f t="shared" si="7"/>
        <v>0</v>
      </c>
      <c r="O52" s="74">
        <f t="shared" si="8"/>
        <v>0</v>
      </c>
      <c r="P52" s="74">
        <f t="shared" si="8"/>
        <v>0</v>
      </c>
    </row>
    <row r="53" spans="1:16">
      <c r="A53" s="183"/>
      <c r="B53" s="184"/>
      <c r="C53" s="184"/>
      <c r="D53" s="153"/>
      <c r="E53" s="71" t="str">
        <f>IF(D53&gt;0,IF((LEFT(D53,2)=LEFT(Data!C$4,2)),"Intra","Inter"),"")</f>
        <v/>
      </c>
      <c r="F53" s="72">
        <f t="shared" si="4"/>
        <v>0</v>
      </c>
      <c r="G53" s="22"/>
      <c r="H53" s="23"/>
      <c r="I53" s="74">
        <f t="shared" si="5"/>
        <v>0</v>
      </c>
      <c r="J53" s="74">
        <f t="shared" si="6"/>
        <v>0</v>
      </c>
      <c r="K53" s="74">
        <f t="shared" si="6"/>
        <v>0</v>
      </c>
      <c r="M53" s="21"/>
      <c r="N53" s="74">
        <f t="shared" si="7"/>
        <v>0</v>
      </c>
      <c r="O53" s="74">
        <f t="shared" si="8"/>
        <v>0</v>
      </c>
      <c r="P53" s="74">
        <f t="shared" si="8"/>
        <v>0</v>
      </c>
    </row>
    <row r="54" spans="1:16">
      <c r="A54" s="183"/>
      <c r="B54" s="184"/>
      <c r="C54" s="184"/>
      <c r="D54" s="153"/>
      <c r="E54" s="71" t="str">
        <f>IF(D54&gt;0,IF((LEFT(D54,2)=LEFT(Data!C$4,2)),"Intra","Inter"),"")</f>
        <v/>
      </c>
      <c r="F54" s="72">
        <f t="shared" si="4"/>
        <v>0</v>
      </c>
      <c r="G54" s="22"/>
      <c r="H54" s="23"/>
      <c r="I54" s="74">
        <f t="shared" si="5"/>
        <v>0</v>
      </c>
      <c r="J54" s="74">
        <f t="shared" si="6"/>
        <v>0</v>
      </c>
      <c r="K54" s="74">
        <f t="shared" si="6"/>
        <v>0</v>
      </c>
      <c r="M54" s="21"/>
      <c r="N54" s="74">
        <f t="shared" si="7"/>
        <v>0</v>
      </c>
      <c r="O54" s="74">
        <f t="shared" si="8"/>
        <v>0</v>
      </c>
      <c r="P54" s="74">
        <f t="shared" si="8"/>
        <v>0</v>
      </c>
    </row>
    <row r="55" spans="1:16">
      <c r="A55" s="183"/>
      <c r="B55" s="184"/>
      <c r="C55" s="184"/>
      <c r="D55" s="153"/>
      <c r="E55" s="71" t="str">
        <f>IF(D55&gt;0,IF((LEFT(D55,2)=LEFT(Data!C$4,2)),"Intra","Inter"),"")</f>
        <v/>
      </c>
      <c r="F55" s="72">
        <f t="shared" si="4"/>
        <v>0</v>
      </c>
      <c r="G55" s="22"/>
      <c r="H55" s="23"/>
      <c r="I55" s="74">
        <f t="shared" si="5"/>
        <v>0</v>
      </c>
      <c r="J55" s="74">
        <f t="shared" si="6"/>
        <v>0</v>
      </c>
      <c r="K55" s="74">
        <f t="shared" si="6"/>
        <v>0</v>
      </c>
      <c r="M55" s="21"/>
      <c r="N55" s="74">
        <f t="shared" si="7"/>
        <v>0</v>
      </c>
      <c r="O55" s="74">
        <f t="shared" si="8"/>
        <v>0</v>
      </c>
      <c r="P55" s="74">
        <f t="shared" si="8"/>
        <v>0</v>
      </c>
    </row>
    <row r="56" spans="1:16">
      <c r="A56" s="183"/>
      <c r="B56" s="184"/>
      <c r="C56" s="184"/>
      <c r="D56" s="153"/>
      <c r="E56" s="71" t="str">
        <f>IF(D56&gt;0,IF((LEFT(D56,2)=LEFT(Data!C$4,2)),"Intra","Inter"),"")</f>
        <v/>
      </c>
      <c r="F56" s="72">
        <f t="shared" si="4"/>
        <v>0</v>
      </c>
      <c r="G56" s="22"/>
      <c r="H56" s="23"/>
      <c r="I56" s="74">
        <f t="shared" si="5"/>
        <v>0</v>
      </c>
      <c r="J56" s="74">
        <f t="shared" si="6"/>
        <v>0</v>
      </c>
      <c r="K56" s="74">
        <f t="shared" si="6"/>
        <v>0</v>
      </c>
      <c r="M56" s="21"/>
      <c r="N56" s="74">
        <f t="shared" si="7"/>
        <v>0</v>
      </c>
      <c r="O56" s="74">
        <f t="shared" si="8"/>
        <v>0</v>
      </c>
      <c r="P56" s="74">
        <f t="shared" si="8"/>
        <v>0</v>
      </c>
    </row>
    <row r="57" spans="1:16">
      <c r="A57" s="183"/>
      <c r="B57" s="184"/>
      <c r="C57" s="184"/>
      <c r="D57" s="153"/>
      <c r="E57" s="71" t="str">
        <f>IF(D57&gt;0,IF((LEFT(D57,2)=LEFT(Data!C$4,2)),"Intra","Inter"),"")</f>
        <v/>
      </c>
      <c r="F57" s="72">
        <f t="shared" si="4"/>
        <v>0</v>
      </c>
      <c r="G57" s="22"/>
      <c r="H57" s="23"/>
      <c r="I57" s="74">
        <f t="shared" si="5"/>
        <v>0</v>
      </c>
      <c r="J57" s="74">
        <f t="shared" si="6"/>
        <v>0</v>
      </c>
      <c r="K57" s="74">
        <f t="shared" si="6"/>
        <v>0</v>
      </c>
      <c r="M57" s="21"/>
      <c r="N57" s="74">
        <f t="shared" si="7"/>
        <v>0</v>
      </c>
      <c r="O57" s="74">
        <f t="shared" si="8"/>
        <v>0</v>
      </c>
      <c r="P57" s="74">
        <f t="shared" si="8"/>
        <v>0</v>
      </c>
    </row>
    <row r="58" spans="1:16">
      <c r="A58" s="183"/>
      <c r="B58" s="184"/>
      <c r="C58" s="184"/>
      <c r="D58" s="153"/>
      <c r="E58" s="71" t="str">
        <f>IF(D58&gt;0,IF((LEFT(D58,2)=LEFT(Data!C$4,2)),"Intra","Inter"),"")</f>
        <v/>
      </c>
      <c r="F58" s="72">
        <f t="shared" si="4"/>
        <v>0</v>
      </c>
      <c r="G58" s="22"/>
      <c r="H58" s="23"/>
      <c r="I58" s="74">
        <f t="shared" si="5"/>
        <v>0</v>
      </c>
      <c r="J58" s="74">
        <f t="shared" si="6"/>
        <v>0</v>
      </c>
      <c r="K58" s="74">
        <f t="shared" si="6"/>
        <v>0</v>
      </c>
      <c r="M58" s="21"/>
      <c r="N58" s="74">
        <f t="shared" si="7"/>
        <v>0</v>
      </c>
      <c r="O58" s="74">
        <f t="shared" si="8"/>
        <v>0</v>
      </c>
      <c r="P58" s="74">
        <f t="shared" si="8"/>
        <v>0</v>
      </c>
    </row>
    <row r="59" spans="1:16">
      <c r="A59" s="183"/>
      <c r="B59" s="184"/>
      <c r="C59" s="184"/>
      <c r="D59" s="153"/>
      <c r="E59" s="71" t="str">
        <f>IF(D59&gt;0,IF((LEFT(D59,2)=LEFT(Data!C$4,2)),"Intra","Inter"),"")</f>
        <v/>
      </c>
      <c r="F59" s="72">
        <f t="shared" si="4"/>
        <v>0</v>
      </c>
      <c r="G59" s="22"/>
      <c r="H59" s="23"/>
      <c r="I59" s="74">
        <f t="shared" si="5"/>
        <v>0</v>
      </c>
      <c r="J59" s="74">
        <f t="shared" si="6"/>
        <v>0</v>
      </c>
      <c r="K59" s="74">
        <f t="shared" si="6"/>
        <v>0</v>
      </c>
      <c r="M59" s="21"/>
      <c r="N59" s="74">
        <f t="shared" si="7"/>
        <v>0</v>
      </c>
      <c r="O59" s="74">
        <f t="shared" si="8"/>
        <v>0</v>
      </c>
      <c r="P59" s="74">
        <f t="shared" si="8"/>
        <v>0</v>
      </c>
    </row>
    <row r="60" spans="1:16">
      <c r="A60" s="183"/>
      <c r="B60" s="184"/>
      <c r="C60" s="184"/>
      <c r="D60" s="153"/>
      <c r="E60" s="71" t="str">
        <f>IF(D60&gt;0,IF((LEFT(D60,2)=LEFT(Data!C$4,2)),"Intra","Inter"),"")</f>
        <v/>
      </c>
      <c r="F60" s="72">
        <f t="shared" si="4"/>
        <v>0</v>
      </c>
      <c r="G60" s="22"/>
      <c r="H60" s="23"/>
      <c r="I60" s="74">
        <f t="shared" si="5"/>
        <v>0</v>
      </c>
      <c r="J60" s="74">
        <f t="shared" si="6"/>
        <v>0</v>
      </c>
      <c r="K60" s="74">
        <f t="shared" si="6"/>
        <v>0</v>
      </c>
      <c r="M60" s="21"/>
      <c r="N60" s="74">
        <f t="shared" si="7"/>
        <v>0</v>
      </c>
      <c r="O60" s="74">
        <f t="shared" si="8"/>
        <v>0</v>
      </c>
      <c r="P60" s="74">
        <f t="shared" si="8"/>
        <v>0</v>
      </c>
    </row>
    <row r="61" spans="1:16">
      <c r="A61" s="183"/>
      <c r="B61" s="184"/>
      <c r="C61" s="184"/>
      <c r="D61" s="153"/>
      <c r="E61" s="71" t="str">
        <f>IF(D61&gt;0,IF((LEFT(D61,2)=LEFT(Data!C$4,2)),"Intra","Inter"),"")</f>
        <v/>
      </c>
      <c r="F61" s="72">
        <f t="shared" si="4"/>
        <v>0</v>
      </c>
      <c r="G61" s="22"/>
      <c r="H61" s="23"/>
      <c r="I61" s="74">
        <f t="shared" si="5"/>
        <v>0</v>
      </c>
      <c r="J61" s="74">
        <f t="shared" si="6"/>
        <v>0</v>
      </c>
      <c r="K61" s="74">
        <f t="shared" si="6"/>
        <v>0</v>
      </c>
      <c r="M61" s="21"/>
      <c r="N61" s="74">
        <f t="shared" si="7"/>
        <v>0</v>
      </c>
      <c r="O61" s="74">
        <f t="shared" si="8"/>
        <v>0</v>
      </c>
      <c r="P61" s="74">
        <f t="shared" si="8"/>
        <v>0</v>
      </c>
    </row>
    <row r="62" spans="1:16">
      <c r="A62" s="183"/>
      <c r="B62" s="184"/>
      <c r="C62" s="184"/>
      <c r="D62" s="153"/>
      <c r="E62" s="71" t="str">
        <f>IF(D62&gt;0,IF((LEFT(D62,2)=LEFT(Data!C$4,2)),"Intra","Inter"),"")</f>
        <v/>
      </c>
      <c r="F62" s="72">
        <f t="shared" si="4"/>
        <v>0</v>
      </c>
      <c r="G62" s="22"/>
      <c r="H62" s="23"/>
      <c r="I62" s="74">
        <f t="shared" si="5"/>
        <v>0</v>
      </c>
      <c r="J62" s="74">
        <f t="shared" si="6"/>
        <v>0</v>
      </c>
      <c r="K62" s="74">
        <f t="shared" si="6"/>
        <v>0</v>
      </c>
      <c r="M62" s="21"/>
      <c r="N62" s="74">
        <f t="shared" si="7"/>
        <v>0</v>
      </c>
      <c r="O62" s="74">
        <f t="shared" si="8"/>
        <v>0</v>
      </c>
      <c r="P62" s="74">
        <f t="shared" si="8"/>
        <v>0</v>
      </c>
    </row>
    <row r="63" spans="1:16">
      <c r="A63" s="183"/>
      <c r="B63" s="184"/>
      <c r="C63" s="184"/>
      <c r="D63" s="153"/>
      <c r="E63" s="71" t="str">
        <f>IF(D63&gt;0,IF((LEFT(D63,2)=LEFT(Data!C$4,2)),"Intra","Inter"),"")</f>
        <v/>
      </c>
      <c r="F63" s="72">
        <f t="shared" si="4"/>
        <v>0</v>
      </c>
      <c r="G63" s="22"/>
      <c r="H63" s="23"/>
      <c r="I63" s="74">
        <f t="shared" si="5"/>
        <v>0</v>
      </c>
      <c r="J63" s="74">
        <f t="shared" si="6"/>
        <v>0</v>
      </c>
      <c r="K63" s="74">
        <f t="shared" si="6"/>
        <v>0</v>
      </c>
      <c r="M63" s="21"/>
      <c r="N63" s="74">
        <f t="shared" si="7"/>
        <v>0</v>
      </c>
      <c r="O63" s="74">
        <f t="shared" si="8"/>
        <v>0</v>
      </c>
      <c r="P63" s="74">
        <f t="shared" si="8"/>
        <v>0</v>
      </c>
    </row>
    <row r="64" spans="1:16">
      <c r="A64" s="183"/>
      <c r="B64" s="184"/>
      <c r="C64" s="184"/>
      <c r="D64" s="153"/>
      <c r="E64" s="71" t="str">
        <f>IF(D64&gt;0,IF((LEFT(D64,2)=LEFT(Data!C$4,2)),"Intra","Inter"),"")</f>
        <v/>
      </c>
      <c r="F64" s="72">
        <f t="shared" si="4"/>
        <v>0</v>
      </c>
      <c r="G64" s="22"/>
      <c r="H64" s="23"/>
      <c r="I64" s="74">
        <f t="shared" si="5"/>
        <v>0</v>
      </c>
      <c r="J64" s="74">
        <f t="shared" si="6"/>
        <v>0</v>
      </c>
      <c r="K64" s="74">
        <f t="shared" si="6"/>
        <v>0</v>
      </c>
      <c r="M64" s="21"/>
      <c r="N64" s="74">
        <f t="shared" si="7"/>
        <v>0</v>
      </c>
      <c r="O64" s="74">
        <f t="shared" si="8"/>
        <v>0</v>
      </c>
      <c r="P64" s="74">
        <f t="shared" si="8"/>
        <v>0</v>
      </c>
    </row>
    <row r="65" spans="1:16">
      <c r="A65" s="183"/>
      <c r="B65" s="184"/>
      <c r="C65" s="184"/>
      <c r="D65" s="153"/>
      <c r="E65" s="71" t="str">
        <f>IF(D65&gt;0,IF((LEFT(D65,2)=LEFT(Data!C$4,2)),"Intra","Inter"),"")</f>
        <v/>
      </c>
      <c r="F65" s="72">
        <f t="shared" si="4"/>
        <v>0</v>
      </c>
      <c r="G65" s="22"/>
      <c r="H65" s="23"/>
      <c r="I65" s="74">
        <f t="shared" si="5"/>
        <v>0</v>
      </c>
      <c r="J65" s="74">
        <f t="shared" si="6"/>
        <v>0</v>
      </c>
      <c r="K65" s="74">
        <f t="shared" si="6"/>
        <v>0</v>
      </c>
      <c r="M65" s="21"/>
      <c r="N65" s="74">
        <f t="shared" si="7"/>
        <v>0</v>
      </c>
      <c r="O65" s="74">
        <f t="shared" si="8"/>
        <v>0</v>
      </c>
      <c r="P65" s="74">
        <f t="shared" si="8"/>
        <v>0</v>
      </c>
    </row>
    <row r="66" spans="1:16">
      <c r="A66" s="183"/>
      <c r="B66" s="184"/>
      <c r="C66" s="184"/>
      <c r="D66" s="153"/>
      <c r="E66" s="71" t="str">
        <f>IF(D66&gt;0,IF((LEFT(D66,2)=LEFT(Data!C$4,2)),"Intra","Inter"),"")</f>
        <v/>
      </c>
      <c r="F66" s="72">
        <f t="shared" si="4"/>
        <v>0</v>
      </c>
      <c r="G66" s="22"/>
      <c r="H66" s="23"/>
      <c r="I66" s="74">
        <f t="shared" si="5"/>
        <v>0</v>
      </c>
      <c r="J66" s="74">
        <f t="shared" si="6"/>
        <v>0</v>
      </c>
      <c r="K66" s="74">
        <f t="shared" si="6"/>
        <v>0</v>
      </c>
      <c r="M66" s="21"/>
      <c r="N66" s="74">
        <f t="shared" si="7"/>
        <v>0</v>
      </c>
      <c r="O66" s="74">
        <f t="shared" si="8"/>
        <v>0</v>
      </c>
      <c r="P66" s="74">
        <f t="shared" si="8"/>
        <v>0</v>
      </c>
    </row>
    <row r="67" spans="1:16">
      <c r="A67" s="183"/>
      <c r="B67" s="184"/>
      <c r="C67" s="184"/>
      <c r="D67" s="153"/>
      <c r="E67" s="71" t="str">
        <f>IF(D67&gt;0,IF((LEFT(D67,2)=LEFT(Data!C$4,2)),"Intra","Inter"),"")</f>
        <v/>
      </c>
      <c r="F67" s="72">
        <f t="shared" si="4"/>
        <v>0</v>
      </c>
      <c r="G67" s="22"/>
      <c r="H67" s="23"/>
      <c r="I67" s="74">
        <f t="shared" si="5"/>
        <v>0</v>
      </c>
      <c r="J67" s="74">
        <f t="shared" si="6"/>
        <v>0</v>
      </c>
      <c r="K67" s="74">
        <f t="shared" si="6"/>
        <v>0</v>
      </c>
      <c r="M67" s="21"/>
      <c r="N67" s="74">
        <f t="shared" si="7"/>
        <v>0</v>
      </c>
      <c r="O67" s="74">
        <f t="shared" si="8"/>
        <v>0</v>
      </c>
      <c r="P67" s="74">
        <f t="shared" si="8"/>
        <v>0</v>
      </c>
    </row>
    <row r="68" spans="1:16">
      <c r="A68" s="183"/>
      <c r="B68" s="184"/>
      <c r="C68" s="184"/>
      <c r="D68" s="153"/>
      <c r="E68" s="71" t="str">
        <f>IF(D68&gt;0,IF((LEFT(D68,2)=LEFT(Data!C$4,2)),"Intra","Inter"),"")</f>
        <v/>
      </c>
      <c r="F68" s="72">
        <f t="shared" si="4"/>
        <v>0</v>
      </c>
      <c r="G68" s="22"/>
      <c r="H68" s="23"/>
      <c r="I68" s="74">
        <f t="shared" si="5"/>
        <v>0</v>
      </c>
      <c r="J68" s="74">
        <f t="shared" si="6"/>
        <v>0</v>
      </c>
      <c r="K68" s="74">
        <f t="shared" si="6"/>
        <v>0</v>
      </c>
      <c r="M68" s="21"/>
      <c r="N68" s="74">
        <f t="shared" si="7"/>
        <v>0</v>
      </c>
      <c r="O68" s="74">
        <f t="shared" si="8"/>
        <v>0</v>
      </c>
      <c r="P68" s="74">
        <f t="shared" si="8"/>
        <v>0</v>
      </c>
    </row>
    <row r="69" spans="1:16">
      <c r="A69" s="183"/>
      <c r="B69" s="184"/>
      <c r="C69" s="184"/>
      <c r="D69" s="153"/>
      <c r="E69" s="71" t="str">
        <f>IF(D69&gt;0,IF((LEFT(D69,2)=LEFT(Data!C$4,2)),"Intra","Inter"),"")</f>
        <v/>
      </c>
      <c r="F69" s="72">
        <f t="shared" si="4"/>
        <v>0</v>
      </c>
      <c r="G69" s="22"/>
      <c r="H69" s="23"/>
      <c r="I69" s="74">
        <f t="shared" si="5"/>
        <v>0</v>
      </c>
      <c r="J69" s="74">
        <f t="shared" si="6"/>
        <v>0</v>
      </c>
      <c r="K69" s="74">
        <f t="shared" si="6"/>
        <v>0</v>
      </c>
      <c r="M69" s="21"/>
      <c r="N69" s="74">
        <f t="shared" si="7"/>
        <v>0</v>
      </c>
      <c r="O69" s="74">
        <f t="shared" si="8"/>
        <v>0</v>
      </c>
      <c r="P69" s="74">
        <f t="shared" si="8"/>
        <v>0</v>
      </c>
    </row>
    <row r="70" spans="1:16">
      <c r="A70" s="183"/>
      <c r="B70" s="184"/>
      <c r="C70" s="184"/>
      <c r="D70" s="153"/>
      <c r="E70" s="71" t="str">
        <f>IF(D70&gt;0,IF((LEFT(D70,2)=LEFT(Data!C$4,2)),"Intra","Inter"),"")</f>
        <v/>
      </c>
      <c r="F70" s="72">
        <f t="shared" si="4"/>
        <v>0</v>
      </c>
      <c r="G70" s="22"/>
      <c r="H70" s="23"/>
      <c r="I70" s="74">
        <f t="shared" si="5"/>
        <v>0</v>
      </c>
      <c r="J70" s="74">
        <f t="shared" si="6"/>
        <v>0</v>
      </c>
      <c r="K70" s="74">
        <f t="shared" si="6"/>
        <v>0</v>
      </c>
      <c r="M70" s="21"/>
      <c r="N70" s="74">
        <f t="shared" si="7"/>
        <v>0</v>
      </c>
      <c r="O70" s="74">
        <f t="shared" si="8"/>
        <v>0</v>
      </c>
      <c r="P70" s="74">
        <f t="shared" si="8"/>
        <v>0</v>
      </c>
    </row>
    <row r="71" spans="1:16">
      <c r="A71" s="183"/>
      <c r="B71" s="184"/>
      <c r="C71" s="184"/>
      <c r="D71" s="153"/>
      <c r="E71" s="71" t="str">
        <f>IF(D71&gt;0,IF((LEFT(D71,2)=LEFT(Data!C$4,2)),"Intra","Inter"),"")</f>
        <v/>
      </c>
      <c r="F71" s="72">
        <f t="shared" si="4"/>
        <v>0</v>
      </c>
      <c r="G71" s="22"/>
      <c r="H71" s="23"/>
      <c r="I71" s="74">
        <f t="shared" si="5"/>
        <v>0</v>
      </c>
      <c r="J71" s="74">
        <f t="shared" si="6"/>
        <v>0</v>
      </c>
      <c r="K71" s="74">
        <f t="shared" si="6"/>
        <v>0</v>
      </c>
      <c r="M71" s="21"/>
      <c r="N71" s="74">
        <f t="shared" si="7"/>
        <v>0</v>
      </c>
      <c r="O71" s="74">
        <f t="shared" si="8"/>
        <v>0</v>
      </c>
      <c r="P71" s="74">
        <f t="shared" si="8"/>
        <v>0</v>
      </c>
    </row>
    <row r="72" spans="1:16">
      <c r="A72" s="183"/>
      <c r="B72" s="184"/>
      <c r="C72" s="184"/>
      <c r="D72" s="153"/>
      <c r="E72" s="71" t="str">
        <f>IF(D72&gt;0,IF((LEFT(D72,2)=LEFT(Data!C$4,2)),"Intra","Inter"),"")</f>
        <v/>
      </c>
      <c r="F72" s="72">
        <f t="shared" si="4"/>
        <v>0</v>
      </c>
      <c r="G72" s="22"/>
      <c r="H72" s="23"/>
      <c r="I72" s="74">
        <f t="shared" si="5"/>
        <v>0</v>
      </c>
      <c r="J72" s="74">
        <f t="shared" si="6"/>
        <v>0</v>
      </c>
      <c r="K72" s="74">
        <f t="shared" si="6"/>
        <v>0</v>
      </c>
      <c r="M72" s="21"/>
      <c r="N72" s="74">
        <f t="shared" si="7"/>
        <v>0</v>
      </c>
      <c r="O72" s="74">
        <f t="shared" si="8"/>
        <v>0</v>
      </c>
      <c r="P72" s="74">
        <f t="shared" si="8"/>
        <v>0</v>
      </c>
    </row>
    <row r="73" spans="1:16">
      <c r="A73" s="183"/>
      <c r="B73" s="184"/>
      <c r="C73" s="184"/>
      <c r="D73" s="153"/>
      <c r="E73" s="71" t="str">
        <f>IF(D73&gt;0,IF((LEFT(D73,2)=LEFT(Data!C$4,2)),"Intra","Inter"),"")</f>
        <v/>
      </c>
      <c r="F73" s="72">
        <f t="shared" si="4"/>
        <v>0</v>
      </c>
      <c r="G73" s="22"/>
      <c r="H73" s="23"/>
      <c r="I73" s="74">
        <f t="shared" si="5"/>
        <v>0</v>
      </c>
      <c r="J73" s="74">
        <f t="shared" si="6"/>
        <v>0</v>
      </c>
      <c r="K73" s="74">
        <f t="shared" si="6"/>
        <v>0</v>
      </c>
      <c r="M73" s="21"/>
      <c r="N73" s="74">
        <f t="shared" si="7"/>
        <v>0</v>
      </c>
      <c r="O73" s="74">
        <f t="shared" si="8"/>
        <v>0</v>
      </c>
      <c r="P73" s="74">
        <f t="shared" si="8"/>
        <v>0</v>
      </c>
    </row>
    <row r="74" spans="1:16">
      <c r="A74" s="183"/>
      <c r="B74" s="184"/>
      <c r="C74" s="184"/>
      <c r="D74" s="153"/>
      <c r="E74" s="71" t="str">
        <f>IF(D74&gt;0,IF((LEFT(D74,2)=LEFT(Data!C$4,2)),"Intra","Inter"),"")</f>
        <v/>
      </c>
      <c r="F74" s="72">
        <f t="shared" si="4"/>
        <v>0</v>
      </c>
      <c r="G74" s="22"/>
      <c r="H74" s="23"/>
      <c r="I74" s="74">
        <f t="shared" si="5"/>
        <v>0</v>
      </c>
      <c r="J74" s="74">
        <f t="shared" si="6"/>
        <v>0</v>
      </c>
      <c r="K74" s="74">
        <f t="shared" si="6"/>
        <v>0</v>
      </c>
      <c r="M74" s="21"/>
      <c r="N74" s="74">
        <f t="shared" si="7"/>
        <v>0</v>
      </c>
      <c r="O74" s="74">
        <f t="shared" si="8"/>
        <v>0</v>
      </c>
      <c r="P74" s="74">
        <f t="shared" si="8"/>
        <v>0</v>
      </c>
    </row>
    <row r="75" spans="1:16">
      <c r="A75" s="183"/>
      <c r="B75" s="184"/>
      <c r="C75" s="184"/>
      <c r="D75" s="153"/>
      <c r="E75" s="71" t="str">
        <f>IF(D75&gt;0,IF((LEFT(D75,2)=LEFT(Data!C$4,2)),"Intra","Inter"),"")</f>
        <v/>
      </c>
      <c r="F75" s="72">
        <f t="shared" si="4"/>
        <v>0</v>
      </c>
      <c r="G75" s="22"/>
      <c r="H75" s="23"/>
      <c r="I75" s="74">
        <f t="shared" si="5"/>
        <v>0</v>
      </c>
      <c r="J75" s="74">
        <f t="shared" si="6"/>
        <v>0</v>
      </c>
      <c r="K75" s="74">
        <f t="shared" si="6"/>
        <v>0</v>
      </c>
      <c r="M75" s="21"/>
      <c r="N75" s="74">
        <f t="shared" si="7"/>
        <v>0</v>
      </c>
      <c r="O75" s="74">
        <f t="shared" si="8"/>
        <v>0</v>
      </c>
      <c r="P75" s="74">
        <f t="shared" si="8"/>
        <v>0</v>
      </c>
    </row>
    <row r="76" spans="1:16">
      <c r="A76" s="183"/>
      <c r="B76" s="184"/>
      <c r="C76" s="184"/>
      <c r="D76" s="153"/>
      <c r="E76" s="71" t="str">
        <f>IF(D76&gt;0,IF((LEFT(D76,2)=LEFT(Data!C$4,2)),"Intra","Inter"),"")</f>
        <v/>
      </c>
      <c r="F76" s="72">
        <f t="shared" ref="F76:F139" si="9">ROUND(G76+I76+J76+K76,0)</f>
        <v>0</v>
      </c>
      <c r="G76" s="22"/>
      <c r="H76" s="23"/>
      <c r="I76" s="74">
        <f t="shared" ref="I76:I139" si="10">IF($E76="inter",IF($H76&lt;&gt;"Exempt",IF($H76&lt;&gt;"Non GST",($G76*($H76)),(0)),(0)),(0))</f>
        <v>0</v>
      </c>
      <c r="J76" s="74">
        <f t="shared" ref="J76:K139" si="11">IF($E76="intra",IF($H76&lt;&gt;"Exempt",IF($H76&lt;&gt;"Non GST",($G76*($H76/2)),(0)),(0)),(0))</f>
        <v>0</v>
      </c>
      <c r="K76" s="74">
        <f t="shared" si="11"/>
        <v>0</v>
      </c>
      <c r="M76" s="21"/>
      <c r="N76" s="74">
        <f t="shared" ref="N76:N139" si="12">IF($M76="Yes",IF($E76="Inter",($G76*(2%)),(0)),(0))</f>
        <v>0</v>
      </c>
      <c r="O76" s="74">
        <f t="shared" ref="O76:P139" si="13">IF($M76="Yes",IF($E76="Intra",($G76*(1%)),(0)),(0))</f>
        <v>0</v>
      </c>
      <c r="P76" s="74">
        <f t="shared" si="13"/>
        <v>0</v>
      </c>
    </row>
    <row r="77" spans="1:16">
      <c r="A77" s="183"/>
      <c r="B77" s="184"/>
      <c r="C77" s="184"/>
      <c r="D77" s="153"/>
      <c r="E77" s="71" t="str">
        <f>IF(D77&gt;0,IF((LEFT(D77,2)=LEFT(Data!C$4,2)),"Intra","Inter"),"")</f>
        <v/>
      </c>
      <c r="F77" s="72">
        <f t="shared" si="9"/>
        <v>0</v>
      </c>
      <c r="G77" s="22"/>
      <c r="H77" s="23"/>
      <c r="I77" s="74">
        <f t="shared" si="10"/>
        <v>0</v>
      </c>
      <c r="J77" s="74">
        <f t="shared" si="11"/>
        <v>0</v>
      </c>
      <c r="K77" s="74">
        <f t="shared" si="11"/>
        <v>0</v>
      </c>
      <c r="M77" s="21"/>
      <c r="N77" s="74">
        <f t="shared" si="12"/>
        <v>0</v>
      </c>
      <c r="O77" s="74">
        <f t="shared" si="13"/>
        <v>0</v>
      </c>
      <c r="P77" s="74">
        <f t="shared" si="13"/>
        <v>0</v>
      </c>
    </row>
    <row r="78" spans="1:16">
      <c r="A78" s="183"/>
      <c r="B78" s="184"/>
      <c r="C78" s="184"/>
      <c r="D78" s="153"/>
      <c r="E78" s="71" t="str">
        <f>IF(D78&gt;0,IF((LEFT(D78,2)=LEFT(Data!C$4,2)),"Intra","Inter"),"")</f>
        <v/>
      </c>
      <c r="F78" s="72">
        <f t="shared" si="9"/>
        <v>0</v>
      </c>
      <c r="G78" s="22"/>
      <c r="H78" s="23"/>
      <c r="I78" s="74">
        <f t="shared" si="10"/>
        <v>0</v>
      </c>
      <c r="J78" s="74">
        <f t="shared" si="11"/>
        <v>0</v>
      </c>
      <c r="K78" s="74">
        <f t="shared" si="11"/>
        <v>0</v>
      </c>
      <c r="M78" s="21"/>
      <c r="N78" s="74">
        <f t="shared" si="12"/>
        <v>0</v>
      </c>
      <c r="O78" s="74">
        <f t="shared" si="13"/>
        <v>0</v>
      </c>
      <c r="P78" s="74">
        <f t="shared" si="13"/>
        <v>0</v>
      </c>
    </row>
    <row r="79" spans="1:16">
      <c r="A79" s="183"/>
      <c r="B79" s="184"/>
      <c r="C79" s="184"/>
      <c r="D79" s="153"/>
      <c r="E79" s="71" t="str">
        <f>IF(D79&gt;0,IF((LEFT(D79,2)=LEFT(Data!C$4,2)),"Intra","Inter"),"")</f>
        <v/>
      </c>
      <c r="F79" s="72">
        <f t="shared" si="9"/>
        <v>0</v>
      </c>
      <c r="G79" s="22"/>
      <c r="H79" s="23"/>
      <c r="I79" s="74">
        <f t="shared" si="10"/>
        <v>0</v>
      </c>
      <c r="J79" s="74">
        <f t="shared" si="11"/>
        <v>0</v>
      </c>
      <c r="K79" s="74">
        <f t="shared" si="11"/>
        <v>0</v>
      </c>
      <c r="M79" s="21"/>
      <c r="N79" s="74">
        <f t="shared" si="12"/>
        <v>0</v>
      </c>
      <c r="O79" s="74">
        <f t="shared" si="13"/>
        <v>0</v>
      </c>
      <c r="P79" s="74">
        <f t="shared" si="13"/>
        <v>0</v>
      </c>
    </row>
    <row r="80" spans="1:16">
      <c r="A80" s="183"/>
      <c r="B80" s="184"/>
      <c r="C80" s="184"/>
      <c r="D80" s="153"/>
      <c r="E80" s="71" t="str">
        <f>IF(D80&gt;0,IF((LEFT(D80,2)=LEFT(Data!C$4,2)),"Intra","Inter"),"")</f>
        <v/>
      </c>
      <c r="F80" s="72">
        <f t="shared" si="9"/>
        <v>0</v>
      </c>
      <c r="G80" s="22"/>
      <c r="H80" s="23"/>
      <c r="I80" s="74">
        <f t="shared" si="10"/>
        <v>0</v>
      </c>
      <c r="J80" s="74">
        <f t="shared" si="11"/>
        <v>0</v>
      </c>
      <c r="K80" s="74">
        <f t="shared" si="11"/>
        <v>0</v>
      </c>
      <c r="M80" s="21"/>
      <c r="N80" s="74">
        <f t="shared" si="12"/>
        <v>0</v>
      </c>
      <c r="O80" s="74">
        <f t="shared" si="13"/>
        <v>0</v>
      </c>
      <c r="P80" s="74">
        <f t="shared" si="13"/>
        <v>0</v>
      </c>
    </row>
    <row r="81" spans="1:16">
      <c r="A81" s="183"/>
      <c r="B81" s="184"/>
      <c r="C81" s="184"/>
      <c r="D81" s="153"/>
      <c r="E81" s="71" t="str">
        <f>IF(D81&gt;0,IF((LEFT(D81,2)=LEFT(Data!C$4,2)),"Intra","Inter"),"")</f>
        <v/>
      </c>
      <c r="F81" s="72">
        <f t="shared" si="9"/>
        <v>0</v>
      </c>
      <c r="G81" s="22"/>
      <c r="H81" s="23"/>
      <c r="I81" s="74">
        <f t="shared" si="10"/>
        <v>0</v>
      </c>
      <c r="J81" s="74">
        <f t="shared" si="11"/>
        <v>0</v>
      </c>
      <c r="K81" s="74">
        <f t="shared" si="11"/>
        <v>0</v>
      </c>
      <c r="M81" s="21"/>
      <c r="N81" s="74">
        <f t="shared" si="12"/>
        <v>0</v>
      </c>
      <c r="O81" s="74">
        <f t="shared" si="13"/>
        <v>0</v>
      </c>
      <c r="P81" s="74">
        <f t="shared" si="13"/>
        <v>0</v>
      </c>
    </row>
    <row r="82" spans="1:16">
      <c r="A82" s="183"/>
      <c r="B82" s="184"/>
      <c r="C82" s="184"/>
      <c r="D82" s="153"/>
      <c r="E82" s="71" t="str">
        <f>IF(D82&gt;0,IF((LEFT(D82,2)=LEFT(Data!C$4,2)),"Intra","Inter"),"")</f>
        <v/>
      </c>
      <c r="F82" s="72">
        <f t="shared" si="9"/>
        <v>0</v>
      </c>
      <c r="G82" s="22"/>
      <c r="H82" s="23"/>
      <c r="I82" s="74">
        <f t="shared" si="10"/>
        <v>0</v>
      </c>
      <c r="J82" s="74">
        <f t="shared" si="11"/>
        <v>0</v>
      </c>
      <c r="K82" s="74">
        <f t="shared" si="11"/>
        <v>0</v>
      </c>
      <c r="M82" s="21"/>
      <c r="N82" s="74">
        <f t="shared" si="12"/>
        <v>0</v>
      </c>
      <c r="O82" s="74">
        <f t="shared" si="13"/>
        <v>0</v>
      </c>
      <c r="P82" s="74">
        <f t="shared" si="13"/>
        <v>0</v>
      </c>
    </row>
    <row r="83" spans="1:16">
      <c r="A83" s="183"/>
      <c r="B83" s="184"/>
      <c r="C83" s="184"/>
      <c r="D83" s="153"/>
      <c r="E83" s="71" t="str">
        <f>IF(D83&gt;0,IF((LEFT(D83,2)=LEFT(Data!C$4,2)),"Intra","Inter"),"")</f>
        <v/>
      </c>
      <c r="F83" s="72">
        <f t="shared" si="9"/>
        <v>0</v>
      </c>
      <c r="G83" s="22"/>
      <c r="H83" s="23"/>
      <c r="I83" s="74">
        <f t="shared" si="10"/>
        <v>0</v>
      </c>
      <c r="J83" s="74">
        <f t="shared" si="11"/>
        <v>0</v>
      </c>
      <c r="K83" s="74">
        <f t="shared" si="11"/>
        <v>0</v>
      </c>
      <c r="M83" s="21"/>
      <c r="N83" s="74">
        <f t="shared" si="12"/>
        <v>0</v>
      </c>
      <c r="O83" s="74">
        <f t="shared" si="13"/>
        <v>0</v>
      </c>
      <c r="P83" s="74">
        <f t="shared" si="13"/>
        <v>0</v>
      </c>
    </row>
    <row r="84" spans="1:16">
      <c r="A84" s="183"/>
      <c r="B84" s="184"/>
      <c r="C84" s="184"/>
      <c r="D84" s="153"/>
      <c r="E84" s="71" t="str">
        <f>IF(D84&gt;0,IF((LEFT(D84,2)=LEFT(Data!C$4,2)),"Intra","Inter"),"")</f>
        <v/>
      </c>
      <c r="F84" s="72">
        <f t="shared" si="9"/>
        <v>0</v>
      </c>
      <c r="G84" s="22"/>
      <c r="H84" s="23"/>
      <c r="I84" s="74">
        <f t="shared" si="10"/>
        <v>0</v>
      </c>
      <c r="J84" s="74">
        <f t="shared" si="11"/>
        <v>0</v>
      </c>
      <c r="K84" s="74">
        <f t="shared" si="11"/>
        <v>0</v>
      </c>
      <c r="M84" s="21"/>
      <c r="N84" s="74">
        <f t="shared" si="12"/>
        <v>0</v>
      </c>
      <c r="O84" s="74">
        <f t="shared" si="13"/>
        <v>0</v>
      </c>
      <c r="P84" s="74">
        <f t="shared" si="13"/>
        <v>0</v>
      </c>
    </row>
    <row r="85" spans="1:16">
      <c r="A85" s="183"/>
      <c r="B85" s="184"/>
      <c r="C85" s="184"/>
      <c r="D85" s="153"/>
      <c r="E85" s="71" t="str">
        <f>IF(D85&gt;0,IF((LEFT(D85,2)=LEFT(Data!C$4,2)),"Intra","Inter"),"")</f>
        <v/>
      </c>
      <c r="F85" s="72">
        <f t="shared" si="9"/>
        <v>0</v>
      </c>
      <c r="G85" s="22"/>
      <c r="H85" s="23"/>
      <c r="I85" s="74">
        <f t="shared" si="10"/>
        <v>0</v>
      </c>
      <c r="J85" s="74">
        <f t="shared" si="11"/>
        <v>0</v>
      </c>
      <c r="K85" s="74">
        <f t="shared" si="11"/>
        <v>0</v>
      </c>
      <c r="M85" s="21"/>
      <c r="N85" s="74">
        <f t="shared" si="12"/>
        <v>0</v>
      </c>
      <c r="O85" s="74">
        <f t="shared" si="13"/>
        <v>0</v>
      </c>
      <c r="P85" s="74">
        <f t="shared" si="13"/>
        <v>0</v>
      </c>
    </row>
    <row r="86" spans="1:16">
      <c r="A86" s="183"/>
      <c r="B86" s="184"/>
      <c r="C86" s="184"/>
      <c r="D86" s="153"/>
      <c r="E86" s="71" t="str">
        <f>IF(D86&gt;0,IF((LEFT(D86,2)=LEFT(Data!C$4,2)),"Intra","Inter"),"")</f>
        <v/>
      </c>
      <c r="F86" s="72">
        <f t="shared" si="9"/>
        <v>0</v>
      </c>
      <c r="G86" s="22"/>
      <c r="H86" s="23"/>
      <c r="I86" s="74">
        <f t="shared" si="10"/>
        <v>0</v>
      </c>
      <c r="J86" s="74">
        <f t="shared" si="11"/>
        <v>0</v>
      </c>
      <c r="K86" s="74">
        <f t="shared" si="11"/>
        <v>0</v>
      </c>
      <c r="M86" s="21"/>
      <c r="N86" s="74">
        <f t="shared" si="12"/>
        <v>0</v>
      </c>
      <c r="O86" s="74">
        <f t="shared" si="13"/>
        <v>0</v>
      </c>
      <c r="P86" s="74">
        <f t="shared" si="13"/>
        <v>0</v>
      </c>
    </row>
    <row r="87" spans="1:16">
      <c r="A87" s="183"/>
      <c r="B87" s="184"/>
      <c r="C87" s="184"/>
      <c r="D87" s="153"/>
      <c r="E87" s="71" t="str">
        <f>IF(D87&gt;0,IF((LEFT(D87,2)=LEFT(Data!C$4,2)),"Intra","Inter"),"")</f>
        <v/>
      </c>
      <c r="F87" s="72">
        <f t="shared" si="9"/>
        <v>0</v>
      </c>
      <c r="G87" s="22"/>
      <c r="H87" s="23"/>
      <c r="I87" s="74">
        <f t="shared" si="10"/>
        <v>0</v>
      </c>
      <c r="J87" s="74">
        <f t="shared" si="11"/>
        <v>0</v>
      </c>
      <c r="K87" s="74">
        <f t="shared" si="11"/>
        <v>0</v>
      </c>
      <c r="M87" s="21"/>
      <c r="N87" s="74">
        <f t="shared" si="12"/>
        <v>0</v>
      </c>
      <c r="O87" s="74">
        <f t="shared" si="13"/>
        <v>0</v>
      </c>
      <c r="P87" s="74">
        <f t="shared" si="13"/>
        <v>0</v>
      </c>
    </row>
    <row r="88" spans="1:16">
      <c r="A88" s="183"/>
      <c r="B88" s="184"/>
      <c r="C88" s="184"/>
      <c r="D88" s="153"/>
      <c r="E88" s="71" t="str">
        <f>IF(D88&gt;0,IF((LEFT(D88,2)=LEFT(Data!C$4,2)),"Intra","Inter"),"")</f>
        <v/>
      </c>
      <c r="F88" s="72">
        <f t="shared" si="9"/>
        <v>0</v>
      </c>
      <c r="G88" s="22"/>
      <c r="H88" s="23"/>
      <c r="I88" s="74">
        <f t="shared" si="10"/>
        <v>0</v>
      </c>
      <c r="J88" s="74">
        <f t="shared" si="11"/>
        <v>0</v>
      </c>
      <c r="K88" s="74">
        <f t="shared" si="11"/>
        <v>0</v>
      </c>
      <c r="M88" s="21"/>
      <c r="N88" s="74">
        <f t="shared" si="12"/>
        <v>0</v>
      </c>
      <c r="O88" s="74">
        <f t="shared" si="13"/>
        <v>0</v>
      </c>
      <c r="P88" s="74">
        <f t="shared" si="13"/>
        <v>0</v>
      </c>
    </row>
    <row r="89" spans="1:16">
      <c r="A89" s="183"/>
      <c r="B89" s="184"/>
      <c r="C89" s="184"/>
      <c r="D89" s="153"/>
      <c r="E89" s="71" t="str">
        <f>IF(D89&gt;0,IF((LEFT(D89,2)=LEFT(Data!C$4,2)),"Intra","Inter"),"")</f>
        <v/>
      </c>
      <c r="F89" s="72">
        <f t="shared" si="9"/>
        <v>0</v>
      </c>
      <c r="G89" s="22"/>
      <c r="H89" s="23"/>
      <c r="I89" s="74">
        <f t="shared" si="10"/>
        <v>0</v>
      </c>
      <c r="J89" s="74">
        <f t="shared" si="11"/>
        <v>0</v>
      </c>
      <c r="K89" s="74">
        <f t="shared" si="11"/>
        <v>0</v>
      </c>
      <c r="M89" s="21"/>
      <c r="N89" s="74">
        <f t="shared" si="12"/>
        <v>0</v>
      </c>
      <c r="O89" s="74">
        <f t="shared" si="13"/>
        <v>0</v>
      </c>
      <c r="P89" s="74">
        <f t="shared" si="13"/>
        <v>0</v>
      </c>
    </row>
    <row r="90" spans="1:16">
      <c r="A90" s="183"/>
      <c r="B90" s="184"/>
      <c r="C90" s="184"/>
      <c r="D90" s="153"/>
      <c r="E90" s="71" t="str">
        <f>IF(D90&gt;0,IF((LEFT(D90,2)=LEFT(Data!C$4,2)),"Intra","Inter"),"")</f>
        <v/>
      </c>
      <c r="F90" s="72">
        <f t="shared" si="9"/>
        <v>0</v>
      </c>
      <c r="G90" s="22"/>
      <c r="H90" s="23"/>
      <c r="I90" s="74">
        <f t="shared" si="10"/>
        <v>0</v>
      </c>
      <c r="J90" s="74">
        <f t="shared" si="11"/>
        <v>0</v>
      </c>
      <c r="K90" s="74">
        <f t="shared" si="11"/>
        <v>0</v>
      </c>
      <c r="M90" s="21"/>
      <c r="N90" s="74">
        <f t="shared" si="12"/>
        <v>0</v>
      </c>
      <c r="O90" s="74">
        <f t="shared" si="13"/>
        <v>0</v>
      </c>
      <c r="P90" s="74">
        <f t="shared" si="13"/>
        <v>0</v>
      </c>
    </row>
    <row r="91" spans="1:16">
      <c r="A91" s="183"/>
      <c r="B91" s="184"/>
      <c r="C91" s="184"/>
      <c r="D91" s="153"/>
      <c r="E91" s="71" t="str">
        <f>IF(D91&gt;0,IF((LEFT(D91,2)=LEFT(Data!C$4,2)),"Intra","Inter"),"")</f>
        <v/>
      </c>
      <c r="F91" s="72">
        <f t="shared" si="9"/>
        <v>0</v>
      </c>
      <c r="G91" s="22"/>
      <c r="H91" s="23"/>
      <c r="I91" s="74">
        <f t="shared" si="10"/>
        <v>0</v>
      </c>
      <c r="J91" s="74">
        <f t="shared" si="11"/>
        <v>0</v>
      </c>
      <c r="K91" s="74">
        <f t="shared" si="11"/>
        <v>0</v>
      </c>
      <c r="M91" s="21"/>
      <c r="N91" s="74">
        <f t="shared" si="12"/>
        <v>0</v>
      </c>
      <c r="O91" s="74">
        <f t="shared" si="13"/>
        <v>0</v>
      </c>
      <c r="P91" s="74">
        <f t="shared" si="13"/>
        <v>0</v>
      </c>
    </row>
    <row r="92" spans="1:16">
      <c r="A92" s="183"/>
      <c r="B92" s="184"/>
      <c r="C92" s="184"/>
      <c r="D92" s="153"/>
      <c r="E92" s="71" t="str">
        <f>IF(D92&gt;0,IF((LEFT(D92,2)=LEFT(Data!C$4,2)),"Intra","Inter"),"")</f>
        <v/>
      </c>
      <c r="F92" s="72">
        <f t="shared" si="9"/>
        <v>0</v>
      </c>
      <c r="G92" s="22"/>
      <c r="H92" s="23"/>
      <c r="I92" s="74">
        <f t="shared" si="10"/>
        <v>0</v>
      </c>
      <c r="J92" s="74">
        <f t="shared" si="11"/>
        <v>0</v>
      </c>
      <c r="K92" s="74">
        <f t="shared" si="11"/>
        <v>0</v>
      </c>
      <c r="M92" s="21"/>
      <c r="N92" s="74">
        <f t="shared" si="12"/>
        <v>0</v>
      </c>
      <c r="O92" s="74">
        <f t="shared" si="13"/>
        <v>0</v>
      </c>
      <c r="P92" s="74">
        <f t="shared" si="13"/>
        <v>0</v>
      </c>
    </row>
    <row r="93" spans="1:16">
      <c r="A93" s="183"/>
      <c r="B93" s="184"/>
      <c r="C93" s="184"/>
      <c r="D93" s="153"/>
      <c r="E93" s="71" t="str">
        <f>IF(D93&gt;0,IF((LEFT(D93,2)=LEFT(Data!C$4,2)),"Intra","Inter"),"")</f>
        <v/>
      </c>
      <c r="F93" s="72">
        <f t="shared" si="9"/>
        <v>0</v>
      </c>
      <c r="G93" s="22"/>
      <c r="H93" s="23"/>
      <c r="I93" s="74">
        <f t="shared" si="10"/>
        <v>0</v>
      </c>
      <c r="J93" s="74">
        <f t="shared" si="11"/>
        <v>0</v>
      </c>
      <c r="K93" s="74">
        <f t="shared" si="11"/>
        <v>0</v>
      </c>
      <c r="M93" s="21"/>
      <c r="N93" s="74">
        <f t="shared" si="12"/>
        <v>0</v>
      </c>
      <c r="O93" s="74">
        <f t="shared" si="13"/>
        <v>0</v>
      </c>
      <c r="P93" s="74">
        <f t="shared" si="13"/>
        <v>0</v>
      </c>
    </row>
    <row r="94" spans="1:16">
      <c r="A94" s="183"/>
      <c r="B94" s="184"/>
      <c r="C94" s="184"/>
      <c r="D94" s="153"/>
      <c r="E94" s="71" t="str">
        <f>IF(D94&gt;0,IF((LEFT(D94,2)=LEFT(Data!C$4,2)),"Intra","Inter"),"")</f>
        <v/>
      </c>
      <c r="F94" s="72">
        <f t="shared" si="9"/>
        <v>0</v>
      </c>
      <c r="G94" s="22"/>
      <c r="H94" s="23"/>
      <c r="I94" s="74">
        <f t="shared" si="10"/>
        <v>0</v>
      </c>
      <c r="J94" s="74">
        <f t="shared" si="11"/>
        <v>0</v>
      </c>
      <c r="K94" s="74">
        <f t="shared" si="11"/>
        <v>0</v>
      </c>
      <c r="M94" s="21"/>
      <c r="N94" s="74">
        <f t="shared" si="12"/>
        <v>0</v>
      </c>
      <c r="O94" s="74">
        <f t="shared" si="13"/>
        <v>0</v>
      </c>
      <c r="P94" s="74">
        <f t="shared" si="13"/>
        <v>0</v>
      </c>
    </row>
    <row r="95" spans="1:16">
      <c r="A95" s="183"/>
      <c r="B95" s="184"/>
      <c r="C95" s="184"/>
      <c r="D95" s="153"/>
      <c r="E95" s="71" t="str">
        <f>IF(D95&gt;0,IF((LEFT(D95,2)=LEFT(Data!C$4,2)),"Intra","Inter"),"")</f>
        <v/>
      </c>
      <c r="F95" s="72">
        <f t="shared" si="9"/>
        <v>0</v>
      </c>
      <c r="G95" s="22"/>
      <c r="H95" s="23"/>
      <c r="I95" s="74">
        <f t="shared" si="10"/>
        <v>0</v>
      </c>
      <c r="J95" s="74">
        <f t="shared" si="11"/>
        <v>0</v>
      </c>
      <c r="K95" s="74">
        <f t="shared" si="11"/>
        <v>0</v>
      </c>
      <c r="M95" s="21"/>
      <c r="N95" s="74">
        <f t="shared" si="12"/>
        <v>0</v>
      </c>
      <c r="O95" s="74">
        <f t="shared" si="13"/>
        <v>0</v>
      </c>
      <c r="P95" s="74">
        <f t="shared" si="13"/>
        <v>0</v>
      </c>
    </row>
    <row r="96" spans="1:16">
      <c r="A96" s="183"/>
      <c r="B96" s="184"/>
      <c r="C96" s="184"/>
      <c r="D96" s="153"/>
      <c r="E96" s="71" t="str">
        <f>IF(D96&gt;0,IF((LEFT(D96,2)=LEFT(Data!C$4,2)),"Intra","Inter"),"")</f>
        <v/>
      </c>
      <c r="F96" s="72">
        <f t="shared" si="9"/>
        <v>0</v>
      </c>
      <c r="G96" s="22"/>
      <c r="H96" s="23"/>
      <c r="I96" s="74">
        <f t="shared" si="10"/>
        <v>0</v>
      </c>
      <c r="J96" s="74">
        <f t="shared" si="11"/>
        <v>0</v>
      </c>
      <c r="K96" s="74">
        <f t="shared" si="11"/>
        <v>0</v>
      </c>
      <c r="M96" s="21"/>
      <c r="N96" s="74">
        <f t="shared" si="12"/>
        <v>0</v>
      </c>
      <c r="O96" s="74">
        <f t="shared" si="13"/>
        <v>0</v>
      </c>
      <c r="P96" s="74">
        <f t="shared" si="13"/>
        <v>0</v>
      </c>
    </row>
    <row r="97" spans="1:16">
      <c r="A97" s="183"/>
      <c r="B97" s="184"/>
      <c r="C97" s="184"/>
      <c r="D97" s="153"/>
      <c r="E97" s="71" t="str">
        <f>IF(D97&gt;0,IF((LEFT(D97,2)=LEFT(Data!C$4,2)),"Intra","Inter"),"")</f>
        <v/>
      </c>
      <c r="F97" s="72">
        <f t="shared" si="9"/>
        <v>0</v>
      </c>
      <c r="G97" s="22"/>
      <c r="H97" s="23"/>
      <c r="I97" s="74">
        <f t="shared" si="10"/>
        <v>0</v>
      </c>
      <c r="J97" s="74">
        <f t="shared" si="11"/>
        <v>0</v>
      </c>
      <c r="K97" s="74">
        <f t="shared" si="11"/>
        <v>0</v>
      </c>
      <c r="M97" s="21"/>
      <c r="N97" s="74">
        <f t="shared" si="12"/>
        <v>0</v>
      </c>
      <c r="O97" s="74">
        <f t="shared" si="13"/>
        <v>0</v>
      </c>
      <c r="P97" s="74">
        <f t="shared" si="13"/>
        <v>0</v>
      </c>
    </row>
    <row r="98" spans="1:16">
      <c r="A98" s="183"/>
      <c r="B98" s="184"/>
      <c r="C98" s="184"/>
      <c r="D98" s="153"/>
      <c r="E98" s="71" t="str">
        <f>IF(D98&gt;0,IF((LEFT(D98,2)=LEFT(Data!C$4,2)),"Intra","Inter"),"")</f>
        <v/>
      </c>
      <c r="F98" s="72">
        <f t="shared" si="9"/>
        <v>0</v>
      </c>
      <c r="G98" s="22"/>
      <c r="H98" s="23"/>
      <c r="I98" s="74">
        <f t="shared" si="10"/>
        <v>0</v>
      </c>
      <c r="J98" s="74">
        <f t="shared" si="11"/>
        <v>0</v>
      </c>
      <c r="K98" s="74">
        <f t="shared" si="11"/>
        <v>0</v>
      </c>
      <c r="M98" s="21"/>
      <c r="N98" s="74">
        <f t="shared" si="12"/>
        <v>0</v>
      </c>
      <c r="O98" s="74">
        <f t="shared" si="13"/>
        <v>0</v>
      </c>
      <c r="P98" s="74">
        <f t="shared" si="13"/>
        <v>0</v>
      </c>
    </row>
    <row r="99" spans="1:16">
      <c r="A99" s="183"/>
      <c r="B99" s="184"/>
      <c r="C99" s="184"/>
      <c r="D99" s="153"/>
      <c r="E99" s="71" t="str">
        <f>IF(D99&gt;0,IF((LEFT(D99,2)=LEFT(Data!C$4,2)),"Intra","Inter"),"")</f>
        <v/>
      </c>
      <c r="F99" s="72">
        <f t="shared" si="9"/>
        <v>0</v>
      </c>
      <c r="G99" s="22"/>
      <c r="H99" s="23"/>
      <c r="I99" s="74">
        <f t="shared" si="10"/>
        <v>0</v>
      </c>
      <c r="J99" s="74">
        <f t="shared" si="11"/>
        <v>0</v>
      </c>
      <c r="K99" s="74">
        <f t="shared" si="11"/>
        <v>0</v>
      </c>
      <c r="M99" s="21"/>
      <c r="N99" s="74">
        <f t="shared" si="12"/>
        <v>0</v>
      </c>
      <c r="O99" s="74">
        <f t="shared" si="13"/>
        <v>0</v>
      </c>
      <c r="P99" s="74">
        <f t="shared" si="13"/>
        <v>0</v>
      </c>
    </row>
    <row r="100" spans="1:16">
      <c r="A100" s="183"/>
      <c r="B100" s="184"/>
      <c r="C100" s="184"/>
      <c r="D100" s="153"/>
      <c r="E100" s="71" t="str">
        <f>IF(D100&gt;0,IF((LEFT(D100,2)=LEFT(Data!C$4,2)),"Intra","Inter"),"")</f>
        <v/>
      </c>
      <c r="F100" s="72">
        <f t="shared" si="9"/>
        <v>0</v>
      </c>
      <c r="G100" s="22"/>
      <c r="H100" s="23"/>
      <c r="I100" s="74">
        <f t="shared" si="10"/>
        <v>0</v>
      </c>
      <c r="J100" s="74">
        <f t="shared" si="11"/>
        <v>0</v>
      </c>
      <c r="K100" s="74">
        <f t="shared" si="11"/>
        <v>0</v>
      </c>
      <c r="M100" s="21"/>
      <c r="N100" s="74">
        <f t="shared" si="12"/>
        <v>0</v>
      </c>
      <c r="O100" s="74">
        <f t="shared" si="13"/>
        <v>0</v>
      </c>
      <c r="P100" s="74">
        <f t="shared" si="13"/>
        <v>0</v>
      </c>
    </row>
    <row r="101" spans="1:16">
      <c r="A101" s="183"/>
      <c r="B101" s="184"/>
      <c r="C101" s="184"/>
      <c r="D101" s="153"/>
      <c r="E101" s="71" t="str">
        <f>IF(D101&gt;0,IF((LEFT(D101,2)=LEFT(Data!C$4,2)),"Intra","Inter"),"")</f>
        <v/>
      </c>
      <c r="F101" s="72">
        <f t="shared" si="9"/>
        <v>0</v>
      </c>
      <c r="G101" s="22"/>
      <c r="H101" s="23"/>
      <c r="I101" s="74">
        <f t="shared" si="10"/>
        <v>0</v>
      </c>
      <c r="J101" s="74">
        <f t="shared" si="11"/>
        <v>0</v>
      </c>
      <c r="K101" s="74">
        <f t="shared" si="11"/>
        <v>0</v>
      </c>
      <c r="M101" s="21"/>
      <c r="N101" s="74">
        <f t="shared" si="12"/>
        <v>0</v>
      </c>
      <c r="O101" s="74">
        <f t="shared" si="13"/>
        <v>0</v>
      </c>
      <c r="P101" s="74">
        <f t="shared" si="13"/>
        <v>0</v>
      </c>
    </row>
    <row r="102" spans="1:16">
      <c r="A102" s="183"/>
      <c r="B102" s="184"/>
      <c r="C102" s="184"/>
      <c r="D102" s="153"/>
      <c r="E102" s="71" t="str">
        <f>IF(D102&gt;0,IF((LEFT(D102,2)=LEFT(Data!C$4,2)),"Intra","Inter"),"")</f>
        <v/>
      </c>
      <c r="F102" s="72">
        <f t="shared" si="9"/>
        <v>0</v>
      </c>
      <c r="G102" s="22"/>
      <c r="H102" s="23"/>
      <c r="I102" s="74">
        <f t="shared" si="10"/>
        <v>0</v>
      </c>
      <c r="J102" s="74">
        <f t="shared" si="11"/>
        <v>0</v>
      </c>
      <c r="K102" s="74">
        <f t="shared" si="11"/>
        <v>0</v>
      </c>
      <c r="M102" s="21"/>
      <c r="N102" s="74">
        <f t="shared" si="12"/>
        <v>0</v>
      </c>
      <c r="O102" s="74">
        <f t="shared" si="13"/>
        <v>0</v>
      </c>
      <c r="P102" s="74">
        <f t="shared" si="13"/>
        <v>0</v>
      </c>
    </row>
    <row r="103" spans="1:16">
      <c r="A103" s="183"/>
      <c r="B103" s="184"/>
      <c r="C103" s="184"/>
      <c r="D103" s="153"/>
      <c r="E103" s="71" t="str">
        <f>IF(D103&gt;0,IF((LEFT(D103,2)=LEFT(Data!C$4,2)),"Intra","Inter"),"")</f>
        <v/>
      </c>
      <c r="F103" s="72">
        <f t="shared" si="9"/>
        <v>0</v>
      </c>
      <c r="G103" s="22"/>
      <c r="H103" s="23"/>
      <c r="I103" s="74">
        <f t="shared" si="10"/>
        <v>0</v>
      </c>
      <c r="J103" s="74">
        <f t="shared" si="11"/>
        <v>0</v>
      </c>
      <c r="K103" s="74">
        <f t="shared" si="11"/>
        <v>0</v>
      </c>
      <c r="M103" s="21"/>
      <c r="N103" s="74">
        <f t="shared" si="12"/>
        <v>0</v>
      </c>
      <c r="O103" s="74">
        <f t="shared" si="13"/>
        <v>0</v>
      </c>
      <c r="P103" s="74">
        <f t="shared" si="13"/>
        <v>0</v>
      </c>
    </row>
    <row r="104" spans="1:16">
      <c r="A104" s="183"/>
      <c r="B104" s="184"/>
      <c r="C104" s="184"/>
      <c r="D104" s="153"/>
      <c r="E104" s="71" t="str">
        <f>IF(D104&gt;0,IF((LEFT(D104,2)=LEFT(Data!C$4,2)),"Intra","Inter"),"")</f>
        <v/>
      </c>
      <c r="F104" s="72">
        <f t="shared" si="9"/>
        <v>0</v>
      </c>
      <c r="G104" s="22"/>
      <c r="H104" s="23"/>
      <c r="I104" s="74">
        <f t="shared" si="10"/>
        <v>0</v>
      </c>
      <c r="J104" s="74">
        <f t="shared" si="11"/>
        <v>0</v>
      </c>
      <c r="K104" s="74">
        <f t="shared" si="11"/>
        <v>0</v>
      </c>
      <c r="M104" s="21"/>
      <c r="N104" s="74">
        <f t="shared" si="12"/>
        <v>0</v>
      </c>
      <c r="O104" s="74">
        <f t="shared" si="13"/>
        <v>0</v>
      </c>
      <c r="P104" s="74">
        <f t="shared" si="13"/>
        <v>0</v>
      </c>
    </row>
    <row r="105" spans="1:16">
      <c r="A105" s="183"/>
      <c r="B105" s="184"/>
      <c r="C105" s="184"/>
      <c r="D105" s="153"/>
      <c r="E105" s="71" t="str">
        <f>IF(D105&gt;0,IF((LEFT(D105,2)=LEFT(Data!C$4,2)),"Intra","Inter"),"")</f>
        <v/>
      </c>
      <c r="F105" s="72">
        <f t="shared" si="9"/>
        <v>0</v>
      </c>
      <c r="G105" s="22"/>
      <c r="H105" s="23"/>
      <c r="I105" s="74">
        <f t="shared" si="10"/>
        <v>0</v>
      </c>
      <c r="J105" s="74">
        <f t="shared" si="11"/>
        <v>0</v>
      </c>
      <c r="K105" s="74">
        <f t="shared" si="11"/>
        <v>0</v>
      </c>
      <c r="M105" s="21"/>
      <c r="N105" s="74">
        <f t="shared" si="12"/>
        <v>0</v>
      </c>
      <c r="O105" s="74">
        <f t="shared" si="13"/>
        <v>0</v>
      </c>
      <c r="P105" s="74">
        <f t="shared" si="13"/>
        <v>0</v>
      </c>
    </row>
    <row r="106" spans="1:16">
      <c r="A106" s="183"/>
      <c r="B106" s="184"/>
      <c r="C106" s="184"/>
      <c r="D106" s="153"/>
      <c r="E106" s="71" t="str">
        <f>IF(D106&gt;0,IF((LEFT(D106,2)=LEFT(Data!C$4,2)),"Intra","Inter"),"")</f>
        <v/>
      </c>
      <c r="F106" s="72">
        <f t="shared" si="9"/>
        <v>0</v>
      </c>
      <c r="G106" s="22"/>
      <c r="H106" s="23"/>
      <c r="I106" s="74">
        <f t="shared" si="10"/>
        <v>0</v>
      </c>
      <c r="J106" s="74">
        <f t="shared" si="11"/>
        <v>0</v>
      </c>
      <c r="K106" s="74">
        <f t="shared" si="11"/>
        <v>0</v>
      </c>
      <c r="M106" s="21"/>
      <c r="N106" s="74">
        <f t="shared" si="12"/>
        <v>0</v>
      </c>
      <c r="O106" s="74">
        <f t="shared" si="13"/>
        <v>0</v>
      </c>
      <c r="P106" s="74">
        <f t="shared" si="13"/>
        <v>0</v>
      </c>
    </row>
    <row r="107" spans="1:16">
      <c r="A107" s="183"/>
      <c r="B107" s="184"/>
      <c r="C107" s="184"/>
      <c r="D107" s="153"/>
      <c r="E107" s="71" t="str">
        <f>IF(D107&gt;0,IF((LEFT(D107,2)=LEFT(Data!C$4,2)),"Intra","Inter"),"")</f>
        <v/>
      </c>
      <c r="F107" s="72">
        <f t="shared" si="9"/>
        <v>0</v>
      </c>
      <c r="G107" s="22"/>
      <c r="H107" s="23"/>
      <c r="I107" s="74">
        <f t="shared" si="10"/>
        <v>0</v>
      </c>
      <c r="J107" s="74">
        <f t="shared" si="11"/>
        <v>0</v>
      </c>
      <c r="K107" s="74">
        <f t="shared" si="11"/>
        <v>0</v>
      </c>
      <c r="M107" s="21"/>
      <c r="N107" s="74">
        <f t="shared" si="12"/>
        <v>0</v>
      </c>
      <c r="O107" s="74">
        <f t="shared" si="13"/>
        <v>0</v>
      </c>
      <c r="P107" s="74">
        <f t="shared" si="13"/>
        <v>0</v>
      </c>
    </row>
    <row r="108" spans="1:16">
      <c r="A108" s="183"/>
      <c r="B108" s="184"/>
      <c r="C108" s="184"/>
      <c r="D108" s="153"/>
      <c r="E108" s="71" t="str">
        <f>IF(D108&gt;0,IF((LEFT(D108,2)=LEFT(Data!C$4,2)),"Intra","Inter"),"")</f>
        <v/>
      </c>
      <c r="F108" s="72">
        <f t="shared" si="9"/>
        <v>0</v>
      </c>
      <c r="G108" s="22"/>
      <c r="H108" s="23"/>
      <c r="I108" s="74">
        <f t="shared" si="10"/>
        <v>0</v>
      </c>
      <c r="J108" s="74">
        <f t="shared" si="11"/>
        <v>0</v>
      </c>
      <c r="K108" s="74">
        <f t="shared" si="11"/>
        <v>0</v>
      </c>
      <c r="M108" s="21"/>
      <c r="N108" s="74">
        <f t="shared" si="12"/>
        <v>0</v>
      </c>
      <c r="O108" s="74">
        <f t="shared" si="13"/>
        <v>0</v>
      </c>
      <c r="P108" s="74">
        <f t="shared" si="13"/>
        <v>0</v>
      </c>
    </row>
    <row r="109" spans="1:16">
      <c r="A109" s="183"/>
      <c r="B109" s="184"/>
      <c r="C109" s="184"/>
      <c r="D109" s="153"/>
      <c r="E109" s="71" t="str">
        <f>IF(D109&gt;0,IF((LEFT(D109,2)=LEFT(Data!C$4,2)),"Intra","Inter"),"")</f>
        <v/>
      </c>
      <c r="F109" s="72">
        <f t="shared" si="9"/>
        <v>0</v>
      </c>
      <c r="G109" s="22"/>
      <c r="H109" s="23"/>
      <c r="I109" s="74">
        <f t="shared" si="10"/>
        <v>0</v>
      </c>
      <c r="J109" s="74">
        <f t="shared" si="11"/>
        <v>0</v>
      </c>
      <c r="K109" s="74">
        <f t="shared" si="11"/>
        <v>0</v>
      </c>
      <c r="M109" s="21"/>
      <c r="N109" s="74">
        <f t="shared" si="12"/>
        <v>0</v>
      </c>
      <c r="O109" s="74">
        <f t="shared" si="13"/>
        <v>0</v>
      </c>
      <c r="P109" s="74">
        <f t="shared" si="13"/>
        <v>0</v>
      </c>
    </row>
    <row r="110" spans="1:16">
      <c r="A110" s="183"/>
      <c r="B110" s="184"/>
      <c r="C110" s="184"/>
      <c r="D110" s="153"/>
      <c r="E110" s="71" t="str">
        <f>IF(D110&gt;0,IF((LEFT(D110,2)=LEFT(Data!C$4,2)),"Intra","Inter"),"")</f>
        <v/>
      </c>
      <c r="F110" s="72">
        <f t="shared" si="9"/>
        <v>0</v>
      </c>
      <c r="G110" s="22"/>
      <c r="H110" s="23"/>
      <c r="I110" s="74">
        <f t="shared" si="10"/>
        <v>0</v>
      </c>
      <c r="J110" s="74">
        <f t="shared" si="11"/>
        <v>0</v>
      </c>
      <c r="K110" s="74">
        <f t="shared" si="11"/>
        <v>0</v>
      </c>
      <c r="M110" s="21"/>
      <c r="N110" s="74">
        <f t="shared" si="12"/>
        <v>0</v>
      </c>
      <c r="O110" s="74">
        <f t="shared" si="13"/>
        <v>0</v>
      </c>
      <c r="P110" s="74">
        <f t="shared" si="13"/>
        <v>0</v>
      </c>
    </row>
    <row r="111" spans="1:16">
      <c r="A111" s="183"/>
      <c r="B111" s="184"/>
      <c r="C111" s="184"/>
      <c r="D111" s="153"/>
      <c r="E111" s="71" t="str">
        <f>IF(D111&gt;0,IF((LEFT(D111,2)=LEFT(Data!C$4,2)),"Intra","Inter"),"")</f>
        <v/>
      </c>
      <c r="F111" s="72">
        <f t="shared" si="9"/>
        <v>0</v>
      </c>
      <c r="G111" s="22"/>
      <c r="H111" s="23"/>
      <c r="I111" s="74">
        <f t="shared" si="10"/>
        <v>0</v>
      </c>
      <c r="J111" s="74">
        <f t="shared" si="11"/>
        <v>0</v>
      </c>
      <c r="K111" s="74">
        <f t="shared" si="11"/>
        <v>0</v>
      </c>
      <c r="M111" s="21"/>
      <c r="N111" s="74">
        <f t="shared" si="12"/>
        <v>0</v>
      </c>
      <c r="O111" s="74">
        <f t="shared" si="13"/>
        <v>0</v>
      </c>
      <c r="P111" s="74">
        <f t="shared" si="13"/>
        <v>0</v>
      </c>
    </row>
    <row r="112" spans="1:16">
      <c r="A112" s="183"/>
      <c r="B112" s="184"/>
      <c r="C112" s="184"/>
      <c r="D112" s="153"/>
      <c r="E112" s="71" t="str">
        <f>IF(D112&gt;0,IF((LEFT(D112,2)=LEFT(Data!C$4,2)),"Intra","Inter"),"")</f>
        <v/>
      </c>
      <c r="F112" s="72">
        <f t="shared" si="9"/>
        <v>0</v>
      </c>
      <c r="G112" s="22"/>
      <c r="H112" s="23"/>
      <c r="I112" s="74">
        <f t="shared" si="10"/>
        <v>0</v>
      </c>
      <c r="J112" s="74">
        <f t="shared" si="11"/>
        <v>0</v>
      </c>
      <c r="K112" s="74">
        <f t="shared" si="11"/>
        <v>0</v>
      </c>
      <c r="M112" s="21"/>
      <c r="N112" s="74">
        <f t="shared" si="12"/>
        <v>0</v>
      </c>
      <c r="O112" s="74">
        <f t="shared" si="13"/>
        <v>0</v>
      </c>
      <c r="P112" s="74">
        <f t="shared" si="13"/>
        <v>0</v>
      </c>
    </row>
    <row r="113" spans="1:16">
      <c r="A113" s="183"/>
      <c r="B113" s="184"/>
      <c r="C113" s="184"/>
      <c r="D113" s="153"/>
      <c r="E113" s="71" t="str">
        <f>IF(D113&gt;0,IF((LEFT(D113,2)=LEFT(Data!C$4,2)),"Intra","Inter"),"")</f>
        <v/>
      </c>
      <c r="F113" s="72">
        <f t="shared" si="9"/>
        <v>0</v>
      </c>
      <c r="G113" s="22"/>
      <c r="H113" s="23"/>
      <c r="I113" s="74">
        <f t="shared" si="10"/>
        <v>0</v>
      </c>
      <c r="J113" s="74">
        <f t="shared" si="11"/>
        <v>0</v>
      </c>
      <c r="K113" s="74">
        <f t="shared" si="11"/>
        <v>0</v>
      </c>
      <c r="M113" s="21"/>
      <c r="N113" s="74">
        <f t="shared" si="12"/>
        <v>0</v>
      </c>
      <c r="O113" s="74">
        <f t="shared" si="13"/>
        <v>0</v>
      </c>
      <c r="P113" s="74">
        <f t="shared" si="13"/>
        <v>0</v>
      </c>
    </row>
    <row r="114" spans="1:16">
      <c r="A114" s="183"/>
      <c r="B114" s="184"/>
      <c r="C114" s="184"/>
      <c r="D114" s="153"/>
      <c r="E114" s="71" t="str">
        <f>IF(D114&gt;0,IF((LEFT(D114,2)=LEFT(Data!C$4,2)),"Intra","Inter"),"")</f>
        <v/>
      </c>
      <c r="F114" s="72">
        <f t="shared" si="9"/>
        <v>0</v>
      </c>
      <c r="G114" s="22"/>
      <c r="H114" s="23"/>
      <c r="I114" s="74">
        <f t="shared" si="10"/>
        <v>0</v>
      </c>
      <c r="J114" s="74">
        <f t="shared" si="11"/>
        <v>0</v>
      </c>
      <c r="K114" s="74">
        <f t="shared" si="11"/>
        <v>0</v>
      </c>
      <c r="M114" s="21"/>
      <c r="N114" s="74">
        <f t="shared" si="12"/>
        <v>0</v>
      </c>
      <c r="O114" s="74">
        <f t="shared" si="13"/>
        <v>0</v>
      </c>
      <c r="P114" s="74">
        <f t="shared" si="13"/>
        <v>0</v>
      </c>
    </row>
    <row r="115" spans="1:16">
      <c r="A115" s="183"/>
      <c r="B115" s="184"/>
      <c r="C115" s="184"/>
      <c r="D115" s="153"/>
      <c r="E115" s="71" t="str">
        <f>IF(D115&gt;0,IF((LEFT(D115,2)=LEFT(Data!C$4,2)),"Intra","Inter"),"")</f>
        <v/>
      </c>
      <c r="F115" s="72">
        <f t="shared" si="9"/>
        <v>0</v>
      </c>
      <c r="G115" s="22"/>
      <c r="H115" s="23"/>
      <c r="I115" s="74">
        <f t="shared" si="10"/>
        <v>0</v>
      </c>
      <c r="J115" s="74">
        <f t="shared" si="11"/>
        <v>0</v>
      </c>
      <c r="K115" s="74">
        <f t="shared" si="11"/>
        <v>0</v>
      </c>
      <c r="M115" s="21"/>
      <c r="N115" s="74">
        <f t="shared" si="12"/>
        <v>0</v>
      </c>
      <c r="O115" s="74">
        <f t="shared" si="13"/>
        <v>0</v>
      </c>
      <c r="P115" s="74">
        <f t="shared" si="13"/>
        <v>0</v>
      </c>
    </row>
    <row r="116" spans="1:16">
      <c r="A116" s="183"/>
      <c r="B116" s="184"/>
      <c r="C116" s="184"/>
      <c r="D116" s="153"/>
      <c r="E116" s="71" t="str">
        <f>IF(D116&gt;0,IF((LEFT(D116,2)=LEFT(Data!C$4,2)),"Intra","Inter"),"")</f>
        <v/>
      </c>
      <c r="F116" s="72">
        <f t="shared" si="9"/>
        <v>0</v>
      </c>
      <c r="G116" s="22"/>
      <c r="H116" s="23"/>
      <c r="I116" s="74">
        <f t="shared" si="10"/>
        <v>0</v>
      </c>
      <c r="J116" s="74">
        <f t="shared" si="11"/>
        <v>0</v>
      </c>
      <c r="K116" s="74">
        <f t="shared" si="11"/>
        <v>0</v>
      </c>
      <c r="M116" s="21"/>
      <c r="N116" s="74">
        <f t="shared" si="12"/>
        <v>0</v>
      </c>
      <c r="O116" s="74">
        <f t="shared" si="13"/>
        <v>0</v>
      </c>
      <c r="P116" s="74">
        <f t="shared" si="13"/>
        <v>0</v>
      </c>
    </row>
    <row r="117" spans="1:16">
      <c r="A117" s="183"/>
      <c r="B117" s="184"/>
      <c r="C117" s="184"/>
      <c r="D117" s="153"/>
      <c r="E117" s="71" t="str">
        <f>IF(D117&gt;0,IF((LEFT(D117,2)=LEFT(Data!C$4,2)),"Intra","Inter"),"")</f>
        <v/>
      </c>
      <c r="F117" s="72">
        <f t="shared" si="9"/>
        <v>0</v>
      </c>
      <c r="G117" s="22"/>
      <c r="H117" s="23"/>
      <c r="I117" s="74">
        <f t="shared" si="10"/>
        <v>0</v>
      </c>
      <c r="J117" s="74">
        <f t="shared" si="11"/>
        <v>0</v>
      </c>
      <c r="K117" s="74">
        <f t="shared" si="11"/>
        <v>0</v>
      </c>
      <c r="M117" s="21"/>
      <c r="N117" s="74">
        <f t="shared" si="12"/>
        <v>0</v>
      </c>
      <c r="O117" s="74">
        <f t="shared" si="13"/>
        <v>0</v>
      </c>
      <c r="P117" s="74">
        <f t="shared" si="13"/>
        <v>0</v>
      </c>
    </row>
    <row r="118" spans="1:16">
      <c r="A118" s="183"/>
      <c r="B118" s="184"/>
      <c r="C118" s="184"/>
      <c r="D118" s="153"/>
      <c r="E118" s="71" t="str">
        <f>IF(D118&gt;0,IF((LEFT(D118,2)=LEFT(Data!C$4,2)),"Intra","Inter"),"")</f>
        <v/>
      </c>
      <c r="F118" s="72">
        <f t="shared" si="9"/>
        <v>0</v>
      </c>
      <c r="G118" s="22"/>
      <c r="H118" s="23"/>
      <c r="I118" s="74">
        <f t="shared" si="10"/>
        <v>0</v>
      </c>
      <c r="J118" s="74">
        <f t="shared" si="11"/>
        <v>0</v>
      </c>
      <c r="K118" s="74">
        <f t="shared" si="11"/>
        <v>0</v>
      </c>
      <c r="M118" s="21"/>
      <c r="N118" s="74">
        <f t="shared" si="12"/>
        <v>0</v>
      </c>
      <c r="O118" s="74">
        <f t="shared" si="13"/>
        <v>0</v>
      </c>
      <c r="P118" s="74">
        <f t="shared" si="13"/>
        <v>0</v>
      </c>
    </row>
    <row r="119" spans="1:16">
      <c r="A119" s="183"/>
      <c r="B119" s="184"/>
      <c r="C119" s="184"/>
      <c r="D119" s="153"/>
      <c r="E119" s="71" t="str">
        <f>IF(D119&gt;0,IF((LEFT(D119,2)=LEFT(Data!C$4,2)),"Intra","Inter"),"")</f>
        <v/>
      </c>
      <c r="F119" s="72">
        <f t="shared" si="9"/>
        <v>0</v>
      </c>
      <c r="G119" s="22"/>
      <c r="H119" s="23"/>
      <c r="I119" s="74">
        <f t="shared" si="10"/>
        <v>0</v>
      </c>
      <c r="J119" s="74">
        <f t="shared" si="11"/>
        <v>0</v>
      </c>
      <c r="K119" s="74">
        <f t="shared" si="11"/>
        <v>0</v>
      </c>
      <c r="M119" s="21"/>
      <c r="N119" s="74">
        <f t="shared" si="12"/>
        <v>0</v>
      </c>
      <c r="O119" s="74">
        <f t="shared" si="13"/>
        <v>0</v>
      </c>
      <c r="P119" s="74">
        <f t="shared" si="13"/>
        <v>0</v>
      </c>
    </row>
    <row r="120" spans="1:16">
      <c r="A120" s="183"/>
      <c r="B120" s="184"/>
      <c r="C120" s="184"/>
      <c r="D120" s="153"/>
      <c r="E120" s="71" t="str">
        <f>IF(D120&gt;0,IF((LEFT(D120,2)=LEFT(Data!C$4,2)),"Intra","Inter"),"")</f>
        <v/>
      </c>
      <c r="F120" s="72">
        <f t="shared" si="9"/>
        <v>0</v>
      </c>
      <c r="G120" s="22"/>
      <c r="H120" s="23"/>
      <c r="I120" s="74">
        <f t="shared" si="10"/>
        <v>0</v>
      </c>
      <c r="J120" s="74">
        <f t="shared" si="11"/>
        <v>0</v>
      </c>
      <c r="K120" s="74">
        <f t="shared" si="11"/>
        <v>0</v>
      </c>
      <c r="M120" s="21"/>
      <c r="N120" s="74">
        <f t="shared" si="12"/>
        <v>0</v>
      </c>
      <c r="O120" s="74">
        <f t="shared" si="13"/>
        <v>0</v>
      </c>
      <c r="P120" s="74">
        <f t="shared" si="13"/>
        <v>0</v>
      </c>
    </row>
    <row r="121" spans="1:16">
      <c r="A121" s="183"/>
      <c r="B121" s="184"/>
      <c r="C121" s="184"/>
      <c r="D121" s="153"/>
      <c r="E121" s="71" t="str">
        <f>IF(D121&gt;0,IF((LEFT(D121,2)=LEFT(Data!C$4,2)),"Intra","Inter"),"")</f>
        <v/>
      </c>
      <c r="F121" s="72">
        <f t="shared" si="9"/>
        <v>0</v>
      </c>
      <c r="G121" s="22"/>
      <c r="H121" s="23"/>
      <c r="I121" s="74">
        <f t="shared" si="10"/>
        <v>0</v>
      </c>
      <c r="J121" s="74">
        <f t="shared" si="11"/>
        <v>0</v>
      </c>
      <c r="K121" s="74">
        <f t="shared" si="11"/>
        <v>0</v>
      </c>
      <c r="M121" s="21"/>
      <c r="N121" s="74">
        <f t="shared" si="12"/>
        <v>0</v>
      </c>
      <c r="O121" s="74">
        <f t="shared" si="13"/>
        <v>0</v>
      </c>
      <c r="P121" s="74">
        <f t="shared" si="13"/>
        <v>0</v>
      </c>
    </row>
    <row r="122" spans="1:16">
      <c r="A122" s="183"/>
      <c r="B122" s="184"/>
      <c r="C122" s="184"/>
      <c r="D122" s="153"/>
      <c r="E122" s="71" t="str">
        <f>IF(D122&gt;0,IF((LEFT(D122,2)=LEFT(Data!C$4,2)),"Intra","Inter"),"")</f>
        <v/>
      </c>
      <c r="F122" s="72">
        <f t="shared" si="9"/>
        <v>0</v>
      </c>
      <c r="G122" s="22"/>
      <c r="H122" s="23"/>
      <c r="I122" s="74">
        <f t="shared" si="10"/>
        <v>0</v>
      </c>
      <c r="J122" s="74">
        <f t="shared" si="11"/>
        <v>0</v>
      </c>
      <c r="K122" s="74">
        <f t="shared" si="11"/>
        <v>0</v>
      </c>
      <c r="M122" s="21"/>
      <c r="N122" s="74">
        <f t="shared" si="12"/>
        <v>0</v>
      </c>
      <c r="O122" s="74">
        <f t="shared" si="13"/>
        <v>0</v>
      </c>
      <c r="P122" s="74">
        <f t="shared" si="13"/>
        <v>0</v>
      </c>
    </row>
    <row r="123" spans="1:16">
      <c r="A123" s="183"/>
      <c r="B123" s="184"/>
      <c r="C123" s="184"/>
      <c r="D123" s="153"/>
      <c r="E123" s="71" t="str">
        <f>IF(D123&gt;0,IF((LEFT(D123,2)=LEFT(Data!C$4,2)),"Intra","Inter"),"")</f>
        <v/>
      </c>
      <c r="F123" s="72">
        <f t="shared" si="9"/>
        <v>0</v>
      </c>
      <c r="G123" s="22"/>
      <c r="H123" s="23"/>
      <c r="I123" s="74">
        <f t="shared" si="10"/>
        <v>0</v>
      </c>
      <c r="J123" s="74">
        <f t="shared" si="11"/>
        <v>0</v>
      </c>
      <c r="K123" s="74">
        <f t="shared" si="11"/>
        <v>0</v>
      </c>
      <c r="M123" s="21"/>
      <c r="N123" s="74">
        <f t="shared" si="12"/>
        <v>0</v>
      </c>
      <c r="O123" s="74">
        <f t="shared" si="13"/>
        <v>0</v>
      </c>
      <c r="P123" s="74">
        <f t="shared" si="13"/>
        <v>0</v>
      </c>
    </row>
    <row r="124" spans="1:16">
      <c r="A124" s="183"/>
      <c r="B124" s="184"/>
      <c r="C124" s="184"/>
      <c r="D124" s="153"/>
      <c r="E124" s="71" t="str">
        <f>IF(D124&gt;0,IF((LEFT(D124,2)=LEFT(Data!C$4,2)),"Intra","Inter"),"")</f>
        <v/>
      </c>
      <c r="F124" s="72">
        <f t="shared" si="9"/>
        <v>0</v>
      </c>
      <c r="G124" s="22"/>
      <c r="H124" s="23"/>
      <c r="I124" s="74">
        <f t="shared" si="10"/>
        <v>0</v>
      </c>
      <c r="J124" s="74">
        <f t="shared" si="11"/>
        <v>0</v>
      </c>
      <c r="K124" s="74">
        <f t="shared" si="11"/>
        <v>0</v>
      </c>
      <c r="M124" s="21"/>
      <c r="N124" s="74">
        <f t="shared" si="12"/>
        <v>0</v>
      </c>
      <c r="O124" s="74">
        <f t="shared" si="13"/>
        <v>0</v>
      </c>
      <c r="P124" s="74">
        <f t="shared" si="13"/>
        <v>0</v>
      </c>
    </row>
    <row r="125" spans="1:16">
      <c r="A125" s="183"/>
      <c r="B125" s="184"/>
      <c r="C125" s="184"/>
      <c r="D125" s="153"/>
      <c r="E125" s="71" t="str">
        <f>IF(D125&gt;0,IF((LEFT(D125,2)=LEFT(Data!C$4,2)),"Intra","Inter"),"")</f>
        <v/>
      </c>
      <c r="F125" s="72">
        <f t="shared" si="9"/>
        <v>0</v>
      </c>
      <c r="G125" s="22"/>
      <c r="H125" s="23"/>
      <c r="I125" s="74">
        <f t="shared" si="10"/>
        <v>0</v>
      </c>
      <c r="J125" s="74">
        <f t="shared" si="11"/>
        <v>0</v>
      </c>
      <c r="K125" s="74">
        <f t="shared" si="11"/>
        <v>0</v>
      </c>
      <c r="M125" s="21"/>
      <c r="N125" s="74">
        <f t="shared" si="12"/>
        <v>0</v>
      </c>
      <c r="O125" s="74">
        <f t="shared" si="13"/>
        <v>0</v>
      </c>
      <c r="P125" s="74">
        <f t="shared" si="13"/>
        <v>0</v>
      </c>
    </row>
    <row r="126" spans="1:16">
      <c r="A126" s="183"/>
      <c r="B126" s="184"/>
      <c r="C126" s="184"/>
      <c r="D126" s="153"/>
      <c r="E126" s="71" t="str">
        <f>IF(D126&gt;0,IF((LEFT(D126,2)=LEFT(Data!C$4,2)),"Intra","Inter"),"")</f>
        <v/>
      </c>
      <c r="F126" s="72">
        <f t="shared" si="9"/>
        <v>0</v>
      </c>
      <c r="G126" s="22"/>
      <c r="H126" s="23"/>
      <c r="I126" s="74">
        <f t="shared" si="10"/>
        <v>0</v>
      </c>
      <c r="J126" s="74">
        <f t="shared" si="11"/>
        <v>0</v>
      </c>
      <c r="K126" s="74">
        <f t="shared" si="11"/>
        <v>0</v>
      </c>
      <c r="M126" s="21"/>
      <c r="N126" s="74">
        <f t="shared" si="12"/>
        <v>0</v>
      </c>
      <c r="O126" s="74">
        <f t="shared" si="13"/>
        <v>0</v>
      </c>
      <c r="P126" s="74">
        <f t="shared" si="13"/>
        <v>0</v>
      </c>
    </row>
    <row r="127" spans="1:16">
      <c r="A127" s="183"/>
      <c r="B127" s="184"/>
      <c r="C127" s="184"/>
      <c r="D127" s="153"/>
      <c r="E127" s="71" t="str">
        <f>IF(D127&gt;0,IF((LEFT(D127,2)=LEFT(Data!C$4,2)),"Intra","Inter"),"")</f>
        <v/>
      </c>
      <c r="F127" s="72">
        <f t="shared" si="9"/>
        <v>0</v>
      </c>
      <c r="G127" s="22"/>
      <c r="H127" s="23"/>
      <c r="I127" s="74">
        <f t="shared" si="10"/>
        <v>0</v>
      </c>
      <c r="J127" s="74">
        <f t="shared" si="11"/>
        <v>0</v>
      </c>
      <c r="K127" s="74">
        <f t="shared" si="11"/>
        <v>0</v>
      </c>
      <c r="M127" s="21"/>
      <c r="N127" s="74">
        <f t="shared" si="12"/>
        <v>0</v>
      </c>
      <c r="O127" s="74">
        <f t="shared" si="13"/>
        <v>0</v>
      </c>
      <c r="P127" s="74">
        <f t="shared" si="13"/>
        <v>0</v>
      </c>
    </row>
    <row r="128" spans="1:16">
      <c r="A128" s="183"/>
      <c r="B128" s="184"/>
      <c r="C128" s="184"/>
      <c r="D128" s="153"/>
      <c r="E128" s="71" t="str">
        <f>IF(D128&gt;0,IF((LEFT(D128,2)=LEFT(Data!C$4,2)),"Intra","Inter"),"")</f>
        <v/>
      </c>
      <c r="F128" s="72">
        <f t="shared" si="9"/>
        <v>0</v>
      </c>
      <c r="G128" s="22"/>
      <c r="H128" s="23"/>
      <c r="I128" s="74">
        <f t="shared" si="10"/>
        <v>0</v>
      </c>
      <c r="J128" s="74">
        <f t="shared" si="11"/>
        <v>0</v>
      </c>
      <c r="K128" s="74">
        <f t="shared" si="11"/>
        <v>0</v>
      </c>
      <c r="M128" s="21"/>
      <c r="N128" s="74">
        <f t="shared" si="12"/>
        <v>0</v>
      </c>
      <c r="O128" s="74">
        <f t="shared" si="13"/>
        <v>0</v>
      </c>
      <c r="P128" s="74">
        <f t="shared" si="13"/>
        <v>0</v>
      </c>
    </row>
    <row r="129" spans="1:16">
      <c r="A129" s="183"/>
      <c r="B129" s="184"/>
      <c r="C129" s="184"/>
      <c r="D129" s="153"/>
      <c r="E129" s="71" t="str">
        <f>IF(D129&gt;0,IF((LEFT(D129,2)=LEFT(Data!C$4,2)),"Intra","Inter"),"")</f>
        <v/>
      </c>
      <c r="F129" s="72">
        <f t="shared" si="9"/>
        <v>0</v>
      </c>
      <c r="G129" s="22"/>
      <c r="H129" s="23"/>
      <c r="I129" s="74">
        <f t="shared" si="10"/>
        <v>0</v>
      </c>
      <c r="J129" s="74">
        <f t="shared" si="11"/>
        <v>0</v>
      </c>
      <c r="K129" s="74">
        <f t="shared" si="11"/>
        <v>0</v>
      </c>
      <c r="M129" s="21"/>
      <c r="N129" s="74">
        <f t="shared" si="12"/>
        <v>0</v>
      </c>
      <c r="O129" s="74">
        <f t="shared" si="13"/>
        <v>0</v>
      </c>
      <c r="P129" s="74">
        <f t="shared" si="13"/>
        <v>0</v>
      </c>
    </row>
    <row r="130" spans="1:16">
      <c r="A130" s="183"/>
      <c r="B130" s="184"/>
      <c r="C130" s="184"/>
      <c r="D130" s="153"/>
      <c r="E130" s="71" t="str">
        <f>IF(D130&gt;0,IF((LEFT(D130,2)=LEFT(Data!C$4,2)),"Intra","Inter"),"")</f>
        <v/>
      </c>
      <c r="F130" s="72">
        <f t="shared" si="9"/>
        <v>0</v>
      </c>
      <c r="G130" s="22"/>
      <c r="H130" s="23"/>
      <c r="I130" s="74">
        <f t="shared" si="10"/>
        <v>0</v>
      </c>
      <c r="J130" s="74">
        <f t="shared" si="11"/>
        <v>0</v>
      </c>
      <c r="K130" s="74">
        <f t="shared" si="11"/>
        <v>0</v>
      </c>
      <c r="M130" s="21"/>
      <c r="N130" s="74">
        <f t="shared" si="12"/>
        <v>0</v>
      </c>
      <c r="O130" s="74">
        <f t="shared" si="13"/>
        <v>0</v>
      </c>
      <c r="P130" s="74">
        <f t="shared" si="13"/>
        <v>0</v>
      </c>
    </row>
    <row r="131" spans="1:16">
      <c r="A131" s="183"/>
      <c r="B131" s="184"/>
      <c r="C131" s="184"/>
      <c r="D131" s="153"/>
      <c r="E131" s="71" t="str">
        <f>IF(D131&gt;0,IF((LEFT(D131,2)=LEFT(Data!C$4,2)),"Intra","Inter"),"")</f>
        <v/>
      </c>
      <c r="F131" s="72">
        <f t="shared" si="9"/>
        <v>0</v>
      </c>
      <c r="G131" s="22"/>
      <c r="H131" s="23"/>
      <c r="I131" s="74">
        <f t="shared" si="10"/>
        <v>0</v>
      </c>
      <c r="J131" s="74">
        <f t="shared" si="11"/>
        <v>0</v>
      </c>
      <c r="K131" s="74">
        <f t="shared" si="11"/>
        <v>0</v>
      </c>
      <c r="M131" s="21"/>
      <c r="N131" s="74">
        <f t="shared" si="12"/>
        <v>0</v>
      </c>
      <c r="O131" s="74">
        <f t="shared" si="13"/>
        <v>0</v>
      </c>
      <c r="P131" s="74">
        <f t="shared" si="13"/>
        <v>0</v>
      </c>
    </row>
    <row r="132" spans="1:16">
      <c r="A132" s="183"/>
      <c r="B132" s="184"/>
      <c r="C132" s="184"/>
      <c r="D132" s="153"/>
      <c r="E132" s="71" t="str">
        <f>IF(D132&gt;0,IF((LEFT(D132,2)=LEFT(Data!C$4,2)),"Intra","Inter"),"")</f>
        <v/>
      </c>
      <c r="F132" s="72">
        <f t="shared" si="9"/>
        <v>0</v>
      </c>
      <c r="G132" s="22"/>
      <c r="H132" s="23"/>
      <c r="I132" s="74">
        <f t="shared" si="10"/>
        <v>0</v>
      </c>
      <c r="J132" s="74">
        <f t="shared" si="11"/>
        <v>0</v>
      </c>
      <c r="K132" s="74">
        <f t="shared" si="11"/>
        <v>0</v>
      </c>
      <c r="M132" s="21"/>
      <c r="N132" s="74">
        <f t="shared" si="12"/>
        <v>0</v>
      </c>
      <c r="O132" s="74">
        <f t="shared" si="13"/>
        <v>0</v>
      </c>
      <c r="P132" s="74">
        <f t="shared" si="13"/>
        <v>0</v>
      </c>
    </row>
    <row r="133" spans="1:16">
      <c r="A133" s="183"/>
      <c r="B133" s="184"/>
      <c r="C133" s="184"/>
      <c r="D133" s="153"/>
      <c r="E133" s="71" t="str">
        <f>IF(D133&gt;0,IF((LEFT(D133,2)=LEFT(Data!C$4,2)),"Intra","Inter"),"")</f>
        <v/>
      </c>
      <c r="F133" s="72">
        <f t="shared" si="9"/>
        <v>0</v>
      </c>
      <c r="G133" s="22"/>
      <c r="H133" s="23"/>
      <c r="I133" s="74">
        <f t="shared" si="10"/>
        <v>0</v>
      </c>
      <c r="J133" s="74">
        <f t="shared" si="11"/>
        <v>0</v>
      </c>
      <c r="K133" s="74">
        <f t="shared" si="11"/>
        <v>0</v>
      </c>
      <c r="M133" s="21"/>
      <c r="N133" s="74">
        <f t="shared" si="12"/>
        <v>0</v>
      </c>
      <c r="O133" s="74">
        <f t="shared" si="13"/>
        <v>0</v>
      </c>
      <c r="P133" s="74">
        <f t="shared" si="13"/>
        <v>0</v>
      </c>
    </row>
    <row r="134" spans="1:16">
      <c r="A134" s="183"/>
      <c r="B134" s="184"/>
      <c r="C134" s="184"/>
      <c r="D134" s="153"/>
      <c r="E134" s="71" t="str">
        <f>IF(D134&gt;0,IF((LEFT(D134,2)=LEFT(Data!C$4,2)),"Intra","Inter"),"")</f>
        <v/>
      </c>
      <c r="F134" s="72">
        <f t="shared" si="9"/>
        <v>0</v>
      </c>
      <c r="G134" s="22"/>
      <c r="H134" s="23"/>
      <c r="I134" s="74">
        <f t="shared" si="10"/>
        <v>0</v>
      </c>
      <c r="J134" s="74">
        <f t="shared" si="11"/>
        <v>0</v>
      </c>
      <c r="K134" s="74">
        <f t="shared" si="11"/>
        <v>0</v>
      </c>
      <c r="M134" s="21"/>
      <c r="N134" s="74">
        <f t="shared" si="12"/>
        <v>0</v>
      </c>
      <c r="O134" s="74">
        <f t="shared" si="13"/>
        <v>0</v>
      </c>
      <c r="P134" s="74">
        <f t="shared" si="13"/>
        <v>0</v>
      </c>
    </row>
    <row r="135" spans="1:16">
      <c r="A135" s="183"/>
      <c r="B135" s="184"/>
      <c r="C135" s="184"/>
      <c r="D135" s="153"/>
      <c r="E135" s="71" t="str">
        <f>IF(D135&gt;0,IF((LEFT(D135,2)=LEFT(Data!C$4,2)),"Intra","Inter"),"")</f>
        <v/>
      </c>
      <c r="F135" s="72">
        <f t="shared" si="9"/>
        <v>0</v>
      </c>
      <c r="G135" s="22"/>
      <c r="H135" s="23"/>
      <c r="I135" s="74">
        <f t="shared" si="10"/>
        <v>0</v>
      </c>
      <c r="J135" s="74">
        <f t="shared" si="11"/>
        <v>0</v>
      </c>
      <c r="K135" s="74">
        <f t="shared" si="11"/>
        <v>0</v>
      </c>
      <c r="M135" s="21"/>
      <c r="N135" s="74">
        <f t="shared" si="12"/>
        <v>0</v>
      </c>
      <c r="O135" s="74">
        <f t="shared" si="13"/>
        <v>0</v>
      </c>
      <c r="P135" s="74">
        <f t="shared" si="13"/>
        <v>0</v>
      </c>
    </row>
    <row r="136" spans="1:16">
      <c r="A136" s="183"/>
      <c r="B136" s="184"/>
      <c r="C136" s="184"/>
      <c r="D136" s="153"/>
      <c r="E136" s="71" t="str">
        <f>IF(D136&gt;0,IF((LEFT(D136,2)=LEFT(Data!C$4,2)),"Intra","Inter"),"")</f>
        <v/>
      </c>
      <c r="F136" s="72">
        <f t="shared" si="9"/>
        <v>0</v>
      </c>
      <c r="G136" s="22"/>
      <c r="H136" s="23"/>
      <c r="I136" s="74">
        <f t="shared" si="10"/>
        <v>0</v>
      </c>
      <c r="J136" s="74">
        <f t="shared" si="11"/>
        <v>0</v>
      </c>
      <c r="K136" s="74">
        <f t="shared" si="11"/>
        <v>0</v>
      </c>
      <c r="M136" s="21"/>
      <c r="N136" s="74">
        <f t="shared" si="12"/>
        <v>0</v>
      </c>
      <c r="O136" s="74">
        <f t="shared" si="13"/>
        <v>0</v>
      </c>
      <c r="P136" s="74">
        <f t="shared" si="13"/>
        <v>0</v>
      </c>
    </row>
    <row r="137" spans="1:16">
      <c r="A137" s="183"/>
      <c r="B137" s="184"/>
      <c r="C137" s="184"/>
      <c r="D137" s="153"/>
      <c r="E137" s="71" t="str">
        <f>IF(D137&gt;0,IF((LEFT(D137,2)=LEFT(Data!C$4,2)),"Intra","Inter"),"")</f>
        <v/>
      </c>
      <c r="F137" s="72">
        <f t="shared" si="9"/>
        <v>0</v>
      </c>
      <c r="G137" s="22"/>
      <c r="H137" s="23"/>
      <c r="I137" s="74">
        <f t="shared" si="10"/>
        <v>0</v>
      </c>
      <c r="J137" s="74">
        <f t="shared" si="11"/>
        <v>0</v>
      </c>
      <c r="K137" s="74">
        <f t="shared" si="11"/>
        <v>0</v>
      </c>
      <c r="M137" s="21"/>
      <c r="N137" s="74">
        <f t="shared" si="12"/>
        <v>0</v>
      </c>
      <c r="O137" s="74">
        <f t="shared" si="13"/>
        <v>0</v>
      </c>
      <c r="P137" s="74">
        <f t="shared" si="13"/>
        <v>0</v>
      </c>
    </row>
    <row r="138" spans="1:16">
      <c r="A138" s="183"/>
      <c r="B138" s="184"/>
      <c r="C138" s="184"/>
      <c r="D138" s="153"/>
      <c r="E138" s="71" t="str">
        <f>IF(D138&gt;0,IF((LEFT(D138,2)=LEFT(Data!C$4,2)),"Intra","Inter"),"")</f>
        <v/>
      </c>
      <c r="F138" s="72">
        <f t="shared" si="9"/>
        <v>0</v>
      </c>
      <c r="G138" s="22"/>
      <c r="H138" s="23"/>
      <c r="I138" s="74">
        <f t="shared" si="10"/>
        <v>0</v>
      </c>
      <c r="J138" s="74">
        <f t="shared" si="11"/>
        <v>0</v>
      </c>
      <c r="K138" s="74">
        <f t="shared" si="11"/>
        <v>0</v>
      </c>
      <c r="M138" s="21"/>
      <c r="N138" s="74">
        <f t="shared" si="12"/>
        <v>0</v>
      </c>
      <c r="O138" s="74">
        <f t="shared" si="13"/>
        <v>0</v>
      </c>
      <c r="P138" s="74">
        <f t="shared" si="13"/>
        <v>0</v>
      </c>
    </row>
    <row r="139" spans="1:16">
      <c r="A139" s="183"/>
      <c r="B139" s="184"/>
      <c r="C139" s="184"/>
      <c r="D139" s="153"/>
      <c r="E139" s="71" t="str">
        <f>IF(D139&gt;0,IF((LEFT(D139,2)=LEFT(Data!C$4,2)),"Intra","Inter"),"")</f>
        <v/>
      </c>
      <c r="F139" s="72">
        <f t="shared" si="9"/>
        <v>0</v>
      </c>
      <c r="G139" s="22"/>
      <c r="H139" s="23"/>
      <c r="I139" s="74">
        <f t="shared" si="10"/>
        <v>0</v>
      </c>
      <c r="J139" s="74">
        <f t="shared" si="11"/>
        <v>0</v>
      </c>
      <c r="K139" s="74">
        <f t="shared" si="11"/>
        <v>0</v>
      </c>
      <c r="M139" s="21"/>
      <c r="N139" s="74">
        <f t="shared" si="12"/>
        <v>0</v>
      </c>
      <c r="O139" s="74">
        <f t="shared" si="13"/>
        <v>0</v>
      </c>
      <c r="P139" s="74">
        <f t="shared" si="13"/>
        <v>0</v>
      </c>
    </row>
    <row r="140" spans="1:16">
      <c r="A140" s="183"/>
      <c r="B140" s="184"/>
      <c r="C140" s="184"/>
      <c r="D140" s="153"/>
      <c r="E140" s="71" t="str">
        <f>IF(D140&gt;0,IF((LEFT(D140,2)=LEFT(Data!C$4,2)),"Intra","Inter"),"")</f>
        <v/>
      </c>
      <c r="F140" s="72">
        <f t="shared" ref="F140:F203" si="14">ROUND(G140+I140+J140+K140,0)</f>
        <v>0</v>
      </c>
      <c r="G140" s="22"/>
      <c r="H140" s="23"/>
      <c r="I140" s="74">
        <f t="shared" ref="I140:I203" si="15">IF($E140="inter",IF($H140&lt;&gt;"Exempt",IF($H140&lt;&gt;"Non GST",($G140*($H140)),(0)),(0)),(0))</f>
        <v>0</v>
      </c>
      <c r="J140" s="74">
        <f t="shared" ref="J140:K203" si="16">IF($E140="intra",IF($H140&lt;&gt;"Exempt",IF($H140&lt;&gt;"Non GST",($G140*($H140/2)),(0)),(0)),(0))</f>
        <v>0</v>
      </c>
      <c r="K140" s="74">
        <f t="shared" si="16"/>
        <v>0</v>
      </c>
      <c r="M140" s="21"/>
      <c r="N140" s="74">
        <f t="shared" ref="N140:N203" si="17">IF($M140="Yes",IF($E140="Inter",($G140*(2%)),(0)),(0))</f>
        <v>0</v>
      </c>
      <c r="O140" s="74">
        <f t="shared" ref="O140:P203" si="18">IF($M140="Yes",IF($E140="Intra",($G140*(1%)),(0)),(0))</f>
        <v>0</v>
      </c>
      <c r="P140" s="74">
        <f t="shared" si="18"/>
        <v>0</v>
      </c>
    </row>
    <row r="141" spans="1:16">
      <c r="A141" s="183"/>
      <c r="B141" s="184"/>
      <c r="C141" s="184"/>
      <c r="D141" s="153"/>
      <c r="E141" s="71" t="str">
        <f>IF(D141&gt;0,IF((LEFT(D141,2)=LEFT(Data!C$4,2)),"Intra","Inter"),"")</f>
        <v/>
      </c>
      <c r="F141" s="72">
        <f t="shared" si="14"/>
        <v>0</v>
      </c>
      <c r="G141" s="22"/>
      <c r="H141" s="23"/>
      <c r="I141" s="74">
        <f t="shared" si="15"/>
        <v>0</v>
      </c>
      <c r="J141" s="74">
        <f t="shared" si="16"/>
        <v>0</v>
      </c>
      <c r="K141" s="74">
        <f t="shared" si="16"/>
        <v>0</v>
      </c>
      <c r="M141" s="21"/>
      <c r="N141" s="74">
        <f t="shared" si="17"/>
        <v>0</v>
      </c>
      <c r="O141" s="74">
        <f t="shared" si="18"/>
        <v>0</v>
      </c>
      <c r="P141" s="74">
        <f t="shared" si="18"/>
        <v>0</v>
      </c>
    </row>
    <row r="142" spans="1:16">
      <c r="A142" s="183"/>
      <c r="B142" s="184"/>
      <c r="C142" s="184"/>
      <c r="D142" s="153"/>
      <c r="E142" s="71" t="str">
        <f>IF(D142&gt;0,IF((LEFT(D142,2)=LEFT(Data!C$4,2)),"Intra","Inter"),"")</f>
        <v/>
      </c>
      <c r="F142" s="72">
        <f t="shared" si="14"/>
        <v>0</v>
      </c>
      <c r="G142" s="22"/>
      <c r="H142" s="23"/>
      <c r="I142" s="74">
        <f t="shared" si="15"/>
        <v>0</v>
      </c>
      <c r="J142" s="74">
        <f t="shared" si="16"/>
        <v>0</v>
      </c>
      <c r="K142" s="74">
        <f t="shared" si="16"/>
        <v>0</v>
      </c>
      <c r="M142" s="21"/>
      <c r="N142" s="74">
        <f t="shared" si="17"/>
        <v>0</v>
      </c>
      <c r="O142" s="74">
        <f t="shared" si="18"/>
        <v>0</v>
      </c>
      <c r="P142" s="74">
        <f t="shared" si="18"/>
        <v>0</v>
      </c>
    </row>
    <row r="143" spans="1:16">
      <c r="A143" s="183"/>
      <c r="B143" s="184"/>
      <c r="C143" s="184"/>
      <c r="D143" s="153"/>
      <c r="E143" s="71" t="str">
        <f>IF(D143&gt;0,IF((LEFT(D143,2)=LEFT(Data!C$4,2)),"Intra","Inter"),"")</f>
        <v/>
      </c>
      <c r="F143" s="72">
        <f t="shared" si="14"/>
        <v>0</v>
      </c>
      <c r="G143" s="22"/>
      <c r="H143" s="23"/>
      <c r="I143" s="74">
        <f t="shared" si="15"/>
        <v>0</v>
      </c>
      <c r="J143" s="74">
        <f t="shared" si="16"/>
        <v>0</v>
      </c>
      <c r="K143" s="74">
        <f t="shared" si="16"/>
        <v>0</v>
      </c>
      <c r="M143" s="21"/>
      <c r="N143" s="74">
        <f t="shared" si="17"/>
        <v>0</v>
      </c>
      <c r="O143" s="74">
        <f t="shared" si="18"/>
        <v>0</v>
      </c>
      <c r="P143" s="74">
        <f t="shared" si="18"/>
        <v>0</v>
      </c>
    </row>
    <row r="144" spans="1:16">
      <c r="A144" s="183"/>
      <c r="B144" s="184"/>
      <c r="C144" s="184"/>
      <c r="D144" s="153"/>
      <c r="E144" s="71" t="str">
        <f>IF(D144&gt;0,IF((LEFT(D144,2)=LEFT(Data!C$4,2)),"Intra","Inter"),"")</f>
        <v/>
      </c>
      <c r="F144" s="72">
        <f t="shared" si="14"/>
        <v>0</v>
      </c>
      <c r="G144" s="22"/>
      <c r="H144" s="23"/>
      <c r="I144" s="74">
        <f t="shared" si="15"/>
        <v>0</v>
      </c>
      <c r="J144" s="74">
        <f t="shared" si="16"/>
        <v>0</v>
      </c>
      <c r="K144" s="74">
        <f t="shared" si="16"/>
        <v>0</v>
      </c>
      <c r="M144" s="21"/>
      <c r="N144" s="74">
        <f t="shared" si="17"/>
        <v>0</v>
      </c>
      <c r="O144" s="74">
        <f t="shared" si="18"/>
        <v>0</v>
      </c>
      <c r="P144" s="74">
        <f t="shared" si="18"/>
        <v>0</v>
      </c>
    </row>
    <row r="145" spans="1:16">
      <c r="A145" s="183"/>
      <c r="B145" s="184"/>
      <c r="C145" s="184"/>
      <c r="D145" s="153"/>
      <c r="E145" s="71" t="str">
        <f>IF(D145&gt;0,IF((LEFT(D145,2)=LEFT(Data!C$4,2)),"Intra","Inter"),"")</f>
        <v/>
      </c>
      <c r="F145" s="72">
        <f t="shared" si="14"/>
        <v>0</v>
      </c>
      <c r="G145" s="22"/>
      <c r="H145" s="23"/>
      <c r="I145" s="74">
        <f t="shared" si="15"/>
        <v>0</v>
      </c>
      <c r="J145" s="74">
        <f t="shared" si="16"/>
        <v>0</v>
      </c>
      <c r="K145" s="74">
        <f t="shared" si="16"/>
        <v>0</v>
      </c>
      <c r="M145" s="21"/>
      <c r="N145" s="74">
        <f t="shared" si="17"/>
        <v>0</v>
      </c>
      <c r="O145" s="74">
        <f t="shared" si="18"/>
        <v>0</v>
      </c>
      <c r="P145" s="74">
        <f t="shared" si="18"/>
        <v>0</v>
      </c>
    </row>
    <row r="146" spans="1:16">
      <c r="A146" s="183"/>
      <c r="B146" s="184"/>
      <c r="C146" s="184"/>
      <c r="D146" s="153"/>
      <c r="E146" s="71" t="str">
        <f>IF(D146&gt;0,IF((LEFT(D146,2)=LEFT(Data!C$4,2)),"Intra","Inter"),"")</f>
        <v/>
      </c>
      <c r="F146" s="72">
        <f t="shared" si="14"/>
        <v>0</v>
      </c>
      <c r="G146" s="22"/>
      <c r="H146" s="23"/>
      <c r="I146" s="74">
        <f t="shared" si="15"/>
        <v>0</v>
      </c>
      <c r="J146" s="74">
        <f t="shared" si="16"/>
        <v>0</v>
      </c>
      <c r="K146" s="74">
        <f t="shared" si="16"/>
        <v>0</v>
      </c>
      <c r="M146" s="21"/>
      <c r="N146" s="74">
        <f t="shared" si="17"/>
        <v>0</v>
      </c>
      <c r="O146" s="74">
        <f t="shared" si="18"/>
        <v>0</v>
      </c>
      <c r="P146" s="74">
        <f t="shared" si="18"/>
        <v>0</v>
      </c>
    </row>
    <row r="147" spans="1:16">
      <c r="A147" s="183"/>
      <c r="B147" s="184"/>
      <c r="C147" s="184"/>
      <c r="D147" s="153"/>
      <c r="E147" s="71" t="str">
        <f>IF(D147&gt;0,IF((LEFT(D147,2)=LEFT(Data!C$4,2)),"Intra","Inter"),"")</f>
        <v/>
      </c>
      <c r="F147" s="72">
        <f t="shared" si="14"/>
        <v>0</v>
      </c>
      <c r="G147" s="22"/>
      <c r="H147" s="23"/>
      <c r="I147" s="74">
        <f t="shared" si="15"/>
        <v>0</v>
      </c>
      <c r="J147" s="74">
        <f t="shared" si="16"/>
        <v>0</v>
      </c>
      <c r="K147" s="74">
        <f t="shared" si="16"/>
        <v>0</v>
      </c>
      <c r="M147" s="21"/>
      <c r="N147" s="74">
        <f t="shared" si="17"/>
        <v>0</v>
      </c>
      <c r="O147" s="74">
        <f t="shared" si="18"/>
        <v>0</v>
      </c>
      <c r="P147" s="74">
        <f t="shared" si="18"/>
        <v>0</v>
      </c>
    </row>
    <row r="148" spans="1:16">
      <c r="A148" s="183"/>
      <c r="B148" s="184"/>
      <c r="C148" s="184"/>
      <c r="D148" s="153"/>
      <c r="E148" s="71" t="str">
        <f>IF(D148&gt;0,IF((LEFT(D148,2)=LEFT(Data!C$4,2)),"Intra","Inter"),"")</f>
        <v/>
      </c>
      <c r="F148" s="72">
        <f t="shared" si="14"/>
        <v>0</v>
      </c>
      <c r="G148" s="22"/>
      <c r="H148" s="23"/>
      <c r="I148" s="74">
        <f t="shared" si="15"/>
        <v>0</v>
      </c>
      <c r="J148" s="74">
        <f t="shared" si="16"/>
        <v>0</v>
      </c>
      <c r="K148" s="74">
        <f t="shared" si="16"/>
        <v>0</v>
      </c>
      <c r="M148" s="21"/>
      <c r="N148" s="74">
        <f t="shared" si="17"/>
        <v>0</v>
      </c>
      <c r="O148" s="74">
        <f t="shared" si="18"/>
        <v>0</v>
      </c>
      <c r="P148" s="74">
        <f t="shared" si="18"/>
        <v>0</v>
      </c>
    </row>
    <row r="149" spans="1:16">
      <c r="A149" s="183"/>
      <c r="B149" s="184"/>
      <c r="C149" s="184"/>
      <c r="D149" s="153"/>
      <c r="E149" s="71" t="str">
        <f>IF(D149&gt;0,IF((LEFT(D149,2)=LEFT(Data!C$4,2)),"Intra","Inter"),"")</f>
        <v/>
      </c>
      <c r="F149" s="72">
        <f t="shared" si="14"/>
        <v>0</v>
      </c>
      <c r="G149" s="22"/>
      <c r="H149" s="23"/>
      <c r="I149" s="74">
        <f t="shared" si="15"/>
        <v>0</v>
      </c>
      <c r="J149" s="74">
        <f t="shared" si="16"/>
        <v>0</v>
      </c>
      <c r="K149" s="74">
        <f t="shared" si="16"/>
        <v>0</v>
      </c>
      <c r="M149" s="21"/>
      <c r="N149" s="74">
        <f t="shared" si="17"/>
        <v>0</v>
      </c>
      <c r="O149" s="74">
        <f t="shared" si="18"/>
        <v>0</v>
      </c>
      <c r="P149" s="74">
        <f t="shared" si="18"/>
        <v>0</v>
      </c>
    </row>
    <row r="150" spans="1:16">
      <c r="A150" s="183"/>
      <c r="B150" s="184"/>
      <c r="C150" s="184"/>
      <c r="D150" s="153"/>
      <c r="E150" s="71" t="str">
        <f>IF(D150&gt;0,IF((LEFT(D150,2)=LEFT(Data!C$4,2)),"Intra","Inter"),"")</f>
        <v/>
      </c>
      <c r="F150" s="72">
        <f t="shared" si="14"/>
        <v>0</v>
      </c>
      <c r="G150" s="22"/>
      <c r="H150" s="23"/>
      <c r="I150" s="74">
        <f t="shared" si="15"/>
        <v>0</v>
      </c>
      <c r="J150" s="74">
        <f t="shared" si="16"/>
        <v>0</v>
      </c>
      <c r="K150" s="74">
        <f t="shared" si="16"/>
        <v>0</v>
      </c>
      <c r="M150" s="21"/>
      <c r="N150" s="74">
        <f t="shared" si="17"/>
        <v>0</v>
      </c>
      <c r="O150" s="74">
        <f t="shared" si="18"/>
        <v>0</v>
      </c>
      <c r="P150" s="74">
        <f t="shared" si="18"/>
        <v>0</v>
      </c>
    </row>
    <row r="151" spans="1:16">
      <c r="A151" s="183"/>
      <c r="B151" s="184"/>
      <c r="C151" s="184"/>
      <c r="D151" s="153"/>
      <c r="E151" s="71" t="str">
        <f>IF(D151&gt;0,IF((LEFT(D151,2)=LEFT(Data!C$4,2)),"Intra","Inter"),"")</f>
        <v/>
      </c>
      <c r="F151" s="72">
        <f t="shared" si="14"/>
        <v>0</v>
      </c>
      <c r="G151" s="22"/>
      <c r="H151" s="23"/>
      <c r="I151" s="74">
        <f t="shared" si="15"/>
        <v>0</v>
      </c>
      <c r="J151" s="74">
        <f t="shared" si="16"/>
        <v>0</v>
      </c>
      <c r="K151" s="74">
        <f t="shared" si="16"/>
        <v>0</v>
      </c>
      <c r="M151" s="21"/>
      <c r="N151" s="74">
        <f t="shared" si="17"/>
        <v>0</v>
      </c>
      <c r="O151" s="74">
        <f t="shared" si="18"/>
        <v>0</v>
      </c>
      <c r="P151" s="74">
        <f t="shared" si="18"/>
        <v>0</v>
      </c>
    </row>
    <row r="152" spans="1:16">
      <c r="A152" s="183"/>
      <c r="B152" s="184"/>
      <c r="C152" s="184"/>
      <c r="D152" s="153"/>
      <c r="E152" s="71" t="str">
        <f>IF(D152&gt;0,IF((LEFT(D152,2)=LEFT(Data!C$4,2)),"Intra","Inter"),"")</f>
        <v/>
      </c>
      <c r="F152" s="72">
        <f t="shared" si="14"/>
        <v>0</v>
      </c>
      <c r="G152" s="22"/>
      <c r="H152" s="23"/>
      <c r="I152" s="74">
        <f t="shared" si="15"/>
        <v>0</v>
      </c>
      <c r="J152" s="74">
        <f t="shared" si="16"/>
        <v>0</v>
      </c>
      <c r="K152" s="74">
        <f t="shared" si="16"/>
        <v>0</v>
      </c>
      <c r="M152" s="21"/>
      <c r="N152" s="74">
        <f t="shared" si="17"/>
        <v>0</v>
      </c>
      <c r="O152" s="74">
        <f t="shared" si="18"/>
        <v>0</v>
      </c>
      <c r="P152" s="74">
        <f t="shared" si="18"/>
        <v>0</v>
      </c>
    </row>
    <row r="153" spans="1:16">
      <c r="A153" s="183"/>
      <c r="B153" s="184"/>
      <c r="C153" s="184"/>
      <c r="D153" s="153"/>
      <c r="E153" s="71" t="str">
        <f>IF(D153&gt;0,IF((LEFT(D153,2)=LEFT(Data!C$4,2)),"Intra","Inter"),"")</f>
        <v/>
      </c>
      <c r="F153" s="72">
        <f t="shared" si="14"/>
        <v>0</v>
      </c>
      <c r="G153" s="22"/>
      <c r="H153" s="23"/>
      <c r="I153" s="74">
        <f t="shared" si="15"/>
        <v>0</v>
      </c>
      <c r="J153" s="74">
        <f t="shared" si="16"/>
        <v>0</v>
      </c>
      <c r="K153" s="74">
        <f t="shared" si="16"/>
        <v>0</v>
      </c>
      <c r="M153" s="21"/>
      <c r="N153" s="74">
        <f t="shared" si="17"/>
        <v>0</v>
      </c>
      <c r="O153" s="74">
        <f t="shared" si="18"/>
        <v>0</v>
      </c>
      <c r="P153" s="74">
        <f t="shared" si="18"/>
        <v>0</v>
      </c>
    </row>
    <row r="154" spans="1:16">
      <c r="A154" s="183"/>
      <c r="B154" s="184"/>
      <c r="C154" s="184"/>
      <c r="D154" s="153"/>
      <c r="E154" s="71" t="str">
        <f>IF(D154&gt;0,IF((LEFT(D154,2)=LEFT(Data!C$4,2)),"Intra","Inter"),"")</f>
        <v/>
      </c>
      <c r="F154" s="72">
        <f t="shared" si="14"/>
        <v>0</v>
      </c>
      <c r="G154" s="22"/>
      <c r="H154" s="23"/>
      <c r="I154" s="74">
        <f t="shared" si="15"/>
        <v>0</v>
      </c>
      <c r="J154" s="74">
        <f t="shared" si="16"/>
        <v>0</v>
      </c>
      <c r="K154" s="74">
        <f t="shared" si="16"/>
        <v>0</v>
      </c>
      <c r="M154" s="21"/>
      <c r="N154" s="74">
        <f t="shared" si="17"/>
        <v>0</v>
      </c>
      <c r="O154" s="74">
        <f t="shared" si="18"/>
        <v>0</v>
      </c>
      <c r="P154" s="74">
        <f t="shared" si="18"/>
        <v>0</v>
      </c>
    </row>
    <row r="155" spans="1:16">
      <c r="A155" s="183"/>
      <c r="B155" s="184"/>
      <c r="C155" s="184"/>
      <c r="D155" s="153"/>
      <c r="E155" s="71" t="str">
        <f>IF(D155&gt;0,IF((LEFT(D155,2)=LEFT(Data!C$4,2)),"Intra","Inter"),"")</f>
        <v/>
      </c>
      <c r="F155" s="72">
        <f t="shared" si="14"/>
        <v>0</v>
      </c>
      <c r="G155" s="22"/>
      <c r="H155" s="23"/>
      <c r="I155" s="74">
        <f t="shared" si="15"/>
        <v>0</v>
      </c>
      <c r="J155" s="74">
        <f t="shared" si="16"/>
        <v>0</v>
      </c>
      <c r="K155" s="74">
        <f t="shared" si="16"/>
        <v>0</v>
      </c>
      <c r="M155" s="21"/>
      <c r="N155" s="74">
        <f t="shared" si="17"/>
        <v>0</v>
      </c>
      <c r="O155" s="74">
        <f t="shared" si="18"/>
        <v>0</v>
      </c>
      <c r="P155" s="74">
        <f t="shared" si="18"/>
        <v>0</v>
      </c>
    </row>
    <row r="156" spans="1:16">
      <c r="A156" s="183"/>
      <c r="B156" s="184"/>
      <c r="C156" s="184"/>
      <c r="D156" s="153"/>
      <c r="E156" s="71" t="str">
        <f>IF(D156&gt;0,IF((LEFT(D156,2)=LEFT(Data!C$4,2)),"Intra","Inter"),"")</f>
        <v/>
      </c>
      <c r="F156" s="72">
        <f t="shared" si="14"/>
        <v>0</v>
      </c>
      <c r="G156" s="22"/>
      <c r="H156" s="23"/>
      <c r="I156" s="74">
        <f t="shared" si="15"/>
        <v>0</v>
      </c>
      <c r="J156" s="74">
        <f t="shared" si="16"/>
        <v>0</v>
      </c>
      <c r="K156" s="74">
        <f t="shared" si="16"/>
        <v>0</v>
      </c>
      <c r="M156" s="21"/>
      <c r="N156" s="74">
        <f t="shared" si="17"/>
        <v>0</v>
      </c>
      <c r="O156" s="74">
        <f t="shared" si="18"/>
        <v>0</v>
      </c>
      <c r="P156" s="74">
        <f t="shared" si="18"/>
        <v>0</v>
      </c>
    </row>
    <row r="157" spans="1:16">
      <c r="A157" s="183"/>
      <c r="B157" s="184"/>
      <c r="C157" s="184"/>
      <c r="D157" s="153"/>
      <c r="E157" s="71" t="str">
        <f>IF(D157&gt;0,IF((LEFT(D157,2)=LEFT(Data!C$4,2)),"Intra","Inter"),"")</f>
        <v/>
      </c>
      <c r="F157" s="72">
        <f t="shared" si="14"/>
        <v>0</v>
      </c>
      <c r="G157" s="22"/>
      <c r="H157" s="23"/>
      <c r="I157" s="74">
        <f t="shared" si="15"/>
        <v>0</v>
      </c>
      <c r="J157" s="74">
        <f t="shared" si="16"/>
        <v>0</v>
      </c>
      <c r="K157" s="74">
        <f t="shared" si="16"/>
        <v>0</v>
      </c>
      <c r="M157" s="21"/>
      <c r="N157" s="74">
        <f t="shared" si="17"/>
        <v>0</v>
      </c>
      <c r="O157" s="74">
        <f t="shared" si="18"/>
        <v>0</v>
      </c>
      <c r="P157" s="74">
        <f t="shared" si="18"/>
        <v>0</v>
      </c>
    </row>
    <row r="158" spans="1:16">
      <c r="A158" s="183"/>
      <c r="B158" s="184"/>
      <c r="C158" s="184"/>
      <c r="D158" s="153"/>
      <c r="E158" s="71" t="str">
        <f>IF(D158&gt;0,IF((LEFT(D158,2)=LEFT(Data!C$4,2)),"Intra","Inter"),"")</f>
        <v/>
      </c>
      <c r="F158" s="72">
        <f t="shared" si="14"/>
        <v>0</v>
      </c>
      <c r="G158" s="22"/>
      <c r="H158" s="23"/>
      <c r="I158" s="74">
        <f t="shared" si="15"/>
        <v>0</v>
      </c>
      <c r="J158" s="74">
        <f t="shared" si="16"/>
        <v>0</v>
      </c>
      <c r="K158" s="74">
        <f t="shared" si="16"/>
        <v>0</v>
      </c>
      <c r="M158" s="21"/>
      <c r="N158" s="74">
        <f t="shared" si="17"/>
        <v>0</v>
      </c>
      <c r="O158" s="74">
        <f t="shared" si="18"/>
        <v>0</v>
      </c>
      <c r="P158" s="74">
        <f t="shared" si="18"/>
        <v>0</v>
      </c>
    </row>
    <row r="159" spans="1:16">
      <c r="A159" s="183"/>
      <c r="B159" s="184"/>
      <c r="C159" s="184"/>
      <c r="D159" s="153"/>
      <c r="E159" s="71" t="str">
        <f>IF(D159&gt;0,IF((LEFT(D159,2)=LEFT(Data!C$4,2)),"Intra","Inter"),"")</f>
        <v/>
      </c>
      <c r="F159" s="72">
        <f t="shared" si="14"/>
        <v>0</v>
      </c>
      <c r="G159" s="22"/>
      <c r="H159" s="23"/>
      <c r="I159" s="74">
        <f t="shared" si="15"/>
        <v>0</v>
      </c>
      <c r="J159" s="74">
        <f t="shared" si="16"/>
        <v>0</v>
      </c>
      <c r="K159" s="74">
        <f t="shared" si="16"/>
        <v>0</v>
      </c>
      <c r="M159" s="21"/>
      <c r="N159" s="74">
        <f t="shared" si="17"/>
        <v>0</v>
      </c>
      <c r="O159" s="74">
        <f t="shared" si="18"/>
        <v>0</v>
      </c>
      <c r="P159" s="74">
        <f t="shared" si="18"/>
        <v>0</v>
      </c>
    </row>
    <row r="160" spans="1:16">
      <c r="A160" s="183"/>
      <c r="B160" s="184"/>
      <c r="C160" s="184"/>
      <c r="D160" s="153"/>
      <c r="E160" s="71" t="str">
        <f>IF(D160&gt;0,IF((LEFT(D160,2)=LEFT(Data!C$4,2)),"Intra","Inter"),"")</f>
        <v/>
      </c>
      <c r="F160" s="72">
        <f t="shared" si="14"/>
        <v>0</v>
      </c>
      <c r="G160" s="22"/>
      <c r="H160" s="23"/>
      <c r="I160" s="74">
        <f t="shared" si="15"/>
        <v>0</v>
      </c>
      <c r="J160" s="74">
        <f t="shared" si="16"/>
        <v>0</v>
      </c>
      <c r="K160" s="74">
        <f t="shared" si="16"/>
        <v>0</v>
      </c>
      <c r="M160" s="21"/>
      <c r="N160" s="74">
        <f t="shared" si="17"/>
        <v>0</v>
      </c>
      <c r="O160" s="74">
        <f t="shared" si="18"/>
        <v>0</v>
      </c>
      <c r="P160" s="74">
        <f t="shared" si="18"/>
        <v>0</v>
      </c>
    </row>
    <row r="161" spans="1:16">
      <c r="A161" s="183"/>
      <c r="B161" s="184"/>
      <c r="C161" s="184"/>
      <c r="D161" s="153"/>
      <c r="E161" s="71" t="str">
        <f>IF(D161&gt;0,IF((LEFT(D161,2)=LEFT(Data!C$4,2)),"Intra","Inter"),"")</f>
        <v/>
      </c>
      <c r="F161" s="72">
        <f t="shared" si="14"/>
        <v>0</v>
      </c>
      <c r="G161" s="22"/>
      <c r="H161" s="23"/>
      <c r="I161" s="74">
        <f t="shared" si="15"/>
        <v>0</v>
      </c>
      <c r="J161" s="74">
        <f t="shared" si="16"/>
        <v>0</v>
      </c>
      <c r="K161" s="74">
        <f t="shared" si="16"/>
        <v>0</v>
      </c>
      <c r="M161" s="21"/>
      <c r="N161" s="74">
        <f t="shared" si="17"/>
        <v>0</v>
      </c>
      <c r="O161" s="74">
        <f t="shared" si="18"/>
        <v>0</v>
      </c>
      <c r="P161" s="74">
        <f t="shared" si="18"/>
        <v>0</v>
      </c>
    </row>
    <row r="162" spans="1:16">
      <c r="A162" s="183"/>
      <c r="B162" s="184"/>
      <c r="C162" s="184"/>
      <c r="D162" s="153"/>
      <c r="E162" s="71" t="str">
        <f>IF(D162&gt;0,IF((LEFT(D162,2)=LEFT(Data!C$4,2)),"Intra","Inter"),"")</f>
        <v/>
      </c>
      <c r="F162" s="72">
        <f t="shared" si="14"/>
        <v>0</v>
      </c>
      <c r="G162" s="22"/>
      <c r="H162" s="23"/>
      <c r="I162" s="74">
        <f t="shared" si="15"/>
        <v>0</v>
      </c>
      <c r="J162" s="74">
        <f t="shared" si="16"/>
        <v>0</v>
      </c>
      <c r="K162" s="74">
        <f t="shared" si="16"/>
        <v>0</v>
      </c>
      <c r="M162" s="21"/>
      <c r="N162" s="74">
        <f t="shared" si="17"/>
        <v>0</v>
      </c>
      <c r="O162" s="74">
        <f t="shared" si="18"/>
        <v>0</v>
      </c>
      <c r="P162" s="74">
        <f t="shared" si="18"/>
        <v>0</v>
      </c>
    </row>
    <row r="163" spans="1:16">
      <c r="A163" s="183"/>
      <c r="B163" s="184"/>
      <c r="C163" s="184"/>
      <c r="D163" s="153"/>
      <c r="E163" s="71" t="str">
        <f>IF(D163&gt;0,IF((LEFT(D163,2)=LEFT(Data!C$4,2)),"Intra","Inter"),"")</f>
        <v/>
      </c>
      <c r="F163" s="72">
        <f t="shared" si="14"/>
        <v>0</v>
      </c>
      <c r="G163" s="22"/>
      <c r="H163" s="23"/>
      <c r="I163" s="74">
        <f t="shared" si="15"/>
        <v>0</v>
      </c>
      <c r="J163" s="74">
        <f t="shared" si="16"/>
        <v>0</v>
      </c>
      <c r="K163" s="74">
        <f t="shared" si="16"/>
        <v>0</v>
      </c>
      <c r="M163" s="21"/>
      <c r="N163" s="74">
        <f t="shared" si="17"/>
        <v>0</v>
      </c>
      <c r="O163" s="74">
        <f t="shared" si="18"/>
        <v>0</v>
      </c>
      <c r="P163" s="74">
        <f t="shared" si="18"/>
        <v>0</v>
      </c>
    </row>
    <row r="164" spans="1:16">
      <c r="A164" s="183"/>
      <c r="B164" s="184"/>
      <c r="C164" s="184"/>
      <c r="D164" s="153"/>
      <c r="E164" s="71" t="str">
        <f>IF(D164&gt;0,IF((LEFT(D164,2)=LEFT(Data!C$4,2)),"Intra","Inter"),"")</f>
        <v/>
      </c>
      <c r="F164" s="72">
        <f t="shared" si="14"/>
        <v>0</v>
      </c>
      <c r="G164" s="22"/>
      <c r="H164" s="23"/>
      <c r="I164" s="74">
        <f t="shared" si="15"/>
        <v>0</v>
      </c>
      <c r="J164" s="74">
        <f t="shared" si="16"/>
        <v>0</v>
      </c>
      <c r="K164" s="74">
        <f t="shared" si="16"/>
        <v>0</v>
      </c>
      <c r="M164" s="21"/>
      <c r="N164" s="74">
        <f t="shared" si="17"/>
        <v>0</v>
      </c>
      <c r="O164" s="74">
        <f t="shared" si="18"/>
        <v>0</v>
      </c>
      <c r="P164" s="74">
        <f t="shared" si="18"/>
        <v>0</v>
      </c>
    </row>
    <row r="165" spans="1:16">
      <c r="A165" s="183"/>
      <c r="B165" s="184"/>
      <c r="C165" s="184"/>
      <c r="D165" s="153"/>
      <c r="E165" s="71" t="str">
        <f>IF(D165&gt;0,IF((LEFT(D165,2)=LEFT(Data!C$4,2)),"Intra","Inter"),"")</f>
        <v/>
      </c>
      <c r="F165" s="72">
        <f t="shared" si="14"/>
        <v>0</v>
      </c>
      <c r="G165" s="22"/>
      <c r="H165" s="23"/>
      <c r="I165" s="74">
        <f t="shared" si="15"/>
        <v>0</v>
      </c>
      <c r="J165" s="74">
        <f t="shared" si="16"/>
        <v>0</v>
      </c>
      <c r="K165" s="74">
        <f t="shared" si="16"/>
        <v>0</v>
      </c>
      <c r="M165" s="21"/>
      <c r="N165" s="74">
        <f t="shared" si="17"/>
        <v>0</v>
      </c>
      <c r="O165" s="74">
        <f t="shared" si="18"/>
        <v>0</v>
      </c>
      <c r="P165" s="74">
        <f t="shared" si="18"/>
        <v>0</v>
      </c>
    </row>
    <row r="166" spans="1:16">
      <c r="A166" s="183"/>
      <c r="B166" s="184"/>
      <c r="C166" s="184"/>
      <c r="D166" s="153"/>
      <c r="E166" s="71" t="str">
        <f>IF(D166&gt;0,IF((LEFT(D166,2)=LEFT(Data!C$4,2)),"Intra","Inter"),"")</f>
        <v/>
      </c>
      <c r="F166" s="72">
        <f t="shared" si="14"/>
        <v>0</v>
      </c>
      <c r="G166" s="22"/>
      <c r="H166" s="23"/>
      <c r="I166" s="74">
        <f t="shared" si="15"/>
        <v>0</v>
      </c>
      <c r="J166" s="74">
        <f t="shared" si="16"/>
        <v>0</v>
      </c>
      <c r="K166" s="74">
        <f t="shared" si="16"/>
        <v>0</v>
      </c>
      <c r="M166" s="21"/>
      <c r="N166" s="74">
        <f t="shared" si="17"/>
        <v>0</v>
      </c>
      <c r="O166" s="74">
        <f t="shared" si="18"/>
        <v>0</v>
      </c>
      <c r="P166" s="74">
        <f t="shared" si="18"/>
        <v>0</v>
      </c>
    </row>
    <row r="167" spans="1:16">
      <c r="A167" s="183"/>
      <c r="B167" s="184"/>
      <c r="C167" s="184"/>
      <c r="D167" s="153"/>
      <c r="E167" s="71" t="str">
        <f>IF(D167&gt;0,IF((LEFT(D167,2)=LEFT(Data!C$4,2)),"Intra","Inter"),"")</f>
        <v/>
      </c>
      <c r="F167" s="72">
        <f t="shared" si="14"/>
        <v>0</v>
      </c>
      <c r="G167" s="22"/>
      <c r="H167" s="23"/>
      <c r="I167" s="74">
        <f t="shared" si="15"/>
        <v>0</v>
      </c>
      <c r="J167" s="74">
        <f t="shared" si="16"/>
        <v>0</v>
      </c>
      <c r="K167" s="74">
        <f t="shared" si="16"/>
        <v>0</v>
      </c>
      <c r="M167" s="21"/>
      <c r="N167" s="74">
        <f t="shared" si="17"/>
        <v>0</v>
      </c>
      <c r="O167" s="74">
        <f t="shared" si="18"/>
        <v>0</v>
      </c>
      <c r="P167" s="74">
        <f t="shared" si="18"/>
        <v>0</v>
      </c>
    </row>
    <row r="168" spans="1:16">
      <c r="A168" s="183"/>
      <c r="B168" s="184"/>
      <c r="C168" s="184"/>
      <c r="D168" s="153"/>
      <c r="E168" s="71" t="str">
        <f>IF(D168&gt;0,IF((LEFT(D168,2)=LEFT(Data!C$4,2)),"Intra","Inter"),"")</f>
        <v/>
      </c>
      <c r="F168" s="72">
        <f t="shared" si="14"/>
        <v>0</v>
      </c>
      <c r="G168" s="22"/>
      <c r="H168" s="23"/>
      <c r="I168" s="74">
        <f t="shared" si="15"/>
        <v>0</v>
      </c>
      <c r="J168" s="74">
        <f t="shared" si="16"/>
        <v>0</v>
      </c>
      <c r="K168" s="74">
        <f t="shared" si="16"/>
        <v>0</v>
      </c>
      <c r="M168" s="21"/>
      <c r="N168" s="74">
        <f t="shared" si="17"/>
        <v>0</v>
      </c>
      <c r="O168" s="74">
        <f t="shared" si="18"/>
        <v>0</v>
      </c>
      <c r="P168" s="74">
        <f t="shared" si="18"/>
        <v>0</v>
      </c>
    </row>
    <row r="169" spans="1:16">
      <c r="A169" s="183"/>
      <c r="B169" s="184"/>
      <c r="C169" s="184"/>
      <c r="D169" s="153"/>
      <c r="E169" s="71" t="str">
        <f>IF(D169&gt;0,IF((LEFT(D169,2)=LEFT(Data!C$4,2)),"Intra","Inter"),"")</f>
        <v/>
      </c>
      <c r="F169" s="72">
        <f t="shared" si="14"/>
        <v>0</v>
      </c>
      <c r="G169" s="22"/>
      <c r="H169" s="23"/>
      <c r="I169" s="74">
        <f t="shared" si="15"/>
        <v>0</v>
      </c>
      <c r="J169" s="74">
        <f t="shared" si="16"/>
        <v>0</v>
      </c>
      <c r="K169" s="74">
        <f t="shared" si="16"/>
        <v>0</v>
      </c>
      <c r="M169" s="21"/>
      <c r="N169" s="74">
        <f t="shared" si="17"/>
        <v>0</v>
      </c>
      <c r="O169" s="74">
        <f t="shared" si="18"/>
        <v>0</v>
      </c>
      <c r="P169" s="74">
        <f t="shared" si="18"/>
        <v>0</v>
      </c>
    </row>
    <row r="170" spans="1:16">
      <c r="A170" s="183"/>
      <c r="B170" s="184"/>
      <c r="C170" s="184"/>
      <c r="D170" s="153"/>
      <c r="E170" s="71" t="str">
        <f>IF(D170&gt;0,IF((LEFT(D170,2)=LEFT(Data!C$4,2)),"Intra","Inter"),"")</f>
        <v/>
      </c>
      <c r="F170" s="72">
        <f t="shared" si="14"/>
        <v>0</v>
      </c>
      <c r="G170" s="22"/>
      <c r="H170" s="23"/>
      <c r="I170" s="74">
        <f t="shared" si="15"/>
        <v>0</v>
      </c>
      <c r="J170" s="74">
        <f t="shared" si="16"/>
        <v>0</v>
      </c>
      <c r="K170" s="74">
        <f t="shared" si="16"/>
        <v>0</v>
      </c>
      <c r="M170" s="21"/>
      <c r="N170" s="74">
        <f t="shared" si="17"/>
        <v>0</v>
      </c>
      <c r="O170" s="74">
        <f t="shared" si="18"/>
        <v>0</v>
      </c>
      <c r="P170" s="74">
        <f t="shared" si="18"/>
        <v>0</v>
      </c>
    </row>
    <row r="171" spans="1:16">
      <c r="A171" s="183"/>
      <c r="B171" s="184"/>
      <c r="C171" s="184"/>
      <c r="D171" s="153"/>
      <c r="E171" s="71" t="str">
        <f>IF(D171&gt;0,IF((LEFT(D171,2)=LEFT(Data!C$4,2)),"Intra","Inter"),"")</f>
        <v/>
      </c>
      <c r="F171" s="72">
        <f t="shared" si="14"/>
        <v>0</v>
      </c>
      <c r="G171" s="22"/>
      <c r="H171" s="23"/>
      <c r="I171" s="74">
        <f t="shared" si="15"/>
        <v>0</v>
      </c>
      <c r="J171" s="74">
        <f t="shared" si="16"/>
        <v>0</v>
      </c>
      <c r="K171" s="74">
        <f t="shared" si="16"/>
        <v>0</v>
      </c>
      <c r="M171" s="21"/>
      <c r="N171" s="74">
        <f t="shared" si="17"/>
        <v>0</v>
      </c>
      <c r="O171" s="74">
        <f t="shared" si="18"/>
        <v>0</v>
      </c>
      <c r="P171" s="74">
        <f t="shared" si="18"/>
        <v>0</v>
      </c>
    </row>
    <row r="172" spans="1:16">
      <c r="A172" s="183"/>
      <c r="B172" s="184"/>
      <c r="C172" s="184"/>
      <c r="D172" s="153"/>
      <c r="E172" s="71" t="str">
        <f>IF(D172&gt;0,IF((LEFT(D172,2)=LEFT(Data!C$4,2)),"Intra","Inter"),"")</f>
        <v/>
      </c>
      <c r="F172" s="72">
        <f t="shared" si="14"/>
        <v>0</v>
      </c>
      <c r="G172" s="22"/>
      <c r="H172" s="23"/>
      <c r="I172" s="74">
        <f t="shared" si="15"/>
        <v>0</v>
      </c>
      <c r="J172" s="74">
        <f t="shared" si="16"/>
        <v>0</v>
      </c>
      <c r="K172" s="74">
        <f t="shared" si="16"/>
        <v>0</v>
      </c>
      <c r="M172" s="21"/>
      <c r="N172" s="74">
        <f t="shared" si="17"/>
        <v>0</v>
      </c>
      <c r="O172" s="74">
        <f t="shared" si="18"/>
        <v>0</v>
      </c>
      <c r="P172" s="74">
        <f t="shared" si="18"/>
        <v>0</v>
      </c>
    </row>
    <row r="173" spans="1:16">
      <c r="A173" s="183"/>
      <c r="B173" s="184"/>
      <c r="C173" s="184"/>
      <c r="D173" s="153"/>
      <c r="E173" s="71" t="str">
        <f>IF(D173&gt;0,IF((LEFT(D173,2)=LEFT(Data!C$4,2)),"Intra","Inter"),"")</f>
        <v/>
      </c>
      <c r="F173" s="72">
        <f t="shared" si="14"/>
        <v>0</v>
      </c>
      <c r="G173" s="22"/>
      <c r="H173" s="23"/>
      <c r="I173" s="74">
        <f t="shared" si="15"/>
        <v>0</v>
      </c>
      <c r="J173" s="74">
        <f t="shared" si="16"/>
        <v>0</v>
      </c>
      <c r="K173" s="74">
        <f t="shared" si="16"/>
        <v>0</v>
      </c>
      <c r="M173" s="21"/>
      <c r="N173" s="74">
        <f t="shared" si="17"/>
        <v>0</v>
      </c>
      <c r="O173" s="74">
        <f t="shared" si="18"/>
        <v>0</v>
      </c>
      <c r="P173" s="74">
        <f t="shared" si="18"/>
        <v>0</v>
      </c>
    </row>
    <row r="174" spans="1:16">
      <c r="A174" s="183"/>
      <c r="B174" s="184"/>
      <c r="C174" s="184"/>
      <c r="D174" s="153"/>
      <c r="E174" s="71" t="str">
        <f>IF(D174&gt;0,IF((LEFT(D174,2)=LEFT(Data!C$4,2)),"Intra","Inter"),"")</f>
        <v/>
      </c>
      <c r="F174" s="72">
        <f t="shared" si="14"/>
        <v>0</v>
      </c>
      <c r="G174" s="22"/>
      <c r="H174" s="23"/>
      <c r="I174" s="74">
        <f t="shared" si="15"/>
        <v>0</v>
      </c>
      <c r="J174" s="74">
        <f t="shared" si="16"/>
        <v>0</v>
      </c>
      <c r="K174" s="74">
        <f t="shared" si="16"/>
        <v>0</v>
      </c>
      <c r="M174" s="21"/>
      <c r="N174" s="74">
        <f t="shared" si="17"/>
        <v>0</v>
      </c>
      <c r="O174" s="74">
        <f t="shared" si="18"/>
        <v>0</v>
      </c>
      <c r="P174" s="74">
        <f t="shared" si="18"/>
        <v>0</v>
      </c>
    </row>
    <row r="175" spans="1:16">
      <c r="A175" s="183"/>
      <c r="B175" s="184"/>
      <c r="C175" s="184"/>
      <c r="D175" s="153"/>
      <c r="E175" s="71" t="str">
        <f>IF(D175&gt;0,IF((LEFT(D175,2)=LEFT(Data!C$4,2)),"Intra","Inter"),"")</f>
        <v/>
      </c>
      <c r="F175" s="72">
        <f t="shared" si="14"/>
        <v>0</v>
      </c>
      <c r="G175" s="22"/>
      <c r="H175" s="23"/>
      <c r="I175" s="74">
        <f t="shared" si="15"/>
        <v>0</v>
      </c>
      <c r="J175" s="74">
        <f t="shared" si="16"/>
        <v>0</v>
      </c>
      <c r="K175" s="74">
        <f t="shared" si="16"/>
        <v>0</v>
      </c>
      <c r="M175" s="21"/>
      <c r="N175" s="74">
        <f t="shared" si="17"/>
        <v>0</v>
      </c>
      <c r="O175" s="74">
        <f t="shared" si="18"/>
        <v>0</v>
      </c>
      <c r="P175" s="74">
        <f t="shared" si="18"/>
        <v>0</v>
      </c>
    </row>
    <row r="176" spans="1:16">
      <c r="A176" s="183"/>
      <c r="B176" s="184"/>
      <c r="C176" s="184"/>
      <c r="D176" s="153"/>
      <c r="E176" s="71" t="str">
        <f>IF(D176&gt;0,IF((LEFT(D176,2)=LEFT(Data!C$4,2)),"Intra","Inter"),"")</f>
        <v/>
      </c>
      <c r="F176" s="72">
        <f t="shared" si="14"/>
        <v>0</v>
      </c>
      <c r="G176" s="22"/>
      <c r="H176" s="23"/>
      <c r="I176" s="74">
        <f t="shared" si="15"/>
        <v>0</v>
      </c>
      <c r="J176" s="74">
        <f t="shared" si="16"/>
        <v>0</v>
      </c>
      <c r="K176" s="74">
        <f t="shared" si="16"/>
        <v>0</v>
      </c>
      <c r="M176" s="21"/>
      <c r="N176" s="74">
        <f t="shared" si="17"/>
        <v>0</v>
      </c>
      <c r="O176" s="74">
        <f t="shared" si="18"/>
        <v>0</v>
      </c>
      <c r="P176" s="74">
        <f t="shared" si="18"/>
        <v>0</v>
      </c>
    </row>
    <row r="177" spans="1:16">
      <c r="A177" s="183"/>
      <c r="B177" s="184"/>
      <c r="C177" s="184"/>
      <c r="D177" s="153"/>
      <c r="E177" s="71" t="str">
        <f>IF(D177&gt;0,IF((LEFT(D177,2)=LEFT(Data!C$4,2)),"Intra","Inter"),"")</f>
        <v/>
      </c>
      <c r="F177" s="72">
        <f t="shared" si="14"/>
        <v>0</v>
      </c>
      <c r="G177" s="22"/>
      <c r="H177" s="23"/>
      <c r="I177" s="74">
        <f t="shared" si="15"/>
        <v>0</v>
      </c>
      <c r="J177" s="74">
        <f t="shared" si="16"/>
        <v>0</v>
      </c>
      <c r="K177" s="74">
        <f t="shared" si="16"/>
        <v>0</v>
      </c>
      <c r="M177" s="21"/>
      <c r="N177" s="74">
        <f t="shared" si="17"/>
        <v>0</v>
      </c>
      <c r="O177" s="74">
        <f t="shared" si="18"/>
        <v>0</v>
      </c>
      <c r="P177" s="74">
        <f t="shared" si="18"/>
        <v>0</v>
      </c>
    </row>
    <row r="178" spans="1:16">
      <c r="A178" s="183"/>
      <c r="B178" s="184"/>
      <c r="C178" s="184"/>
      <c r="D178" s="153"/>
      <c r="E178" s="71" t="str">
        <f>IF(D178&gt;0,IF((LEFT(D178,2)=LEFT(Data!C$4,2)),"Intra","Inter"),"")</f>
        <v/>
      </c>
      <c r="F178" s="72">
        <f t="shared" si="14"/>
        <v>0</v>
      </c>
      <c r="G178" s="22"/>
      <c r="H178" s="23"/>
      <c r="I178" s="74">
        <f t="shared" si="15"/>
        <v>0</v>
      </c>
      <c r="J178" s="74">
        <f t="shared" si="16"/>
        <v>0</v>
      </c>
      <c r="K178" s="74">
        <f t="shared" si="16"/>
        <v>0</v>
      </c>
      <c r="M178" s="21"/>
      <c r="N178" s="74">
        <f t="shared" si="17"/>
        <v>0</v>
      </c>
      <c r="O178" s="74">
        <f t="shared" si="18"/>
        <v>0</v>
      </c>
      <c r="P178" s="74">
        <f t="shared" si="18"/>
        <v>0</v>
      </c>
    </row>
    <row r="179" spans="1:16">
      <c r="A179" s="183"/>
      <c r="B179" s="184"/>
      <c r="C179" s="184"/>
      <c r="D179" s="153"/>
      <c r="E179" s="71" t="str">
        <f>IF(D179&gt;0,IF((LEFT(D179,2)=LEFT(Data!C$4,2)),"Intra","Inter"),"")</f>
        <v/>
      </c>
      <c r="F179" s="72">
        <f t="shared" si="14"/>
        <v>0</v>
      </c>
      <c r="G179" s="22"/>
      <c r="H179" s="23"/>
      <c r="I179" s="74">
        <f t="shared" si="15"/>
        <v>0</v>
      </c>
      <c r="J179" s="74">
        <f t="shared" si="16"/>
        <v>0</v>
      </c>
      <c r="K179" s="74">
        <f t="shared" si="16"/>
        <v>0</v>
      </c>
      <c r="M179" s="21"/>
      <c r="N179" s="74">
        <f t="shared" si="17"/>
        <v>0</v>
      </c>
      <c r="O179" s="74">
        <f t="shared" si="18"/>
        <v>0</v>
      </c>
      <c r="P179" s="74">
        <f t="shared" si="18"/>
        <v>0</v>
      </c>
    </row>
    <row r="180" spans="1:16">
      <c r="A180" s="183"/>
      <c r="B180" s="184"/>
      <c r="C180" s="184"/>
      <c r="D180" s="153"/>
      <c r="E180" s="71" t="str">
        <f>IF(D180&gt;0,IF((LEFT(D180,2)=LEFT(Data!C$4,2)),"Intra","Inter"),"")</f>
        <v/>
      </c>
      <c r="F180" s="72">
        <f t="shared" si="14"/>
        <v>0</v>
      </c>
      <c r="G180" s="22"/>
      <c r="H180" s="23"/>
      <c r="I180" s="74">
        <f t="shared" si="15"/>
        <v>0</v>
      </c>
      <c r="J180" s="74">
        <f t="shared" si="16"/>
        <v>0</v>
      </c>
      <c r="K180" s="74">
        <f t="shared" si="16"/>
        <v>0</v>
      </c>
      <c r="M180" s="21"/>
      <c r="N180" s="74">
        <f t="shared" si="17"/>
        <v>0</v>
      </c>
      <c r="O180" s="74">
        <f t="shared" si="18"/>
        <v>0</v>
      </c>
      <c r="P180" s="74">
        <f t="shared" si="18"/>
        <v>0</v>
      </c>
    </row>
    <row r="181" spans="1:16">
      <c r="A181" s="183"/>
      <c r="B181" s="184"/>
      <c r="C181" s="184"/>
      <c r="D181" s="153"/>
      <c r="E181" s="71" t="str">
        <f>IF(D181&gt;0,IF((LEFT(D181,2)=LEFT(Data!C$4,2)),"Intra","Inter"),"")</f>
        <v/>
      </c>
      <c r="F181" s="72">
        <f t="shared" si="14"/>
        <v>0</v>
      </c>
      <c r="G181" s="22"/>
      <c r="H181" s="23"/>
      <c r="I181" s="74">
        <f t="shared" si="15"/>
        <v>0</v>
      </c>
      <c r="J181" s="74">
        <f t="shared" si="16"/>
        <v>0</v>
      </c>
      <c r="K181" s="74">
        <f t="shared" si="16"/>
        <v>0</v>
      </c>
      <c r="M181" s="21"/>
      <c r="N181" s="74">
        <f t="shared" si="17"/>
        <v>0</v>
      </c>
      <c r="O181" s="74">
        <f t="shared" si="18"/>
        <v>0</v>
      </c>
      <c r="P181" s="74">
        <f t="shared" si="18"/>
        <v>0</v>
      </c>
    </row>
    <row r="182" spans="1:16">
      <c r="A182" s="183"/>
      <c r="B182" s="184"/>
      <c r="C182" s="184"/>
      <c r="D182" s="153"/>
      <c r="E182" s="71" t="str">
        <f>IF(D182&gt;0,IF((LEFT(D182,2)=LEFT(Data!C$4,2)),"Intra","Inter"),"")</f>
        <v/>
      </c>
      <c r="F182" s="72">
        <f t="shared" si="14"/>
        <v>0</v>
      </c>
      <c r="G182" s="22"/>
      <c r="H182" s="23"/>
      <c r="I182" s="74">
        <f t="shared" si="15"/>
        <v>0</v>
      </c>
      <c r="J182" s="74">
        <f t="shared" si="16"/>
        <v>0</v>
      </c>
      <c r="K182" s="74">
        <f t="shared" si="16"/>
        <v>0</v>
      </c>
      <c r="M182" s="21"/>
      <c r="N182" s="74">
        <f t="shared" si="17"/>
        <v>0</v>
      </c>
      <c r="O182" s="74">
        <f t="shared" si="18"/>
        <v>0</v>
      </c>
      <c r="P182" s="74">
        <f t="shared" si="18"/>
        <v>0</v>
      </c>
    </row>
    <row r="183" spans="1:16">
      <c r="A183" s="183"/>
      <c r="B183" s="184"/>
      <c r="C183" s="184"/>
      <c r="D183" s="153"/>
      <c r="E183" s="71" t="str">
        <f>IF(D183&gt;0,IF((LEFT(D183,2)=LEFT(Data!C$4,2)),"Intra","Inter"),"")</f>
        <v/>
      </c>
      <c r="F183" s="72">
        <f t="shared" si="14"/>
        <v>0</v>
      </c>
      <c r="G183" s="22"/>
      <c r="H183" s="23"/>
      <c r="I183" s="74">
        <f t="shared" si="15"/>
        <v>0</v>
      </c>
      <c r="J183" s="74">
        <f t="shared" si="16"/>
        <v>0</v>
      </c>
      <c r="K183" s="74">
        <f t="shared" si="16"/>
        <v>0</v>
      </c>
      <c r="M183" s="21"/>
      <c r="N183" s="74">
        <f t="shared" si="17"/>
        <v>0</v>
      </c>
      <c r="O183" s="74">
        <f t="shared" si="18"/>
        <v>0</v>
      </c>
      <c r="P183" s="74">
        <f t="shared" si="18"/>
        <v>0</v>
      </c>
    </row>
    <row r="184" spans="1:16">
      <c r="A184" s="183"/>
      <c r="B184" s="184"/>
      <c r="C184" s="184"/>
      <c r="D184" s="153"/>
      <c r="E184" s="71" t="str">
        <f>IF(D184&gt;0,IF((LEFT(D184,2)=LEFT(Data!C$4,2)),"Intra","Inter"),"")</f>
        <v/>
      </c>
      <c r="F184" s="72">
        <f t="shared" si="14"/>
        <v>0</v>
      </c>
      <c r="G184" s="22"/>
      <c r="H184" s="23"/>
      <c r="I184" s="74">
        <f t="shared" si="15"/>
        <v>0</v>
      </c>
      <c r="J184" s="74">
        <f t="shared" si="16"/>
        <v>0</v>
      </c>
      <c r="K184" s="74">
        <f t="shared" si="16"/>
        <v>0</v>
      </c>
      <c r="M184" s="21"/>
      <c r="N184" s="74">
        <f t="shared" si="17"/>
        <v>0</v>
      </c>
      <c r="O184" s="74">
        <f t="shared" si="18"/>
        <v>0</v>
      </c>
      <c r="P184" s="74">
        <f t="shared" si="18"/>
        <v>0</v>
      </c>
    </row>
    <row r="185" spans="1:16">
      <c r="A185" s="183"/>
      <c r="B185" s="184"/>
      <c r="C185" s="184"/>
      <c r="D185" s="153"/>
      <c r="E185" s="71" t="str">
        <f>IF(D185&gt;0,IF((LEFT(D185,2)=LEFT(Data!C$4,2)),"Intra","Inter"),"")</f>
        <v/>
      </c>
      <c r="F185" s="72">
        <f t="shared" si="14"/>
        <v>0</v>
      </c>
      <c r="G185" s="22"/>
      <c r="H185" s="23"/>
      <c r="I185" s="74">
        <f t="shared" si="15"/>
        <v>0</v>
      </c>
      <c r="J185" s="74">
        <f t="shared" si="16"/>
        <v>0</v>
      </c>
      <c r="K185" s="74">
        <f t="shared" si="16"/>
        <v>0</v>
      </c>
      <c r="M185" s="21"/>
      <c r="N185" s="74">
        <f t="shared" si="17"/>
        <v>0</v>
      </c>
      <c r="O185" s="74">
        <f t="shared" si="18"/>
        <v>0</v>
      </c>
      <c r="P185" s="74">
        <f t="shared" si="18"/>
        <v>0</v>
      </c>
    </row>
    <row r="186" spans="1:16">
      <c r="A186" s="183"/>
      <c r="B186" s="184"/>
      <c r="C186" s="184"/>
      <c r="D186" s="153"/>
      <c r="E186" s="71" t="str">
        <f>IF(D186&gt;0,IF((LEFT(D186,2)=LEFT(Data!C$4,2)),"Intra","Inter"),"")</f>
        <v/>
      </c>
      <c r="F186" s="72">
        <f t="shared" si="14"/>
        <v>0</v>
      </c>
      <c r="G186" s="22"/>
      <c r="H186" s="23"/>
      <c r="I186" s="74">
        <f t="shared" si="15"/>
        <v>0</v>
      </c>
      <c r="J186" s="74">
        <f t="shared" si="16"/>
        <v>0</v>
      </c>
      <c r="K186" s="74">
        <f t="shared" si="16"/>
        <v>0</v>
      </c>
      <c r="M186" s="21"/>
      <c r="N186" s="74">
        <f t="shared" si="17"/>
        <v>0</v>
      </c>
      <c r="O186" s="74">
        <f t="shared" si="18"/>
        <v>0</v>
      </c>
      <c r="P186" s="74">
        <f t="shared" si="18"/>
        <v>0</v>
      </c>
    </row>
    <row r="187" spans="1:16">
      <c r="A187" s="183"/>
      <c r="B187" s="184"/>
      <c r="C187" s="184"/>
      <c r="D187" s="153"/>
      <c r="E187" s="71" t="str">
        <f>IF(D187&gt;0,IF((LEFT(D187,2)=LEFT(Data!C$4,2)),"Intra","Inter"),"")</f>
        <v/>
      </c>
      <c r="F187" s="72">
        <f t="shared" si="14"/>
        <v>0</v>
      </c>
      <c r="G187" s="22"/>
      <c r="H187" s="23"/>
      <c r="I187" s="74">
        <f t="shared" si="15"/>
        <v>0</v>
      </c>
      <c r="J187" s="74">
        <f t="shared" si="16"/>
        <v>0</v>
      </c>
      <c r="K187" s="74">
        <f t="shared" si="16"/>
        <v>0</v>
      </c>
      <c r="M187" s="21"/>
      <c r="N187" s="74">
        <f t="shared" si="17"/>
        <v>0</v>
      </c>
      <c r="O187" s="74">
        <f t="shared" si="18"/>
        <v>0</v>
      </c>
      <c r="P187" s="74">
        <f t="shared" si="18"/>
        <v>0</v>
      </c>
    </row>
    <row r="188" spans="1:16">
      <c r="A188" s="183"/>
      <c r="B188" s="184"/>
      <c r="C188" s="184"/>
      <c r="D188" s="153"/>
      <c r="E188" s="71" t="str">
        <f>IF(D188&gt;0,IF((LEFT(D188,2)=LEFT(Data!C$4,2)),"Intra","Inter"),"")</f>
        <v/>
      </c>
      <c r="F188" s="72">
        <f t="shared" si="14"/>
        <v>0</v>
      </c>
      <c r="G188" s="22"/>
      <c r="H188" s="23"/>
      <c r="I188" s="74">
        <f t="shared" si="15"/>
        <v>0</v>
      </c>
      <c r="J188" s="74">
        <f t="shared" si="16"/>
        <v>0</v>
      </c>
      <c r="K188" s="74">
        <f t="shared" si="16"/>
        <v>0</v>
      </c>
      <c r="M188" s="21"/>
      <c r="N188" s="74">
        <f t="shared" si="17"/>
        <v>0</v>
      </c>
      <c r="O188" s="74">
        <f t="shared" si="18"/>
        <v>0</v>
      </c>
      <c r="P188" s="74">
        <f t="shared" si="18"/>
        <v>0</v>
      </c>
    </row>
    <row r="189" spans="1:16">
      <c r="A189" s="183"/>
      <c r="B189" s="184"/>
      <c r="C189" s="184"/>
      <c r="D189" s="153"/>
      <c r="E189" s="71" t="str">
        <f>IF(D189&gt;0,IF((LEFT(D189,2)=LEFT(Data!C$4,2)),"Intra","Inter"),"")</f>
        <v/>
      </c>
      <c r="F189" s="72">
        <f t="shared" si="14"/>
        <v>0</v>
      </c>
      <c r="G189" s="22"/>
      <c r="H189" s="23"/>
      <c r="I189" s="74">
        <f t="shared" si="15"/>
        <v>0</v>
      </c>
      <c r="J189" s="74">
        <f t="shared" si="16"/>
        <v>0</v>
      </c>
      <c r="K189" s="74">
        <f t="shared" si="16"/>
        <v>0</v>
      </c>
      <c r="M189" s="21"/>
      <c r="N189" s="74">
        <f t="shared" si="17"/>
        <v>0</v>
      </c>
      <c r="O189" s="74">
        <f t="shared" si="18"/>
        <v>0</v>
      </c>
      <c r="P189" s="74">
        <f t="shared" si="18"/>
        <v>0</v>
      </c>
    </row>
    <row r="190" spans="1:16">
      <c r="A190" s="183"/>
      <c r="B190" s="184"/>
      <c r="C190" s="184"/>
      <c r="D190" s="153"/>
      <c r="E190" s="71" t="str">
        <f>IF(D190&gt;0,IF((LEFT(D190,2)=LEFT(Data!C$4,2)),"Intra","Inter"),"")</f>
        <v/>
      </c>
      <c r="F190" s="72">
        <f t="shared" si="14"/>
        <v>0</v>
      </c>
      <c r="G190" s="22"/>
      <c r="H190" s="23"/>
      <c r="I190" s="74">
        <f t="shared" si="15"/>
        <v>0</v>
      </c>
      <c r="J190" s="74">
        <f t="shared" si="16"/>
        <v>0</v>
      </c>
      <c r="K190" s="74">
        <f t="shared" si="16"/>
        <v>0</v>
      </c>
      <c r="M190" s="21"/>
      <c r="N190" s="74">
        <f t="shared" si="17"/>
        <v>0</v>
      </c>
      <c r="O190" s="74">
        <f t="shared" si="18"/>
        <v>0</v>
      </c>
      <c r="P190" s="74">
        <f t="shared" si="18"/>
        <v>0</v>
      </c>
    </row>
    <row r="191" spans="1:16">
      <c r="A191" s="183"/>
      <c r="B191" s="184"/>
      <c r="C191" s="184"/>
      <c r="D191" s="153"/>
      <c r="E191" s="71" t="str">
        <f>IF(D191&gt;0,IF((LEFT(D191,2)=LEFT(Data!C$4,2)),"Intra","Inter"),"")</f>
        <v/>
      </c>
      <c r="F191" s="72">
        <f t="shared" si="14"/>
        <v>0</v>
      </c>
      <c r="G191" s="22"/>
      <c r="H191" s="23"/>
      <c r="I191" s="74">
        <f t="shared" si="15"/>
        <v>0</v>
      </c>
      <c r="J191" s="74">
        <f t="shared" si="16"/>
        <v>0</v>
      </c>
      <c r="K191" s="74">
        <f t="shared" si="16"/>
        <v>0</v>
      </c>
      <c r="M191" s="21"/>
      <c r="N191" s="74">
        <f t="shared" si="17"/>
        <v>0</v>
      </c>
      <c r="O191" s="74">
        <f t="shared" si="18"/>
        <v>0</v>
      </c>
      <c r="P191" s="74">
        <f t="shared" si="18"/>
        <v>0</v>
      </c>
    </row>
    <row r="192" spans="1:16">
      <c r="A192" s="183"/>
      <c r="B192" s="184"/>
      <c r="C192" s="184"/>
      <c r="D192" s="153"/>
      <c r="E192" s="71" t="str">
        <f>IF(D192&gt;0,IF((LEFT(D192,2)=LEFT(Data!C$4,2)),"Intra","Inter"),"")</f>
        <v/>
      </c>
      <c r="F192" s="72">
        <f t="shared" si="14"/>
        <v>0</v>
      </c>
      <c r="G192" s="22"/>
      <c r="H192" s="23"/>
      <c r="I192" s="74">
        <f t="shared" si="15"/>
        <v>0</v>
      </c>
      <c r="J192" s="74">
        <f t="shared" si="16"/>
        <v>0</v>
      </c>
      <c r="K192" s="74">
        <f t="shared" si="16"/>
        <v>0</v>
      </c>
      <c r="M192" s="21"/>
      <c r="N192" s="74">
        <f t="shared" si="17"/>
        <v>0</v>
      </c>
      <c r="O192" s="74">
        <f t="shared" si="18"/>
        <v>0</v>
      </c>
      <c r="P192" s="74">
        <f t="shared" si="18"/>
        <v>0</v>
      </c>
    </row>
    <row r="193" spans="1:16">
      <c r="A193" s="183"/>
      <c r="B193" s="184"/>
      <c r="C193" s="184"/>
      <c r="D193" s="153"/>
      <c r="E193" s="71" t="str">
        <f>IF(D193&gt;0,IF((LEFT(D193,2)=LEFT(Data!C$4,2)),"Intra","Inter"),"")</f>
        <v/>
      </c>
      <c r="F193" s="72">
        <f t="shared" si="14"/>
        <v>0</v>
      </c>
      <c r="G193" s="22"/>
      <c r="H193" s="23"/>
      <c r="I193" s="74">
        <f t="shared" si="15"/>
        <v>0</v>
      </c>
      <c r="J193" s="74">
        <f t="shared" si="16"/>
        <v>0</v>
      </c>
      <c r="K193" s="74">
        <f t="shared" si="16"/>
        <v>0</v>
      </c>
      <c r="M193" s="21"/>
      <c r="N193" s="74">
        <f t="shared" si="17"/>
        <v>0</v>
      </c>
      <c r="O193" s="74">
        <f t="shared" si="18"/>
        <v>0</v>
      </c>
      <c r="P193" s="74">
        <f t="shared" si="18"/>
        <v>0</v>
      </c>
    </row>
    <row r="194" spans="1:16">
      <c r="A194" s="183"/>
      <c r="B194" s="184"/>
      <c r="C194" s="184"/>
      <c r="D194" s="153"/>
      <c r="E194" s="71" t="str">
        <f>IF(D194&gt;0,IF((LEFT(D194,2)=LEFT(Data!C$4,2)),"Intra","Inter"),"")</f>
        <v/>
      </c>
      <c r="F194" s="72">
        <f t="shared" si="14"/>
        <v>0</v>
      </c>
      <c r="G194" s="22"/>
      <c r="H194" s="23"/>
      <c r="I194" s="74">
        <f t="shared" si="15"/>
        <v>0</v>
      </c>
      <c r="J194" s="74">
        <f t="shared" si="16"/>
        <v>0</v>
      </c>
      <c r="K194" s="74">
        <f t="shared" si="16"/>
        <v>0</v>
      </c>
      <c r="M194" s="21"/>
      <c r="N194" s="74">
        <f t="shared" si="17"/>
        <v>0</v>
      </c>
      <c r="O194" s="74">
        <f t="shared" si="18"/>
        <v>0</v>
      </c>
      <c r="P194" s="74">
        <f t="shared" si="18"/>
        <v>0</v>
      </c>
    </row>
    <row r="195" spans="1:16">
      <c r="A195" s="183"/>
      <c r="B195" s="184"/>
      <c r="C195" s="184"/>
      <c r="D195" s="153"/>
      <c r="E195" s="71" t="str">
        <f>IF(D195&gt;0,IF((LEFT(D195,2)=LEFT(Data!C$4,2)),"Intra","Inter"),"")</f>
        <v/>
      </c>
      <c r="F195" s="72">
        <f t="shared" si="14"/>
        <v>0</v>
      </c>
      <c r="G195" s="22"/>
      <c r="H195" s="23"/>
      <c r="I195" s="74">
        <f t="shared" si="15"/>
        <v>0</v>
      </c>
      <c r="J195" s="74">
        <f t="shared" si="16"/>
        <v>0</v>
      </c>
      <c r="K195" s="74">
        <f t="shared" si="16"/>
        <v>0</v>
      </c>
      <c r="M195" s="21"/>
      <c r="N195" s="74">
        <f t="shared" si="17"/>
        <v>0</v>
      </c>
      <c r="O195" s="74">
        <f t="shared" si="18"/>
        <v>0</v>
      </c>
      <c r="P195" s="74">
        <f t="shared" si="18"/>
        <v>0</v>
      </c>
    </row>
    <row r="196" spans="1:16">
      <c r="A196" s="183"/>
      <c r="B196" s="184"/>
      <c r="C196" s="184"/>
      <c r="D196" s="153"/>
      <c r="E196" s="71" t="str">
        <f>IF(D196&gt;0,IF((LEFT(D196,2)=LEFT(Data!C$4,2)),"Intra","Inter"),"")</f>
        <v/>
      </c>
      <c r="F196" s="72">
        <f t="shared" si="14"/>
        <v>0</v>
      </c>
      <c r="G196" s="22"/>
      <c r="H196" s="23"/>
      <c r="I196" s="74">
        <f t="shared" si="15"/>
        <v>0</v>
      </c>
      <c r="J196" s="74">
        <f t="shared" si="16"/>
        <v>0</v>
      </c>
      <c r="K196" s="74">
        <f t="shared" si="16"/>
        <v>0</v>
      </c>
      <c r="M196" s="21"/>
      <c r="N196" s="74">
        <f t="shared" si="17"/>
        <v>0</v>
      </c>
      <c r="O196" s="74">
        <f t="shared" si="18"/>
        <v>0</v>
      </c>
      <c r="P196" s="74">
        <f t="shared" si="18"/>
        <v>0</v>
      </c>
    </row>
    <row r="197" spans="1:16">
      <c r="A197" s="183"/>
      <c r="B197" s="184"/>
      <c r="C197" s="184"/>
      <c r="D197" s="153"/>
      <c r="E197" s="71" t="str">
        <f>IF(D197&gt;0,IF((LEFT(D197,2)=LEFT(Data!C$4,2)),"Intra","Inter"),"")</f>
        <v/>
      </c>
      <c r="F197" s="72">
        <f t="shared" si="14"/>
        <v>0</v>
      </c>
      <c r="G197" s="22"/>
      <c r="H197" s="23"/>
      <c r="I197" s="74">
        <f t="shared" si="15"/>
        <v>0</v>
      </c>
      <c r="J197" s="74">
        <f t="shared" si="16"/>
        <v>0</v>
      </c>
      <c r="K197" s="74">
        <f t="shared" si="16"/>
        <v>0</v>
      </c>
      <c r="M197" s="21"/>
      <c r="N197" s="74">
        <f t="shared" si="17"/>
        <v>0</v>
      </c>
      <c r="O197" s="74">
        <f t="shared" si="18"/>
        <v>0</v>
      </c>
      <c r="P197" s="74">
        <f t="shared" si="18"/>
        <v>0</v>
      </c>
    </row>
    <row r="198" spans="1:16">
      <c r="A198" s="183"/>
      <c r="B198" s="184"/>
      <c r="C198" s="184"/>
      <c r="D198" s="153"/>
      <c r="E198" s="71" t="str">
        <f>IF(D198&gt;0,IF((LEFT(D198,2)=LEFT(Data!C$4,2)),"Intra","Inter"),"")</f>
        <v/>
      </c>
      <c r="F198" s="72">
        <f t="shared" si="14"/>
        <v>0</v>
      </c>
      <c r="G198" s="22"/>
      <c r="H198" s="23"/>
      <c r="I198" s="74">
        <f t="shared" si="15"/>
        <v>0</v>
      </c>
      <c r="J198" s="74">
        <f t="shared" si="16"/>
        <v>0</v>
      </c>
      <c r="K198" s="74">
        <f t="shared" si="16"/>
        <v>0</v>
      </c>
      <c r="M198" s="21"/>
      <c r="N198" s="74">
        <f t="shared" si="17"/>
        <v>0</v>
      </c>
      <c r="O198" s="74">
        <f t="shared" si="18"/>
        <v>0</v>
      </c>
      <c r="P198" s="74">
        <f t="shared" si="18"/>
        <v>0</v>
      </c>
    </row>
    <row r="199" spans="1:16">
      <c r="A199" s="183"/>
      <c r="B199" s="184"/>
      <c r="C199" s="184"/>
      <c r="D199" s="153"/>
      <c r="E199" s="71" t="str">
        <f>IF(D199&gt;0,IF((LEFT(D199,2)=LEFT(Data!C$4,2)),"Intra","Inter"),"")</f>
        <v/>
      </c>
      <c r="F199" s="72">
        <f t="shared" si="14"/>
        <v>0</v>
      </c>
      <c r="G199" s="22"/>
      <c r="H199" s="23"/>
      <c r="I199" s="74">
        <f t="shared" si="15"/>
        <v>0</v>
      </c>
      <c r="J199" s="74">
        <f t="shared" si="16"/>
        <v>0</v>
      </c>
      <c r="K199" s="74">
        <f t="shared" si="16"/>
        <v>0</v>
      </c>
      <c r="M199" s="21"/>
      <c r="N199" s="74">
        <f t="shared" si="17"/>
        <v>0</v>
      </c>
      <c r="O199" s="74">
        <f t="shared" si="18"/>
        <v>0</v>
      </c>
      <c r="P199" s="74">
        <f t="shared" si="18"/>
        <v>0</v>
      </c>
    </row>
    <row r="200" spans="1:16">
      <c r="A200" s="183"/>
      <c r="B200" s="184"/>
      <c r="C200" s="184"/>
      <c r="D200" s="153"/>
      <c r="E200" s="71" t="str">
        <f>IF(D200&gt;0,IF((LEFT(D200,2)=LEFT(Data!C$4,2)),"Intra","Inter"),"")</f>
        <v/>
      </c>
      <c r="F200" s="72">
        <f t="shared" si="14"/>
        <v>0</v>
      </c>
      <c r="G200" s="22"/>
      <c r="H200" s="23"/>
      <c r="I200" s="74">
        <f t="shared" si="15"/>
        <v>0</v>
      </c>
      <c r="J200" s="74">
        <f t="shared" si="16"/>
        <v>0</v>
      </c>
      <c r="K200" s="74">
        <f t="shared" si="16"/>
        <v>0</v>
      </c>
      <c r="M200" s="21"/>
      <c r="N200" s="74">
        <f t="shared" si="17"/>
        <v>0</v>
      </c>
      <c r="O200" s="74">
        <f t="shared" si="18"/>
        <v>0</v>
      </c>
      <c r="P200" s="74">
        <f t="shared" si="18"/>
        <v>0</v>
      </c>
    </row>
    <row r="201" spans="1:16">
      <c r="A201" s="183"/>
      <c r="B201" s="184"/>
      <c r="C201" s="184"/>
      <c r="D201" s="153"/>
      <c r="E201" s="71" t="str">
        <f>IF(D201&gt;0,IF((LEFT(D201,2)=LEFT(Data!C$4,2)),"Intra","Inter"),"")</f>
        <v/>
      </c>
      <c r="F201" s="72">
        <f t="shared" si="14"/>
        <v>0</v>
      </c>
      <c r="G201" s="22"/>
      <c r="H201" s="23"/>
      <c r="I201" s="74">
        <f t="shared" si="15"/>
        <v>0</v>
      </c>
      <c r="J201" s="74">
        <f t="shared" si="16"/>
        <v>0</v>
      </c>
      <c r="K201" s="74">
        <f t="shared" si="16"/>
        <v>0</v>
      </c>
      <c r="M201" s="21"/>
      <c r="N201" s="74">
        <f t="shared" si="17"/>
        <v>0</v>
      </c>
      <c r="O201" s="74">
        <f t="shared" si="18"/>
        <v>0</v>
      </c>
      <c r="P201" s="74">
        <f t="shared" si="18"/>
        <v>0</v>
      </c>
    </row>
    <row r="202" spans="1:16">
      <c r="A202" s="183"/>
      <c r="B202" s="184"/>
      <c r="C202" s="184"/>
      <c r="D202" s="153"/>
      <c r="E202" s="71" t="str">
        <f>IF(D202&gt;0,IF((LEFT(D202,2)=LEFT(Data!C$4,2)),"Intra","Inter"),"")</f>
        <v/>
      </c>
      <c r="F202" s="72">
        <f t="shared" si="14"/>
        <v>0</v>
      </c>
      <c r="G202" s="22"/>
      <c r="H202" s="23"/>
      <c r="I202" s="74">
        <f t="shared" si="15"/>
        <v>0</v>
      </c>
      <c r="J202" s="74">
        <f t="shared" si="16"/>
        <v>0</v>
      </c>
      <c r="K202" s="74">
        <f t="shared" si="16"/>
        <v>0</v>
      </c>
      <c r="M202" s="21"/>
      <c r="N202" s="74">
        <f t="shared" si="17"/>
        <v>0</v>
      </c>
      <c r="O202" s="74">
        <f t="shared" si="18"/>
        <v>0</v>
      </c>
      <c r="P202" s="74">
        <f t="shared" si="18"/>
        <v>0</v>
      </c>
    </row>
    <row r="203" spans="1:16">
      <c r="A203" s="183"/>
      <c r="B203" s="184"/>
      <c r="C203" s="184"/>
      <c r="D203" s="153"/>
      <c r="E203" s="71" t="str">
        <f>IF(D203&gt;0,IF((LEFT(D203,2)=LEFT(Data!C$4,2)),"Intra","Inter"),"")</f>
        <v/>
      </c>
      <c r="F203" s="72">
        <f t="shared" si="14"/>
        <v>0</v>
      </c>
      <c r="G203" s="22"/>
      <c r="H203" s="23"/>
      <c r="I203" s="74">
        <f t="shared" si="15"/>
        <v>0</v>
      </c>
      <c r="J203" s="74">
        <f t="shared" si="16"/>
        <v>0</v>
      </c>
      <c r="K203" s="74">
        <f t="shared" si="16"/>
        <v>0</v>
      </c>
      <c r="M203" s="21"/>
      <c r="N203" s="74">
        <f t="shared" si="17"/>
        <v>0</v>
      </c>
      <c r="O203" s="74">
        <f t="shared" si="18"/>
        <v>0</v>
      </c>
      <c r="P203" s="74">
        <f t="shared" si="18"/>
        <v>0</v>
      </c>
    </row>
    <row r="204" spans="1:16">
      <c r="A204" s="183"/>
      <c r="B204" s="184"/>
      <c r="C204" s="184"/>
      <c r="D204" s="153"/>
      <c r="E204" s="71" t="str">
        <f>IF(D204&gt;0,IF((LEFT(D204,2)=LEFT(Data!C$4,2)),"Intra","Inter"),"")</f>
        <v/>
      </c>
      <c r="F204" s="72">
        <f t="shared" ref="F204:F267" si="19">ROUND(G204+I204+J204+K204,0)</f>
        <v>0</v>
      </c>
      <c r="G204" s="22"/>
      <c r="H204" s="23"/>
      <c r="I204" s="74">
        <f t="shared" ref="I204:I267" si="20">IF($E204="inter",IF($H204&lt;&gt;"Exempt",IF($H204&lt;&gt;"Non GST",($G204*($H204)),(0)),(0)),(0))</f>
        <v>0</v>
      </c>
      <c r="J204" s="74">
        <f t="shared" ref="J204:K267" si="21">IF($E204="intra",IF($H204&lt;&gt;"Exempt",IF($H204&lt;&gt;"Non GST",($G204*($H204/2)),(0)),(0)),(0))</f>
        <v>0</v>
      </c>
      <c r="K204" s="74">
        <f t="shared" si="21"/>
        <v>0</v>
      </c>
      <c r="M204" s="21"/>
      <c r="N204" s="74">
        <f t="shared" ref="N204:N267" si="22">IF($M204="Yes",IF($E204="Inter",($G204*(2%)),(0)),(0))</f>
        <v>0</v>
      </c>
      <c r="O204" s="74">
        <f t="shared" ref="O204:P267" si="23">IF($M204="Yes",IF($E204="Intra",($G204*(1%)),(0)),(0))</f>
        <v>0</v>
      </c>
      <c r="P204" s="74">
        <f t="shared" si="23"/>
        <v>0</v>
      </c>
    </row>
    <row r="205" spans="1:16">
      <c r="A205" s="183"/>
      <c r="B205" s="184"/>
      <c r="C205" s="184"/>
      <c r="D205" s="153"/>
      <c r="E205" s="71" t="str">
        <f>IF(D205&gt;0,IF((LEFT(D205,2)=LEFT(Data!C$4,2)),"Intra","Inter"),"")</f>
        <v/>
      </c>
      <c r="F205" s="72">
        <f t="shared" si="19"/>
        <v>0</v>
      </c>
      <c r="G205" s="22"/>
      <c r="H205" s="23"/>
      <c r="I205" s="74">
        <f t="shared" si="20"/>
        <v>0</v>
      </c>
      <c r="J205" s="74">
        <f t="shared" si="21"/>
        <v>0</v>
      </c>
      <c r="K205" s="74">
        <f t="shared" si="21"/>
        <v>0</v>
      </c>
      <c r="M205" s="21"/>
      <c r="N205" s="74">
        <f t="shared" si="22"/>
        <v>0</v>
      </c>
      <c r="O205" s="74">
        <f t="shared" si="23"/>
        <v>0</v>
      </c>
      <c r="P205" s="74">
        <f t="shared" si="23"/>
        <v>0</v>
      </c>
    </row>
    <row r="206" spans="1:16">
      <c r="A206" s="183"/>
      <c r="B206" s="184"/>
      <c r="C206" s="184"/>
      <c r="D206" s="153"/>
      <c r="E206" s="71" t="str">
        <f>IF(D206&gt;0,IF((LEFT(D206,2)=LEFT(Data!C$4,2)),"Intra","Inter"),"")</f>
        <v/>
      </c>
      <c r="F206" s="72">
        <f t="shared" si="19"/>
        <v>0</v>
      </c>
      <c r="G206" s="22"/>
      <c r="H206" s="23"/>
      <c r="I206" s="74">
        <f t="shared" si="20"/>
        <v>0</v>
      </c>
      <c r="J206" s="74">
        <f t="shared" si="21"/>
        <v>0</v>
      </c>
      <c r="K206" s="74">
        <f t="shared" si="21"/>
        <v>0</v>
      </c>
      <c r="M206" s="21"/>
      <c r="N206" s="74">
        <f t="shared" si="22"/>
        <v>0</v>
      </c>
      <c r="O206" s="74">
        <f t="shared" si="23"/>
        <v>0</v>
      </c>
      <c r="P206" s="74">
        <f t="shared" si="23"/>
        <v>0</v>
      </c>
    </row>
    <row r="207" spans="1:16">
      <c r="A207" s="183"/>
      <c r="B207" s="184"/>
      <c r="C207" s="184"/>
      <c r="D207" s="153"/>
      <c r="E207" s="71" t="str">
        <f>IF(D207&gt;0,IF((LEFT(D207,2)=LEFT(Data!C$4,2)),"Intra","Inter"),"")</f>
        <v/>
      </c>
      <c r="F207" s="72">
        <f t="shared" si="19"/>
        <v>0</v>
      </c>
      <c r="G207" s="22"/>
      <c r="H207" s="23"/>
      <c r="I207" s="74">
        <f t="shared" si="20"/>
        <v>0</v>
      </c>
      <c r="J207" s="74">
        <f t="shared" si="21"/>
        <v>0</v>
      </c>
      <c r="K207" s="74">
        <f t="shared" si="21"/>
        <v>0</v>
      </c>
      <c r="M207" s="21"/>
      <c r="N207" s="74">
        <f t="shared" si="22"/>
        <v>0</v>
      </c>
      <c r="O207" s="74">
        <f t="shared" si="23"/>
        <v>0</v>
      </c>
      <c r="P207" s="74">
        <f t="shared" si="23"/>
        <v>0</v>
      </c>
    </row>
    <row r="208" spans="1:16">
      <c r="A208" s="183"/>
      <c r="B208" s="184"/>
      <c r="C208" s="184"/>
      <c r="D208" s="153"/>
      <c r="E208" s="71" t="str">
        <f>IF(D208&gt;0,IF((LEFT(D208,2)=LEFT(Data!C$4,2)),"Intra","Inter"),"")</f>
        <v/>
      </c>
      <c r="F208" s="72">
        <f t="shared" si="19"/>
        <v>0</v>
      </c>
      <c r="G208" s="22"/>
      <c r="H208" s="23"/>
      <c r="I208" s="74">
        <f t="shared" si="20"/>
        <v>0</v>
      </c>
      <c r="J208" s="74">
        <f t="shared" si="21"/>
        <v>0</v>
      </c>
      <c r="K208" s="74">
        <f t="shared" si="21"/>
        <v>0</v>
      </c>
      <c r="M208" s="21"/>
      <c r="N208" s="74">
        <f t="shared" si="22"/>
        <v>0</v>
      </c>
      <c r="O208" s="74">
        <f t="shared" si="23"/>
        <v>0</v>
      </c>
      <c r="P208" s="74">
        <f t="shared" si="23"/>
        <v>0</v>
      </c>
    </row>
    <row r="209" spans="1:16">
      <c r="A209" s="183"/>
      <c r="B209" s="184"/>
      <c r="C209" s="184"/>
      <c r="D209" s="153"/>
      <c r="E209" s="71" t="str">
        <f>IF(D209&gt;0,IF((LEFT(D209,2)=LEFT(Data!C$4,2)),"Intra","Inter"),"")</f>
        <v/>
      </c>
      <c r="F209" s="72">
        <f t="shared" si="19"/>
        <v>0</v>
      </c>
      <c r="G209" s="22"/>
      <c r="H209" s="23"/>
      <c r="I209" s="74">
        <f t="shared" si="20"/>
        <v>0</v>
      </c>
      <c r="J209" s="74">
        <f t="shared" si="21"/>
        <v>0</v>
      </c>
      <c r="K209" s="74">
        <f t="shared" si="21"/>
        <v>0</v>
      </c>
      <c r="M209" s="21"/>
      <c r="N209" s="74">
        <f t="shared" si="22"/>
        <v>0</v>
      </c>
      <c r="O209" s="74">
        <f t="shared" si="23"/>
        <v>0</v>
      </c>
      <c r="P209" s="74">
        <f t="shared" si="23"/>
        <v>0</v>
      </c>
    </row>
    <row r="210" spans="1:16">
      <c r="A210" s="183"/>
      <c r="B210" s="184"/>
      <c r="C210" s="184"/>
      <c r="D210" s="153"/>
      <c r="E210" s="71" t="str">
        <f>IF(D210&gt;0,IF((LEFT(D210,2)=LEFT(Data!C$4,2)),"Intra","Inter"),"")</f>
        <v/>
      </c>
      <c r="F210" s="72">
        <f t="shared" si="19"/>
        <v>0</v>
      </c>
      <c r="G210" s="22"/>
      <c r="H210" s="23"/>
      <c r="I210" s="74">
        <f t="shared" si="20"/>
        <v>0</v>
      </c>
      <c r="J210" s="74">
        <f t="shared" si="21"/>
        <v>0</v>
      </c>
      <c r="K210" s="74">
        <f t="shared" si="21"/>
        <v>0</v>
      </c>
      <c r="M210" s="21"/>
      <c r="N210" s="74">
        <f t="shared" si="22"/>
        <v>0</v>
      </c>
      <c r="O210" s="74">
        <f t="shared" si="23"/>
        <v>0</v>
      </c>
      <c r="P210" s="74">
        <f t="shared" si="23"/>
        <v>0</v>
      </c>
    </row>
    <row r="211" spans="1:16">
      <c r="A211" s="183"/>
      <c r="B211" s="184"/>
      <c r="C211" s="184"/>
      <c r="D211" s="153"/>
      <c r="E211" s="71" t="str">
        <f>IF(D211&gt;0,IF((LEFT(D211,2)=LEFT(Data!C$4,2)),"Intra","Inter"),"")</f>
        <v/>
      </c>
      <c r="F211" s="72">
        <f t="shared" si="19"/>
        <v>0</v>
      </c>
      <c r="G211" s="22"/>
      <c r="H211" s="23"/>
      <c r="I211" s="74">
        <f t="shared" si="20"/>
        <v>0</v>
      </c>
      <c r="J211" s="74">
        <f t="shared" si="21"/>
        <v>0</v>
      </c>
      <c r="K211" s="74">
        <f t="shared" si="21"/>
        <v>0</v>
      </c>
      <c r="M211" s="21"/>
      <c r="N211" s="74">
        <f t="shared" si="22"/>
        <v>0</v>
      </c>
      <c r="O211" s="74">
        <f t="shared" si="23"/>
        <v>0</v>
      </c>
      <c r="P211" s="74">
        <f t="shared" si="23"/>
        <v>0</v>
      </c>
    </row>
    <row r="212" spans="1:16">
      <c r="A212" s="183"/>
      <c r="B212" s="184"/>
      <c r="C212" s="184"/>
      <c r="D212" s="153"/>
      <c r="E212" s="71" t="str">
        <f>IF(D212&gt;0,IF((LEFT(D212,2)=LEFT(Data!C$4,2)),"Intra","Inter"),"")</f>
        <v/>
      </c>
      <c r="F212" s="72">
        <f t="shared" si="19"/>
        <v>0</v>
      </c>
      <c r="G212" s="22"/>
      <c r="H212" s="23"/>
      <c r="I212" s="74">
        <f t="shared" si="20"/>
        <v>0</v>
      </c>
      <c r="J212" s="74">
        <f t="shared" si="21"/>
        <v>0</v>
      </c>
      <c r="K212" s="74">
        <f t="shared" si="21"/>
        <v>0</v>
      </c>
      <c r="M212" s="21"/>
      <c r="N212" s="74">
        <f t="shared" si="22"/>
        <v>0</v>
      </c>
      <c r="O212" s="74">
        <f t="shared" si="23"/>
        <v>0</v>
      </c>
      <c r="P212" s="74">
        <f t="shared" si="23"/>
        <v>0</v>
      </c>
    </row>
    <row r="213" spans="1:16">
      <c r="A213" s="183"/>
      <c r="B213" s="184"/>
      <c r="C213" s="184"/>
      <c r="D213" s="153"/>
      <c r="E213" s="71" t="str">
        <f>IF(D213&gt;0,IF((LEFT(D213,2)=LEFT(Data!C$4,2)),"Intra","Inter"),"")</f>
        <v/>
      </c>
      <c r="F213" s="72">
        <f t="shared" si="19"/>
        <v>0</v>
      </c>
      <c r="G213" s="22"/>
      <c r="H213" s="23"/>
      <c r="I213" s="74">
        <f t="shared" si="20"/>
        <v>0</v>
      </c>
      <c r="J213" s="74">
        <f t="shared" si="21"/>
        <v>0</v>
      </c>
      <c r="K213" s="74">
        <f t="shared" si="21"/>
        <v>0</v>
      </c>
      <c r="M213" s="21"/>
      <c r="N213" s="74">
        <f t="shared" si="22"/>
        <v>0</v>
      </c>
      <c r="O213" s="74">
        <f t="shared" si="23"/>
        <v>0</v>
      </c>
      <c r="P213" s="74">
        <f t="shared" si="23"/>
        <v>0</v>
      </c>
    </row>
    <row r="214" spans="1:16">
      <c r="A214" s="183"/>
      <c r="B214" s="184"/>
      <c r="C214" s="184"/>
      <c r="D214" s="153"/>
      <c r="E214" s="71" t="str">
        <f>IF(D214&gt;0,IF((LEFT(D214,2)=LEFT(Data!C$4,2)),"Intra","Inter"),"")</f>
        <v/>
      </c>
      <c r="F214" s="72">
        <f t="shared" si="19"/>
        <v>0</v>
      </c>
      <c r="G214" s="22"/>
      <c r="H214" s="23"/>
      <c r="I214" s="74">
        <f t="shared" si="20"/>
        <v>0</v>
      </c>
      <c r="J214" s="74">
        <f t="shared" si="21"/>
        <v>0</v>
      </c>
      <c r="K214" s="74">
        <f t="shared" si="21"/>
        <v>0</v>
      </c>
      <c r="M214" s="21"/>
      <c r="N214" s="74">
        <f t="shared" si="22"/>
        <v>0</v>
      </c>
      <c r="O214" s="74">
        <f t="shared" si="23"/>
        <v>0</v>
      </c>
      <c r="P214" s="74">
        <f t="shared" si="23"/>
        <v>0</v>
      </c>
    </row>
    <row r="215" spans="1:16">
      <c r="A215" s="183"/>
      <c r="B215" s="184"/>
      <c r="C215" s="184"/>
      <c r="D215" s="153"/>
      <c r="E215" s="71" t="str">
        <f>IF(D215&gt;0,IF((LEFT(D215,2)=LEFT(Data!C$4,2)),"Intra","Inter"),"")</f>
        <v/>
      </c>
      <c r="F215" s="72">
        <f t="shared" si="19"/>
        <v>0</v>
      </c>
      <c r="G215" s="22"/>
      <c r="H215" s="23"/>
      <c r="I215" s="74">
        <f t="shared" si="20"/>
        <v>0</v>
      </c>
      <c r="J215" s="74">
        <f t="shared" si="21"/>
        <v>0</v>
      </c>
      <c r="K215" s="74">
        <f t="shared" si="21"/>
        <v>0</v>
      </c>
      <c r="M215" s="21"/>
      <c r="N215" s="74">
        <f t="shared" si="22"/>
        <v>0</v>
      </c>
      <c r="O215" s="74">
        <f t="shared" si="23"/>
        <v>0</v>
      </c>
      <c r="P215" s="74">
        <f t="shared" si="23"/>
        <v>0</v>
      </c>
    </row>
    <row r="216" spans="1:16">
      <c r="A216" s="183"/>
      <c r="B216" s="184"/>
      <c r="C216" s="184"/>
      <c r="D216" s="153"/>
      <c r="E216" s="71" t="str">
        <f>IF(D216&gt;0,IF((LEFT(D216,2)=LEFT(Data!C$4,2)),"Intra","Inter"),"")</f>
        <v/>
      </c>
      <c r="F216" s="72">
        <f t="shared" si="19"/>
        <v>0</v>
      </c>
      <c r="G216" s="22"/>
      <c r="H216" s="23"/>
      <c r="I216" s="74">
        <f t="shared" si="20"/>
        <v>0</v>
      </c>
      <c r="J216" s="74">
        <f t="shared" si="21"/>
        <v>0</v>
      </c>
      <c r="K216" s="74">
        <f t="shared" si="21"/>
        <v>0</v>
      </c>
      <c r="M216" s="21"/>
      <c r="N216" s="74">
        <f t="shared" si="22"/>
        <v>0</v>
      </c>
      <c r="O216" s="74">
        <f t="shared" si="23"/>
        <v>0</v>
      </c>
      <c r="P216" s="74">
        <f t="shared" si="23"/>
        <v>0</v>
      </c>
    </row>
    <row r="217" spans="1:16">
      <c r="A217" s="183"/>
      <c r="B217" s="184"/>
      <c r="C217" s="184"/>
      <c r="D217" s="153"/>
      <c r="E217" s="71" t="str">
        <f>IF(D217&gt;0,IF((LEFT(D217,2)=LEFT(Data!C$4,2)),"Intra","Inter"),"")</f>
        <v/>
      </c>
      <c r="F217" s="72">
        <f t="shared" si="19"/>
        <v>0</v>
      </c>
      <c r="G217" s="22"/>
      <c r="H217" s="23"/>
      <c r="I217" s="74">
        <f t="shared" si="20"/>
        <v>0</v>
      </c>
      <c r="J217" s="74">
        <f t="shared" si="21"/>
        <v>0</v>
      </c>
      <c r="K217" s="74">
        <f t="shared" si="21"/>
        <v>0</v>
      </c>
      <c r="M217" s="21"/>
      <c r="N217" s="74">
        <f t="shared" si="22"/>
        <v>0</v>
      </c>
      <c r="O217" s="74">
        <f t="shared" si="23"/>
        <v>0</v>
      </c>
      <c r="P217" s="74">
        <f t="shared" si="23"/>
        <v>0</v>
      </c>
    </row>
    <row r="218" spans="1:16">
      <c r="A218" s="183"/>
      <c r="B218" s="184"/>
      <c r="C218" s="184"/>
      <c r="D218" s="153"/>
      <c r="E218" s="71" t="str">
        <f>IF(D218&gt;0,IF((LEFT(D218,2)=LEFT(Data!C$4,2)),"Intra","Inter"),"")</f>
        <v/>
      </c>
      <c r="F218" s="72">
        <f t="shared" si="19"/>
        <v>0</v>
      </c>
      <c r="G218" s="22"/>
      <c r="H218" s="23"/>
      <c r="I218" s="74">
        <f t="shared" si="20"/>
        <v>0</v>
      </c>
      <c r="J218" s="74">
        <f t="shared" si="21"/>
        <v>0</v>
      </c>
      <c r="K218" s="74">
        <f t="shared" si="21"/>
        <v>0</v>
      </c>
      <c r="M218" s="21"/>
      <c r="N218" s="74">
        <f t="shared" si="22"/>
        <v>0</v>
      </c>
      <c r="O218" s="74">
        <f t="shared" si="23"/>
        <v>0</v>
      </c>
      <c r="P218" s="74">
        <f t="shared" si="23"/>
        <v>0</v>
      </c>
    </row>
    <row r="219" spans="1:16">
      <c r="A219" s="183"/>
      <c r="B219" s="184"/>
      <c r="C219" s="184"/>
      <c r="D219" s="153"/>
      <c r="E219" s="71" t="str">
        <f>IF(D219&gt;0,IF((LEFT(D219,2)=LEFT(Data!C$4,2)),"Intra","Inter"),"")</f>
        <v/>
      </c>
      <c r="F219" s="72">
        <f t="shared" si="19"/>
        <v>0</v>
      </c>
      <c r="G219" s="22"/>
      <c r="H219" s="23"/>
      <c r="I219" s="74">
        <f t="shared" si="20"/>
        <v>0</v>
      </c>
      <c r="J219" s="74">
        <f t="shared" si="21"/>
        <v>0</v>
      </c>
      <c r="K219" s="74">
        <f t="shared" si="21"/>
        <v>0</v>
      </c>
      <c r="M219" s="21"/>
      <c r="N219" s="74">
        <f t="shared" si="22"/>
        <v>0</v>
      </c>
      <c r="O219" s="74">
        <f t="shared" si="23"/>
        <v>0</v>
      </c>
      <c r="P219" s="74">
        <f t="shared" si="23"/>
        <v>0</v>
      </c>
    </row>
    <row r="220" spans="1:16">
      <c r="A220" s="183"/>
      <c r="B220" s="184"/>
      <c r="C220" s="184"/>
      <c r="D220" s="153"/>
      <c r="E220" s="71" t="str">
        <f>IF(D220&gt;0,IF((LEFT(D220,2)=LEFT(Data!C$4,2)),"Intra","Inter"),"")</f>
        <v/>
      </c>
      <c r="F220" s="72">
        <f t="shared" si="19"/>
        <v>0</v>
      </c>
      <c r="G220" s="22"/>
      <c r="H220" s="23"/>
      <c r="I220" s="74">
        <f t="shared" si="20"/>
        <v>0</v>
      </c>
      <c r="J220" s="74">
        <f t="shared" si="21"/>
        <v>0</v>
      </c>
      <c r="K220" s="74">
        <f t="shared" si="21"/>
        <v>0</v>
      </c>
      <c r="M220" s="21"/>
      <c r="N220" s="74">
        <f t="shared" si="22"/>
        <v>0</v>
      </c>
      <c r="O220" s="74">
        <f t="shared" si="23"/>
        <v>0</v>
      </c>
      <c r="P220" s="74">
        <f t="shared" si="23"/>
        <v>0</v>
      </c>
    </row>
    <row r="221" spans="1:16">
      <c r="A221" s="183"/>
      <c r="B221" s="184"/>
      <c r="C221" s="184"/>
      <c r="D221" s="153"/>
      <c r="E221" s="71" t="str">
        <f>IF(D221&gt;0,IF((LEFT(D221,2)=LEFT(Data!C$4,2)),"Intra","Inter"),"")</f>
        <v/>
      </c>
      <c r="F221" s="72">
        <f t="shared" si="19"/>
        <v>0</v>
      </c>
      <c r="G221" s="22"/>
      <c r="H221" s="23"/>
      <c r="I221" s="74">
        <f t="shared" si="20"/>
        <v>0</v>
      </c>
      <c r="J221" s="74">
        <f t="shared" si="21"/>
        <v>0</v>
      </c>
      <c r="K221" s="74">
        <f t="shared" si="21"/>
        <v>0</v>
      </c>
      <c r="M221" s="21"/>
      <c r="N221" s="74">
        <f t="shared" si="22"/>
        <v>0</v>
      </c>
      <c r="O221" s="74">
        <f t="shared" si="23"/>
        <v>0</v>
      </c>
      <c r="P221" s="74">
        <f t="shared" si="23"/>
        <v>0</v>
      </c>
    </row>
    <row r="222" spans="1:16">
      <c r="A222" s="183"/>
      <c r="B222" s="184"/>
      <c r="C222" s="184"/>
      <c r="D222" s="153"/>
      <c r="E222" s="71" t="str">
        <f>IF(D222&gt;0,IF((LEFT(D222,2)=LEFT(Data!C$4,2)),"Intra","Inter"),"")</f>
        <v/>
      </c>
      <c r="F222" s="72">
        <f t="shared" si="19"/>
        <v>0</v>
      </c>
      <c r="G222" s="22"/>
      <c r="H222" s="23"/>
      <c r="I222" s="74">
        <f t="shared" si="20"/>
        <v>0</v>
      </c>
      <c r="J222" s="74">
        <f t="shared" si="21"/>
        <v>0</v>
      </c>
      <c r="K222" s="74">
        <f t="shared" si="21"/>
        <v>0</v>
      </c>
      <c r="M222" s="21"/>
      <c r="N222" s="74">
        <f t="shared" si="22"/>
        <v>0</v>
      </c>
      <c r="O222" s="74">
        <f t="shared" si="23"/>
        <v>0</v>
      </c>
      <c r="P222" s="74">
        <f t="shared" si="23"/>
        <v>0</v>
      </c>
    </row>
    <row r="223" spans="1:16">
      <c r="A223" s="183"/>
      <c r="B223" s="184"/>
      <c r="C223" s="184"/>
      <c r="D223" s="153"/>
      <c r="E223" s="71" t="str">
        <f>IF(D223&gt;0,IF((LEFT(D223,2)=LEFT(Data!C$4,2)),"Intra","Inter"),"")</f>
        <v/>
      </c>
      <c r="F223" s="72">
        <f t="shared" si="19"/>
        <v>0</v>
      </c>
      <c r="G223" s="22"/>
      <c r="H223" s="23"/>
      <c r="I223" s="74">
        <f t="shared" si="20"/>
        <v>0</v>
      </c>
      <c r="J223" s="74">
        <f t="shared" si="21"/>
        <v>0</v>
      </c>
      <c r="K223" s="74">
        <f t="shared" si="21"/>
        <v>0</v>
      </c>
      <c r="M223" s="21"/>
      <c r="N223" s="74">
        <f t="shared" si="22"/>
        <v>0</v>
      </c>
      <c r="O223" s="74">
        <f t="shared" si="23"/>
        <v>0</v>
      </c>
      <c r="P223" s="74">
        <f t="shared" si="23"/>
        <v>0</v>
      </c>
    </row>
    <row r="224" spans="1:16">
      <c r="A224" s="183"/>
      <c r="B224" s="184"/>
      <c r="C224" s="184"/>
      <c r="D224" s="153"/>
      <c r="E224" s="71" t="str">
        <f>IF(D224&gt;0,IF((LEFT(D224,2)=LEFT(Data!C$4,2)),"Intra","Inter"),"")</f>
        <v/>
      </c>
      <c r="F224" s="72">
        <f t="shared" si="19"/>
        <v>0</v>
      </c>
      <c r="G224" s="22"/>
      <c r="H224" s="23"/>
      <c r="I224" s="74">
        <f t="shared" si="20"/>
        <v>0</v>
      </c>
      <c r="J224" s="74">
        <f t="shared" si="21"/>
        <v>0</v>
      </c>
      <c r="K224" s="74">
        <f t="shared" si="21"/>
        <v>0</v>
      </c>
      <c r="M224" s="21"/>
      <c r="N224" s="74">
        <f t="shared" si="22"/>
        <v>0</v>
      </c>
      <c r="O224" s="74">
        <f t="shared" si="23"/>
        <v>0</v>
      </c>
      <c r="P224" s="74">
        <f t="shared" si="23"/>
        <v>0</v>
      </c>
    </row>
    <row r="225" spans="1:16">
      <c r="A225" s="183"/>
      <c r="B225" s="184"/>
      <c r="C225" s="184"/>
      <c r="D225" s="153"/>
      <c r="E225" s="71" t="str">
        <f>IF(D225&gt;0,IF((LEFT(D225,2)=LEFT(Data!C$4,2)),"Intra","Inter"),"")</f>
        <v/>
      </c>
      <c r="F225" s="72">
        <f t="shared" si="19"/>
        <v>0</v>
      </c>
      <c r="G225" s="22"/>
      <c r="H225" s="23"/>
      <c r="I225" s="74">
        <f t="shared" si="20"/>
        <v>0</v>
      </c>
      <c r="J225" s="74">
        <f t="shared" si="21"/>
        <v>0</v>
      </c>
      <c r="K225" s="74">
        <f t="shared" si="21"/>
        <v>0</v>
      </c>
      <c r="M225" s="21"/>
      <c r="N225" s="74">
        <f t="shared" si="22"/>
        <v>0</v>
      </c>
      <c r="O225" s="74">
        <f t="shared" si="23"/>
        <v>0</v>
      </c>
      <c r="P225" s="74">
        <f t="shared" si="23"/>
        <v>0</v>
      </c>
    </row>
    <row r="226" spans="1:16">
      <c r="A226" s="183"/>
      <c r="B226" s="184"/>
      <c r="C226" s="184"/>
      <c r="D226" s="153"/>
      <c r="E226" s="71" t="str">
        <f>IF(D226&gt;0,IF((LEFT(D226,2)=LEFT(Data!C$4,2)),"Intra","Inter"),"")</f>
        <v/>
      </c>
      <c r="F226" s="72">
        <f t="shared" si="19"/>
        <v>0</v>
      </c>
      <c r="G226" s="22"/>
      <c r="H226" s="23"/>
      <c r="I226" s="74">
        <f t="shared" si="20"/>
        <v>0</v>
      </c>
      <c r="J226" s="74">
        <f t="shared" si="21"/>
        <v>0</v>
      </c>
      <c r="K226" s="74">
        <f t="shared" si="21"/>
        <v>0</v>
      </c>
      <c r="M226" s="21"/>
      <c r="N226" s="74">
        <f t="shared" si="22"/>
        <v>0</v>
      </c>
      <c r="O226" s="74">
        <f t="shared" si="23"/>
        <v>0</v>
      </c>
      <c r="P226" s="74">
        <f t="shared" si="23"/>
        <v>0</v>
      </c>
    </row>
    <row r="227" spans="1:16">
      <c r="A227" s="183"/>
      <c r="B227" s="184"/>
      <c r="C227" s="184"/>
      <c r="D227" s="153"/>
      <c r="E227" s="71" t="str">
        <f>IF(D227&gt;0,IF((LEFT(D227,2)=LEFT(Data!C$4,2)),"Intra","Inter"),"")</f>
        <v/>
      </c>
      <c r="F227" s="72">
        <f t="shared" si="19"/>
        <v>0</v>
      </c>
      <c r="G227" s="22"/>
      <c r="H227" s="23"/>
      <c r="I227" s="74">
        <f t="shared" si="20"/>
        <v>0</v>
      </c>
      <c r="J227" s="74">
        <f t="shared" si="21"/>
        <v>0</v>
      </c>
      <c r="K227" s="74">
        <f t="shared" si="21"/>
        <v>0</v>
      </c>
      <c r="M227" s="21"/>
      <c r="N227" s="74">
        <f t="shared" si="22"/>
        <v>0</v>
      </c>
      <c r="O227" s="74">
        <f t="shared" si="23"/>
        <v>0</v>
      </c>
      <c r="P227" s="74">
        <f t="shared" si="23"/>
        <v>0</v>
      </c>
    </row>
    <row r="228" spans="1:16">
      <c r="A228" s="183"/>
      <c r="B228" s="184"/>
      <c r="C228" s="184"/>
      <c r="D228" s="153"/>
      <c r="E228" s="71" t="str">
        <f>IF(D228&gt;0,IF((LEFT(D228,2)=LEFT(Data!C$4,2)),"Intra","Inter"),"")</f>
        <v/>
      </c>
      <c r="F228" s="72">
        <f t="shared" si="19"/>
        <v>0</v>
      </c>
      <c r="G228" s="22"/>
      <c r="H228" s="23"/>
      <c r="I228" s="74">
        <f t="shared" si="20"/>
        <v>0</v>
      </c>
      <c r="J228" s="74">
        <f t="shared" si="21"/>
        <v>0</v>
      </c>
      <c r="K228" s="74">
        <f t="shared" si="21"/>
        <v>0</v>
      </c>
      <c r="M228" s="21"/>
      <c r="N228" s="74">
        <f t="shared" si="22"/>
        <v>0</v>
      </c>
      <c r="O228" s="74">
        <f t="shared" si="23"/>
        <v>0</v>
      </c>
      <c r="P228" s="74">
        <f t="shared" si="23"/>
        <v>0</v>
      </c>
    </row>
    <row r="229" spans="1:16">
      <c r="A229" s="183"/>
      <c r="B229" s="184"/>
      <c r="C229" s="184"/>
      <c r="D229" s="153"/>
      <c r="E229" s="71" t="str">
        <f>IF(D229&gt;0,IF((LEFT(D229,2)=LEFT(Data!C$4,2)),"Intra","Inter"),"")</f>
        <v/>
      </c>
      <c r="F229" s="72">
        <f t="shared" si="19"/>
        <v>0</v>
      </c>
      <c r="G229" s="22"/>
      <c r="H229" s="23"/>
      <c r="I229" s="74">
        <f t="shared" si="20"/>
        <v>0</v>
      </c>
      <c r="J229" s="74">
        <f t="shared" si="21"/>
        <v>0</v>
      </c>
      <c r="K229" s="74">
        <f t="shared" si="21"/>
        <v>0</v>
      </c>
      <c r="M229" s="21"/>
      <c r="N229" s="74">
        <f t="shared" si="22"/>
        <v>0</v>
      </c>
      <c r="O229" s="74">
        <f t="shared" si="23"/>
        <v>0</v>
      </c>
      <c r="P229" s="74">
        <f t="shared" si="23"/>
        <v>0</v>
      </c>
    </row>
    <row r="230" spans="1:16">
      <c r="A230" s="183"/>
      <c r="B230" s="184"/>
      <c r="C230" s="184"/>
      <c r="D230" s="153"/>
      <c r="E230" s="71" t="str">
        <f>IF(D230&gt;0,IF((LEFT(D230,2)=LEFT(Data!C$4,2)),"Intra","Inter"),"")</f>
        <v/>
      </c>
      <c r="F230" s="72">
        <f t="shared" si="19"/>
        <v>0</v>
      </c>
      <c r="G230" s="22"/>
      <c r="H230" s="23"/>
      <c r="I230" s="74">
        <f t="shared" si="20"/>
        <v>0</v>
      </c>
      <c r="J230" s="74">
        <f t="shared" si="21"/>
        <v>0</v>
      </c>
      <c r="K230" s="74">
        <f t="shared" si="21"/>
        <v>0</v>
      </c>
      <c r="M230" s="21"/>
      <c r="N230" s="74">
        <f t="shared" si="22"/>
        <v>0</v>
      </c>
      <c r="O230" s="74">
        <f t="shared" si="23"/>
        <v>0</v>
      </c>
      <c r="P230" s="74">
        <f t="shared" si="23"/>
        <v>0</v>
      </c>
    </row>
    <row r="231" spans="1:16">
      <c r="A231" s="183"/>
      <c r="B231" s="184"/>
      <c r="C231" s="184"/>
      <c r="D231" s="153"/>
      <c r="E231" s="71" t="str">
        <f>IF(D231&gt;0,IF((LEFT(D231,2)=LEFT(Data!C$4,2)),"Intra","Inter"),"")</f>
        <v/>
      </c>
      <c r="F231" s="72">
        <f t="shared" si="19"/>
        <v>0</v>
      </c>
      <c r="G231" s="22"/>
      <c r="H231" s="23"/>
      <c r="I231" s="74">
        <f t="shared" si="20"/>
        <v>0</v>
      </c>
      <c r="J231" s="74">
        <f t="shared" si="21"/>
        <v>0</v>
      </c>
      <c r="K231" s="74">
        <f t="shared" si="21"/>
        <v>0</v>
      </c>
      <c r="M231" s="21"/>
      <c r="N231" s="74">
        <f t="shared" si="22"/>
        <v>0</v>
      </c>
      <c r="O231" s="74">
        <f t="shared" si="23"/>
        <v>0</v>
      </c>
      <c r="P231" s="74">
        <f t="shared" si="23"/>
        <v>0</v>
      </c>
    </row>
    <row r="232" spans="1:16">
      <c r="A232" s="183"/>
      <c r="B232" s="184"/>
      <c r="C232" s="184"/>
      <c r="D232" s="153"/>
      <c r="E232" s="71" t="str">
        <f>IF(D232&gt;0,IF((LEFT(D232,2)=LEFT(Data!C$4,2)),"Intra","Inter"),"")</f>
        <v/>
      </c>
      <c r="F232" s="72">
        <f t="shared" si="19"/>
        <v>0</v>
      </c>
      <c r="G232" s="22"/>
      <c r="H232" s="23"/>
      <c r="I232" s="74">
        <f t="shared" si="20"/>
        <v>0</v>
      </c>
      <c r="J232" s="74">
        <f t="shared" si="21"/>
        <v>0</v>
      </c>
      <c r="K232" s="74">
        <f t="shared" si="21"/>
        <v>0</v>
      </c>
      <c r="M232" s="21"/>
      <c r="N232" s="74">
        <f t="shared" si="22"/>
        <v>0</v>
      </c>
      <c r="O232" s="74">
        <f t="shared" si="23"/>
        <v>0</v>
      </c>
      <c r="P232" s="74">
        <f t="shared" si="23"/>
        <v>0</v>
      </c>
    </row>
    <row r="233" spans="1:16">
      <c r="A233" s="183"/>
      <c r="B233" s="184"/>
      <c r="C233" s="184"/>
      <c r="D233" s="153"/>
      <c r="E233" s="71" t="str">
        <f>IF(D233&gt;0,IF((LEFT(D233,2)=LEFT(Data!C$4,2)),"Intra","Inter"),"")</f>
        <v/>
      </c>
      <c r="F233" s="72">
        <f t="shared" si="19"/>
        <v>0</v>
      </c>
      <c r="G233" s="22"/>
      <c r="H233" s="23"/>
      <c r="I233" s="74">
        <f t="shared" si="20"/>
        <v>0</v>
      </c>
      <c r="J233" s="74">
        <f t="shared" si="21"/>
        <v>0</v>
      </c>
      <c r="K233" s="74">
        <f t="shared" si="21"/>
        <v>0</v>
      </c>
      <c r="M233" s="21"/>
      <c r="N233" s="74">
        <f t="shared" si="22"/>
        <v>0</v>
      </c>
      <c r="O233" s="74">
        <f t="shared" si="23"/>
        <v>0</v>
      </c>
      <c r="P233" s="74">
        <f t="shared" si="23"/>
        <v>0</v>
      </c>
    </row>
    <row r="234" spans="1:16">
      <c r="A234" s="183"/>
      <c r="B234" s="184"/>
      <c r="C234" s="184"/>
      <c r="D234" s="153"/>
      <c r="E234" s="71" t="str">
        <f>IF(D234&gt;0,IF((LEFT(D234,2)=LEFT(Data!C$4,2)),"Intra","Inter"),"")</f>
        <v/>
      </c>
      <c r="F234" s="72">
        <f t="shared" si="19"/>
        <v>0</v>
      </c>
      <c r="G234" s="22"/>
      <c r="H234" s="23"/>
      <c r="I234" s="74">
        <f t="shared" si="20"/>
        <v>0</v>
      </c>
      <c r="J234" s="74">
        <f t="shared" si="21"/>
        <v>0</v>
      </c>
      <c r="K234" s="74">
        <f t="shared" si="21"/>
        <v>0</v>
      </c>
      <c r="M234" s="21"/>
      <c r="N234" s="74">
        <f t="shared" si="22"/>
        <v>0</v>
      </c>
      <c r="O234" s="74">
        <f t="shared" si="23"/>
        <v>0</v>
      </c>
      <c r="P234" s="74">
        <f t="shared" si="23"/>
        <v>0</v>
      </c>
    </row>
    <row r="235" spans="1:16">
      <c r="A235" s="183"/>
      <c r="B235" s="184"/>
      <c r="C235" s="184"/>
      <c r="D235" s="153"/>
      <c r="E235" s="71" t="str">
        <f>IF(D235&gt;0,IF((LEFT(D235,2)=LEFT(Data!C$4,2)),"Intra","Inter"),"")</f>
        <v/>
      </c>
      <c r="F235" s="72">
        <f t="shared" si="19"/>
        <v>0</v>
      </c>
      <c r="G235" s="22"/>
      <c r="H235" s="23"/>
      <c r="I235" s="74">
        <f t="shared" si="20"/>
        <v>0</v>
      </c>
      <c r="J235" s="74">
        <f t="shared" si="21"/>
        <v>0</v>
      </c>
      <c r="K235" s="74">
        <f t="shared" si="21"/>
        <v>0</v>
      </c>
      <c r="M235" s="21"/>
      <c r="N235" s="74">
        <f t="shared" si="22"/>
        <v>0</v>
      </c>
      <c r="O235" s="74">
        <f t="shared" si="23"/>
        <v>0</v>
      </c>
      <c r="P235" s="74">
        <f t="shared" si="23"/>
        <v>0</v>
      </c>
    </row>
    <row r="236" spans="1:16">
      <c r="A236" s="183"/>
      <c r="B236" s="184"/>
      <c r="C236" s="184"/>
      <c r="D236" s="153"/>
      <c r="E236" s="71" t="str">
        <f>IF(D236&gt;0,IF((LEFT(D236,2)=LEFT(Data!C$4,2)),"Intra","Inter"),"")</f>
        <v/>
      </c>
      <c r="F236" s="72">
        <f t="shared" si="19"/>
        <v>0</v>
      </c>
      <c r="G236" s="22"/>
      <c r="H236" s="23"/>
      <c r="I236" s="74">
        <f t="shared" si="20"/>
        <v>0</v>
      </c>
      <c r="J236" s="74">
        <f t="shared" si="21"/>
        <v>0</v>
      </c>
      <c r="K236" s="74">
        <f t="shared" si="21"/>
        <v>0</v>
      </c>
      <c r="M236" s="21"/>
      <c r="N236" s="74">
        <f t="shared" si="22"/>
        <v>0</v>
      </c>
      <c r="O236" s="74">
        <f t="shared" si="23"/>
        <v>0</v>
      </c>
      <c r="P236" s="74">
        <f t="shared" si="23"/>
        <v>0</v>
      </c>
    </row>
    <row r="237" spans="1:16">
      <c r="A237" s="183"/>
      <c r="B237" s="184"/>
      <c r="C237" s="184"/>
      <c r="D237" s="153"/>
      <c r="E237" s="71" t="str">
        <f>IF(D237&gt;0,IF((LEFT(D237,2)=LEFT(Data!C$4,2)),"Intra","Inter"),"")</f>
        <v/>
      </c>
      <c r="F237" s="72">
        <f t="shared" si="19"/>
        <v>0</v>
      </c>
      <c r="G237" s="22"/>
      <c r="H237" s="23"/>
      <c r="I237" s="74">
        <f t="shared" si="20"/>
        <v>0</v>
      </c>
      <c r="J237" s="74">
        <f t="shared" si="21"/>
        <v>0</v>
      </c>
      <c r="K237" s="74">
        <f t="shared" si="21"/>
        <v>0</v>
      </c>
      <c r="M237" s="21"/>
      <c r="N237" s="74">
        <f t="shared" si="22"/>
        <v>0</v>
      </c>
      <c r="O237" s="74">
        <f t="shared" si="23"/>
        <v>0</v>
      </c>
      <c r="P237" s="74">
        <f t="shared" si="23"/>
        <v>0</v>
      </c>
    </row>
    <row r="238" spans="1:16">
      <c r="A238" s="183"/>
      <c r="B238" s="184"/>
      <c r="C238" s="184"/>
      <c r="D238" s="153"/>
      <c r="E238" s="71" t="str">
        <f>IF(D238&gt;0,IF((LEFT(D238,2)=LEFT(Data!C$4,2)),"Intra","Inter"),"")</f>
        <v/>
      </c>
      <c r="F238" s="72">
        <f t="shared" si="19"/>
        <v>0</v>
      </c>
      <c r="G238" s="22"/>
      <c r="H238" s="23"/>
      <c r="I238" s="74">
        <f t="shared" si="20"/>
        <v>0</v>
      </c>
      <c r="J238" s="74">
        <f t="shared" si="21"/>
        <v>0</v>
      </c>
      <c r="K238" s="74">
        <f t="shared" si="21"/>
        <v>0</v>
      </c>
      <c r="M238" s="21"/>
      <c r="N238" s="74">
        <f t="shared" si="22"/>
        <v>0</v>
      </c>
      <c r="O238" s="74">
        <f t="shared" si="23"/>
        <v>0</v>
      </c>
      <c r="P238" s="74">
        <f t="shared" si="23"/>
        <v>0</v>
      </c>
    </row>
    <row r="239" spans="1:16">
      <c r="A239" s="183"/>
      <c r="B239" s="184"/>
      <c r="C239" s="184"/>
      <c r="D239" s="153"/>
      <c r="E239" s="71" t="str">
        <f>IF(D239&gt;0,IF((LEFT(D239,2)=LEFT(Data!C$4,2)),"Intra","Inter"),"")</f>
        <v/>
      </c>
      <c r="F239" s="72">
        <f t="shared" si="19"/>
        <v>0</v>
      </c>
      <c r="G239" s="22"/>
      <c r="H239" s="23"/>
      <c r="I239" s="74">
        <f t="shared" si="20"/>
        <v>0</v>
      </c>
      <c r="J239" s="74">
        <f t="shared" si="21"/>
        <v>0</v>
      </c>
      <c r="K239" s="74">
        <f t="shared" si="21"/>
        <v>0</v>
      </c>
      <c r="M239" s="21"/>
      <c r="N239" s="74">
        <f t="shared" si="22"/>
        <v>0</v>
      </c>
      <c r="O239" s="74">
        <f t="shared" si="23"/>
        <v>0</v>
      </c>
      <c r="P239" s="74">
        <f t="shared" si="23"/>
        <v>0</v>
      </c>
    </row>
    <row r="240" spans="1:16">
      <c r="A240" s="183"/>
      <c r="B240" s="184"/>
      <c r="C240" s="184"/>
      <c r="D240" s="153"/>
      <c r="E240" s="71" t="str">
        <f>IF(D240&gt;0,IF((LEFT(D240,2)=LEFT(Data!C$4,2)),"Intra","Inter"),"")</f>
        <v/>
      </c>
      <c r="F240" s="72">
        <f t="shared" si="19"/>
        <v>0</v>
      </c>
      <c r="G240" s="22"/>
      <c r="H240" s="23"/>
      <c r="I240" s="74">
        <f t="shared" si="20"/>
        <v>0</v>
      </c>
      <c r="J240" s="74">
        <f t="shared" si="21"/>
        <v>0</v>
      </c>
      <c r="K240" s="74">
        <f t="shared" si="21"/>
        <v>0</v>
      </c>
      <c r="M240" s="21"/>
      <c r="N240" s="74">
        <f t="shared" si="22"/>
        <v>0</v>
      </c>
      <c r="O240" s="74">
        <f t="shared" si="23"/>
        <v>0</v>
      </c>
      <c r="P240" s="74">
        <f t="shared" si="23"/>
        <v>0</v>
      </c>
    </row>
    <row r="241" spans="1:16">
      <c r="A241" s="183"/>
      <c r="B241" s="184"/>
      <c r="C241" s="184"/>
      <c r="D241" s="153"/>
      <c r="E241" s="71" t="str">
        <f>IF(D241&gt;0,IF((LEFT(D241,2)=LEFT(Data!C$4,2)),"Intra","Inter"),"")</f>
        <v/>
      </c>
      <c r="F241" s="72">
        <f t="shared" si="19"/>
        <v>0</v>
      </c>
      <c r="G241" s="22"/>
      <c r="H241" s="23"/>
      <c r="I241" s="74">
        <f t="shared" si="20"/>
        <v>0</v>
      </c>
      <c r="J241" s="74">
        <f t="shared" si="21"/>
        <v>0</v>
      </c>
      <c r="K241" s="74">
        <f t="shared" si="21"/>
        <v>0</v>
      </c>
      <c r="M241" s="21"/>
      <c r="N241" s="74">
        <f t="shared" si="22"/>
        <v>0</v>
      </c>
      <c r="O241" s="74">
        <f t="shared" si="23"/>
        <v>0</v>
      </c>
      <c r="P241" s="74">
        <f t="shared" si="23"/>
        <v>0</v>
      </c>
    </row>
    <row r="242" spans="1:16">
      <c r="A242" s="183"/>
      <c r="B242" s="184"/>
      <c r="C242" s="184"/>
      <c r="D242" s="153"/>
      <c r="E242" s="71" t="str">
        <f>IF(D242&gt;0,IF((LEFT(D242,2)=LEFT(Data!C$4,2)),"Intra","Inter"),"")</f>
        <v/>
      </c>
      <c r="F242" s="72">
        <f t="shared" si="19"/>
        <v>0</v>
      </c>
      <c r="G242" s="22"/>
      <c r="H242" s="23"/>
      <c r="I242" s="74">
        <f t="shared" si="20"/>
        <v>0</v>
      </c>
      <c r="J242" s="74">
        <f t="shared" si="21"/>
        <v>0</v>
      </c>
      <c r="K242" s="74">
        <f t="shared" si="21"/>
        <v>0</v>
      </c>
      <c r="M242" s="21"/>
      <c r="N242" s="74">
        <f t="shared" si="22"/>
        <v>0</v>
      </c>
      <c r="O242" s="74">
        <f t="shared" si="23"/>
        <v>0</v>
      </c>
      <c r="P242" s="74">
        <f t="shared" si="23"/>
        <v>0</v>
      </c>
    </row>
    <row r="243" spans="1:16">
      <c r="A243" s="183"/>
      <c r="B243" s="184"/>
      <c r="C243" s="184"/>
      <c r="D243" s="153"/>
      <c r="E243" s="71" t="str">
        <f>IF(D243&gt;0,IF((LEFT(D243,2)=LEFT(Data!C$4,2)),"Intra","Inter"),"")</f>
        <v/>
      </c>
      <c r="F243" s="72">
        <f t="shared" si="19"/>
        <v>0</v>
      </c>
      <c r="G243" s="22"/>
      <c r="H243" s="23"/>
      <c r="I243" s="74">
        <f t="shared" si="20"/>
        <v>0</v>
      </c>
      <c r="J243" s="74">
        <f t="shared" si="21"/>
        <v>0</v>
      </c>
      <c r="K243" s="74">
        <f t="shared" si="21"/>
        <v>0</v>
      </c>
      <c r="M243" s="21"/>
      <c r="N243" s="74">
        <f t="shared" si="22"/>
        <v>0</v>
      </c>
      <c r="O243" s="74">
        <f t="shared" si="23"/>
        <v>0</v>
      </c>
      <c r="P243" s="74">
        <f t="shared" si="23"/>
        <v>0</v>
      </c>
    </row>
    <row r="244" spans="1:16">
      <c r="A244" s="183"/>
      <c r="B244" s="184"/>
      <c r="C244" s="184"/>
      <c r="D244" s="153"/>
      <c r="E244" s="71" t="str">
        <f>IF(D244&gt;0,IF((LEFT(D244,2)=LEFT(Data!C$4,2)),"Intra","Inter"),"")</f>
        <v/>
      </c>
      <c r="F244" s="72">
        <f t="shared" si="19"/>
        <v>0</v>
      </c>
      <c r="G244" s="22"/>
      <c r="H244" s="23"/>
      <c r="I244" s="74">
        <f t="shared" si="20"/>
        <v>0</v>
      </c>
      <c r="J244" s="74">
        <f t="shared" si="21"/>
        <v>0</v>
      </c>
      <c r="K244" s="74">
        <f t="shared" si="21"/>
        <v>0</v>
      </c>
      <c r="M244" s="21"/>
      <c r="N244" s="74">
        <f t="shared" si="22"/>
        <v>0</v>
      </c>
      <c r="O244" s="74">
        <f t="shared" si="23"/>
        <v>0</v>
      </c>
      <c r="P244" s="74">
        <f t="shared" si="23"/>
        <v>0</v>
      </c>
    </row>
    <row r="245" spans="1:16">
      <c r="A245" s="183"/>
      <c r="B245" s="184"/>
      <c r="C245" s="184"/>
      <c r="D245" s="153"/>
      <c r="E245" s="71" t="str">
        <f>IF(D245&gt;0,IF((LEFT(D245,2)=LEFT(Data!C$4,2)),"Intra","Inter"),"")</f>
        <v/>
      </c>
      <c r="F245" s="72">
        <f t="shared" si="19"/>
        <v>0</v>
      </c>
      <c r="G245" s="22"/>
      <c r="H245" s="23"/>
      <c r="I245" s="74">
        <f t="shared" si="20"/>
        <v>0</v>
      </c>
      <c r="J245" s="74">
        <f t="shared" si="21"/>
        <v>0</v>
      </c>
      <c r="K245" s="74">
        <f t="shared" si="21"/>
        <v>0</v>
      </c>
      <c r="M245" s="21"/>
      <c r="N245" s="74">
        <f t="shared" si="22"/>
        <v>0</v>
      </c>
      <c r="O245" s="74">
        <f t="shared" si="23"/>
        <v>0</v>
      </c>
      <c r="P245" s="74">
        <f t="shared" si="23"/>
        <v>0</v>
      </c>
    </row>
    <row r="246" spans="1:16">
      <c r="A246" s="183"/>
      <c r="B246" s="184"/>
      <c r="C246" s="184"/>
      <c r="D246" s="153"/>
      <c r="E246" s="71" t="str">
        <f>IF(D246&gt;0,IF((LEFT(D246,2)=LEFT(Data!C$4,2)),"Intra","Inter"),"")</f>
        <v/>
      </c>
      <c r="F246" s="72">
        <f t="shared" si="19"/>
        <v>0</v>
      </c>
      <c r="G246" s="22"/>
      <c r="H246" s="23"/>
      <c r="I246" s="74">
        <f t="shared" si="20"/>
        <v>0</v>
      </c>
      <c r="J246" s="74">
        <f t="shared" si="21"/>
        <v>0</v>
      </c>
      <c r="K246" s="74">
        <f t="shared" si="21"/>
        <v>0</v>
      </c>
      <c r="M246" s="21"/>
      <c r="N246" s="74">
        <f t="shared" si="22"/>
        <v>0</v>
      </c>
      <c r="O246" s="74">
        <f t="shared" si="23"/>
        <v>0</v>
      </c>
      <c r="P246" s="74">
        <f t="shared" si="23"/>
        <v>0</v>
      </c>
    </row>
    <row r="247" spans="1:16">
      <c r="A247" s="183"/>
      <c r="B247" s="184"/>
      <c r="C247" s="184"/>
      <c r="D247" s="153"/>
      <c r="E247" s="71" t="str">
        <f>IF(D247&gt;0,IF((LEFT(D247,2)=LEFT(Data!C$4,2)),"Intra","Inter"),"")</f>
        <v/>
      </c>
      <c r="F247" s="72">
        <f t="shared" si="19"/>
        <v>0</v>
      </c>
      <c r="G247" s="22"/>
      <c r="H247" s="23"/>
      <c r="I247" s="74">
        <f t="shared" si="20"/>
        <v>0</v>
      </c>
      <c r="J247" s="74">
        <f t="shared" si="21"/>
        <v>0</v>
      </c>
      <c r="K247" s="74">
        <f t="shared" si="21"/>
        <v>0</v>
      </c>
      <c r="M247" s="21"/>
      <c r="N247" s="74">
        <f t="shared" si="22"/>
        <v>0</v>
      </c>
      <c r="O247" s="74">
        <f t="shared" si="23"/>
        <v>0</v>
      </c>
      <c r="P247" s="74">
        <f t="shared" si="23"/>
        <v>0</v>
      </c>
    </row>
    <row r="248" spans="1:16">
      <c r="A248" s="183"/>
      <c r="B248" s="184"/>
      <c r="C248" s="184"/>
      <c r="D248" s="153"/>
      <c r="E248" s="71" t="str">
        <f>IF(D248&gt;0,IF((LEFT(D248,2)=LEFT(Data!C$4,2)),"Intra","Inter"),"")</f>
        <v/>
      </c>
      <c r="F248" s="72">
        <f t="shared" si="19"/>
        <v>0</v>
      </c>
      <c r="G248" s="22"/>
      <c r="H248" s="23"/>
      <c r="I248" s="74">
        <f t="shared" si="20"/>
        <v>0</v>
      </c>
      <c r="J248" s="74">
        <f t="shared" si="21"/>
        <v>0</v>
      </c>
      <c r="K248" s="74">
        <f t="shared" si="21"/>
        <v>0</v>
      </c>
      <c r="M248" s="21"/>
      <c r="N248" s="74">
        <f t="shared" si="22"/>
        <v>0</v>
      </c>
      <c r="O248" s="74">
        <f t="shared" si="23"/>
        <v>0</v>
      </c>
      <c r="P248" s="74">
        <f t="shared" si="23"/>
        <v>0</v>
      </c>
    </row>
    <row r="249" spans="1:16">
      <c r="A249" s="183"/>
      <c r="B249" s="184"/>
      <c r="C249" s="184"/>
      <c r="D249" s="153"/>
      <c r="E249" s="71" t="str">
        <f>IF(D249&gt;0,IF((LEFT(D249,2)=LEFT(Data!C$4,2)),"Intra","Inter"),"")</f>
        <v/>
      </c>
      <c r="F249" s="72">
        <f t="shared" si="19"/>
        <v>0</v>
      </c>
      <c r="G249" s="22"/>
      <c r="H249" s="23"/>
      <c r="I249" s="74">
        <f t="shared" si="20"/>
        <v>0</v>
      </c>
      <c r="J249" s="74">
        <f t="shared" si="21"/>
        <v>0</v>
      </c>
      <c r="K249" s="74">
        <f t="shared" si="21"/>
        <v>0</v>
      </c>
      <c r="M249" s="21"/>
      <c r="N249" s="74">
        <f t="shared" si="22"/>
        <v>0</v>
      </c>
      <c r="O249" s="74">
        <f t="shared" si="23"/>
        <v>0</v>
      </c>
      <c r="P249" s="74">
        <f t="shared" si="23"/>
        <v>0</v>
      </c>
    </row>
    <row r="250" spans="1:16">
      <c r="A250" s="183"/>
      <c r="B250" s="184"/>
      <c r="C250" s="184"/>
      <c r="D250" s="153"/>
      <c r="E250" s="71" t="str">
        <f>IF(D250&gt;0,IF((LEFT(D250,2)=LEFT(Data!C$4,2)),"Intra","Inter"),"")</f>
        <v/>
      </c>
      <c r="F250" s="72">
        <f t="shared" si="19"/>
        <v>0</v>
      </c>
      <c r="G250" s="22"/>
      <c r="H250" s="23"/>
      <c r="I250" s="74">
        <f t="shared" si="20"/>
        <v>0</v>
      </c>
      <c r="J250" s="74">
        <f t="shared" si="21"/>
        <v>0</v>
      </c>
      <c r="K250" s="74">
        <f t="shared" si="21"/>
        <v>0</v>
      </c>
      <c r="M250" s="21"/>
      <c r="N250" s="74">
        <f t="shared" si="22"/>
        <v>0</v>
      </c>
      <c r="O250" s="74">
        <f t="shared" si="23"/>
        <v>0</v>
      </c>
      <c r="P250" s="74">
        <f t="shared" si="23"/>
        <v>0</v>
      </c>
    </row>
    <row r="251" spans="1:16">
      <c r="A251" s="183"/>
      <c r="B251" s="184"/>
      <c r="C251" s="184"/>
      <c r="D251" s="153"/>
      <c r="E251" s="71" t="str">
        <f>IF(D251&gt;0,IF((LEFT(D251,2)=LEFT(Data!C$4,2)),"Intra","Inter"),"")</f>
        <v/>
      </c>
      <c r="F251" s="72">
        <f t="shared" si="19"/>
        <v>0</v>
      </c>
      <c r="G251" s="22"/>
      <c r="H251" s="23"/>
      <c r="I251" s="74">
        <f t="shared" si="20"/>
        <v>0</v>
      </c>
      <c r="J251" s="74">
        <f t="shared" si="21"/>
        <v>0</v>
      </c>
      <c r="K251" s="74">
        <f t="shared" si="21"/>
        <v>0</v>
      </c>
      <c r="M251" s="21"/>
      <c r="N251" s="74">
        <f t="shared" si="22"/>
        <v>0</v>
      </c>
      <c r="O251" s="74">
        <f t="shared" si="23"/>
        <v>0</v>
      </c>
      <c r="P251" s="74">
        <f t="shared" si="23"/>
        <v>0</v>
      </c>
    </row>
    <row r="252" spans="1:16">
      <c r="A252" s="183"/>
      <c r="B252" s="184"/>
      <c r="C252" s="184"/>
      <c r="D252" s="153"/>
      <c r="E252" s="71" t="str">
        <f>IF(D252&gt;0,IF((LEFT(D252,2)=LEFT(Data!C$4,2)),"Intra","Inter"),"")</f>
        <v/>
      </c>
      <c r="F252" s="72">
        <f t="shared" si="19"/>
        <v>0</v>
      </c>
      <c r="G252" s="22"/>
      <c r="H252" s="23"/>
      <c r="I252" s="74">
        <f t="shared" si="20"/>
        <v>0</v>
      </c>
      <c r="J252" s="74">
        <f t="shared" si="21"/>
        <v>0</v>
      </c>
      <c r="K252" s="74">
        <f t="shared" si="21"/>
        <v>0</v>
      </c>
      <c r="M252" s="21"/>
      <c r="N252" s="74">
        <f t="shared" si="22"/>
        <v>0</v>
      </c>
      <c r="O252" s="74">
        <f t="shared" si="23"/>
        <v>0</v>
      </c>
      <c r="P252" s="74">
        <f t="shared" si="23"/>
        <v>0</v>
      </c>
    </row>
    <row r="253" spans="1:16">
      <c r="A253" s="183"/>
      <c r="B253" s="184"/>
      <c r="C253" s="184"/>
      <c r="D253" s="153"/>
      <c r="E253" s="71" t="str">
        <f>IF(D253&gt;0,IF((LEFT(D253,2)=LEFT(Data!C$4,2)),"Intra","Inter"),"")</f>
        <v/>
      </c>
      <c r="F253" s="72">
        <f t="shared" si="19"/>
        <v>0</v>
      </c>
      <c r="G253" s="22"/>
      <c r="H253" s="23"/>
      <c r="I253" s="74">
        <f t="shared" si="20"/>
        <v>0</v>
      </c>
      <c r="J253" s="74">
        <f t="shared" si="21"/>
        <v>0</v>
      </c>
      <c r="K253" s="74">
        <f t="shared" si="21"/>
        <v>0</v>
      </c>
      <c r="M253" s="21"/>
      <c r="N253" s="74">
        <f t="shared" si="22"/>
        <v>0</v>
      </c>
      <c r="O253" s="74">
        <f t="shared" si="23"/>
        <v>0</v>
      </c>
      <c r="P253" s="74">
        <f t="shared" si="23"/>
        <v>0</v>
      </c>
    </row>
    <row r="254" spans="1:16">
      <c r="A254" s="183"/>
      <c r="B254" s="184"/>
      <c r="C254" s="184"/>
      <c r="D254" s="153"/>
      <c r="E254" s="71" t="str">
        <f>IF(D254&gt;0,IF((LEFT(D254,2)=LEFT(Data!C$4,2)),"Intra","Inter"),"")</f>
        <v/>
      </c>
      <c r="F254" s="72">
        <f t="shared" si="19"/>
        <v>0</v>
      </c>
      <c r="G254" s="22"/>
      <c r="H254" s="23"/>
      <c r="I254" s="74">
        <f t="shared" si="20"/>
        <v>0</v>
      </c>
      <c r="J254" s="74">
        <f t="shared" si="21"/>
        <v>0</v>
      </c>
      <c r="K254" s="74">
        <f t="shared" si="21"/>
        <v>0</v>
      </c>
      <c r="M254" s="21"/>
      <c r="N254" s="74">
        <f t="shared" si="22"/>
        <v>0</v>
      </c>
      <c r="O254" s="74">
        <f t="shared" si="23"/>
        <v>0</v>
      </c>
      <c r="P254" s="74">
        <f t="shared" si="23"/>
        <v>0</v>
      </c>
    </row>
    <row r="255" spans="1:16">
      <c r="A255" s="183"/>
      <c r="B255" s="184"/>
      <c r="C255" s="184"/>
      <c r="D255" s="153"/>
      <c r="E255" s="71" t="str">
        <f>IF(D255&gt;0,IF((LEFT(D255,2)=LEFT(Data!C$4,2)),"Intra","Inter"),"")</f>
        <v/>
      </c>
      <c r="F255" s="72">
        <f t="shared" si="19"/>
        <v>0</v>
      </c>
      <c r="G255" s="22"/>
      <c r="H255" s="23"/>
      <c r="I255" s="74">
        <f t="shared" si="20"/>
        <v>0</v>
      </c>
      <c r="J255" s="74">
        <f t="shared" si="21"/>
        <v>0</v>
      </c>
      <c r="K255" s="74">
        <f t="shared" si="21"/>
        <v>0</v>
      </c>
      <c r="M255" s="21"/>
      <c r="N255" s="74">
        <f t="shared" si="22"/>
        <v>0</v>
      </c>
      <c r="O255" s="74">
        <f t="shared" si="23"/>
        <v>0</v>
      </c>
      <c r="P255" s="74">
        <f t="shared" si="23"/>
        <v>0</v>
      </c>
    </row>
    <row r="256" spans="1:16">
      <c r="A256" s="183"/>
      <c r="B256" s="184"/>
      <c r="C256" s="184"/>
      <c r="D256" s="153"/>
      <c r="E256" s="71" t="str">
        <f>IF(D256&gt;0,IF((LEFT(D256,2)=LEFT(Data!C$4,2)),"Intra","Inter"),"")</f>
        <v/>
      </c>
      <c r="F256" s="72">
        <f t="shared" si="19"/>
        <v>0</v>
      </c>
      <c r="G256" s="22"/>
      <c r="H256" s="23"/>
      <c r="I256" s="74">
        <f t="shared" si="20"/>
        <v>0</v>
      </c>
      <c r="J256" s="74">
        <f t="shared" si="21"/>
        <v>0</v>
      </c>
      <c r="K256" s="74">
        <f t="shared" si="21"/>
        <v>0</v>
      </c>
      <c r="M256" s="21"/>
      <c r="N256" s="74">
        <f t="shared" si="22"/>
        <v>0</v>
      </c>
      <c r="O256" s="74">
        <f t="shared" si="23"/>
        <v>0</v>
      </c>
      <c r="P256" s="74">
        <f t="shared" si="23"/>
        <v>0</v>
      </c>
    </row>
    <row r="257" spans="1:16">
      <c r="A257" s="183"/>
      <c r="B257" s="184"/>
      <c r="C257" s="184"/>
      <c r="D257" s="153"/>
      <c r="E257" s="71" t="str">
        <f>IF(D257&gt;0,IF((LEFT(D257,2)=LEFT(Data!C$4,2)),"Intra","Inter"),"")</f>
        <v/>
      </c>
      <c r="F257" s="72">
        <f t="shared" si="19"/>
        <v>0</v>
      </c>
      <c r="G257" s="22"/>
      <c r="H257" s="23"/>
      <c r="I257" s="74">
        <f t="shared" si="20"/>
        <v>0</v>
      </c>
      <c r="J257" s="74">
        <f t="shared" si="21"/>
        <v>0</v>
      </c>
      <c r="K257" s="74">
        <f t="shared" si="21"/>
        <v>0</v>
      </c>
      <c r="M257" s="21"/>
      <c r="N257" s="74">
        <f t="shared" si="22"/>
        <v>0</v>
      </c>
      <c r="O257" s="74">
        <f t="shared" si="23"/>
        <v>0</v>
      </c>
      <c r="P257" s="74">
        <f t="shared" si="23"/>
        <v>0</v>
      </c>
    </row>
    <row r="258" spans="1:16">
      <c r="A258" s="183"/>
      <c r="B258" s="184"/>
      <c r="C258" s="184"/>
      <c r="D258" s="153"/>
      <c r="E258" s="71" t="str">
        <f>IF(D258&gt;0,IF((LEFT(D258,2)=LEFT(Data!C$4,2)),"Intra","Inter"),"")</f>
        <v/>
      </c>
      <c r="F258" s="72">
        <f t="shared" si="19"/>
        <v>0</v>
      </c>
      <c r="G258" s="22"/>
      <c r="H258" s="23"/>
      <c r="I258" s="74">
        <f t="shared" si="20"/>
        <v>0</v>
      </c>
      <c r="J258" s="74">
        <f t="shared" si="21"/>
        <v>0</v>
      </c>
      <c r="K258" s="74">
        <f t="shared" si="21"/>
        <v>0</v>
      </c>
      <c r="M258" s="21"/>
      <c r="N258" s="74">
        <f t="shared" si="22"/>
        <v>0</v>
      </c>
      <c r="O258" s="74">
        <f t="shared" si="23"/>
        <v>0</v>
      </c>
      <c r="P258" s="74">
        <f t="shared" si="23"/>
        <v>0</v>
      </c>
    </row>
    <row r="259" spans="1:16">
      <c r="A259" s="183"/>
      <c r="B259" s="184"/>
      <c r="C259" s="184"/>
      <c r="D259" s="153"/>
      <c r="E259" s="71" t="str">
        <f>IF(D259&gt;0,IF((LEFT(D259,2)=LEFT(Data!C$4,2)),"Intra","Inter"),"")</f>
        <v/>
      </c>
      <c r="F259" s="72">
        <f t="shared" si="19"/>
        <v>0</v>
      </c>
      <c r="G259" s="22"/>
      <c r="H259" s="23"/>
      <c r="I259" s="74">
        <f t="shared" si="20"/>
        <v>0</v>
      </c>
      <c r="J259" s="74">
        <f t="shared" si="21"/>
        <v>0</v>
      </c>
      <c r="K259" s="74">
        <f t="shared" si="21"/>
        <v>0</v>
      </c>
      <c r="M259" s="21"/>
      <c r="N259" s="74">
        <f t="shared" si="22"/>
        <v>0</v>
      </c>
      <c r="O259" s="74">
        <f t="shared" si="23"/>
        <v>0</v>
      </c>
      <c r="P259" s="74">
        <f t="shared" si="23"/>
        <v>0</v>
      </c>
    </row>
    <row r="260" spans="1:16">
      <c r="A260" s="183"/>
      <c r="B260" s="184"/>
      <c r="C260" s="184"/>
      <c r="D260" s="153"/>
      <c r="E260" s="71" t="str">
        <f>IF(D260&gt;0,IF((LEFT(D260,2)=LEFT(Data!C$4,2)),"Intra","Inter"),"")</f>
        <v/>
      </c>
      <c r="F260" s="72">
        <f t="shared" si="19"/>
        <v>0</v>
      </c>
      <c r="G260" s="22"/>
      <c r="H260" s="23"/>
      <c r="I260" s="74">
        <f t="shared" si="20"/>
        <v>0</v>
      </c>
      <c r="J260" s="74">
        <f t="shared" si="21"/>
        <v>0</v>
      </c>
      <c r="K260" s="74">
        <f t="shared" si="21"/>
        <v>0</v>
      </c>
      <c r="M260" s="21"/>
      <c r="N260" s="74">
        <f t="shared" si="22"/>
        <v>0</v>
      </c>
      <c r="O260" s="74">
        <f t="shared" si="23"/>
        <v>0</v>
      </c>
      <c r="P260" s="74">
        <f t="shared" si="23"/>
        <v>0</v>
      </c>
    </row>
    <row r="261" spans="1:16">
      <c r="A261" s="183"/>
      <c r="B261" s="184"/>
      <c r="C261" s="184"/>
      <c r="D261" s="153"/>
      <c r="E261" s="71" t="str">
        <f>IF(D261&gt;0,IF((LEFT(D261,2)=LEFT(Data!C$4,2)),"Intra","Inter"),"")</f>
        <v/>
      </c>
      <c r="F261" s="72">
        <f t="shared" si="19"/>
        <v>0</v>
      </c>
      <c r="G261" s="22"/>
      <c r="H261" s="23"/>
      <c r="I261" s="74">
        <f t="shared" si="20"/>
        <v>0</v>
      </c>
      <c r="J261" s="74">
        <f t="shared" si="21"/>
        <v>0</v>
      </c>
      <c r="K261" s="74">
        <f t="shared" si="21"/>
        <v>0</v>
      </c>
      <c r="M261" s="21"/>
      <c r="N261" s="74">
        <f t="shared" si="22"/>
        <v>0</v>
      </c>
      <c r="O261" s="74">
        <f t="shared" si="23"/>
        <v>0</v>
      </c>
      <c r="P261" s="74">
        <f t="shared" si="23"/>
        <v>0</v>
      </c>
    </row>
    <row r="262" spans="1:16">
      <c r="A262" s="183"/>
      <c r="B262" s="184"/>
      <c r="C262" s="184"/>
      <c r="D262" s="153"/>
      <c r="E262" s="71" t="str">
        <f>IF(D262&gt;0,IF((LEFT(D262,2)=LEFT(Data!C$4,2)),"Intra","Inter"),"")</f>
        <v/>
      </c>
      <c r="F262" s="72">
        <f t="shared" si="19"/>
        <v>0</v>
      </c>
      <c r="G262" s="22"/>
      <c r="H262" s="23"/>
      <c r="I262" s="74">
        <f t="shared" si="20"/>
        <v>0</v>
      </c>
      <c r="J262" s="74">
        <f t="shared" si="21"/>
        <v>0</v>
      </c>
      <c r="K262" s="74">
        <f t="shared" si="21"/>
        <v>0</v>
      </c>
      <c r="M262" s="21"/>
      <c r="N262" s="74">
        <f t="shared" si="22"/>
        <v>0</v>
      </c>
      <c r="O262" s="74">
        <f t="shared" si="23"/>
        <v>0</v>
      </c>
      <c r="P262" s="74">
        <f t="shared" si="23"/>
        <v>0</v>
      </c>
    </row>
    <row r="263" spans="1:16">
      <c r="A263" s="183"/>
      <c r="B263" s="184"/>
      <c r="C263" s="184"/>
      <c r="D263" s="153"/>
      <c r="E263" s="71" t="str">
        <f>IF(D263&gt;0,IF((LEFT(D263,2)=LEFT(Data!C$4,2)),"Intra","Inter"),"")</f>
        <v/>
      </c>
      <c r="F263" s="72">
        <f t="shared" si="19"/>
        <v>0</v>
      </c>
      <c r="G263" s="22"/>
      <c r="H263" s="23"/>
      <c r="I263" s="74">
        <f t="shared" si="20"/>
        <v>0</v>
      </c>
      <c r="J263" s="74">
        <f t="shared" si="21"/>
        <v>0</v>
      </c>
      <c r="K263" s="74">
        <f t="shared" si="21"/>
        <v>0</v>
      </c>
      <c r="M263" s="21"/>
      <c r="N263" s="74">
        <f t="shared" si="22"/>
        <v>0</v>
      </c>
      <c r="O263" s="74">
        <f t="shared" si="23"/>
        <v>0</v>
      </c>
      <c r="P263" s="74">
        <f t="shared" si="23"/>
        <v>0</v>
      </c>
    </row>
    <row r="264" spans="1:16">
      <c r="A264" s="183"/>
      <c r="B264" s="184"/>
      <c r="C264" s="184"/>
      <c r="D264" s="153"/>
      <c r="E264" s="71" t="str">
        <f>IF(D264&gt;0,IF((LEFT(D264,2)=LEFT(Data!C$4,2)),"Intra","Inter"),"")</f>
        <v/>
      </c>
      <c r="F264" s="72">
        <f t="shared" si="19"/>
        <v>0</v>
      </c>
      <c r="G264" s="22"/>
      <c r="H264" s="23"/>
      <c r="I264" s="74">
        <f t="shared" si="20"/>
        <v>0</v>
      </c>
      <c r="J264" s="74">
        <f t="shared" si="21"/>
        <v>0</v>
      </c>
      <c r="K264" s="74">
        <f t="shared" si="21"/>
        <v>0</v>
      </c>
      <c r="M264" s="21"/>
      <c r="N264" s="74">
        <f t="shared" si="22"/>
        <v>0</v>
      </c>
      <c r="O264" s="74">
        <f t="shared" si="23"/>
        <v>0</v>
      </c>
      <c r="P264" s="74">
        <f t="shared" si="23"/>
        <v>0</v>
      </c>
    </row>
    <row r="265" spans="1:16">
      <c r="A265" s="183"/>
      <c r="B265" s="184"/>
      <c r="C265" s="184"/>
      <c r="D265" s="153"/>
      <c r="E265" s="71" t="str">
        <f>IF(D265&gt;0,IF((LEFT(D265,2)=LEFT(Data!C$4,2)),"Intra","Inter"),"")</f>
        <v/>
      </c>
      <c r="F265" s="72">
        <f t="shared" si="19"/>
        <v>0</v>
      </c>
      <c r="G265" s="22"/>
      <c r="H265" s="23"/>
      <c r="I265" s="74">
        <f t="shared" si="20"/>
        <v>0</v>
      </c>
      <c r="J265" s="74">
        <f t="shared" si="21"/>
        <v>0</v>
      </c>
      <c r="K265" s="74">
        <f t="shared" si="21"/>
        <v>0</v>
      </c>
      <c r="M265" s="21"/>
      <c r="N265" s="74">
        <f t="shared" si="22"/>
        <v>0</v>
      </c>
      <c r="O265" s="74">
        <f t="shared" si="23"/>
        <v>0</v>
      </c>
      <c r="P265" s="74">
        <f t="shared" si="23"/>
        <v>0</v>
      </c>
    </row>
    <row r="266" spans="1:16">
      <c r="A266" s="183"/>
      <c r="B266" s="184"/>
      <c r="C266" s="184"/>
      <c r="D266" s="153"/>
      <c r="E266" s="71" t="str">
        <f>IF(D266&gt;0,IF((LEFT(D266,2)=LEFT(Data!C$4,2)),"Intra","Inter"),"")</f>
        <v/>
      </c>
      <c r="F266" s="72">
        <f t="shared" si="19"/>
        <v>0</v>
      </c>
      <c r="G266" s="22"/>
      <c r="H266" s="23"/>
      <c r="I266" s="74">
        <f t="shared" si="20"/>
        <v>0</v>
      </c>
      <c r="J266" s="74">
        <f t="shared" si="21"/>
        <v>0</v>
      </c>
      <c r="K266" s="74">
        <f t="shared" si="21"/>
        <v>0</v>
      </c>
      <c r="M266" s="21"/>
      <c r="N266" s="74">
        <f t="shared" si="22"/>
        <v>0</v>
      </c>
      <c r="O266" s="74">
        <f t="shared" si="23"/>
        <v>0</v>
      </c>
      <c r="P266" s="74">
        <f t="shared" si="23"/>
        <v>0</v>
      </c>
    </row>
    <row r="267" spans="1:16">
      <c r="A267" s="183"/>
      <c r="B267" s="184"/>
      <c r="C267" s="184"/>
      <c r="D267" s="153"/>
      <c r="E267" s="71" t="str">
        <f>IF(D267&gt;0,IF((LEFT(D267,2)=LEFT(Data!C$4,2)),"Intra","Inter"),"")</f>
        <v/>
      </c>
      <c r="F267" s="72">
        <f t="shared" si="19"/>
        <v>0</v>
      </c>
      <c r="G267" s="22"/>
      <c r="H267" s="23"/>
      <c r="I267" s="74">
        <f t="shared" si="20"/>
        <v>0</v>
      </c>
      <c r="J267" s="74">
        <f t="shared" si="21"/>
        <v>0</v>
      </c>
      <c r="K267" s="74">
        <f t="shared" si="21"/>
        <v>0</v>
      </c>
      <c r="M267" s="21"/>
      <c r="N267" s="74">
        <f t="shared" si="22"/>
        <v>0</v>
      </c>
      <c r="O267" s="74">
        <f t="shared" si="23"/>
        <v>0</v>
      </c>
      <c r="P267" s="74">
        <f t="shared" si="23"/>
        <v>0</v>
      </c>
    </row>
    <row r="268" spans="1:16">
      <c r="A268" s="183"/>
      <c r="B268" s="184"/>
      <c r="C268" s="184"/>
      <c r="D268" s="153"/>
      <c r="E268" s="71" t="str">
        <f>IF(D268&gt;0,IF((LEFT(D268,2)=LEFT(Data!C$4,2)),"Intra","Inter"),"")</f>
        <v/>
      </c>
      <c r="F268" s="72">
        <f t="shared" ref="F268:F331" si="24">ROUND(G268+I268+J268+K268,0)</f>
        <v>0</v>
      </c>
      <c r="G268" s="22"/>
      <c r="H268" s="23"/>
      <c r="I268" s="74">
        <f t="shared" ref="I268:I331" si="25">IF($E268="inter",IF($H268&lt;&gt;"Exempt",IF($H268&lt;&gt;"Non GST",($G268*($H268)),(0)),(0)),(0))</f>
        <v>0</v>
      </c>
      <c r="J268" s="74">
        <f t="shared" ref="J268:K331" si="26">IF($E268="intra",IF($H268&lt;&gt;"Exempt",IF($H268&lt;&gt;"Non GST",($G268*($H268/2)),(0)),(0)),(0))</f>
        <v>0</v>
      </c>
      <c r="K268" s="74">
        <f t="shared" si="26"/>
        <v>0</v>
      </c>
      <c r="M268" s="21"/>
      <c r="N268" s="74">
        <f t="shared" ref="N268:N331" si="27">IF($M268="Yes",IF($E268="Inter",($G268*(2%)),(0)),(0))</f>
        <v>0</v>
      </c>
      <c r="O268" s="74">
        <f t="shared" ref="O268:P331" si="28">IF($M268="Yes",IF($E268="Intra",($G268*(1%)),(0)),(0))</f>
        <v>0</v>
      </c>
      <c r="P268" s="74">
        <f t="shared" si="28"/>
        <v>0</v>
      </c>
    </row>
    <row r="269" spans="1:16">
      <c r="A269" s="183"/>
      <c r="B269" s="184"/>
      <c r="C269" s="184"/>
      <c r="D269" s="153"/>
      <c r="E269" s="71" t="str">
        <f>IF(D269&gt;0,IF((LEFT(D269,2)=LEFT(Data!C$4,2)),"Intra","Inter"),"")</f>
        <v/>
      </c>
      <c r="F269" s="72">
        <f t="shared" si="24"/>
        <v>0</v>
      </c>
      <c r="G269" s="22"/>
      <c r="H269" s="23"/>
      <c r="I269" s="74">
        <f t="shared" si="25"/>
        <v>0</v>
      </c>
      <c r="J269" s="74">
        <f t="shared" si="26"/>
        <v>0</v>
      </c>
      <c r="K269" s="74">
        <f t="shared" si="26"/>
        <v>0</v>
      </c>
      <c r="M269" s="21"/>
      <c r="N269" s="74">
        <f t="shared" si="27"/>
        <v>0</v>
      </c>
      <c r="O269" s="74">
        <f t="shared" si="28"/>
        <v>0</v>
      </c>
      <c r="P269" s="74">
        <f t="shared" si="28"/>
        <v>0</v>
      </c>
    </row>
    <row r="270" spans="1:16">
      <c r="A270" s="183"/>
      <c r="B270" s="184"/>
      <c r="C270" s="184"/>
      <c r="D270" s="153"/>
      <c r="E270" s="71" t="str">
        <f>IF(D270&gt;0,IF((LEFT(D270,2)=LEFT(Data!C$4,2)),"Intra","Inter"),"")</f>
        <v/>
      </c>
      <c r="F270" s="72">
        <f t="shared" si="24"/>
        <v>0</v>
      </c>
      <c r="G270" s="22"/>
      <c r="H270" s="23"/>
      <c r="I270" s="74">
        <f t="shared" si="25"/>
        <v>0</v>
      </c>
      <c r="J270" s="74">
        <f t="shared" si="26"/>
        <v>0</v>
      </c>
      <c r="K270" s="74">
        <f t="shared" si="26"/>
        <v>0</v>
      </c>
      <c r="M270" s="21"/>
      <c r="N270" s="74">
        <f t="shared" si="27"/>
        <v>0</v>
      </c>
      <c r="O270" s="74">
        <f t="shared" si="28"/>
        <v>0</v>
      </c>
      <c r="P270" s="74">
        <f t="shared" si="28"/>
        <v>0</v>
      </c>
    </row>
    <row r="271" spans="1:16">
      <c r="A271" s="183"/>
      <c r="B271" s="184"/>
      <c r="C271" s="184"/>
      <c r="D271" s="153"/>
      <c r="E271" s="71" t="str">
        <f>IF(D271&gt;0,IF((LEFT(D271,2)=LEFT(Data!C$4,2)),"Intra","Inter"),"")</f>
        <v/>
      </c>
      <c r="F271" s="72">
        <f t="shared" si="24"/>
        <v>0</v>
      </c>
      <c r="G271" s="22"/>
      <c r="H271" s="23"/>
      <c r="I271" s="74">
        <f t="shared" si="25"/>
        <v>0</v>
      </c>
      <c r="J271" s="74">
        <f t="shared" si="26"/>
        <v>0</v>
      </c>
      <c r="K271" s="74">
        <f t="shared" si="26"/>
        <v>0</v>
      </c>
      <c r="M271" s="21"/>
      <c r="N271" s="74">
        <f t="shared" si="27"/>
        <v>0</v>
      </c>
      <c r="O271" s="74">
        <f t="shared" si="28"/>
        <v>0</v>
      </c>
      <c r="P271" s="74">
        <f t="shared" si="28"/>
        <v>0</v>
      </c>
    </row>
    <row r="272" spans="1:16">
      <c r="A272" s="183"/>
      <c r="B272" s="184"/>
      <c r="C272" s="184"/>
      <c r="D272" s="153"/>
      <c r="E272" s="71" t="str">
        <f>IF(D272&gt;0,IF((LEFT(D272,2)=LEFT(Data!C$4,2)),"Intra","Inter"),"")</f>
        <v/>
      </c>
      <c r="F272" s="72">
        <f t="shared" si="24"/>
        <v>0</v>
      </c>
      <c r="G272" s="22"/>
      <c r="H272" s="23"/>
      <c r="I272" s="74">
        <f t="shared" si="25"/>
        <v>0</v>
      </c>
      <c r="J272" s="74">
        <f t="shared" si="26"/>
        <v>0</v>
      </c>
      <c r="K272" s="74">
        <f t="shared" si="26"/>
        <v>0</v>
      </c>
      <c r="M272" s="21"/>
      <c r="N272" s="74">
        <f t="shared" si="27"/>
        <v>0</v>
      </c>
      <c r="O272" s="74">
        <f t="shared" si="28"/>
        <v>0</v>
      </c>
      <c r="P272" s="74">
        <f t="shared" si="28"/>
        <v>0</v>
      </c>
    </row>
    <row r="273" spans="1:16">
      <c r="A273" s="183"/>
      <c r="B273" s="184"/>
      <c r="C273" s="184"/>
      <c r="D273" s="153"/>
      <c r="E273" s="71" t="str">
        <f>IF(D273&gt;0,IF((LEFT(D273,2)=LEFT(Data!C$4,2)),"Intra","Inter"),"")</f>
        <v/>
      </c>
      <c r="F273" s="72">
        <f t="shared" si="24"/>
        <v>0</v>
      </c>
      <c r="G273" s="22"/>
      <c r="H273" s="23"/>
      <c r="I273" s="74">
        <f t="shared" si="25"/>
        <v>0</v>
      </c>
      <c r="J273" s="74">
        <f t="shared" si="26"/>
        <v>0</v>
      </c>
      <c r="K273" s="74">
        <f t="shared" si="26"/>
        <v>0</v>
      </c>
      <c r="M273" s="21"/>
      <c r="N273" s="74">
        <f t="shared" si="27"/>
        <v>0</v>
      </c>
      <c r="O273" s="74">
        <f t="shared" si="28"/>
        <v>0</v>
      </c>
      <c r="P273" s="74">
        <f t="shared" si="28"/>
        <v>0</v>
      </c>
    </row>
    <row r="274" spans="1:16">
      <c r="A274" s="183"/>
      <c r="B274" s="184"/>
      <c r="C274" s="184"/>
      <c r="D274" s="153"/>
      <c r="E274" s="71" t="str">
        <f>IF(D274&gt;0,IF((LEFT(D274,2)=LEFT(Data!C$4,2)),"Intra","Inter"),"")</f>
        <v/>
      </c>
      <c r="F274" s="72">
        <f t="shared" si="24"/>
        <v>0</v>
      </c>
      <c r="G274" s="22"/>
      <c r="H274" s="23"/>
      <c r="I274" s="74">
        <f t="shared" si="25"/>
        <v>0</v>
      </c>
      <c r="J274" s="74">
        <f t="shared" si="26"/>
        <v>0</v>
      </c>
      <c r="K274" s="74">
        <f t="shared" si="26"/>
        <v>0</v>
      </c>
      <c r="M274" s="21"/>
      <c r="N274" s="74">
        <f t="shared" si="27"/>
        <v>0</v>
      </c>
      <c r="O274" s="74">
        <f t="shared" si="28"/>
        <v>0</v>
      </c>
      <c r="P274" s="74">
        <f t="shared" si="28"/>
        <v>0</v>
      </c>
    </row>
    <row r="275" spans="1:16">
      <c r="A275" s="183"/>
      <c r="B275" s="184"/>
      <c r="C275" s="184"/>
      <c r="D275" s="153"/>
      <c r="E275" s="71" t="str">
        <f>IF(D275&gt;0,IF((LEFT(D275,2)=LEFT(Data!C$4,2)),"Intra","Inter"),"")</f>
        <v/>
      </c>
      <c r="F275" s="72">
        <f t="shared" si="24"/>
        <v>0</v>
      </c>
      <c r="G275" s="22"/>
      <c r="H275" s="23"/>
      <c r="I275" s="74">
        <f t="shared" si="25"/>
        <v>0</v>
      </c>
      <c r="J275" s="74">
        <f t="shared" si="26"/>
        <v>0</v>
      </c>
      <c r="K275" s="74">
        <f t="shared" si="26"/>
        <v>0</v>
      </c>
      <c r="M275" s="21"/>
      <c r="N275" s="74">
        <f t="shared" si="27"/>
        <v>0</v>
      </c>
      <c r="O275" s="74">
        <f t="shared" si="28"/>
        <v>0</v>
      </c>
      <c r="P275" s="74">
        <f t="shared" si="28"/>
        <v>0</v>
      </c>
    </row>
    <row r="276" spans="1:16">
      <c r="A276" s="183"/>
      <c r="B276" s="184"/>
      <c r="C276" s="184"/>
      <c r="D276" s="153"/>
      <c r="E276" s="71" t="str">
        <f>IF(D276&gt;0,IF((LEFT(D276,2)=LEFT(Data!C$4,2)),"Intra","Inter"),"")</f>
        <v/>
      </c>
      <c r="F276" s="72">
        <f t="shared" si="24"/>
        <v>0</v>
      </c>
      <c r="G276" s="22"/>
      <c r="H276" s="23"/>
      <c r="I276" s="74">
        <f t="shared" si="25"/>
        <v>0</v>
      </c>
      <c r="J276" s="74">
        <f t="shared" si="26"/>
        <v>0</v>
      </c>
      <c r="K276" s="74">
        <f t="shared" si="26"/>
        <v>0</v>
      </c>
      <c r="M276" s="21"/>
      <c r="N276" s="74">
        <f t="shared" si="27"/>
        <v>0</v>
      </c>
      <c r="O276" s="74">
        <f t="shared" si="28"/>
        <v>0</v>
      </c>
      <c r="P276" s="74">
        <f t="shared" si="28"/>
        <v>0</v>
      </c>
    </row>
    <row r="277" spans="1:16">
      <c r="A277" s="183"/>
      <c r="B277" s="184"/>
      <c r="C277" s="184"/>
      <c r="D277" s="153"/>
      <c r="E277" s="71" t="str">
        <f>IF(D277&gt;0,IF((LEFT(D277,2)=LEFT(Data!C$4,2)),"Intra","Inter"),"")</f>
        <v/>
      </c>
      <c r="F277" s="72">
        <f t="shared" si="24"/>
        <v>0</v>
      </c>
      <c r="G277" s="22"/>
      <c r="H277" s="23"/>
      <c r="I277" s="74">
        <f t="shared" si="25"/>
        <v>0</v>
      </c>
      <c r="J277" s="74">
        <f t="shared" si="26"/>
        <v>0</v>
      </c>
      <c r="K277" s="74">
        <f t="shared" si="26"/>
        <v>0</v>
      </c>
      <c r="M277" s="21"/>
      <c r="N277" s="74">
        <f t="shared" si="27"/>
        <v>0</v>
      </c>
      <c r="O277" s="74">
        <f t="shared" si="28"/>
        <v>0</v>
      </c>
      <c r="P277" s="74">
        <f t="shared" si="28"/>
        <v>0</v>
      </c>
    </row>
    <row r="278" spans="1:16">
      <c r="A278" s="183"/>
      <c r="B278" s="184"/>
      <c r="C278" s="184"/>
      <c r="D278" s="153"/>
      <c r="E278" s="71" t="str">
        <f>IF(D278&gt;0,IF((LEFT(D278,2)=LEFT(Data!C$4,2)),"Intra","Inter"),"")</f>
        <v/>
      </c>
      <c r="F278" s="72">
        <f t="shared" si="24"/>
        <v>0</v>
      </c>
      <c r="G278" s="22"/>
      <c r="H278" s="23"/>
      <c r="I278" s="74">
        <f t="shared" si="25"/>
        <v>0</v>
      </c>
      <c r="J278" s="74">
        <f t="shared" si="26"/>
        <v>0</v>
      </c>
      <c r="K278" s="74">
        <f t="shared" si="26"/>
        <v>0</v>
      </c>
      <c r="M278" s="21"/>
      <c r="N278" s="74">
        <f t="shared" si="27"/>
        <v>0</v>
      </c>
      <c r="O278" s="74">
        <f t="shared" si="28"/>
        <v>0</v>
      </c>
      <c r="P278" s="74">
        <f t="shared" si="28"/>
        <v>0</v>
      </c>
    </row>
    <row r="279" spans="1:16">
      <c r="A279" s="183"/>
      <c r="B279" s="184"/>
      <c r="C279" s="184"/>
      <c r="D279" s="153"/>
      <c r="E279" s="71" t="str">
        <f>IF(D279&gt;0,IF((LEFT(D279,2)=LEFT(Data!C$4,2)),"Intra","Inter"),"")</f>
        <v/>
      </c>
      <c r="F279" s="72">
        <f t="shared" si="24"/>
        <v>0</v>
      </c>
      <c r="G279" s="22"/>
      <c r="H279" s="23"/>
      <c r="I279" s="74">
        <f t="shared" si="25"/>
        <v>0</v>
      </c>
      <c r="J279" s="74">
        <f t="shared" si="26"/>
        <v>0</v>
      </c>
      <c r="K279" s="74">
        <f t="shared" si="26"/>
        <v>0</v>
      </c>
      <c r="M279" s="21"/>
      <c r="N279" s="74">
        <f t="shared" si="27"/>
        <v>0</v>
      </c>
      <c r="O279" s="74">
        <f t="shared" si="28"/>
        <v>0</v>
      </c>
      <c r="P279" s="74">
        <f t="shared" si="28"/>
        <v>0</v>
      </c>
    </row>
    <row r="280" spans="1:16">
      <c r="A280" s="183"/>
      <c r="B280" s="184"/>
      <c r="C280" s="184"/>
      <c r="D280" s="153"/>
      <c r="E280" s="71" t="str">
        <f>IF(D280&gt;0,IF((LEFT(D280,2)=LEFT(Data!C$4,2)),"Intra","Inter"),"")</f>
        <v/>
      </c>
      <c r="F280" s="72">
        <f t="shared" si="24"/>
        <v>0</v>
      </c>
      <c r="G280" s="22"/>
      <c r="H280" s="23"/>
      <c r="I280" s="74">
        <f t="shared" si="25"/>
        <v>0</v>
      </c>
      <c r="J280" s="74">
        <f t="shared" si="26"/>
        <v>0</v>
      </c>
      <c r="K280" s="74">
        <f t="shared" si="26"/>
        <v>0</v>
      </c>
      <c r="M280" s="21"/>
      <c r="N280" s="74">
        <f t="shared" si="27"/>
        <v>0</v>
      </c>
      <c r="O280" s="74">
        <f t="shared" si="28"/>
        <v>0</v>
      </c>
      <c r="P280" s="74">
        <f t="shared" si="28"/>
        <v>0</v>
      </c>
    </row>
    <row r="281" spans="1:16">
      <c r="A281" s="183"/>
      <c r="B281" s="184"/>
      <c r="C281" s="184"/>
      <c r="D281" s="153"/>
      <c r="E281" s="71" t="str">
        <f>IF(D281&gt;0,IF((LEFT(D281,2)=LEFT(Data!C$4,2)),"Intra","Inter"),"")</f>
        <v/>
      </c>
      <c r="F281" s="72">
        <f t="shared" si="24"/>
        <v>0</v>
      </c>
      <c r="G281" s="22"/>
      <c r="H281" s="23"/>
      <c r="I281" s="74">
        <f t="shared" si="25"/>
        <v>0</v>
      </c>
      <c r="J281" s="74">
        <f t="shared" si="26"/>
        <v>0</v>
      </c>
      <c r="K281" s="74">
        <f t="shared" si="26"/>
        <v>0</v>
      </c>
      <c r="M281" s="21"/>
      <c r="N281" s="74">
        <f t="shared" si="27"/>
        <v>0</v>
      </c>
      <c r="O281" s="74">
        <f t="shared" si="28"/>
        <v>0</v>
      </c>
      <c r="P281" s="74">
        <f t="shared" si="28"/>
        <v>0</v>
      </c>
    </row>
    <row r="282" spans="1:16">
      <c r="A282" s="183"/>
      <c r="B282" s="184"/>
      <c r="C282" s="184"/>
      <c r="D282" s="153"/>
      <c r="E282" s="71" t="str">
        <f>IF(D282&gt;0,IF((LEFT(D282,2)=LEFT(Data!C$4,2)),"Intra","Inter"),"")</f>
        <v/>
      </c>
      <c r="F282" s="72">
        <f t="shared" si="24"/>
        <v>0</v>
      </c>
      <c r="G282" s="22"/>
      <c r="H282" s="23"/>
      <c r="I282" s="74">
        <f t="shared" si="25"/>
        <v>0</v>
      </c>
      <c r="J282" s="74">
        <f t="shared" si="26"/>
        <v>0</v>
      </c>
      <c r="K282" s="74">
        <f t="shared" si="26"/>
        <v>0</v>
      </c>
      <c r="M282" s="21"/>
      <c r="N282" s="74">
        <f t="shared" si="27"/>
        <v>0</v>
      </c>
      <c r="O282" s="74">
        <f t="shared" si="28"/>
        <v>0</v>
      </c>
      <c r="P282" s="74">
        <f t="shared" si="28"/>
        <v>0</v>
      </c>
    </row>
    <row r="283" spans="1:16">
      <c r="A283" s="183"/>
      <c r="B283" s="184"/>
      <c r="C283" s="184"/>
      <c r="D283" s="153"/>
      <c r="E283" s="71" t="str">
        <f>IF(D283&gt;0,IF((LEFT(D283,2)=LEFT(Data!C$4,2)),"Intra","Inter"),"")</f>
        <v/>
      </c>
      <c r="F283" s="72">
        <f t="shared" si="24"/>
        <v>0</v>
      </c>
      <c r="G283" s="22"/>
      <c r="H283" s="23"/>
      <c r="I283" s="74">
        <f t="shared" si="25"/>
        <v>0</v>
      </c>
      <c r="J283" s="74">
        <f t="shared" si="26"/>
        <v>0</v>
      </c>
      <c r="K283" s="74">
        <f t="shared" si="26"/>
        <v>0</v>
      </c>
      <c r="M283" s="21"/>
      <c r="N283" s="74">
        <f t="shared" si="27"/>
        <v>0</v>
      </c>
      <c r="O283" s="74">
        <f t="shared" si="28"/>
        <v>0</v>
      </c>
      <c r="P283" s="74">
        <f t="shared" si="28"/>
        <v>0</v>
      </c>
    </row>
    <row r="284" spans="1:16">
      <c r="A284" s="183"/>
      <c r="B284" s="184"/>
      <c r="C284" s="184"/>
      <c r="D284" s="153"/>
      <c r="E284" s="71" t="str">
        <f>IF(D284&gt;0,IF((LEFT(D284,2)=LEFT(Data!C$4,2)),"Intra","Inter"),"")</f>
        <v/>
      </c>
      <c r="F284" s="72">
        <f t="shared" si="24"/>
        <v>0</v>
      </c>
      <c r="G284" s="22"/>
      <c r="H284" s="23"/>
      <c r="I284" s="74">
        <f t="shared" si="25"/>
        <v>0</v>
      </c>
      <c r="J284" s="74">
        <f t="shared" si="26"/>
        <v>0</v>
      </c>
      <c r="K284" s="74">
        <f t="shared" si="26"/>
        <v>0</v>
      </c>
      <c r="M284" s="21"/>
      <c r="N284" s="74">
        <f t="shared" si="27"/>
        <v>0</v>
      </c>
      <c r="O284" s="74">
        <f t="shared" si="28"/>
        <v>0</v>
      </c>
      <c r="P284" s="74">
        <f t="shared" si="28"/>
        <v>0</v>
      </c>
    </row>
    <row r="285" spans="1:16">
      <c r="A285" s="183"/>
      <c r="B285" s="184"/>
      <c r="C285" s="184"/>
      <c r="D285" s="153"/>
      <c r="E285" s="71" t="str">
        <f>IF(D285&gt;0,IF((LEFT(D285,2)=LEFT(Data!C$4,2)),"Intra","Inter"),"")</f>
        <v/>
      </c>
      <c r="F285" s="72">
        <f t="shared" si="24"/>
        <v>0</v>
      </c>
      <c r="G285" s="22"/>
      <c r="H285" s="23"/>
      <c r="I285" s="74">
        <f t="shared" si="25"/>
        <v>0</v>
      </c>
      <c r="J285" s="74">
        <f t="shared" si="26"/>
        <v>0</v>
      </c>
      <c r="K285" s="74">
        <f t="shared" si="26"/>
        <v>0</v>
      </c>
      <c r="M285" s="21"/>
      <c r="N285" s="74">
        <f t="shared" si="27"/>
        <v>0</v>
      </c>
      <c r="O285" s="74">
        <f t="shared" si="28"/>
        <v>0</v>
      </c>
      <c r="P285" s="74">
        <f t="shared" si="28"/>
        <v>0</v>
      </c>
    </row>
    <row r="286" spans="1:16">
      <c r="A286" s="183"/>
      <c r="B286" s="184"/>
      <c r="C286" s="184"/>
      <c r="D286" s="153"/>
      <c r="E286" s="71" t="str">
        <f>IF(D286&gt;0,IF((LEFT(D286,2)=LEFT(Data!C$4,2)),"Intra","Inter"),"")</f>
        <v/>
      </c>
      <c r="F286" s="72">
        <f t="shared" si="24"/>
        <v>0</v>
      </c>
      <c r="G286" s="22"/>
      <c r="H286" s="23"/>
      <c r="I286" s="74">
        <f t="shared" si="25"/>
        <v>0</v>
      </c>
      <c r="J286" s="74">
        <f t="shared" si="26"/>
        <v>0</v>
      </c>
      <c r="K286" s="74">
        <f t="shared" si="26"/>
        <v>0</v>
      </c>
      <c r="M286" s="21"/>
      <c r="N286" s="74">
        <f t="shared" si="27"/>
        <v>0</v>
      </c>
      <c r="O286" s="74">
        <f t="shared" si="28"/>
        <v>0</v>
      </c>
      <c r="P286" s="74">
        <f t="shared" si="28"/>
        <v>0</v>
      </c>
    </row>
    <row r="287" spans="1:16">
      <c r="A287" s="183"/>
      <c r="B287" s="184"/>
      <c r="C287" s="184"/>
      <c r="D287" s="153"/>
      <c r="E287" s="71" t="str">
        <f>IF(D287&gt;0,IF((LEFT(D287,2)=LEFT(Data!C$4,2)),"Intra","Inter"),"")</f>
        <v/>
      </c>
      <c r="F287" s="72">
        <f t="shared" si="24"/>
        <v>0</v>
      </c>
      <c r="G287" s="22"/>
      <c r="H287" s="23"/>
      <c r="I287" s="74">
        <f t="shared" si="25"/>
        <v>0</v>
      </c>
      <c r="J287" s="74">
        <f t="shared" si="26"/>
        <v>0</v>
      </c>
      <c r="K287" s="74">
        <f t="shared" si="26"/>
        <v>0</v>
      </c>
      <c r="M287" s="21"/>
      <c r="N287" s="74">
        <f t="shared" si="27"/>
        <v>0</v>
      </c>
      <c r="O287" s="74">
        <f t="shared" si="28"/>
        <v>0</v>
      </c>
      <c r="P287" s="74">
        <f t="shared" si="28"/>
        <v>0</v>
      </c>
    </row>
    <row r="288" spans="1:16">
      <c r="A288" s="183"/>
      <c r="B288" s="184"/>
      <c r="C288" s="184"/>
      <c r="D288" s="153"/>
      <c r="E288" s="71" t="str">
        <f>IF(D288&gt;0,IF((LEFT(D288,2)=LEFT(Data!C$4,2)),"Intra","Inter"),"")</f>
        <v/>
      </c>
      <c r="F288" s="72">
        <f t="shared" si="24"/>
        <v>0</v>
      </c>
      <c r="G288" s="22"/>
      <c r="H288" s="23"/>
      <c r="I288" s="74">
        <f t="shared" si="25"/>
        <v>0</v>
      </c>
      <c r="J288" s="74">
        <f t="shared" si="26"/>
        <v>0</v>
      </c>
      <c r="K288" s="74">
        <f t="shared" si="26"/>
        <v>0</v>
      </c>
      <c r="M288" s="21"/>
      <c r="N288" s="74">
        <f t="shared" si="27"/>
        <v>0</v>
      </c>
      <c r="O288" s="74">
        <f t="shared" si="28"/>
        <v>0</v>
      </c>
      <c r="P288" s="74">
        <f t="shared" si="28"/>
        <v>0</v>
      </c>
    </row>
    <row r="289" spans="1:16">
      <c r="A289" s="183"/>
      <c r="B289" s="184"/>
      <c r="C289" s="184"/>
      <c r="D289" s="153"/>
      <c r="E289" s="71" t="str">
        <f>IF(D289&gt;0,IF((LEFT(D289,2)=LEFT(Data!C$4,2)),"Intra","Inter"),"")</f>
        <v/>
      </c>
      <c r="F289" s="72">
        <f t="shared" si="24"/>
        <v>0</v>
      </c>
      <c r="G289" s="22"/>
      <c r="H289" s="23"/>
      <c r="I289" s="74">
        <f t="shared" si="25"/>
        <v>0</v>
      </c>
      <c r="J289" s="74">
        <f t="shared" si="26"/>
        <v>0</v>
      </c>
      <c r="K289" s="74">
        <f t="shared" si="26"/>
        <v>0</v>
      </c>
      <c r="M289" s="21"/>
      <c r="N289" s="74">
        <f t="shared" si="27"/>
        <v>0</v>
      </c>
      <c r="O289" s="74">
        <f t="shared" si="28"/>
        <v>0</v>
      </c>
      <c r="P289" s="74">
        <f t="shared" si="28"/>
        <v>0</v>
      </c>
    </row>
    <row r="290" spans="1:16">
      <c r="A290" s="183"/>
      <c r="B290" s="184"/>
      <c r="C290" s="184"/>
      <c r="D290" s="153"/>
      <c r="E290" s="71" t="str">
        <f>IF(D290&gt;0,IF((LEFT(D290,2)=LEFT(Data!C$4,2)),"Intra","Inter"),"")</f>
        <v/>
      </c>
      <c r="F290" s="72">
        <f t="shared" si="24"/>
        <v>0</v>
      </c>
      <c r="G290" s="22"/>
      <c r="H290" s="23"/>
      <c r="I290" s="74">
        <f t="shared" si="25"/>
        <v>0</v>
      </c>
      <c r="J290" s="74">
        <f t="shared" si="26"/>
        <v>0</v>
      </c>
      <c r="K290" s="74">
        <f t="shared" si="26"/>
        <v>0</v>
      </c>
      <c r="M290" s="21"/>
      <c r="N290" s="74">
        <f t="shared" si="27"/>
        <v>0</v>
      </c>
      <c r="O290" s="74">
        <f t="shared" si="28"/>
        <v>0</v>
      </c>
      <c r="P290" s="74">
        <f t="shared" si="28"/>
        <v>0</v>
      </c>
    </row>
    <row r="291" spans="1:16">
      <c r="A291" s="183"/>
      <c r="B291" s="184"/>
      <c r="C291" s="184"/>
      <c r="D291" s="153"/>
      <c r="E291" s="71" t="str">
        <f>IF(D291&gt;0,IF((LEFT(D291,2)=LEFT(Data!C$4,2)),"Intra","Inter"),"")</f>
        <v/>
      </c>
      <c r="F291" s="72">
        <f t="shared" si="24"/>
        <v>0</v>
      </c>
      <c r="G291" s="22"/>
      <c r="H291" s="23"/>
      <c r="I291" s="74">
        <f t="shared" si="25"/>
        <v>0</v>
      </c>
      <c r="J291" s="74">
        <f t="shared" si="26"/>
        <v>0</v>
      </c>
      <c r="K291" s="74">
        <f t="shared" si="26"/>
        <v>0</v>
      </c>
      <c r="M291" s="21"/>
      <c r="N291" s="74">
        <f t="shared" si="27"/>
        <v>0</v>
      </c>
      <c r="O291" s="74">
        <f t="shared" si="28"/>
        <v>0</v>
      </c>
      <c r="P291" s="74">
        <f t="shared" si="28"/>
        <v>0</v>
      </c>
    </row>
    <row r="292" spans="1:16">
      <c r="A292" s="183"/>
      <c r="B292" s="184"/>
      <c r="C292" s="184"/>
      <c r="D292" s="153"/>
      <c r="E292" s="71" t="str">
        <f>IF(D292&gt;0,IF((LEFT(D292,2)=LEFT(Data!C$4,2)),"Intra","Inter"),"")</f>
        <v/>
      </c>
      <c r="F292" s="72">
        <f t="shared" si="24"/>
        <v>0</v>
      </c>
      <c r="G292" s="22"/>
      <c r="H292" s="23"/>
      <c r="I292" s="74">
        <f t="shared" si="25"/>
        <v>0</v>
      </c>
      <c r="J292" s="74">
        <f t="shared" si="26"/>
        <v>0</v>
      </c>
      <c r="K292" s="74">
        <f t="shared" si="26"/>
        <v>0</v>
      </c>
      <c r="M292" s="21"/>
      <c r="N292" s="74">
        <f t="shared" si="27"/>
        <v>0</v>
      </c>
      <c r="O292" s="74">
        <f t="shared" si="28"/>
        <v>0</v>
      </c>
      <c r="P292" s="74">
        <f t="shared" si="28"/>
        <v>0</v>
      </c>
    </row>
    <row r="293" spans="1:16">
      <c r="A293" s="183"/>
      <c r="B293" s="184"/>
      <c r="C293" s="184"/>
      <c r="D293" s="153"/>
      <c r="E293" s="71" t="str">
        <f>IF(D293&gt;0,IF((LEFT(D293,2)=LEFT(Data!C$4,2)),"Intra","Inter"),"")</f>
        <v/>
      </c>
      <c r="F293" s="72">
        <f t="shared" si="24"/>
        <v>0</v>
      </c>
      <c r="G293" s="22"/>
      <c r="H293" s="23"/>
      <c r="I293" s="74">
        <f t="shared" si="25"/>
        <v>0</v>
      </c>
      <c r="J293" s="74">
        <f t="shared" si="26"/>
        <v>0</v>
      </c>
      <c r="K293" s="74">
        <f t="shared" si="26"/>
        <v>0</v>
      </c>
      <c r="M293" s="21"/>
      <c r="N293" s="74">
        <f t="shared" si="27"/>
        <v>0</v>
      </c>
      <c r="O293" s="74">
        <f t="shared" si="28"/>
        <v>0</v>
      </c>
      <c r="P293" s="74">
        <f t="shared" si="28"/>
        <v>0</v>
      </c>
    </row>
    <row r="294" spans="1:16">
      <c r="A294" s="183"/>
      <c r="B294" s="184"/>
      <c r="C294" s="184"/>
      <c r="D294" s="153"/>
      <c r="E294" s="71" t="str">
        <f>IF(D294&gt;0,IF((LEFT(D294,2)=LEFT(Data!C$4,2)),"Intra","Inter"),"")</f>
        <v/>
      </c>
      <c r="F294" s="72">
        <f t="shared" si="24"/>
        <v>0</v>
      </c>
      <c r="G294" s="22"/>
      <c r="H294" s="23"/>
      <c r="I294" s="74">
        <f t="shared" si="25"/>
        <v>0</v>
      </c>
      <c r="J294" s="74">
        <f t="shared" si="26"/>
        <v>0</v>
      </c>
      <c r="K294" s="74">
        <f t="shared" si="26"/>
        <v>0</v>
      </c>
      <c r="M294" s="21"/>
      <c r="N294" s="74">
        <f t="shared" si="27"/>
        <v>0</v>
      </c>
      <c r="O294" s="74">
        <f t="shared" si="28"/>
        <v>0</v>
      </c>
      <c r="P294" s="74">
        <f t="shared" si="28"/>
        <v>0</v>
      </c>
    </row>
    <row r="295" spans="1:16">
      <c r="A295" s="183"/>
      <c r="B295" s="184"/>
      <c r="C295" s="184"/>
      <c r="D295" s="153"/>
      <c r="E295" s="71" t="str">
        <f>IF(D295&gt;0,IF((LEFT(D295,2)=LEFT(Data!C$4,2)),"Intra","Inter"),"")</f>
        <v/>
      </c>
      <c r="F295" s="72">
        <f t="shared" si="24"/>
        <v>0</v>
      </c>
      <c r="G295" s="22"/>
      <c r="H295" s="23"/>
      <c r="I295" s="74">
        <f t="shared" si="25"/>
        <v>0</v>
      </c>
      <c r="J295" s="74">
        <f t="shared" si="26"/>
        <v>0</v>
      </c>
      <c r="K295" s="74">
        <f t="shared" si="26"/>
        <v>0</v>
      </c>
      <c r="M295" s="21"/>
      <c r="N295" s="74">
        <f t="shared" si="27"/>
        <v>0</v>
      </c>
      <c r="O295" s="74">
        <f t="shared" si="28"/>
        <v>0</v>
      </c>
      <c r="P295" s="74">
        <f t="shared" si="28"/>
        <v>0</v>
      </c>
    </row>
    <row r="296" spans="1:16">
      <c r="A296" s="183"/>
      <c r="B296" s="184"/>
      <c r="C296" s="184"/>
      <c r="D296" s="153"/>
      <c r="E296" s="71" t="str">
        <f>IF(D296&gt;0,IF((LEFT(D296,2)=LEFT(Data!C$4,2)),"Intra","Inter"),"")</f>
        <v/>
      </c>
      <c r="F296" s="72">
        <f t="shared" si="24"/>
        <v>0</v>
      </c>
      <c r="G296" s="22"/>
      <c r="H296" s="23"/>
      <c r="I296" s="74">
        <f t="shared" si="25"/>
        <v>0</v>
      </c>
      <c r="J296" s="74">
        <f t="shared" si="26"/>
        <v>0</v>
      </c>
      <c r="K296" s="74">
        <f t="shared" si="26"/>
        <v>0</v>
      </c>
      <c r="M296" s="21"/>
      <c r="N296" s="74">
        <f t="shared" si="27"/>
        <v>0</v>
      </c>
      <c r="O296" s="74">
        <f t="shared" si="28"/>
        <v>0</v>
      </c>
      <c r="P296" s="74">
        <f t="shared" si="28"/>
        <v>0</v>
      </c>
    </row>
    <row r="297" spans="1:16">
      <c r="A297" s="183"/>
      <c r="B297" s="184"/>
      <c r="C297" s="184"/>
      <c r="D297" s="153"/>
      <c r="E297" s="71" t="str">
        <f>IF(D297&gt;0,IF((LEFT(D297,2)=LEFT(Data!C$4,2)),"Intra","Inter"),"")</f>
        <v/>
      </c>
      <c r="F297" s="72">
        <f t="shared" si="24"/>
        <v>0</v>
      </c>
      <c r="G297" s="22"/>
      <c r="H297" s="23"/>
      <c r="I297" s="74">
        <f t="shared" si="25"/>
        <v>0</v>
      </c>
      <c r="J297" s="74">
        <f t="shared" si="26"/>
        <v>0</v>
      </c>
      <c r="K297" s="74">
        <f t="shared" si="26"/>
        <v>0</v>
      </c>
      <c r="M297" s="21"/>
      <c r="N297" s="74">
        <f t="shared" si="27"/>
        <v>0</v>
      </c>
      <c r="O297" s="74">
        <f t="shared" si="28"/>
        <v>0</v>
      </c>
      <c r="P297" s="74">
        <f t="shared" si="28"/>
        <v>0</v>
      </c>
    </row>
    <row r="298" spans="1:16">
      <c r="A298" s="183"/>
      <c r="B298" s="184"/>
      <c r="C298" s="184"/>
      <c r="D298" s="153"/>
      <c r="E298" s="71" t="str">
        <f>IF(D298&gt;0,IF((LEFT(D298,2)=LEFT(Data!C$4,2)),"Intra","Inter"),"")</f>
        <v/>
      </c>
      <c r="F298" s="72">
        <f t="shared" si="24"/>
        <v>0</v>
      </c>
      <c r="G298" s="22"/>
      <c r="H298" s="23"/>
      <c r="I298" s="74">
        <f t="shared" si="25"/>
        <v>0</v>
      </c>
      <c r="J298" s="74">
        <f t="shared" si="26"/>
        <v>0</v>
      </c>
      <c r="K298" s="74">
        <f t="shared" si="26"/>
        <v>0</v>
      </c>
      <c r="M298" s="21"/>
      <c r="N298" s="74">
        <f t="shared" si="27"/>
        <v>0</v>
      </c>
      <c r="O298" s="74">
        <f t="shared" si="28"/>
        <v>0</v>
      </c>
      <c r="P298" s="74">
        <f t="shared" si="28"/>
        <v>0</v>
      </c>
    </row>
    <row r="299" spans="1:16">
      <c r="A299" s="183"/>
      <c r="B299" s="184"/>
      <c r="C299" s="184"/>
      <c r="D299" s="153"/>
      <c r="E299" s="71" t="str">
        <f>IF(D299&gt;0,IF((LEFT(D299,2)=LEFT(Data!C$4,2)),"Intra","Inter"),"")</f>
        <v/>
      </c>
      <c r="F299" s="72">
        <f t="shared" si="24"/>
        <v>0</v>
      </c>
      <c r="G299" s="22"/>
      <c r="H299" s="23"/>
      <c r="I299" s="74">
        <f t="shared" si="25"/>
        <v>0</v>
      </c>
      <c r="J299" s="74">
        <f t="shared" si="26"/>
        <v>0</v>
      </c>
      <c r="K299" s="74">
        <f t="shared" si="26"/>
        <v>0</v>
      </c>
      <c r="M299" s="21"/>
      <c r="N299" s="74">
        <f t="shared" si="27"/>
        <v>0</v>
      </c>
      <c r="O299" s="74">
        <f t="shared" si="28"/>
        <v>0</v>
      </c>
      <c r="P299" s="74">
        <f t="shared" si="28"/>
        <v>0</v>
      </c>
    </row>
    <row r="300" spans="1:16">
      <c r="A300" s="183"/>
      <c r="B300" s="184"/>
      <c r="C300" s="184"/>
      <c r="D300" s="153"/>
      <c r="E300" s="71" t="str">
        <f>IF(D300&gt;0,IF((LEFT(D300,2)=LEFT(Data!C$4,2)),"Intra","Inter"),"")</f>
        <v/>
      </c>
      <c r="F300" s="72">
        <f t="shared" si="24"/>
        <v>0</v>
      </c>
      <c r="G300" s="22"/>
      <c r="H300" s="23"/>
      <c r="I300" s="74">
        <f t="shared" si="25"/>
        <v>0</v>
      </c>
      <c r="J300" s="74">
        <f t="shared" si="26"/>
        <v>0</v>
      </c>
      <c r="K300" s="74">
        <f t="shared" si="26"/>
        <v>0</v>
      </c>
      <c r="M300" s="21"/>
      <c r="N300" s="74">
        <f t="shared" si="27"/>
        <v>0</v>
      </c>
      <c r="O300" s="74">
        <f t="shared" si="28"/>
        <v>0</v>
      </c>
      <c r="P300" s="74">
        <f t="shared" si="28"/>
        <v>0</v>
      </c>
    </row>
    <row r="301" spans="1:16">
      <c r="A301" s="183"/>
      <c r="B301" s="184"/>
      <c r="C301" s="184"/>
      <c r="D301" s="153"/>
      <c r="E301" s="71" t="str">
        <f>IF(D301&gt;0,IF((LEFT(D301,2)=LEFT(Data!C$4,2)),"Intra","Inter"),"")</f>
        <v/>
      </c>
      <c r="F301" s="72">
        <f t="shared" si="24"/>
        <v>0</v>
      </c>
      <c r="G301" s="22"/>
      <c r="H301" s="23"/>
      <c r="I301" s="74">
        <f t="shared" si="25"/>
        <v>0</v>
      </c>
      <c r="J301" s="74">
        <f t="shared" si="26"/>
        <v>0</v>
      </c>
      <c r="K301" s="74">
        <f t="shared" si="26"/>
        <v>0</v>
      </c>
      <c r="M301" s="21"/>
      <c r="N301" s="74">
        <f t="shared" si="27"/>
        <v>0</v>
      </c>
      <c r="O301" s="74">
        <f t="shared" si="28"/>
        <v>0</v>
      </c>
      <c r="P301" s="74">
        <f t="shared" si="28"/>
        <v>0</v>
      </c>
    </row>
    <row r="302" spans="1:16">
      <c r="A302" s="183"/>
      <c r="B302" s="184"/>
      <c r="C302" s="184"/>
      <c r="D302" s="153"/>
      <c r="E302" s="71" t="str">
        <f>IF(D302&gt;0,IF((LEFT(D302,2)=LEFT(Data!C$4,2)),"Intra","Inter"),"")</f>
        <v/>
      </c>
      <c r="F302" s="72">
        <f t="shared" si="24"/>
        <v>0</v>
      </c>
      <c r="G302" s="22"/>
      <c r="H302" s="23"/>
      <c r="I302" s="74">
        <f t="shared" si="25"/>
        <v>0</v>
      </c>
      <c r="J302" s="74">
        <f t="shared" si="26"/>
        <v>0</v>
      </c>
      <c r="K302" s="74">
        <f t="shared" si="26"/>
        <v>0</v>
      </c>
      <c r="M302" s="21"/>
      <c r="N302" s="74">
        <f t="shared" si="27"/>
        <v>0</v>
      </c>
      <c r="O302" s="74">
        <f t="shared" si="28"/>
        <v>0</v>
      </c>
      <c r="P302" s="74">
        <f t="shared" si="28"/>
        <v>0</v>
      </c>
    </row>
    <row r="303" spans="1:16">
      <c r="A303" s="183"/>
      <c r="B303" s="184"/>
      <c r="C303" s="184"/>
      <c r="D303" s="153"/>
      <c r="E303" s="71" t="str">
        <f>IF(D303&gt;0,IF((LEFT(D303,2)=LEFT(Data!C$4,2)),"Intra","Inter"),"")</f>
        <v/>
      </c>
      <c r="F303" s="72">
        <f t="shared" si="24"/>
        <v>0</v>
      </c>
      <c r="G303" s="22"/>
      <c r="H303" s="23"/>
      <c r="I303" s="74">
        <f t="shared" si="25"/>
        <v>0</v>
      </c>
      <c r="J303" s="74">
        <f t="shared" si="26"/>
        <v>0</v>
      </c>
      <c r="K303" s="74">
        <f t="shared" si="26"/>
        <v>0</v>
      </c>
      <c r="M303" s="21"/>
      <c r="N303" s="74">
        <f t="shared" si="27"/>
        <v>0</v>
      </c>
      <c r="O303" s="74">
        <f t="shared" si="28"/>
        <v>0</v>
      </c>
      <c r="P303" s="74">
        <f t="shared" si="28"/>
        <v>0</v>
      </c>
    </row>
    <row r="304" spans="1:16">
      <c r="A304" s="183"/>
      <c r="B304" s="184"/>
      <c r="C304" s="184"/>
      <c r="D304" s="153"/>
      <c r="E304" s="71" t="str">
        <f>IF(D304&gt;0,IF((LEFT(D304,2)=LEFT(Data!C$4,2)),"Intra","Inter"),"")</f>
        <v/>
      </c>
      <c r="F304" s="72">
        <f t="shared" si="24"/>
        <v>0</v>
      </c>
      <c r="G304" s="22"/>
      <c r="H304" s="23"/>
      <c r="I304" s="74">
        <f t="shared" si="25"/>
        <v>0</v>
      </c>
      <c r="J304" s="74">
        <f t="shared" si="26"/>
        <v>0</v>
      </c>
      <c r="K304" s="74">
        <f t="shared" si="26"/>
        <v>0</v>
      </c>
      <c r="M304" s="21"/>
      <c r="N304" s="74">
        <f t="shared" si="27"/>
        <v>0</v>
      </c>
      <c r="O304" s="74">
        <f t="shared" si="28"/>
        <v>0</v>
      </c>
      <c r="P304" s="74">
        <f t="shared" si="28"/>
        <v>0</v>
      </c>
    </row>
    <row r="305" spans="1:16">
      <c r="A305" s="183"/>
      <c r="B305" s="184"/>
      <c r="C305" s="184"/>
      <c r="D305" s="153"/>
      <c r="E305" s="71" t="str">
        <f>IF(D305&gt;0,IF((LEFT(D305,2)=LEFT(Data!C$4,2)),"Intra","Inter"),"")</f>
        <v/>
      </c>
      <c r="F305" s="72">
        <f t="shared" si="24"/>
        <v>0</v>
      </c>
      <c r="G305" s="22"/>
      <c r="H305" s="23"/>
      <c r="I305" s="74">
        <f t="shared" si="25"/>
        <v>0</v>
      </c>
      <c r="J305" s="74">
        <f t="shared" si="26"/>
        <v>0</v>
      </c>
      <c r="K305" s="74">
        <f t="shared" si="26"/>
        <v>0</v>
      </c>
      <c r="M305" s="21"/>
      <c r="N305" s="74">
        <f t="shared" si="27"/>
        <v>0</v>
      </c>
      <c r="O305" s="74">
        <f t="shared" si="28"/>
        <v>0</v>
      </c>
      <c r="P305" s="74">
        <f t="shared" si="28"/>
        <v>0</v>
      </c>
    </row>
    <row r="306" spans="1:16">
      <c r="A306" s="183"/>
      <c r="B306" s="184"/>
      <c r="C306" s="184"/>
      <c r="D306" s="153"/>
      <c r="E306" s="71" t="str">
        <f>IF(D306&gt;0,IF((LEFT(D306,2)=LEFT(Data!C$4,2)),"Intra","Inter"),"")</f>
        <v/>
      </c>
      <c r="F306" s="72">
        <f t="shared" si="24"/>
        <v>0</v>
      </c>
      <c r="G306" s="22"/>
      <c r="H306" s="23"/>
      <c r="I306" s="74">
        <f t="shared" si="25"/>
        <v>0</v>
      </c>
      <c r="J306" s="74">
        <f t="shared" si="26"/>
        <v>0</v>
      </c>
      <c r="K306" s="74">
        <f t="shared" si="26"/>
        <v>0</v>
      </c>
      <c r="M306" s="21"/>
      <c r="N306" s="74">
        <f t="shared" si="27"/>
        <v>0</v>
      </c>
      <c r="O306" s="74">
        <f t="shared" si="28"/>
        <v>0</v>
      </c>
      <c r="P306" s="74">
        <f t="shared" si="28"/>
        <v>0</v>
      </c>
    </row>
    <row r="307" spans="1:16">
      <c r="A307" s="183"/>
      <c r="B307" s="184"/>
      <c r="C307" s="184"/>
      <c r="D307" s="153"/>
      <c r="E307" s="71" t="str">
        <f>IF(D307&gt;0,IF((LEFT(D307,2)=LEFT(Data!C$4,2)),"Intra","Inter"),"")</f>
        <v/>
      </c>
      <c r="F307" s="72">
        <f t="shared" si="24"/>
        <v>0</v>
      </c>
      <c r="G307" s="22"/>
      <c r="H307" s="23"/>
      <c r="I307" s="74">
        <f t="shared" si="25"/>
        <v>0</v>
      </c>
      <c r="J307" s="74">
        <f t="shared" si="26"/>
        <v>0</v>
      </c>
      <c r="K307" s="74">
        <f t="shared" si="26"/>
        <v>0</v>
      </c>
      <c r="M307" s="21"/>
      <c r="N307" s="74">
        <f t="shared" si="27"/>
        <v>0</v>
      </c>
      <c r="O307" s="74">
        <f t="shared" si="28"/>
        <v>0</v>
      </c>
      <c r="P307" s="74">
        <f t="shared" si="28"/>
        <v>0</v>
      </c>
    </row>
    <row r="308" spans="1:16">
      <c r="A308" s="183"/>
      <c r="B308" s="184"/>
      <c r="C308" s="184"/>
      <c r="D308" s="153"/>
      <c r="E308" s="71" t="str">
        <f>IF(D308&gt;0,IF((LEFT(D308,2)=LEFT(Data!C$4,2)),"Intra","Inter"),"")</f>
        <v/>
      </c>
      <c r="F308" s="72">
        <f t="shared" si="24"/>
        <v>0</v>
      </c>
      <c r="G308" s="22"/>
      <c r="H308" s="23"/>
      <c r="I308" s="74">
        <f t="shared" si="25"/>
        <v>0</v>
      </c>
      <c r="J308" s="74">
        <f t="shared" si="26"/>
        <v>0</v>
      </c>
      <c r="K308" s="74">
        <f t="shared" si="26"/>
        <v>0</v>
      </c>
      <c r="M308" s="21"/>
      <c r="N308" s="74">
        <f t="shared" si="27"/>
        <v>0</v>
      </c>
      <c r="O308" s="74">
        <f t="shared" si="28"/>
        <v>0</v>
      </c>
      <c r="P308" s="74">
        <f t="shared" si="28"/>
        <v>0</v>
      </c>
    </row>
    <row r="309" spans="1:16">
      <c r="A309" s="183"/>
      <c r="B309" s="184"/>
      <c r="C309" s="184"/>
      <c r="D309" s="153"/>
      <c r="E309" s="71" t="str">
        <f>IF(D309&gt;0,IF((LEFT(D309,2)=LEFT(Data!C$4,2)),"Intra","Inter"),"")</f>
        <v/>
      </c>
      <c r="F309" s="72">
        <f t="shared" si="24"/>
        <v>0</v>
      </c>
      <c r="G309" s="22"/>
      <c r="H309" s="23"/>
      <c r="I309" s="74">
        <f t="shared" si="25"/>
        <v>0</v>
      </c>
      <c r="J309" s="74">
        <f t="shared" si="26"/>
        <v>0</v>
      </c>
      <c r="K309" s="74">
        <f t="shared" si="26"/>
        <v>0</v>
      </c>
      <c r="M309" s="21"/>
      <c r="N309" s="74">
        <f t="shared" si="27"/>
        <v>0</v>
      </c>
      <c r="O309" s="74">
        <f t="shared" si="28"/>
        <v>0</v>
      </c>
      <c r="P309" s="74">
        <f t="shared" si="28"/>
        <v>0</v>
      </c>
    </row>
    <row r="310" spans="1:16">
      <c r="A310" s="183"/>
      <c r="B310" s="184"/>
      <c r="C310" s="184"/>
      <c r="D310" s="153"/>
      <c r="E310" s="71" t="str">
        <f>IF(D310&gt;0,IF((LEFT(D310,2)=LEFT(Data!C$4,2)),"Intra","Inter"),"")</f>
        <v/>
      </c>
      <c r="F310" s="72">
        <f t="shared" si="24"/>
        <v>0</v>
      </c>
      <c r="G310" s="22"/>
      <c r="H310" s="23"/>
      <c r="I310" s="74">
        <f t="shared" si="25"/>
        <v>0</v>
      </c>
      <c r="J310" s="74">
        <f t="shared" si="26"/>
        <v>0</v>
      </c>
      <c r="K310" s="74">
        <f t="shared" si="26"/>
        <v>0</v>
      </c>
      <c r="M310" s="21"/>
      <c r="N310" s="74">
        <f t="shared" si="27"/>
        <v>0</v>
      </c>
      <c r="O310" s="74">
        <f t="shared" si="28"/>
        <v>0</v>
      </c>
      <c r="P310" s="74">
        <f t="shared" si="28"/>
        <v>0</v>
      </c>
    </row>
    <row r="311" spans="1:16">
      <c r="A311" s="183"/>
      <c r="B311" s="184"/>
      <c r="C311" s="184"/>
      <c r="D311" s="153"/>
      <c r="E311" s="71" t="str">
        <f>IF(D311&gt;0,IF((LEFT(D311,2)=LEFT(Data!C$4,2)),"Intra","Inter"),"")</f>
        <v/>
      </c>
      <c r="F311" s="72">
        <f t="shared" si="24"/>
        <v>0</v>
      </c>
      <c r="G311" s="22"/>
      <c r="H311" s="23"/>
      <c r="I311" s="74">
        <f t="shared" si="25"/>
        <v>0</v>
      </c>
      <c r="J311" s="74">
        <f t="shared" si="26"/>
        <v>0</v>
      </c>
      <c r="K311" s="74">
        <f t="shared" si="26"/>
        <v>0</v>
      </c>
      <c r="M311" s="21"/>
      <c r="N311" s="74">
        <f t="shared" si="27"/>
        <v>0</v>
      </c>
      <c r="O311" s="74">
        <f t="shared" si="28"/>
        <v>0</v>
      </c>
      <c r="P311" s="74">
        <f t="shared" si="28"/>
        <v>0</v>
      </c>
    </row>
    <row r="312" spans="1:16">
      <c r="A312" s="183"/>
      <c r="B312" s="184"/>
      <c r="C312" s="184"/>
      <c r="D312" s="153"/>
      <c r="E312" s="71" t="str">
        <f>IF(D312&gt;0,IF((LEFT(D312,2)=LEFT(Data!C$4,2)),"Intra","Inter"),"")</f>
        <v/>
      </c>
      <c r="F312" s="72">
        <f t="shared" si="24"/>
        <v>0</v>
      </c>
      <c r="G312" s="22"/>
      <c r="H312" s="23"/>
      <c r="I312" s="74">
        <f t="shared" si="25"/>
        <v>0</v>
      </c>
      <c r="J312" s="74">
        <f t="shared" si="26"/>
        <v>0</v>
      </c>
      <c r="K312" s="74">
        <f t="shared" si="26"/>
        <v>0</v>
      </c>
      <c r="M312" s="21"/>
      <c r="N312" s="74">
        <f t="shared" si="27"/>
        <v>0</v>
      </c>
      <c r="O312" s="74">
        <f t="shared" si="28"/>
        <v>0</v>
      </c>
      <c r="P312" s="74">
        <f t="shared" si="28"/>
        <v>0</v>
      </c>
    </row>
    <row r="313" spans="1:16">
      <c r="A313" s="183"/>
      <c r="B313" s="184"/>
      <c r="C313" s="184"/>
      <c r="D313" s="153"/>
      <c r="E313" s="71" t="str">
        <f>IF(D313&gt;0,IF((LEFT(D313,2)=LEFT(Data!C$4,2)),"Intra","Inter"),"")</f>
        <v/>
      </c>
      <c r="F313" s="72">
        <f t="shared" si="24"/>
        <v>0</v>
      </c>
      <c r="G313" s="22"/>
      <c r="H313" s="23"/>
      <c r="I313" s="74">
        <f t="shared" si="25"/>
        <v>0</v>
      </c>
      <c r="J313" s="74">
        <f t="shared" si="26"/>
        <v>0</v>
      </c>
      <c r="K313" s="74">
        <f t="shared" si="26"/>
        <v>0</v>
      </c>
      <c r="M313" s="21"/>
      <c r="N313" s="74">
        <f t="shared" si="27"/>
        <v>0</v>
      </c>
      <c r="O313" s="74">
        <f t="shared" si="28"/>
        <v>0</v>
      </c>
      <c r="P313" s="74">
        <f t="shared" si="28"/>
        <v>0</v>
      </c>
    </row>
    <row r="314" spans="1:16">
      <c r="A314" s="183"/>
      <c r="B314" s="184"/>
      <c r="C314" s="184"/>
      <c r="D314" s="153"/>
      <c r="E314" s="71" t="str">
        <f>IF(D314&gt;0,IF((LEFT(D314,2)=LEFT(Data!C$4,2)),"Intra","Inter"),"")</f>
        <v/>
      </c>
      <c r="F314" s="72">
        <f t="shared" si="24"/>
        <v>0</v>
      </c>
      <c r="G314" s="22"/>
      <c r="H314" s="23"/>
      <c r="I314" s="74">
        <f t="shared" si="25"/>
        <v>0</v>
      </c>
      <c r="J314" s="74">
        <f t="shared" si="26"/>
        <v>0</v>
      </c>
      <c r="K314" s="74">
        <f t="shared" si="26"/>
        <v>0</v>
      </c>
      <c r="M314" s="21"/>
      <c r="N314" s="74">
        <f t="shared" si="27"/>
        <v>0</v>
      </c>
      <c r="O314" s="74">
        <f t="shared" si="28"/>
        <v>0</v>
      </c>
      <c r="P314" s="74">
        <f t="shared" si="28"/>
        <v>0</v>
      </c>
    </row>
    <row r="315" spans="1:16">
      <c r="A315" s="183"/>
      <c r="B315" s="184"/>
      <c r="C315" s="184"/>
      <c r="D315" s="153"/>
      <c r="E315" s="71" t="str">
        <f>IF(D315&gt;0,IF((LEFT(D315,2)=LEFT(Data!C$4,2)),"Intra","Inter"),"")</f>
        <v/>
      </c>
      <c r="F315" s="72">
        <f t="shared" si="24"/>
        <v>0</v>
      </c>
      <c r="G315" s="22"/>
      <c r="H315" s="23"/>
      <c r="I315" s="74">
        <f t="shared" si="25"/>
        <v>0</v>
      </c>
      <c r="J315" s="74">
        <f t="shared" si="26"/>
        <v>0</v>
      </c>
      <c r="K315" s="74">
        <f t="shared" si="26"/>
        <v>0</v>
      </c>
      <c r="M315" s="21"/>
      <c r="N315" s="74">
        <f t="shared" si="27"/>
        <v>0</v>
      </c>
      <c r="O315" s="74">
        <f t="shared" si="28"/>
        <v>0</v>
      </c>
      <c r="P315" s="74">
        <f t="shared" si="28"/>
        <v>0</v>
      </c>
    </row>
    <row r="316" spans="1:16">
      <c r="A316" s="183"/>
      <c r="B316" s="184"/>
      <c r="C316" s="184"/>
      <c r="D316" s="153"/>
      <c r="E316" s="71" t="str">
        <f>IF(D316&gt;0,IF((LEFT(D316,2)=LEFT(Data!C$4,2)),"Intra","Inter"),"")</f>
        <v/>
      </c>
      <c r="F316" s="72">
        <f t="shared" si="24"/>
        <v>0</v>
      </c>
      <c r="G316" s="22"/>
      <c r="H316" s="23"/>
      <c r="I316" s="74">
        <f t="shared" si="25"/>
        <v>0</v>
      </c>
      <c r="J316" s="74">
        <f t="shared" si="26"/>
        <v>0</v>
      </c>
      <c r="K316" s="74">
        <f t="shared" si="26"/>
        <v>0</v>
      </c>
      <c r="M316" s="21"/>
      <c r="N316" s="74">
        <f t="shared" si="27"/>
        <v>0</v>
      </c>
      <c r="O316" s="74">
        <f t="shared" si="28"/>
        <v>0</v>
      </c>
      <c r="P316" s="74">
        <f t="shared" si="28"/>
        <v>0</v>
      </c>
    </row>
    <row r="317" spans="1:16">
      <c r="A317" s="183"/>
      <c r="B317" s="184"/>
      <c r="C317" s="184"/>
      <c r="D317" s="153"/>
      <c r="E317" s="71" t="str">
        <f>IF(D317&gt;0,IF((LEFT(D317,2)=LEFT(Data!C$4,2)),"Intra","Inter"),"")</f>
        <v/>
      </c>
      <c r="F317" s="72">
        <f t="shared" si="24"/>
        <v>0</v>
      </c>
      <c r="G317" s="22"/>
      <c r="H317" s="23"/>
      <c r="I317" s="74">
        <f t="shared" si="25"/>
        <v>0</v>
      </c>
      <c r="J317" s="74">
        <f t="shared" si="26"/>
        <v>0</v>
      </c>
      <c r="K317" s="74">
        <f t="shared" si="26"/>
        <v>0</v>
      </c>
      <c r="M317" s="21"/>
      <c r="N317" s="74">
        <f t="shared" si="27"/>
        <v>0</v>
      </c>
      <c r="O317" s="74">
        <f t="shared" si="28"/>
        <v>0</v>
      </c>
      <c r="P317" s="74">
        <f t="shared" si="28"/>
        <v>0</v>
      </c>
    </row>
    <row r="318" spans="1:16">
      <c r="A318" s="183"/>
      <c r="B318" s="184"/>
      <c r="C318" s="184"/>
      <c r="D318" s="153"/>
      <c r="E318" s="71" t="str">
        <f>IF(D318&gt;0,IF((LEFT(D318,2)=LEFT(Data!C$4,2)),"Intra","Inter"),"")</f>
        <v/>
      </c>
      <c r="F318" s="72">
        <f t="shared" si="24"/>
        <v>0</v>
      </c>
      <c r="G318" s="22"/>
      <c r="H318" s="23"/>
      <c r="I318" s="74">
        <f t="shared" si="25"/>
        <v>0</v>
      </c>
      <c r="J318" s="74">
        <f t="shared" si="26"/>
        <v>0</v>
      </c>
      <c r="K318" s="74">
        <f t="shared" si="26"/>
        <v>0</v>
      </c>
      <c r="M318" s="21"/>
      <c r="N318" s="74">
        <f t="shared" si="27"/>
        <v>0</v>
      </c>
      <c r="O318" s="74">
        <f t="shared" si="28"/>
        <v>0</v>
      </c>
      <c r="P318" s="74">
        <f t="shared" si="28"/>
        <v>0</v>
      </c>
    </row>
    <row r="319" spans="1:16">
      <c r="A319" s="183"/>
      <c r="B319" s="184"/>
      <c r="C319" s="184"/>
      <c r="D319" s="153"/>
      <c r="E319" s="71" t="str">
        <f>IF(D319&gt;0,IF((LEFT(D319,2)=LEFT(Data!C$4,2)),"Intra","Inter"),"")</f>
        <v/>
      </c>
      <c r="F319" s="72">
        <f t="shared" si="24"/>
        <v>0</v>
      </c>
      <c r="G319" s="22"/>
      <c r="H319" s="23"/>
      <c r="I319" s="74">
        <f t="shared" si="25"/>
        <v>0</v>
      </c>
      <c r="J319" s="74">
        <f t="shared" si="26"/>
        <v>0</v>
      </c>
      <c r="K319" s="74">
        <f t="shared" si="26"/>
        <v>0</v>
      </c>
      <c r="M319" s="21"/>
      <c r="N319" s="74">
        <f t="shared" si="27"/>
        <v>0</v>
      </c>
      <c r="O319" s="74">
        <f t="shared" si="28"/>
        <v>0</v>
      </c>
      <c r="P319" s="74">
        <f t="shared" si="28"/>
        <v>0</v>
      </c>
    </row>
    <row r="320" spans="1:16">
      <c r="A320" s="183"/>
      <c r="B320" s="184"/>
      <c r="C320" s="184"/>
      <c r="D320" s="153"/>
      <c r="E320" s="71" t="str">
        <f>IF(D320&gt;0,IF((LEFT(D320,2)=LEFT(Data!C$4,2)),"Intra","Inter"),"")</f>
        <v/>
      </c>
      <c r="F320" s="72">
        <f t="shared" si="24"/>
        <v>0</v>
      </c>
      <c r="G320" s="22"/>
      <c r="H320" s="23"/>
      <c r="I320" s="74">
        <f t="shared" si="25"/>
        <v>0</v>
      </c>
      <c r="J320" s="74">
        <f t="shared" si="26"/>
        <v>0</v>
      </c>
      <c r="K320" s="74">
        <f t="shared" si="26"/>
        <v>0</v>
      </c>
      <c r="M320" s="21"/>
      <c r="N320" s="74">
        <f t="shared" si="27"/>
        <v>0</v>
      </c>
      <c r="O320" s="74">
        <f t="shared" si="28"/>
        <v>0</v>
      </c>
      <c r="P320" s="74">
        <f t="shared" si="28"/>
        <v>0</v>
      </c>
    </row>
    <row r="321" spans="1:16">
      <c r="A321" s="183"/>
      <c r="B321" s="184"/>
      <c r="C321" s="184"/>
      <c r="D321" s="153"/>
      <c r="E321" s="71" t="str">
        <f>IF(D321&gt;0,IF((LEFT(D321,2)=LEFT(Data!C$4,2)),"Intra","Inter"),"")</f>
        <v/>
      </c>
      <c r="F321" s="72">
        <f t="shared" si="24"/>
        <v>0</v>
      </c>
      <c r="G321" s="22"/>
      <c r="H321" s="23"/>
      <c r="I321" s="74">
        <f t="shared" si="25"/>
        <v>0</v>
      </c>
      <c r="J321" s="74">
        <f t="shared" si="26"/>
        <v>0</v>
      </c>
      <c r="K321" s="74">
        <f t="shared" si="26"/>
        <v>0</v>
      </c>
      <c r="M321" s="21"/>
      <c r="N321" s="74">
        <f t="shared" si="27"/>
        <v>0</v>
      </c>
      <c r="O321" s="74">
        <f t="shared" si="28"/>
        <v>0</v>
      </c>
      <c r="P321" s="74">
        <f t="shared" si="28"/>
        <v>0</v>
      </c>
    </row>
    <row r="322" spans="1:16">
      <c r="A322" s="183"/>
      <c r="B322" s="184"/>
      <c r="C322" s="184"/>
      <c r="D322" s="153"/>
      <c r="E322" s="71" t="str">
        <f>IF(D322&gt;0,IF((LEFT(D322,2)=LEFT(Data!C$4,2)),"Intra","Inter"),"")</f>
        <v/>
      </c>
      <c r="F322" s="72">
        <f t="shared" si="24"/>
        <v>0</v>
      </c>
      <c r="G322" s="22"/>
      <c r="H322" s="23"/>
      <c r="I322" s="74">
        <f t="shared" si="25"/>
        <v>0</v>
      </c>
      <c r="J322" s="74">
        <f t="shared" si="26"/>
        <v>0</v>
      </c>
      <c r="K322" s="74">
        <f t="shared" si="26"/>
        <v>0</v>
      </c>
      <c r="M322" s="21"/>
      <c r="N322" s="74">
        <f t="shared" si="27"/>
        <v>0</v>
      </c>
      <c r="O322" s="74">
        <f t="shared" si="28"/>
        <v>0</v>
      </c>
      <c r="P322" s="74">
        <f t="shared" si="28"/>
        <v>0</v>
      </c>
    </row>
    <row r="323" spans="1:16">
      <c r="A323" s="183"/>
      <c r="B323" s="184"/>
      <c r="C323" s="184"/>
      <c r="D323" s="153"/>
      <c r="E323" s="71" t="str">
        <f>IF(D323&gt;0,IF((LEFT(D323,2)=LEFT(Data!C$4,2)),"Intra","Inter"),"")</f>
        <v/>
      </c>
      <c r="F323" s="72">
        <f t="shared" si="24"/>
        <v>0</v>
      </c>
      <c r="G323" s="22"/>
      <c r="H323" s="23"/>
      <c r="I323" s="74">
        <f t="shared" si="25"/>
        <v>0</v>
      </c>
      <c r="J323" s="74">
        <f t="shared" si="26"/>
        <v>0</v>
      </c>
      <c r="K323" s="74">
        <f t="shared" si="26"/>
        <v>0</v>
      </c>
      <c r="M323" s="21"/>
      <c r="N323" s="74">
        <f t="shared" si="27"/>
        <v>0</v>
      </c>
      <c r="O323" s="74">
        <f t="shared" si="28"/>
        <v>0</v>
      </c>
      <c r="P323" s="74">
        <f t="shared" si="28"/>
        <v>0</v>
      </c>
    </row>
    <row r="324" spans="1:16">
      <c r="A324" s="183"/>
      <c r="B324" s="184"/>
      <c r="C324" s="184"/>
      <c r="D324" s="153"/>
      <c r="E324" s="71" t="str">
        <f>IF(D324&gt;0,IF((LEFT(D324,2)=LEFT(Data!C$4,2)),"Intra","Inter"),"")</f>
        <v/>
      </c>
      <c r="F324" s="72">
        <f t="shared" si="24"/>
        <v>0</v>
      </c>
      <c r="G324" s="22"/>
      <c r="H324" s="23"/>
      <c r="I324" s="74">
        <f t="shared" si="25"/>
        <v>0</v>
      </c>
      <c r="J324" s="74">
        <f t="shared" si="26"/>
        <v>0</v>
      </c>
      <c r="K324" s="74">
        <f t="shared" si="26"/>
        <v>0</v>
      </c>
      <c r="M324" s="21"/>
      <c r="N324" s="74">
        <f t="shared" si="27"/>
        <v>0</v>
      </c>
      <c r="O324" s="74">
        <f t="shared" si="28"/>
        <v>0</v>
      </c>
      <c r="P324" s="74">
        <f t="shared" si="28"/>
        <v>0</v>
      </c>
    </row>
    <row r="325" spans="1:16">
      <c r="A325" s="183"/>
      <c r="B325" s="184"/>
      <c r="C325" s="184"/>
      <c r="D325" s="153"/>
      <c r="E325" s="71" t="str">
        <f>IF(D325&gt;0,IF((LEFT(D325,2)=LEFT(Data!C$4,2)),"Intra","Inter"),"")</f>
        <v/>
      </c>
      <c r="F325" s="72">
        <f t="shared" si="24"/>
        <v>0</v>
      </c>
      <c r="G325" s="22"/>
      <c r="H325" s="23"/>
      <c r="I325" s="74">
        <f t="shared" si="25"/>
        <v>0</v>
      </c>
      <c r="J325" s="74">
        <f t="shared" si="26"/>
        <v>0</v>
      </c>
      <c r="K325" s="74">
        <f t="shared" si="26"/>
        <v>0</v>
      </c>
      <c r="M325" s="21"/>
      <c r="N325" s="74">
        <f t="shared" si="27"/>
        <v>0</v>
      </c>
      <c r="O325" s="74">
        <f t="shared" si="28"/>
        <v>0</v>
      </c>
      <c r="P325" s="74">
        <f t="shared" si="28"/>
        <v>0</v>
      </c>
    </row>
    <row r="326" spans="1:16">
      <c r="A326" s="183"/>
      <c r="B326" s="184"/>
      <c r="C326" s="184"/>
      <c r="D326" s="153"/>
      <c r="E326" s="71" t="str">
        <f>IF(D326&gt;0,IF((LEFT(D326,2)=LEFT(Data!C$4,2)),"Intra","Inter"),"")</f>
        <v/>
      </c>
      <c r="F326" s="72">
        <f t="shared" si="24"/>
        <v>0</v>
      </c>
      <c r="G326" s="22"/>
      <c r="H326" s="23"/>
      <c r="I326" s="74">
        <f t="shared" si="25"/>
        <v>0</v>
      </c>
      <c r="J326" s="74">
        <f t="shared" si="26"/>
        <v>0</v>
      </c>
      <c r="K326" s="74">
        <f t="shared" si="26"/>
        <v>0</v>
      </c>
      <c r="M326" s="21"/>
      <c r="N326" s="74">
        <f t="shared" si="27"/>
        <v>0</v>
      </c>
      <c r="O326" s="74">
        <f t="shared" si="28"/>
        <v>0</v>
      </c>
      <c r="P326" s="74">
        <f t="shared" si="28"/>
        <v>0</v>
      </c>
    </row>
    <row r="327" spans="1:16">
      <c r="A327" s="183"/>
      <c r="B327" s="184"/>
      <c r="C327" s="184"/>
      <c r="D327" s="153"/>
      <c r="E327" s="71" t="str">
        <f>IF(D327&gt;0,IF((LEFT(D327,2)=LEFT(Data!C$4,2)),"Intra","Inter"),"")</f>
        <v/>
      </c>
      <c r="F327" s="72">
        <f t="shared" si="24"/>
        <v>0</v>
      </c>
      <c r="G327" s="22"/>
      <c r="H327" s="23"/>
      <c r="I327" s="74">
        <f t="shared" si="25"/>
        <v>0</v>
      </c>
      <c r="J327" s="74">
        <f t="shared" si="26"/>
        <v>0</v>
      </c>
      <c r="K327" s="74">
        <f t="shared" si="26"/>
        <v>0</v>
      </c>
      <c r="M327" s="21"/>
      <c r="N327" s="74">
        <f t="shared" si="27"/>
        <v>0</v>
      </c>
      <c r="O327" s="74">
        <f t="shared" si="28"/>
        <v>0</v>
      </c>
      <c r="P327" s="74">
        <f t="shared" si="28"/>
        <v>0</v>
      </c>
    </row>
    <row r="328" spans="1:16">
      <c r="A328" s="183"/>
      <c r="B328" s="184"/>
      <c r="C328" s="184"/>
      <c r="D328" s="153"/>
      <c r="E328" s="71" t="str">
        <f>IF(D328&gt;0,IF((LEFT(D328,2)=LEFT(Data!C$4,2)),"Intra","Inter"),"")</f>
        <v/>
      </c>
      <c r="F328" s="72">
        <f t="shared" si="24"/>
        <v>0</v>
      </c>
      <c r="G328" s="22"/>
      <c r="H328" s="23"/>
      <c r="I328" s="74">
        <f t="shared" si="25"/>
        <v>0</v>
      </c>
      <c r="J328" s="74">
        <f t="shared" si="26"/>
        <v>0</v>
      </c>
      <c r="K328" s="74">
        <f t="shared" si="26"/>
        <v>0</v>
      </c>
      <c r="M328" s="21"/>
      <c r="N328" s="74">
        <f t="shared" si="27"/>
        <v>0</v>
      </c>
      <c r="O328" s="74">
        <f t="shared" si="28"/>
        <v>0</v>
      </c>
      <c r="P328" s="74">
        <f t="shared" si="28"/>
        <v>0</v>
      </c>
    </row>
    <row r="329" spans="1:16">
      <c r="A329" s="183"/>
      <c r="B329" s="184"/>
      <c r="C329" s="184"/>
      <c r="D329" s="153"/>
      <c r="E329" s="71" t="str">
        <f>IF(D329&gt;0,IF((LEFT(D329,2)=LEFT(Data!C$4,2)),"Intra","Inter"),"")</f>
        <v/>
      </c>
      <c r="F329" s="72">
        <f t="shared" si="24"/>
        <v>0</v>
      </c>
      <c r="G329" s="22"/>
      <c r="H329" s="23"/>
      <c r="I329" s="74">
        <f t="shared" si="25"/>
        <v>0</v>
      </c>
      <c r="J329" s="74">
        <f t="shared" si="26"/>
        <v>0</v>
      </c>
      <c r="K329" s="74">
        <f t="shared" si="26"/>
        <v>0</v>
      </c>
      <c r="M329" s="21"/>
      <c r="N329" s="74">
        <f t="shared" si="27"/>
        <v>0</v>
      </c>
      <c r="O329" s="74">
        <f t="shared" si="28"/>
        <v>0</v>
      </c>
      <c r="P329" s="74">
        <f t="shared" si="28"/>
        <v>0</v>
      </c>
    </row>
    <row r="330" spans="1:16">
      <c r="A330" s="183"/>
      <c r="B330" s="184"/>
      <c r="C330" s="184"/>
      <c r="D330" s="153"/>
      <c r="E330" s="71" t="str">
        <f>IF(D330&gt;0,IF((LEFT(D330,2)=LEFT(Data!C$4,2)),"Intra","Inter"),"")</f>
        <v/>
      </c>
      <c r="F330" s="72">
        <f t="shared" si="24"/>
        <v>0</v>
      </c>
      <c r="G330" s="22"/>
      <c r="H330" s="23"/>
      <c r="I330" s="74">
        <f t="shared" si="25"/>
        <v>0</v>
      </c>
      <c r="J330" s="74">
        <f t="shared" si="26"/>
        <v>0</v>
      </c>
      <c r="K330" s="74">
        <f t="shared" si="26"/>
        <v>0</v>
      </c>
      <c r="M330" s="21"/>
      <c r="N330" s="74">
        <f t="shared" si="27"/>
        <v>0</v>
      </c>
      <c r="O330" s="74">
        <f t="shared" si="28"/>
        <v>0</v>
      </c>
      <c r="P330" s="74">
        <f t="shared" si="28"/>
        <v>0</v>
      </c>
    </row>
    <row r="331" spans="1:16">
      <c r="A331" s="183"/>
      <c r="B331" s="184"/>
      <c r="C331" s="184"/>
      <c r="D331" s="153"/>
      <c r="E331" s="71" t="str">
        <f>IF(D331&gt;0,IF((LEFT(D331,2)=LEFT(Data!C$4,2)),"Intra","Inter"),"")</f>
        <v/>
      </c>
      <c r="F331" s="72">
        <f t="shared" si="24"/>
        <v>0</v>
      </c>
      <c r="G331" s="22"/>
      <c r="H331" s="23"/>
      <c r="I331" s="74">
        <f t="shared" si="25"/>
        <v>0</v>
      </c>
      <c r="J331" s="74">
        <f t="shared" si="26"/>
        <v>0</v>
      </c>
      <c r="K331" s="74">
        <f t="shared" si="26"/>
        <v>0</v>
      </c>
      <c r="M331" s="21"/>
      <c r="N331" s="74">
        <f t="shared" si="27"/>
        <v>0</v>
      </c>
      <c r="O331" s="74">
        <f t="shared" si="28"/>
        <v>0</v>
      </c>
      <c r="P331" s="74">
        <f t="shared" si="28"/>
        <v>0</v>
      </c>
    </row>
    <row r="332" spans="1:16">
      <c r="A332" s="183"/>
      <c r="B332" s="184"/>
      <c r="C332" s="184"/>
      <c r="D332" s="153"/>
      <c r="E332" s="71" t="str">
        <f>IF(D332&gt;0,IF((LEFT(D332,2)=LEFT(Data!C$4,2)),"Intra","Inter"),"")</f>
        <v/>
      </c>
      <c r="F332" s="72">
        <f t="shared" ref="F332:F395" si="29">ROUND(G332+I332+J332+K332,0)</f>
        <v>0</v>
      </c>
      <c r="G332" s="22"/>
      <c r="H332" s="23"/>
      <c r="I332" s="74">
        <f t="shared" ref="I332:I395" si="30">IF($E332="inter",IF($H332&lt;&gt;"Exempt",IF($H332&lt;&gt;"Non GST",($G332*($H332)),(0)),(0)),(0))</f>
        <v>0</v>
      </c>
      <c r="J332" s="74">
        <f t="shared" ref="J332:K395" si="31">IF($E332="intra",IF($H332&lt;&gt;"Exempt",IF($H332&lt;&gt;"Non GST",($G332*($H332/2)),(0)),(0)),(0))</f>
        <v>0</v>
      </c>
      <c r="K332" s="74">
        <f t="shared" si="31"/>
        <v>0</v>
      </c>
      <c r="M332" s="21"/>
      <c r="N332" s="74">
        <f t="shared" ref="N332:N395" si="32">IF($M332="Yes",IF($E332="Inter",($G332*(2%)),(0)),(0))</f>
        <v>0</v>
      </c>
      <c r="O332" s="74">
        <f t="shared" ref="O332:P395" si="33">IF($M332="Yes",IF($E332="Intra",($G332*(1%)),(0)),(0))</f>
        <v>0</v>
      </c>
      <c r="P332" s="74">
        <f t="shared" si="33"/>
        <v>0</v>
      </c>
    </row>
    <row r="333" spans="1:16">
      <c r="A333" s="183"/>
      <c r="B333" s="184"/>
      <c r="C333" s="184"/>
      <c r="D333" s="153"/>
      <c r="E333" s="71" t="str">
        <f>IF(D333&gt;0,IF((LEFT(D333,2)=LEFT(Data!C$4,2)),"Intra","Inter"),"")</f>
        <v/>
      </c>
      <c r="F333" s="72">
        <f t="shared" si="29"/>
        <v>0</v>
      </c>
      <c r="G333" s="22"/>
      <c r="H333" s="23"/>
      <c r="I333" s="74">
        <f t="shared" si="30"/>
        <v>0</v>
      </c>
      <c r="J333" s="74">
        <f t="shared" si="31"/>
        <v>0</v>
      </c>
      <c r="K333" s="74">
        <f t="shared" si="31"/>
        <v>0</v>
      </c>
      <c r="M333" s="21"/>
      <c r="N333" s="74">
        <f t="shared" si="32"/>
        <v>0</v>
      </c>
      <c r="O333" s="74">
        <f t="shared" si="33"/>
        <v>0</v>
      </c>
      <c r="P333" s="74">
        <f t="shared" si="33"/>
        <v>0</v>
      </c>
    </row>
    <row r="334" spans="1:16">
      <c r="A334" s="183"/>
      <c r="B334" s="184"/>
      <c r="C334" s="184"/>
      <c r="D334" s="153"/>
      <c r="E334" s="71" t="str">
        <f>IF(D334&gt;0,IF((LEFT(D334,2)=LEFT(Data!C$4,2)),"Intra","Inter"),"")</f>
        <v/>
      </c>
      <c r="F334" s="72">
        <f t="shared" si="29"/>
        <v>0</v>
      </c>
      <c r="G334" s="22"/>
      <c r="H334" s="23"/>
      <c r="I334" s="74">
        <f t="shared" si="30"/>
        <v>0</v>
      </c>
      <c r="J334" s="74">
        <f t="shared" si="31"/>
        <v>0</v>
      </c>
      <c r="K334" s="74">
        <f t="shared" si="31"/>
        <v>0</v>
      </c>
      <c r="M334" s="21"/>
      <c r="N334" s="74">
        <f t="shared" si="32"/>
        <v>0</v>
      </c>
      <c r="O334" s="74">
        <f t="shared" si="33"/>
        <v>0</v>
      </c>
      <c r="P334" s="74">
        <f t="shared" si="33"/>
        <v>0</v>
      </c>
    </row>
    <row r="335" spans="1:16">
      <c r="A335" s="183"/>
      <c r="B335" s="184"/>
      <c r="C335" s="184"/>
      <c r="D335" s="153"/>
      <c r="E335" s="71" t="str">
        <f>IF(D335&gt;0,IF((LEFT(D335,2)=LEFT(Data!C$4,2)),"Intra","Inter"),"")</f>
        <v/>
      </c>
      <c r="F335" s="72">
        <f t="shared" si="29"/>
        <v>0</v>
      </c>
      <c r="G335" s="22"/>
      <c r="H335" s="23"/>
      <c r="I335" s="74">
        <f t="shared" si="30"/>
        <v>0</v>
      </c>
      <c r="J335" s="74">
        <f t="shared" si="31"/>
        <v>0</v>
      </c>
      <c r="K335" s="74">
        <f t="shared" si="31"/>
        <v>0</v>
      </c>
      <c r="M335" s="21"/>
      <c r="N335" s="74">
        <f t="shared" si="32"/>
        <v>0</v>
      </c>
      <c r="O335" s="74">
        <f t="shared" si="33"/>
        <v>0</v>
      </c>
      <c r="P335" s="74">
        <f t="shared" si="33"/>
        <v>0</v>
      </c>
    </row>
    <row r="336" spans="1:16">
      <c r="A336" s="183"/>
      <c r="B336" s="184"/>
      <c r="C336" s="184"/>
      <c r="D336" s="153"/>
      <c r="E336" s="71" t="str">
        <f>IF(D336&gt;0,IF((LEFT(D336,2)=LEFT(Data!C$4,2)),"Intra","Inter"),"")</f>
        <v/>
      </c>
      <c r="F336" s="72">
        <f t="shared" si="29"/>
        <v>0</v>
      </c>
      <c r="G336" s="22"/>
      <c r="H336" s="23"/>
      <c r="I336" s="74">
        <f t="shared" si="30"/>
        <v>0</v>
      </c>
      <c r="J336" s="74">
        <f t="shared" si="31"/>
        <v>0</v>
      </c>
      <c r="K336" s="74">
        <f t="shared" si="31"/>
        <v>0</v>
      </c>
      <c r="M336" s="21"/>
      <c r="N336" s="74">
        <f t="shared" si="32"/>
        <v>0</v>
      </c>
      <c r="O336" s="74">
        <f t="shared" si="33"/>
        <v>0</v>
      </c>
      <c r="P336" s="74">
        <f t="shared" si="33"/>
        <v>0</v>
      </c>
    </row>
    <row r="337" spans="1:16">
      <c r="A337" s="183"/>
      <c r="B337" s="184"/>
      <c r="C337" s="184"/>
      <c r="D337" s="153"/>
      <c r="E337" s="71" t="str">
        <f>IF(D337&gt;0,IF((LEFT(D337,2)=LEFT(Data!C$4,2)),"Intra","Inter"),"")</f>
        <v/>
      </c>
      <c r="F337" s="72">
        <f t="shared" si="29"/>
        <v>0</v>
      </c>
      <c r="G337" s="22"/>
      <c r="H337" s="23"/>
      <c r="I337" s="74">
        <f t="shared" si="30"/>
        <v>0</v>
      </c>
      <c r="J337" s="74">
        <f t="shared" si="31"/>
        <v>0</v>
      </c>
      <c r="K337" s="74">
        <f t="shared" si="31"/>
        <v>0</v>
      </c>
      <c r="M337" s="21"/>
      <c r="N337" s="74">
        <f t="shared" si="32"/>
        <v>0</v>
      </c>
      <c r="O337" s="74">
        <f t="shared" si="33"/>
        <v>0</v>
      </c>
      <c r="P337" s="74">
        <f t="shared" si="33"/>
        <v>0</v>
      </c>
    </row>
    <row r="338" spans="1:16">
      <c r="A338" s="183"/>
      <c r="B338" s="184"/>
      <c r="C338" s="184"/>
      <c r="D338" s="153"/>
      <c r="E338" s="71" t="str">
        <f>IF(D338&gt;0,IF((LEFT(D338,2)=LEFT(Data!C$4,2)),"Intra","Inter"),"")</f>
        <v/>
      </c>
      <c r="F338" s="72">
        <f t="shared" si="29"/>
        <v>0</v>
      </c>
      <c r="G338" s="22"/>
      <c r="H338" s="23"/>
      <c r="I338" s="74">
        <f t="shared" si="30"/>
        <v>0</v>
      </c>
      <c r="J338" s="74">
        <f t="shared" si="31"/>
        <v>0</v>
      </c>
      <c r="K338" s="74">
        <f t="shared" si="31"/>
        <v>0</v>
      </c>
      <c r="M338" s="21"/>
      <c r="N338" s="74">
        <f t="shared" si="32"/>
        <v>0</v>
      </c>
      <c r="O338" s="74">
        <f t="shared" si="33"/>
        <v>0</v>
      </c>
      <c r="P338" s="74">
        <f t="shared" si="33"/>
        <v>0</v>
      </c>
    </row>
    <row r="339" spans="1:16">
      <c r="A339" s="183"/>
      <c r="B339" s="184"/>
      <c r="C339" s="184"/>
      <c r="D339" s="153"/>
      <c r="E339" s="71" t="str">
        <f>IF(D339&gt;0,IF((LEFT(D339,2)=LEFT(Data!C$4,2)),"Intra","Inter"),"")</f>
        <v/>
      </c>
      <c r="F339" s="72">
        <f t="shared" si="29"/>
        <v>0</v>
      </c>
      <c r="G339" s="22"/>
      <c r="H339" s="23"/>
      <c r="I339" s="74">
        <f t="shared" si="30"/>
        <v>0</v>
      </c>
      <c r="J339" s="74">
        <f t="shared" si="31"/>
        <v>0</v>
      </c>
      <c r="K339" s="74">
        <f t="shared" si="31"/>
        <v>0</v>
      </c>
      <c r="M339" s="21"/>
      <c r="N339" s="74">
        <f t="shared" si="32"/>
        <v>0</v>
      </c>
      <c r="O339" s="74">
        <f t="shared" si="33"/>
        <v>0</v>
      </c>
      <c r="P339" s="74">
        <f t="shared" si="33"/>
        <v>0</v>
      </c>
    </row>
    <row r="340" spans="1:16">
      <c r="A340" s="183"/>
      <c r="B340" s="184"/>
      <c r="C340" s="184"/>
      <c r="D340" s="153"/>
      <c r="E340" s="71" t="str">
        <f>IF(D340&gt;0,IF((LEFT(D340,2)=LEFT(Data!C$4,2)),"Intra","Inter"),"")</f>
        <v/>
      </c>
      <c r="F340" s="72">
        <f t="shared" si="29"/>
        <v>0</v>
      </c>
      <c r="G340" s="22"/>
      <c r="H340" s="23"/>
      <c r="I340" s="74">
        <f t="shared" si="30"/>
        <v>0</v>
      </c>
      <c r="J340" s="74">
        <f t="shared" si="31"/>
        <v>0</v>
      </c>
      <c r="K340" s="74">
        <f t="shared" si="31"/>
        <v>0</v>
      </c>
      <c r="M340" s="21"/>
      <c r="N340" s="74">
        <f t="shared" si="32"/>
        <v>0</v>
      </c>
      <c r="O340" s="74">
        <f t="shared" si="33"/>
        <v>0</v>
      </c>
      <c r="P340" s="74">
        <f t="shared" si="33"/>
        <v>0</v>
      </c>
    </row>
    <row r="341" spans="1:16">
      <c r="A341" s="183"/>
      <c r="B341" s="184"/>
      <c r="C341" s="184"/>
      <c r="D341" s="153"/>
      <c r="E341" s="71" t="str">
        <f>IF(D341&gt;0,IF((LEFT(D341,2)=LEFT(Data!C$4,2)),"Intra","Inter"),"")</f>
        <v/>
      </c>
      <c r="F341" s="72">
        <f t="shared" si="29"/>
        <v>0</v>
      </c>
      <c r="G341" s="22"/>
      <c r="H341" s="23"/>
      <c r="I341" s="74">
        <f t="shared" si="30"/>
        <v>0</v>
      </c>
      <c r="J341" s="74">
        <f t="shared" si="31"/>
        <v>0</v>
      </c>
      <c r="K341" s="74">
        <f t="shared" si="31"/>
        <v>0</v>
      </c>
      <c r="M341" s="21"/>
      <c r="N341" s="74">
        <f t="shared" si="32"/>
        <v>0</v>
      </c>
      <c r="O341" s="74">
        <f t="shared" si="33"/>
        <v>0</v>
      </c>
      <c r="P341" s="74">
        <f t="shared" si="33"/>
        <v>0</v>
      </c>
    </row>
    <row r="342" spans="1:16">
      <c r="A342" s="183"/>
      <c r="B342" s="184"/>
      <c r="C342" s="184"/>
      <c r="D342" s="153"/>
      <c r="E342" s="71" t="str">
        <f>IF(D342&gt;0,IF((LEFT(D342,2)=LEFT(Data!C$4,2)),"Intra","Inter"),"")</f>
        <v/>
      </c>
      <c r="F342" s="72">
        <f t="shared" si="29"/>
        <v>0</v>
      </c>
      <c r="G342" s="22"/>
      <c r="H342" s="23"/>
      <c r="I342" s="74">
        <f t="shared" si="30"/>
        <v>0</v>
      </c>
      <c r="J342" s="74">
        <f t="shared" si="31"/>
        <v>0</v>
      </c>
      <c r="K342" s="74">
        <f t="shared" si="31"/>
        <v>0</v>
      </c>
      <c r="M342" s="21"/>
      <c r="N342" s="74">
        <f t="shared" si="32"/>
        <v>0</v>
      </c>
      <c r="O342" s="74">
        <f t="shared" si="33"/>
        <v>0</v>
      </c>
      <c r="P342" s="74">
        <f t="shared" si="33"/>
        <v>0</v>
      </c>
    </row>
    <row r="343" spans="1:16">
      <c r="A343" s="183"/>
      <c r="B343" s="184"/>
      <c r="C343" s="184"/>
      <c r="D343" s="153"/>
      <c r="E343" s="71" t="str">
        <f>IF(D343&gt;0,IF((LEFT(D343,2)=LEFT(Data!C$4,2)),"Intra","Inter"),"")</f>
        <v/>
      </c>
      <c r="F343" s="72">
        <f t="shared" si="29"/>
        <v>0</v>
      </c>
      <c r="G343" s="22"/>
      <c r="H343" s="23"/>
      <c r="I343" s="74">
        <f t="shared" si="30"/>
        <v>0</v>
      </c>
      <c r="J343" s="74">
        <f t="shared" si="31"/>
        <v>0</v>
      </c>
      <c r="K343" s="74">
        <f t="shared" si="31"/>
        <v>0</v>
      </c>
      <c r="M343" s="21"/>
      <c r="N343" s="74">
        <f t="shared" si="32"/>
        <v>0</v>
      </c>
      <c r="O343" s="74">
        <f t="shared" si="33"/>
        <v>0</v>
      </c>
      <c r="P343" s="74">
        <f t="shared" si="33"/>
        <v>0</v>
      </c>
    </row>
    <row r="344" spans="1:16">
      <c r="A344" s="183"/>
      <c r="B344" s="184"/>
      <c r="C344" s="184"/>
      <c r="D344" s="153"/>
      <c r="E344" s="71" t="str">
        <f>IF(D344&gt;0,IF((LEFT(D344,2)=LEFT(Data!C$4,2)),"Intra","Inter"),"")</f>
        <v/>
      </c>
      <c r="F344" s="72">
        <f t="shared" si="29"/>
        <v>0</v>
      </c>
      <c r="G344" s="22"/>
      <c r="H344" s="23"/>
      <c r="I344" s="74">
        <f t="shared" si="30"/>
        <v>0</v>
      </c>
      <c r="J344" s="74">
        <f t="shared" si="31"/>
        <v>0</v>
      </c>
      <c r="K344" s="74">
        <f t="shared" si="31"/>
        <v>0</v>
      </c>
      <c r="M344" s="21"/>
      <c r="N344" s="74">
        <f t="shared" si="32"/>
        <v>0</v>
      </c>
      <c r="O344" s="74">
        <f t="shared" si="33"/>
        <v>0</v>
      </c>
      <c r="P344" s="74">
        <f t="shared" si="33"/>
        <v>0</v>
      </c>
    </row>
    <row r="345" spans="1:16">
      <c r="A345" s="183"/>
      <c r="B345" s="184"/>
      <c r="C345" s="184"/>
      <c r="D345" s="153"/>
      <c r="E345" s="71" t="str">
        <f>IF(D345&gt;0,IF((LEFT(D345,2)=LEFT(Data!C$4,2)),"Intra","Inter"),"")</f>
        <v/>
      </c>
      <c r="F345" s="72">
        <f t="shared" si="29"/>
        <v>0</v>
      </c>
      <c r="G345" s="22"/>
      <c r="H345" s="23"/>
      <c r="I345" s="74">
        <f t="shared" si="30"/>
        <v>0</v>
      </c>
      <c r="J345" s="74">
        <f t="shared" si="31"/>
        <v>0</v>
      </c>
      <c r="K345" s="74">
        <f t="shared" si="31"/>
        <v>0</v>
      </c>
      <c r="M345" s="21"/>
      <c r="N345" s="74">
        <f t="shared" si="32"/>
        <v>0</v>
      </c>
      <c r="O345" s="74">
        <f t="shared" si="33"/>
        <v>0</v>
      </c>
      <c r="P345" s="74">
        <f t="shared" si="33"/>
        <v>0</v>
      </c>
    </row>
    <row r="346" spans="1:16">
      <c r="A346" s="183"/>
      <c r="B346" s="184"/>
      <c r="C346" s="184"/>
      <c r="D346" s="153"/>
      <c r="E346" s="71" t="str">
        <f>IF(D346&gt;0,IF((LEFT(D346,2)=LEFT(Data!C$4,2)),"Intra","Inter"),"")</f>
        <v/>
      </c>
      <c r="F346" s="72">
        <f t="shared" si="29"/>
        <v>0</v>
      </c>
      <c r="G346" s="22"/>
      <c r="H346" s="23"/>
      <c r="I346" s="74">
        <f t="shared" si="30"/>
        <v>0</v>
      </c>
      <c r="J346" s="74">
        <f t="shared" si="31"/>
        <v>0</v>
      </c>
      <c r="K346" s="74">
        <f t="shared" si="31"/>
        <v>0</v>
      </c>
      <c r="M346" s="21"/>
      <c r="N346" s="74">
        <f t="shared" si="32"/>
        <v>0</v>
      </c>
      <c r="O346" s="74">
        <f t="shared" si="33"/>
        <v>0</v>
      </c>
      <c r="P346" s="74">
        <f t="shared" si="33"/>
        <v>0</v>
      </c>
    </row>
    <row r="347" spans="1:16">
      <c r="A347" s="183"/>
      <c r="B347" s="184"/>
      <c r="C347" s="184"/>
      <c r="D347" s="153"/>
      <c r="E347" s="71" t="str">
        <f>IF(D347&gt;0,IF((LEFT(D347,2)=LEFT(Data!C$4,2)),"Intra","Inter"),"")</f>
        <v/>
      </c>
      <c r="F347" s="72">
        <f t="shared" si="29"/>
        <v>0</v>
      </c>
      <c r="G347" s="22"/>
      <c r="H347" s="23"/>
      <c r="I347" s="74">
        <f t="shared" si="30"/>
        <v>0</v>
      </c>
      <c r="J347" s="74">
        <f t="shared" si="31"/>
        <v>0</v>
      </c>
      <c r="K347" s="74">
        <f t="shared" si="31"/>
        <v>0</v>
      </c>
      <c r="M347" s="21"/>
      <c r="N347" s="74">
        <f t="shared" si="32"/>
        <v>0</v>
      </c>
      <c r="O347" s="74">
        <f t="shared" si="33"/>
        <v>0</v>
      </c>
      <c r="P347" s="74">
        <f t="shared" si="33"/>
        <v>0</v>
      </c>
    </row>
    <row r="348" spans="1:16">
      <c r="A348" s="183"/>
      <c r="B348" s="184"/>
      <c r="C348" s="184"/>
      <c r="D348" s="153"/>
      <c r="E348" s="71" t="str">
        <f>IF(D348&gt;0,IF((LEFT(D348,2)=LEFT(Data!C$4,2)),"Intra","Inter"),"")</f>
        <v/>
      </c>
      <c r="F348" s="72">
        <f t="shared" si="29"/>
        <v>0</v>
      </c>
      <c r="G348" s="22"/>
      <c r="H348" s="23"/>
      <c r="I348" s="74">
        <f t="shared" si="30"/>
        <v>0</v>
      </c>
      <c r="J348" s="74">
        <f t="shared" si="31"/>
        <v>0</v>
      </c>
      <c r="K348" s="74">
        <f t="shared" si="31"/>
        <v>0</v>
      </c>
      <c r="M348" s="21"/>
      <c r="N348" s="74">
        <f t="shared" si="32"/>
        <v>0</v>
      </c>
      <c r="O348" s="74">
        <f t="shared" si="33"/>
        <v>0</v>
      </c>
      <c r="P348" s="74">
        <f t="shared" si="33"/>
        <v>0</v>
      </c>
    </row>
    <row r="349" spans="1:16">
      <c r="A349" s="183"/>
      <c r="B349" s="184"/>
      <c r="C349" s="184"/>
      <c r="D349" s="153"/>
      <c r="E349" s="71" t="str">
        <f>IF(D349&gt;0,IF((LEFT(D349,2)=LEFT(Data!C$4,2)),"Intra","Inter"),"")</f>
        <v/>
      </c>
      <c r="F349" s="72">
        <f t="shared" si="29"/>
        <v>0</v>
      </c>
      <c r="G349" s="22"/>
      <c r="H349" s="23"/>
      <c r="I349" s="74">
        <f t="shared" si="30"/>
        <v>0</v>
      </c>
      <c r="J349" s="74">
        <f t="shared" si="31"/>
        <v>0</v>
      </c>
      <c r="K349" s="74">
        <f t="shared" si="31"/>
        <v>0</v>
      </c>
      <c r="M349" s="21"/>
      <c r="N349" s="74">
        <f t="shared" si="32"/>
        <v>0</v>
      </c>
      <c r="O349" s="74">
        <f t="shared" si="33"/>
        <v>0</v>
      </c>
      <c r="P349" s="74">
        <f t="shared" si="33"/>
        <v>0</v>
      </c>
    </row>
    <row r="350" spans="1:16">
      <c r="A350" s="183"/>
      <c r="B350" s="184"/>
      <c r="C350" s="184"/>
      <c r="D350" s="153"/>
      <c r="E350" s="71" t="str">
        <f>IF(D350&gt;0,IF((LEFT(D350,2)=LEFT(Data!C$4,2)),"Intra","Inter"),"")</f>
        <v/>
      </c>
      <c r="F350" s="72">
        <f t="shared" si="29"/>
        <v>0</v>
      </c>
      <c r="G350" s="22"/>
      <c r="H350" s="23"/>
      <c r="I350" s="74">
        <f t="shared" si="30"/>
        <v>0</v>
      </c>
      <c r="J350" s="74">
        <f t="shared" si="31"/>
        <v>0</v>
      </c>
      <c r="K350" s="74">
        <f t="shared" si="31"/>
        <v>0</v>
      </c>
      <c r="M350" s="21"/>
      <c r="N350" s="74">
        <f t="shared" si="32"/>
        <v>0</v>
      </c>
      <c r="O350" s="74">
        <f t="shared" si="33"/>
        <v>0</v>
      </c>
      <c r="P350" s="74">
        <f t="shared" si="33"/>
        <v>0</v>
      </c>
    </row>
    <row r="351" spans="1:16">
      <c r="A351" s="183"/>
      <c r="B351" s="184"/>
      <c r="C351" s="184"/>
      <c r="D351" s="153"/>
      <c r="E351" s="71" t="str">
        <f>IF(D351&gt;0,IF((LEFT(D351,2)=LEFT(Data!C$4,2)),"Intra","Inter"),"")</f>
        <v/>
      </c>
      <c r="F351" s="72">
        <f t="shared" si="29"/>
        <v>0</v>
      </c>
      <c r="G351" s="22"/>
      <c r="H351" s="23"/>
      <c r="I351" s="74">
        <f t="shared" si="30"/>
        <v>0</v>
      </c>
      <c r="J351" s="74">
        <f t="shared" si="31"/>
        <v>0</v>
      </c>
      <c r="K351" s="74">
        <f t="shared" si="31"/>
        <v>0</v>
      </c>
      <c r="M351" s="21"/>
      <c r="N351" s="74">
        <f t="shared" si="32"/>
        <v>0</v>
      </c>
      <c r="O351" s="74">
        <f t="shared" si="33"/>
        <v>0</v>
      </c>
      <c r="P351" s="74">
        <f t="shared" si="33"/>
        <v>0</v>
      </c>
    </row>
    <row r="352" spans="1:16">
      <c r="A352" s="183"/>
      <c r="B352" s="184"/>
      <c r="C352" s="184"/>
      <c r="D352" s="153"/>
      <c r="E352" s="71" t="str">
        <f>IF(D352&gt;0,IF((LEFT(D352,2)=LEFT(Data!C$4,2)),"Intra","Inter"),"")</f>
        <v/>
      </c>
      <c r="F352" s="72">
        <f t="shared" si="29"/>
        <v>0</v>
      </c>
      <c r="G352" s="22"/>
      <c r="H352" s="23"/>
      <c r="I352" s="74">
        <f t="shared" si="30"/>
        <v>0</v>
      </c>
      <c r="J352" s="74">
        <f t="shared" si="31"/>
        <v>0</v>
      </c>
      <c r="K352" s="74">
        <f t="shared" si="31"/>
        <v>0</v>
      </c>
      <c r="M352" s="21"/>
      <c r="N352" s="74">
        <f t="shared" si="32"/>
        <v>0</v>
      </c>
      <c r="O352" s="74">
        <f t="shared" si="33"/>
        <v>0</v>
      </c>
      <c r="P352" s="74">
        <f t="shared" si="33"/>
        <v>0</v>
      </c>
    </row>
    <row r="353" spans="1:16">
      <c r="A353" s="183"/>
      <c r="B353" s="184"/>
      <c r="C353" s="184"/>
      <c r="D353" s="153"/>
      <c r="E353" s="71" t="str">
        <f>IF(D353&gt;0,IF((LEFT(D353,2)=LEFT(Data!C$4,2)),"Intra","Inter"),"")</f>
        <v/>
      </c>
      <c r="F353" s="72">
        <f t="shared" si="29"/>
        <v>0</v>
      </c>
      <c r="G353" s="22"/>
      <c r="H353" s="23"/>
      <c r="I353" s="74">
        <f t="shared" si="30"/>
        <v>0</v>
      </c>
      <c r="J353" s="74">
        <f t="shared" si="31"/>
        <v>0</v>
      </c>
      <c r="K353" s="74">
        <f t="shared" si="31"/>
        <v>0</v>
      </c>
      <c r="M353" s="21"/>
      <c r="N353" s="74">
        <f t="shared" si="32"/>
        <v>0</v>
      </c>
      <c r="O353" s="74">
        <f t="shared" si="33"/>
        <v>0</v>
      </c>
      <c r="P353" s="74">
        <f t="shared" si="33"/>
        <v>0</v>
      </c>
    </row>
    <row r="354" spans="1:16">
      <c r="A354" s="183"/>
      <c r="B354" s="184"/>
      <c r="C354" s="184"/>
      <c r="D354" s="153"/>
      <c r="E354" s="71" t="str">
        <f>IF(D354&gt;0,IF((LEFT(D354,2)=LEFT(Data!C$4,2)),"Intra","Inter"),"")</f>
        <v/>
      </c>
      <c r="F354" s="72">
        <f t="shared" si="29"/>
        <v>0</v>
      </c>
      <c r="G354" s="22"/>
      <c r="H354" s="23"/>
      <c r="I354" s="74">
        <f t="shared" si="30"/>
        <v>0</v>
      </c>
      <c r="J354" s="74">
        <f t="shared" si="31"/>
        <v>0</v>
      </c>
      <c r="K354" s="74">
        <f t="shared" si="31"/>
        <v>0</v>
      </c>
      <c r="M354" s="21"/>
      <c r="N354" s="74">
        <f t="shared" si="32"/>
        <v>0</v>
      </c>
      <c r="O354" s="74">
        <f t="shared" si="33"/>
        <v>0</v>
      </c>
      <c r="P354" s="74">
        <f t="shared" si="33"/>
        <v>0</v>
      </c>
    </row>
    <row r="355" spans="1:16">
      <c r="A355" s="183"/>
      <c r="B355" s="184"/>
      <c r="C355" s="184"/>
      <c r="D355" s="153"/>
      <c r="E355" s="71" t="str">
        <f>IF(D355&gt;0,IF((LEFT(D355,2)=LEFT(Data!C$4,2)),"Intra","Inter"),"")</f>
        <v/>
      </c>
      <c r="F355" s="72">
        <f t="shared" si="29"/>
        <v>0</v>
      </c>
      <c r="G355" s="22"/>
      <c r="H355" s="23"/>
      <c r="I355" s="74">
        <f t="shared" si="30"/>
        <v>0</v>
      </c>
      <c r="J355" s="74">
        <f t="shared" si="31"/>
        <v>0</v>
      </c>
      <c r="K355" s="74">
        <f t="shared" si="31"/>
        <v>0</v>
      </c>
      <c r="M355" s="21"/>
      <c r="N355" s="74">
        <f t="shared" si="32"/>
        <v>0</v>
      </c>
      <c r="O355" s="74">
        <f t="shared" si="33"/>
        <v>0</v>
      </c>
      <c r="P355" s="74">
        <f t="shared" si="33"/>
        <v>0</v>
      </c>
    </row>
    <row r="356" spans="1:16">
      <c r="A356" s="183"/>
      <c r="B356" s="184"/>
      <c r="C356" s="184"/>
      <c r="D356" s="153"/>
      <c r="E356" s="71" t="str">
        <f>IF(D356&gt;0,IF((LEFT(D356,2)=LEFT(Data!C$4,2)),"Intra","Inter"),"")</f>
        <v/>
      </c>
      <c r="F356" s="72">
        <f t="shared" si="29"/>
        <v>0</v>
      </c>
      <c r="G356" s="22"/>
      <c r="H356" s="23"/>
      <c r="I356" s="74">
        <f t="shared" si="30"/>
        <v>0</v>
      </c>
      <c r="J356" s="74">
        <f t="shared" si="31"/>
        <v>0</v>
      </c>
      <c r="K356" s="74">
        <f t="shared" si="31"/>
        <v>0</v>
      </c>
      <c r="M356" s="21"/>
      <c r="N356" s="74">
        <f t="shared" si="32"/>
        <v>0</v>
      </c>
      <c r="O356" s="74">
        <f t="shared" si="33"/>
        <v>0</v>
      </c>
      <c r="P356" s="74">
        <f t="shared" si="33"/>
        <v>0</v>
      </c>
    </row>
    <row r="357" spans="1:16">
      <c r="A357" s="183"/>
      <c r="B357" s="184"/>
      <c r="C357" s="184"/>
      <c r="D357" s="153"/>
      <c r="E357" s="71" t="str">
        <f>IF(D357&gt;0,IF((LEFT(D357,2)=LEFT(Data!C$4,2)),"Intra","Inter"),"")</f>
        <v/>
      </c>
      <c r="F357" s="72">
        <f t="shared" si="29"/>
        <v>0</v>
      </c>
      <c r="G357" s="22"/>
      <c r="H357" s="23"/>
      <c r="I357" s="74">
        <f t="shared" si="30"/>
        <v>0</v>
      </c>
      <c r="J357" s="74">
        <f t="shared" si="31"/>
        <v>0</v>
      </c>
      <c r="K357" s="74">
        <f t="shared" si="31"/>
        <v>0</v>
      </c>
      <c r="M357" s="21"/>
      <c r="N357" s="74">
        <f t="shared" si="32"/>
        <v>0</v>
      </c>
      <c r="O357" s="74">
        <f t="shared" si="33"/>
        <v>0</v>
      </c>
      <c r="P357" s="74">
        <f t="shared" si="33"/>
        <v>0</v>
      </c>
    </row>
    <row r="358" spans="1:16">
      <c r="A358" s="183"/>
      <c r="B358" s="184"/>
      <c r="C358" s="184"/>
      <c r="D358" s="153"/>
      <c r="E358" s="71" t="str">
        <f>IF(D358&gt;0,IF((LEFT(D358,2)=LEFT(Data!C$4,2)),"Intra","Inter"),"")</f>
        <v/>
      </c>
      <c r="F358" s="72">
        <f t="shared" si="29"/>
        <v>0</v>
      </c>
      <c r="G358" s="22"/>
      <c r="H358" s="23"/>
      <c r="I358" s="74">
        <f t="shared" si="30"/>
        <v>0</v>
      </c>
      <c r="J358" s="74">
        <f t="shared" si="31"/>
        <v>0</v>
      </c>
      <c r="K358" s="74">
        <f t="shared" si="31"/>
        <v>0</v>
      </c>
      <c r="M358" s="21"/>
      <c r="N358" s="74">
        <f t="shared" si="32"/>
        <v>0</v>
      </c>
      <c r="O358" s="74">
        <f t="shared" si="33"/>
        <v>0</v>
      </c>
      <c r="P358" s="74">
        <f t="shared" si="33"/>
        <v>0</v>
      </c>
    </row>
    <row r="359" spans="1:16">
      <c r="A359" s="183"/>
      <c r="B359" s="184"/>
      <c r="C359" s="184"/>
      <c r="D359" s="153"/>
      <c r="E359" s="71" t="str">
        <f>IF(D359&gt;0,IF((LEFT(D359,2)=LEFT(Data!C$4,2)),"Intra","Inter"),"")</f>
        <v/>
      </c>
      <c r="F359" s="72">
        <f t="shared" si="29"/>
        <v>0</v>
      </c>
      <c r="G359" s="22"/>
      <c r="H359" s="23"/>
      <c r="I359" s="74">
        <f t="shared" si="30"/>
        <v>0</v>
      </c>
      <c r="J359" s="74">
        <f t="shared" si="31"/>
        <v>0</v>
      </c>
      <c r="K359" s="74">
        <f t="shared" si="31"/>
        <v>0</v>
      </c>
      <c r="M359" s="21"/>
      <c r="N359" s="74">
        <f t="shared" si="32"/>
        <v>0</v>
      </c>
      <c r="O359" s="74">
        <f t="shared" si="33"/>
        <v>0</v>
      </c>
      <c r="P359" s="74">
        <f t="shared" si="33"/>
        <v>0</v>
      </c>
    </row>
    <row r="360" spans="1:16">
      <c r="A360" s="183"/>
      <c r="B360" s="184"/>
      <c r="C360" s="184"/>
      <c r="D360" s="153"/>
      <c r="E360" s="71" t="str">
        <f>IF(D360&gt;0,IF((LEFT(D360,2)=LEFT(Data!C$4,2)),"Intra","Inter"),"")</f>
        <v/>
      </c>
      <c r="F360" s="72">
        <f t="shared" si="29"/>
        <v>0</v>
      </c>
      <c r="G360" s="22"/>
      <c r="H360" s="23"/>
      <c r="I360" s="74">
        <f t="shared" si="30"/>
        <v>0</v>
      </c>
      <c r="J360" s="74">
        <f t="shared" si="31"/>
        <v>0</v>
      </c>
      <c r="K360" s="74">
        <f t="shared" si="31"/>
        <v>0</v>
      </c>
      <c r="M360" s="21"/>
      <c r="N360" s="74">
        <f t="shared" si="32"/>
        <v>0</v>
      </c>
      <c r="O360" s="74">
        <f t="shared" si="33"/>
        <v>0</v>
      </c>
      <c r="P360" s="74">
        <f t="shared" si="33"/>
        <v>0</v>
      </c>
    </row>
    <row r="361" spans="1:16">
      <c r="A361" s="183"/>
      <c r="B361" s="184"/>
      <c r="C361" s="184"/>
      <c r="D361" s="153"/>
      <c r="E361" s="71" t="str">
        <f>IF(D361&gt;0,IF((LEFT(D361,2)=LEFT(Data!C$4,2)),"Intra","Inter"),"")</f>
        <v/>
      </c>
      <c r="F361" s="72">
        <f t="shared" si="29"/>
        <v>0</v>
      </c>
      <c r="G361" s="22"/>
      <c r="H361" s="23"/>
      <c r="I361" s="74">
        <f t="shared" si="30"/>
        <v>0</v>
      </c>
      <c r="J361" s="74">
        <f t="shared" si="31"/>
        <v>0</v>
      </c>
      <c r="K361" s="74">
        <f t="shared" si="31"/>
        <v>0</v>
      </c>
      <c r="M361" s="21"/>
      <c r="N361" s="74">
        <f t="shared" si="32"/>
        <v>0</v>
      </c>
      <c r="O361" s="74">
        <f t="shared" si="33"/>
        <v>0</v>
      </c>
      <c r="P361" s="74">
        <f t="shared" si="33"/>
        <v>0</v>
      </c>
    </row>
    <row r="362" spans="1:16">
      <c r="A362" s="183"/>
      <c r="B362" s="184"/>
      <c r="C362" s="184"/>
      <c r="D362" s="153"/>
      <c r="E362" s="71" t="str">
        <f>IF(D362&gt;0,IF((LEFT(D362,2)=LEFT(Data!C$4,2)),"Intra","Inter"),"")</f>
        <v/>
      </c>
      <c r="F362" s="72">
        <f t="shared" si="29"/>
        <v>0</v>
      </c>
      <c r="G362" s="22"/>
      <c r="H362" s="23"/>
      <c r="I362" s="74">
        <f t="shared" si="30"/>
        <v>0</v>
      </c>
      <c r="J362" s="74">
        <f t="shared" si="31"/>
        <v>0</v>
      </c>
      <c r="K362" s="74">
        <f t="shared" si="31"/>
        <v>0</v>
      </c>
      <c r="M362" s="21"/>
      <c r="N362" s="74">
        <f t="shared" si="32"/>
        <v>0</v>
      </c>
      <c r="O362" s="74">
        <f t="shared" si="33"/>
        <v>0</v>
      </c>
      <c r="P362" s="74">
        <f t="shared" si="33"/>
        <v>0</v>
      </c>
    </row>
    <row r="363" spans="1:16">
      <c r="A363" s="183"/>
      <c r="B363" s="184"/>
      <c r="C363" s="184"/>
      <c r="D363" s="153"/>
      <c r="E363" s="71" t="str">
        <f>IF(D363&gt;0,IF((LEFT(D363,2)=LEFT(Data!C$4,2)),"Intra","Inter"),"")</f>
        <v/>
      </c>
      <c r="F363" s="72">
        <f t="shared" si="29"/>
        <v>0</v>
      </c>
      <c r="G363" s="22"/>
      <c r="H363" s="23"/>
      <c r="I363" s="74">
        <f t="shared" si="30"/>
        <v>0</v>
      </c>
      <c r="J363" s="74">
        <f t="shared" si="31"/>
        <v>0</v>
      </c>
      <c r="K363" s="74">
        <f t="shared" si="31"/>
        <v>0</v>
      </c>
      <c r="M363" s="21"/>
      <c r="N363" s="74">
        <f t="shared" si="32"/>
        <v>0</v>
      </c>
      <c r="O363" s="74">
        <f t="shared" si="33"/>
        <v>0</v>
      </c>
      <c r="P363" s="74">
        <f t="shared" si="33"/>
        <v>0</v>
      </c>
    </row>
    <row r="364" spans="1:16">
      <c r="A364" s="183"/>
      <c r="B364" s="184"/>
      <c r="C364" s="184"/>
      <c r="D364" s="153"/>
      <c r="E364" s="71" t="str">
        <f>IF(D364&gt;0,IF((LEFT(D364,2)=LEFT(Data!C$4,2)),"Intra","Inter"),"")</f>
        <v/>
      </c>
      <c r="F364" s="72">
        <f t="shared" si="29"/>
        <v>0</v>
      </c>
      <c r="G364" s="22"/>
      <c r="H364" s="23"/>
      <c r="I364" s="74">
        <f t="shared" si="30"/>
        <v>0</v>
      </c>
      <c r="J364" s="74">
        <f t="shared" si="31"/>
        <v>0</v>
      </c>
      <c r="K364" s="74">
        <f t="shared" si="31"/>
        <v>0</v>
      </c>
      <c r="M364" s="21"/>
      <c r="N364" s="74">
        <f t="shared" si="32"/>
        <v>0</v>
      </c>
      <c r="O364" s="74">
        <f t="shared" si="33"/>
        <v>0</v>
      </c>
      <c r="P364" s="74">
        <f t="shared" si="33"/>
        <v>0</v>
      </c>
    </row>
    <row r="365" spans="1:16">
      <c r="A365" s="183"/>
      <c r="B365" s="184"/>
      <c r="C365" s="184"/>
      <c r="D365" s="153"/>
      <c r="E365" s="71" t="str">
        <f>IF(D365&gt;0,IF((LEFT(D365,2)=LEFT(Data!C$4,2)),"Intra","Inter"),"")</f>
        <v/>
      </c>
      <c r="F365" s="72">
        <f t="shared" si="29"/>
        <v>0</v>
      </c>
      <c r="G365" s="22"/>
      <c r="H365" s="23"/>
      <c r="I365" s="74">
        <f t="shared" si="30"/>
        <v>0</v>
      </c>
      <c r="J365" s="74">
        <f t="shared" si="31"/>
        <v>0</v>
      </c>
      <c r="K365" s="74">
        <f t="shared" si="31"/>
        <v>0</v>
      </c>
      <c r="M365" s="21"/>
      <c r="N365" s="74">
        <f t="shared" si="32"/>
        <v>0</v>
      </c>
      <c r="O365" s="74">
        <f t="shared" si="33"/>
        <v>0</v>
      </c>
      <c r="P365" s="74">
        <f t="shared" si="33"/>
        <v>0</v>
      </c>
    </row>
    <row r="366" spans="1:16">
      <c r="A366" s="183"/>
      <c r="B366" s="184"/>
      <c r="C366" s="184"/>
      <c r="D366" s="153"/>
      <c r="E366" s="71" t="str">
        <f>IF(D366&gt;0,IF((LEFT(D366,2)=LEFT(Data!C$4,2)),"Intra","Inter"),"")</f>
        <v/>
      </c>
      <c r="F366" s="72">
        <f t="shared" si="29"/>
        <v>0</v>
      </c>
      <c r="G366" s="22"/>
      <c r="H366" s="23"/>
      <c r="I366" s="74">
        <f t="shared" si="30"/>
        <v>0</v>
      </c>
      <c r="J366" s="74">
        <f t="shared" si="31"/>
        <v>0</v>
      </c>
      <c r="K366" s="74">
        <f t="shared" si="31"/>
        <v>0</v>
      </c>
      <c r="M366" s="21"/>
      <c r="N366" s="74">
        <f t="shared" si="32"/>
        <v>0</v>
      </c>
      <c r="O366" s="74">
        <f t="shared" si="33"/>
        <v>0</v>
      </c>
      <c r="P366" s="74">
        <f t="shared" si="33"/>
        <v>0</v>
      </c>
    </row>
    <row r="367" spans="1:16">
      <c r="A367" s="183"/>
      <c r="B367" s="184"/>
      <c r="C367" s="184"/>
      <c r="D367" s="153"/>
      <c r="E367" s="71" t="str">
        <f>IF(D367&gt;0,IF((LEFT(D367,2)=LEFT(Data!C$4,2)),"Intra","Inter"),"")</f>
        <v/>
      </c>
      <c r="F367" s="72">
        <f t="shared" si="29"/>
        <v>0</v>
      </c>
      <c r="G367" s="22"/>
      <c r="H367" s="23"/>
      <c r="I367" s="74">
        <f t="shared" si="30"/>
        <v>0</v>
      </c>
      <c r="J367" s="74">
        <f t="shared" si="31"/>
        <v>0</v>
      </c>
      <c r="K367" s="74">
        <f t="shared" si="31"/>
        <v>0</v>
      </c>
      <c r="M367" s="21"/>
      <c r="N367" s="74">
        <f t="shared" si="32"/>
        <v>0</v>
      </c>
      <c r="O367" s="74">
        <f t="shared" si="33"/>
        <v>0</v>
      </c>
      <c r="P367" s="74">
        <f t="shared" si="33"/>
        <v>0</v>
      </c>
    </row>
    <row r="368" spans="1:16">
      <c r="A368" s="183"/>
      <c r="B368" s="184"/>
      <c r="C368" s="184"/>
      <c r="D368" s="153"/>
      <c r="E368" s="71" t="str">
        <f>IF(D368&gt;0,IF((LEFT(D368,2)=LEFT(Data!C$4,2)),"Intra","Inter"),"")</f>
        <v/>
      </c>
      <c r="F368" s="72">
        <f t="shared" si="29"/>
        <v>0</v>
      </c>
      <c r="G368" s="22"/>
      <c r="H368" s="23"/>
      <c r="I368" s="74">
        <f t="shared" si="30"/>
        <v>0</v>
      </c>
      <c r="J368" s="74">
        <f t="shared" si="31"/>
        <v>0</v>
      </c>
      <c r="K368" s="74">
        <f t="shared" si="31"/>
        <v>0</v>
      </c>
      <c r="M368" s="21"/>
      <c r="N368" s="74">
        <f t="shared" si="32"/>
        <v>0</v>
      </c>
      <c r="O368" s="74">
        <f t="shared" si="33"/>
        <v>0</v>
      </c>
      <c r="P368" s="74">
        <f t="shared" si="33"/>
        <v>0</v>
      </c>
    </row>
    <row r="369" spans="1:16">
      <c r="A369" s="183"/>
      <c r="B369" s="184"/>
      <c r="C369" s="184"/>
      <c r="D369" s="153"/>
      <c r="E369" s="71" t="str">
        <f>IF(D369&gt;0,IF((LEFT(D369,2)=LEFT(Data!C$4,2)),"Intra","Inter"),"")</f>
        <v/>
      </c>
      <c r="F369" s="72">
        <f t="shared" si="29"/>
        <v>0</v>
      </c>
      <c r="G369" s="22"/>
      <c r="H369" s="23"/>
      <c r="I369" s="74">
        <f t="shared" si="30"/>
        <v>0</v>
      </c>
      <c r="J369" s="74">
        <f t="shared" si="31"/>
        <v>0</v>
      </c>
      <c r="K369" s="74">
        <f t="shared" si="31"/>
        <v>0</v>
      </c>
      <c r="M369" s="21"/>
      <c r="N369" s="74">
        <f t="shared" si="32"/>
        <v>0</v>
      </c>
      <c r="O369" s="74">
        <f t="shared" si="33"/>
        <v>0</v>
      </c>
      <c r="P369" s="74">
        <f t="shared" si="33"/>
        <v>0</v>
      </c>
    </row>
    <row r="370" spans="1:16">
      <c r="A370" s="183"/>
      <c r="B370" s="184"/>
      <c r="C370" s="184"/>
      <c r="D370" s="153"/>
      <c r="E370" s="71" t="str">
        <f>IF(D370&gt;0,IF((LEFT(D370,2)=LEFT(Data!C$4,2)),"Intra","Inter"),"")</f>
        <v/>
      </c>
      <c r="F370" s="72">
        <f t="shared" si="29"/>
        <v>0</v>
      </c>
      <c r="G370" s="22"/>
      <c r="H370" s="23"/>
      <c r="I370" s="74">
        <f t="shared" si="30"/>
        <v>0</v>
      </c>
      <c r="J370" s="74">
        <f t="shared" si="31"/>
        <v>0</v>
      </c>
      <c r="K370" s="74">
        <f t="shared" si="31"/>
        <v>0</v>
      </c>
      <c r="M370" s="21"/>
      <c r="N370" s="74">
        <f t="shared" si="32"/>
        <v>0</v>
      </c>
      <c r="O370" s="74">
        <f t="shared" si="33"/>
        <v>0</v>
      </c>
      <c r="P370" s="74">
        <f t="shared" si="33"/>
        <v>0</v>
      </c>
    </row>
    <row r="371" spans="1:16">
      <c r="A371" s="183"/>
      <c r="B371" s="184"/>
      <c r="C371" s="184"/>
      <c r="D371" s="153"/>
      <c r="E371" s="71" t="str">
        <f>IF(D371&gt;0,IF((LEFT(D371,2)=LEFT(Data!C$4,2)),"Intra","Inter"),"")</f>
        <v/>
      </c>
      <c r="F371" s="72">
        <f t="shared" si="29"/>
        <v>0</v>
      </c>
      <c r="G371" s="22"/>
      <c r="H371" s="23"/>
      <c r="I371" s="74">
        <f t="shared" si="30"/>
        <v>0</v>
      </c>
      <c r="J371" s="74">
        <f t="shared" si="31"/>
        <v>0</v>
      </c>
      <c r="K371" s="74">
        <f t="shared" si="31"/>
        <v>0</v>
      </c>
      <c r="M371" s="21"/>
      <c r="N371" s="74">
        <f t="shared" si="32"/>
        <v>0</v>
      </c>
      <c r="O371" s="74">
        <f t="shared" si="33"/>
        <v>0</v>
      </c>
      <c r="P371" s="74">
        <f t="shared" si="33"/>
        <v>0</v>
      </c>
    </row>
    <row r="372" spans="1:16">
      <c r="A372" s="183"/>
      <c r="B372" s="184"/>
      <c r="C372" s="184"/>
      <c r="D372" s="153"/>
      <c r="E372" s="71" t="str">
        <f>IF(D372&gt;0,IF((LEFT(D372,2)=LEFT(Data!C$4,2)),"Intra","Inter"),"")</f>
        <v/>
      </c>
      <c r="F372" s="72">
        <f t="shared" si="29"/>
        <v>0</v>
      </c>
      <c r="G372" s="22"/>
      <c r="H372" s="23"/>
      <c r="I372" s="74">
        <f t="shared" si="30"/>
        <v>0</v>
      </c>
      <c r="J372" s="74">
        <f t="shared" si="31"/>
        <v>0</v>
      </c>
      <c r="K372" s="74">
        <f t="shared" si="31"/>
        <v>0</v>
      </c>
      <c r="M372" s="21"/>
      <c r="N372" s="74">
        <f t="shared" si="32"/>
        <v>0</v>
      </c>
      <c r="O372" s="74">
        <f t="shared" si="33"/>
        <v>0</v>
      </c>
      <c r="P372" s="74">
        <f t="shared" si="33"/>
        <v>0</v>
      </c>
    </row>
    <row r="373" spans="1:16">
      <c r="A373" s="183"/>
      <c r="B373" s="184"/>
      <c r="C373" s="184"/>
      <c r="D373" s="153"/>
      <c r="E373" s="71" t="str">
        <f>IF(D373&gt;0,IF((LEFT(D373,2)=LEFT(Data!C$4,2)),"Intra","Inter"),"")</f>
        <v/>
      </c>
      <c r="F373" s="72">
        <f t="shared" si="29"/>
        <v>0</v>
      </c>
      <c r="G373" s="22"/>
      <c r="H373" s="23"/>
      <c r="I373" s="74">
        <f t="shared" si="30"/>
        <v>0</v>
      </c>
      <c r="J373" s="74">
        <f t="shared" si="31"/>
        <v>0</v>
      </c>
      <c r="K373" s="74">
        <f t="shared" si="31"/>
        <v>0</v>
      </c>
      <c r="M373" s="21"/>
      <c r="N373" s="74">
        <f t="shared" si="32"/>
        <v>0</v>
      </c>
      <c r="O373" s="74">
        <f t="shared" si="33"/>
        <v>0</v>
      </c>
      <c r="P373" s="74">
        <f t="shared" si="33"/>
        <v>0</v>
      </c>
    </row>
    <row r="374" spans="1:16">
      <c r="A374" s="183"/>
      <c r="B374" s="184"/>
      <c r="C374" s="184"/>
      <c r="D374" s="153"/>
      <c r="E374" s="71" t="str">
        <f>IF(D374&gt;0,IF((LEFT(D374,2)=LEFT(Data!C$4,2)),"Intra","Inter"),"")</f>
        <v/>
      </c>
      <c r="F374" s="72">
        <f t="shared" si="29"/>
        <v>0</v>
      </c>
      <c r="G374" s="22"/>
      <c r="H374" s="23"/>
      <c r="I374" s="74">
        <f t="shared" si="30"/>
        <v>0</v>
      </c>
      <c r="J374" s="74">
        <f t="shared" si="31"/>
        <v>0</v>
      </c>
      <c r="K374" s="74">
        <f t="shared" si="31"/>
        <v>0</v>
      </c>
      <c r="M374" s="21"/>
      <c r="N374" s="74">
        <f t="shared" si="32"/>
        <v>0</v>
      </c>
      <c r="O374" s="74">
        <f t="shared" si="33"/>
        <v>0</v>
      </c>
      <c r="P374" s="74">
        <f t="shared" si="33"/>
        <v>0</v>
      </c>
    </row>
    <row r="375" spans="1:16">
      <c r="A375" s="183"/>
      <c r="B375" s="184"/>
      <c r="C375" s="184"/>
      <c r="D375" s="153"/>
      <c r="E375" s="71" t="str">
        <f>IF(D375&gt;0,IF((LEFT(D375,2)=LEFT(Data!C$4,2)),"Intra","Inter"),"")</f>
        <v/>
      </c>
      <c r="F375" s="72">
        <f t="shared" si="29"/>
        <v>0</v>
      </c>
      <c r="G375" s="22"/>
      <c r="H375" s="23"/>
      <c r="I375" s="74">
        <f t="shared" si="30"/>
        <v>0</v>
      </c>
      <c r="J375" s="74">
        <f t="shared" si="31"/>
        <v>0</v>
      </c>
      <c r="K375" s="74">
        <f t="shared" si="31"/>
        <v>0</v>
      </c>
      <c r="M375" s="21"/>
      <c r="N375" s="74">
        <f t="shared" si="32"/>
        <v>0</v>
      </c>
      <c r="O375" s="74">
        <f t="shared" si="33"/>
        <v>0</v>
      </c>
      <c r="P375" s="74">
        <f t="shared" si="33"/>
        <v>0</v>
      </c>
    </row>
    <row r="376" spans="1:16">
      <c r="A376" s="183"/>
      <c r="B376" s="184"/>
      <c r="C376" s="184"/>
      <c r="D376" s="153"/>
      <c r="E376" s="71" t="str">
        <f>IF(D376&gt;0,IF((LEFT(D376,2)=LEFT(Data!C$4,2)),"Intra","Inter"),"")</f>
        <v/>
      </c>
      <c r="F376" s="72">
        <f t="shared" si="29"/>
        <v>0</v>
      </c>
      <c r="G376" s="22"/>
      <c r="H376" s="23"/>
      <c r="I376" s="74">
        <f t="shared" si="30"/>
        <v>0</v>
      </c>
      <c r="J376" s="74">
        <f t="shared" si="31"/>
        <v>0</v>
      </c>
      <c r="K376" s="74">
        <f t="shared" si="31"/>
        <v>0</v>
      </c>
      <c r="M376" s="21"/>
      <c r="N376" s="74">
        <f t="shared" si="32"/>
        <v>0</v>
      </c>
      <c r="O376" s="74">
        <f t="shared" si="33"/>
        <v>0</v>
      </c>
      <c r="P376" s="74">
        <f t="shared" si="33"/>
        <v>0</v>
      </c>
    </row>
    <row r="377" spans="1:16">
      <c r="A377" s="183"/>
      <c r="B377" s="184"/>
      <c r="C377" s="184"/>
      <c r="D377" s="153"/>
      <c r="E377" s="71" t="str">
        <f>IF(D377&gt;0,IF((LEFT(D377,2)=LEFT(Data!C$4,2)),"Intra","Inter"),"")</f>
        <v/>
      </c>
      <c r="F377" s="72">
        <f t="shared" si="29"/>
        <v>0</v>
      </c>
      <c r="G377" s="22"/>
      <c r="H377" s="23"/>
      <c r="I377" s="74">
        <f t="shared" si="30"/>
        <v>0</v>
      </c>
      <c r="J377" s="74">
        <f t="shared" si="31"/>
        <v>0</v>
      </c>
      <c r="K377" s="74">
        <f t="shared" si="31"/>
        <v>0</v>
      </c>
      <c r="M377" s="21"/>
      <c r="N377" s="74">
        <f t="shared" si="32"/>
        <v>0</v>
      </c>
      <c r="O377" s="74">
        <f t="shared" si="33"/>
        <v>0</v>
      </c>
      <c r="P377" s="74">
        <f t="shared" si="33"/>
        <v>0</v>
      </c>
    </row>
    <row r="378" spans="1:16">
      <c r="A378" s="183"/>
      <c r="B378" s="184"/>
      <c r="C378" s="184"/>
      <c r="D378" s="153"/>
      <c r="E378" s="71" t="str">
        <f>IF(D378&gt;0,IF((LEFT(D378,2)=LEFT(Data!C$4,2)),"Intra","Inter"),"")</f>
        <v/>
      </c>
      <c r="F378" s="72">
        <f t="shared" si="29"/>
        <v>0</v>
      </c>
      <c r="G378" s="22"/>
      <c r="H378" s="23"/>
      <c r="I378" s="74">
        <f t="shared" si="30"/>
        <v>0</v>
      </c>
      <c r="J378" s="74">
        <f t="shared" si="31"/>
        <v>0</v>
      </c>
      <c r="K378" s="74">
        <f t="shared" si="31"/>
        <v>0</v>
      </c>
      <c r="M378" s="21"/>
      <c r="N378" s="74">
        <f t="shared" si="32"/>
        <v>0</v>
      </c>
      <c r="O378" s="74">
        <f t="shared" si="33"/>
        <v>0</v>
      </c>
      <c r="P378" s="74">
        <f t="shared" si="33"/>
        <v>0</v>
      </c>
    </row>
    <row r="379" spans="1:16">
      <c r="A379" s="183"/>
      <c r="B379" s="184"/>
      <c r="C379" s="184"/>
      <c r="D379" s="153"/>
      <c r="E379" s="71" t="str">
        <f>IF(D379&gt;0,IF((LEFT(D379,2)=LEFT(Data!C$4,2)),"Intra","Inter"),"")</f>
        <v/>
      </c>
      <c r="F379" s="72">
        <f t="shared" si="29"/>
        <v>0</v>
      </c>
      <c r="G379" s="22"/>
      <c r="H379" s="23"/>
      <c r="I379" s="74">
        <f t="shared" si="30"/>
        <v>0</v>
      </c>
      <c r="J379" s="74">
        <f t="shared" si="31"/>
        <v>0</v>
      </c>
      <c r="K379" s="74">
        <f t="shared" si="31"/>
        <v>0</v>
      </c>
      <c r="M379" s="21"/>
      <c r="N379" s="74">
        <f t="shared" si="32"/>
        <v>0</v>
      </c>
      <c r="O379" s="74">
        <f t="shared" si="33"/>
        <v>0</v>
      </c>
      <c r="P379" s="74">
        <f t="shared" si="33"/>
        <v>0</v>
      </c>
    </row>
    <row r="380" spans="1:16">
      <c r="A380" s="183"/>
      <c r="B380" s="184"/>
      <c r="C380" s="184"/>
      <c r="D380" s="153"/>
      <c r="E380" s="71" t="str">
        <f>IF(D380&gt;0,IF((LEFT(D380,2)=LEFT(Data!C$4,2)),"Intra","Inter"),"")</f>
        <v/>
      </c>
      <c r="F380" s="72">
        <f t="shared" si="29"/>
        <v>0</v>
      </c>
      <c r="G380" s="22"/>
      <c r="H380" s="23"/>
      <c r="I380" s="74">
        <f t="shared" si="30"/>
        <v>0</v>
      </c>
      <c r="J380" s="74">
        <f t="shared" si="31"/>
        <v>0</v>
      </c>
      <c r="K380" s="74">
        <f t="shared" si="31"/>
        <v>0</v>
      </c>
      <c r="M380" s="21"/>
      <c r="N380" s="74">
        <f t="shared" si="32"/>
        <v>0</v>
      </c>
      <c r="O380" s="74">
        <f t="shared" si="33"/>
        <v>0</v>
      </c>
      <c r="P380" s="74">
        <f t="shared" si="33"/>
        <v>0</v>
      </c>
    </row>
    <row r="381" spans="1:16">
      <c r="A381" s="183"/>
      <c r="B381" s="184"/>
      <c r="C381" s="184"/>
      <c r="D381" s="153"/>
      <c r="E381" s="71" t="str">
        <f>IF(D381&gt;0,IF((LEFT(D381,2)=LEFT(Data!C$4,2)),"Intra","Inter"),"")</f>
        <v/>
      </c>
      <c r="F381" s="72">
        <f t="shared" si="29"/>
        <v>0</v>
      </c>
      <c r="G381" s="22"/>
      <c r="H381" s="23"/>
      <c r="I381" s="74">
        <f t="shared" si="30"/>
        <v>0</v>
      </c>
      <c r="J381" s="74">
        <f t="shared" si="31"/>
        <v>0</v>
      </c>
      <c r="K381" s="74">
        <f t="shared" si="31"/>
        <v>0</v>
      </c>
      <c r="M381" s="21"/>
      <c r="N381" s="74">
        <f t="shared" si="32"/>
        <v>0</v>
      </c>
      <c r="O381" s="74">
        <f t="shared" si="33"/>
        <v>0</v>
      </c>
      <c r="P381" s="74">
        <f t="shared" si="33"/>
        <v>0</v>
      </c>
    </row>
    <row r="382" spans="1:16">
      <c r="A382" s="183"/>
      <c r="B382" s="184"/>
      <c r="C382" s="184"/>
      <c r="D382" s="153"/>
      <c r="E382" s="71" t="str">
        <f>IF(D382&gt;0,IF((LEFT(D382,2)=LEFT(Data!C$4,2)),"Intra","Inter"),"")</f>
        <v/>
      </c>
      <c r="F382" s="72">
        <f t="shared" si="29"/>
        <v>0</v>
      </c>
      <c r="G382" s="22"/>
      <c r="H382" s="23"/>
      <c r="I382" s="74">
        <f t="shared" si="30"/>
        <v>0</v>
      </c>
      <c r="J382" s="74">
        <f t="shared" si="31"/>
        <v>0</v>
      </c>
      <c r="K382" s="74">
        <f t="shared" si="31"/>
        <v>0</v>
      </c>
      <c r="M382" s="21"/>
      <c r="N382" s="74">
        <f t="shared" si="32"/>
        <v>0</v>
      </c>
      <c r="O382" s="74">
        <f t="shared" si="33"/>
        <v>0</v>
      </c>
      <c r="P382" s="74">
        <f t="shared" si="33"/>
        <v>0</v>
      </c>
    </row>
    <row r="383" spans="1:16">
      <c r="A383" s="183"/>
      <c r="B383" s="184"/>
      <c r="C383" s="184"/>
      <c r="D383" s="153"/>
      <c r="E383" s="71" t="str">
        <f>IF(D383&gt;0,IF((LEFT(D383,2)=LEFT(Data!C$4,2)),"Intra","Inter"),"")</f>
        <v/>
      </c>
      <c r="F383" s="72">
        <f t="shared" si="29"/>
        <v>0</v>
      </c>
      <c r="G383" s="22"/>
      <c r="H383" s="23"/>
      <c r="I383" s="74">
        <f t="shared" si="30"/>
        <v>0</v>
      </c>
      <c r="J383" s="74">
        <f t="shared" si="31"/>
        <v>0</v>
      </c>
      <c r="K383" s="74">
        <f t="shared" si="31"/>
        <v>0</v>
      </c>
      <c r="M383" s="21"/>
      <c r="N383" s="74">
        <f t="shared" si="32"/>
        <v>0</v>
      </c>
      <c r="O383" s="74">
        <f t="shared" si="33"/>
        <v>0</v>
      </c>
      <c r="P383" s="74">
        <f t="shared" si="33"/>
        <v>0</v>
      </c>
    </row>
    <row r="384" spans="1:16">
      <c r="A384" s="183"/>
      <c r="B384" s="184"/>
      <c r="C384" s="184"/>
      <c r="D384" s="153"/>
      <c r="E384" s="71" t="str">
        <f>IF(D384&gt;0,IF((LEFT(D384,2)=LEFT(Data!C$4,2)),"Intra","Inter"),"")</f>
        <v/>
      </c>
      <c r="F384" s="72">
        <f t="shared" si="29"/>
        <v>0</v>
      </c>
      <c r="G384" s="22"/>
      <c r="H384" s="23"/>
      <c r="I384" s="74">
        <f t="shared" si="30"/>
        <v>0</v>
      </c>
      <c r="J384" s="74">
        <f t="shared" si="31"/>
        <v>0</v>
      </c>
      <c r="K384" s="74">
        <f t="shared" si="31"/>
        <v>0</v>
      </c>
      <c r="M384" s="21"/>
      <c r="N384" s="74">
        <f t="shared" si="32"/>
        <v>0</v>
      </c>
      <c r="O384" s="74">
        <f t="shared" si="33"/>
        <v>0</v>
      </c>
      <c r="P384" s="74">
        <f t="shared" si="33"/>
        <v>0</v>
      </c>
    </row>
    <row r="385" spans="1:16">
      <c r="A385" s="183"/>
      <c r="B385" s="184"/>
      <c r="C385" s="184"/>
      <c r="D385" s="153"/>
      <c r="E385" s="71" t="str">
        <f>IF(D385&gt;0,IF((LEFT(D385,2)=LEFT(Data!C$4,2)),"Intra","Inter"),"")</f>
        <v/>
      </c>
      <c r="F385" s="72">
        <f t="shared" si="29"/>
        <v>0</v>
      </c>
      <c r="G385" s="22"/>
      <c r="H385" s="23"/>
      <c r="I385" s="74">
        <f t="shared" si="30"/>
        <v>0</v>
      </c>
      <c r="J385" s="74">
        <f t="shared" si="31"/>
        <v>0</v>
      </c>
      <c r="K385" s="74">
        <f t="shared" si="31"/>
        <v>0</v>
      </c>
      <c r="M385" s="21"/>
      <c r="N385" s="74">
        <f t="shared" si="32"/>
        <v>0</v>
      </c>
      <c r="O385" s="74">
        <f t="shared" si="33"/>
        <v>0</v>
      </c>
      <c r="P385" s="74">
        <f t="shared" si="33"/>
        <v>0</v>
      </c>
    </row>
    <row r="386" spans="1:16">
      <c r="A386" s="183"/>
      <c r="B386" s="184"/>
      <c r="C386" s="184"/>
      <c r="D386" s="153"/>
      <c r="E386" s="71" t="str">
        <f>IF(D386&gt;0,IF((LEFT(D386,2)=LEFT(Data!C$4,2)),"Intra","Inter"),"")</f>
        <v/>
      </c>
      <c r="F386" s="72">
        <f t="shared" si="29"/>
        <v>0</v>
      </c>
      <c r="G386" s="22"/>
      <c r="H386" s="23"/>
      <c r="I386" s="74">
        <f t="shared" si="30"/>
        <v>0</v>
      </c>
      <c r="J386" s="74">
        <f t="shared" si="31"/>
        <v>0</v>
      </c>
      <c r="K386" s="74">
        <f t="shared" si="31"/>
        <v>0</v>
      </c>
      <c r="M386" s="21"/>
      <c r="N386" s="74">
        <f t="shared" si="32"/>
        <v>0</v>
      </c>
      <c r="O386" s="74">
        <f t="shared" si="33"/>
        <v>0</v>
      </c>
      <c r="P386" s="74">
        <f t="shared" si="33"/>
        <v>0</v>
      </c>
    </row>
    <row r="387" spans="1:16">
      <c r="A387" s="183"/>
      <c r="B387" s="184"/>
      <c r="C387" s="184"/>
      <c r="D387" s="153"/>
      <c r="E387" s="71" t="str">
        <f>IF(D387&gt;0,IF((LEFT(D387,2)=LEFT(Data!C$4,2)),"Intra","Inter"),"")</f>
        <v/>
      </c>
      <c r="F387" s="72">
        <f t="shared" si="29"/>
        <v>0</v>
      </c>
      <c r="G387" s="22"/>
      <c r="H387" s="23"/>
      <c r="I387" s="74">
        <f t="shared" si="30"/>
        <v>0</v>
      </c>
      <c r="J387" s="74">
        <f t="shared" si="31"/>
        <v>0</v>
      </c>
      <c r="K387" s="74">
        <f t="shared" si="31"/>
        <v>0</v>
      </c>
      <c r="M387" s="21"/>
      <c r="N387" s="74">
        <f t="shared" si="32"/>
        <v>0</v>
      </c>
      <c r="O387" s="74">
        <f t="shared" si="33"/>
        <v>0</v>
      </c>
      <c r="P387" s="74">
        <f t="shared" si="33"/>
        <v>0</v>
      </c>
    </row>
    <row r="388" spans="1:16">
      <c r="A388" s="183"/>
      <c r="B388" s="184"/>
      <c r="C388" s="184"/>
      <c r="D388" s="153"/>
      <c r="E388" s="71" t="str">
        <f>IF(D388&gt;0,IF((LEFT(D388,2)=LEFT(Data!C$4,2)),"Intra","Inter"),"")</f>
        <v/>
      </c>
      <c r="F388" s="72">
        <f t="shared" si="29"/>
        <v>0</v>
      </c>
      <c r="G388" s="22"/>
      <c r="H388" s="23"/>
      <c r="I388" s="74">
        <f t="shared" si="30"/>
        <v>0</v>
      </c>
      <c r="J388" s="74">
        <f t="shared" si="31"/>
        <v>0</v>
      </c>
      <c r="K388" s="74">
        <f t="shared" si="31"/>
        <v>0</v>
      </c>
      <c r="M388" s="21"/>
      <c r="N388" s="74">
        <f t="shared" si="32"/>
        <v>0</v>
      </c>
      <c r="O388" s="74">
        <f t="shared" si="33"/>
        <v>0</v>
      </c>
      <c r="P388" s="74">
        <f t="shared" si="33"/>
        <v>0</v>
      </c>
    </row>
    <row r="389" spans="1:16">
      <c r="A389" s="183"/>
      <c r="B389" s="184"/>
      <c r="C389" s="184"/>
      <c r="D389" s="153"/>
      <c r="E389" s="71" t="str">
        <f>IF(D389&gt;0,IF((LEFT(D389,2)=LEFT(Data!C$4,2)),"Intra","Inter"),"")</f>
        <v/>
      </c>
      <c r="F389" s="72">
        <f t="shared" si="29"/>
        <v>0</v>
      </c>
      <c r="G389" s="22"/>
      <c r="H389" s="23"/>
      <c r="I389" s="74">
        <f t="shared" si="30"/>
        <v>0</v>
      </c>
      <c r="J389" s="74">
        <f t="shared" si="31"/>
        <v>0</v>
      </c>
      <c r="K389" s="74">
        <f t="shared" si="31"/>
        <v>0</v>
      </c>
      <c r="M389" s="21"/>
      <c r="N389" s="74">
        <f t="shared" si="32"/>
        <v>0</v>
      </c>
      <c r="O389" s="74">
        <f t="shared" si="33"/>
        <v>0</v>
      </c>
      <c r="P389" s="74">
        <f t="shared" si="33"/>
        <v>0</v>
      </c>
    </row>
    <row r="390" spans="1:16">
      <c r="A390" s="183"/>
      <c r="B390" s="184"/>
      <c r="C390" s="184"/>
      <c r="D390" s="153"/>
      <c r="E390" s="71" t="str">
        <f>IF(D390&gt;0,IF((LEFT(D390,2)=LEFT(Data!C$4,2)),"Intra","Inter"),"")</f>
        <v/>
      </c>
      <c r="F390" s="72">
        <f t="shared" si="29"/>
        <v>0</v>
      </c>
      <c r="G390" s="22"/>
      <c r="H390" s="23"/>
      <c r="I390" s="74">
        <f t="shared" si="30"/>
        <v>0</v>
      </c>
      <c r="J390" s="74">
        <f t="shared" si="31"/>
        <v>0</v>
      </c>
      <c r="K390" s="74">
        <f t="shared" si="31"/>
        <v>0</v>
      </c>
      <c r="M390" s="21"/>
      <c r="N390" s="74">
        <f t="shared" si="32"/>
        <v>0</v>
      </c>
      <c r="O390" s="74">
        <f t="shared" si="33"/>
        <v>0</v>
      </c>
      <c r="P390" s="74">
        <f t="shared" si="33"/>
        <v>0</v>
      </c>
    </row>
    <row r="391" spans="1:16">
      <c r="A391" s="183"/>
      <c r="B391" s="184"/>
      <c r="C391" s="184"/>
      <c r="D391" s="153"/>
      <c r="E391" s="71" t="str">
        <f>IF(D391&gt;0,IF((LEFT(D391,2)=LEFT(Data!C$4,2)),"Intra","Inter"),"")</f>
        <v/>
      </c>
      <c r="F391" s="72">
        <f t="shared" si="29"/>
        <v>0</v>
      </c>
      <c r="G391" s="22"/>
      <c r="H391" s="23"/>
      <c r="I391" s="74">
        <f t="shared" si="30"/>
        <v>0</v>
      </c>
      <c r="J391" s="74">
        <f t="shared" si="31"/>
        <v>0</v>
      </c>
      <c r="K391" s="74">
        <f t="shared" si="31"/>
        <v>0</v>
      </c>
      <c r="M391" s="21"/>
      <c r="N391" s="74">
        <f t="shared" si="32"/>
        <v>0</v>
      </c>
      <c r="O391" s="74">
        <f t="shared" si="33"/>
        <v>0</v>
      </c>
      <c r="P391" s="74">
        <f t="shared" si="33"/>
        <v>0</v>
      </c>
    </row>
    <row r="392" spans="1:16">
      <c r="A392" s="183"/>
      <c r="B392" s="184"/>
      <c r="C392" s="184"/>
      <c r="D392" s="153"/>
      <c r="E392" s="71" t="str">
        <f>IF(D392&gt;0,IF((LEFT(D392,2)=LEFT(Data!C$4,2)),"Intra","Inter"),"")</f>
        <v/>
      </c>
      <c r="F392" s="72">
        <f t="shared" si="29"/>
        <v>0</v>
      </c>
      <c r="G392" s="22"/>
      <c r="H392" s="23"/>
      <c r="I392" s="74">
        <f t="shared" si="30"/>
        <v>0</v>
      </c>
      <c r="J392" s="74">
        <f t="shared" si="31"/>
        <v>0</v>
      </c>
      <c r="K392" s="74">
        <f t="shared" si="31"/>
        <v>0</v>
      </c>
      <c r="M392" s="21"/>
      <c r="N392" s="74">
        <f t="shared" si="32"/>
        <v>0</v>
      </c>
      <c r="O392" s="74">
        <f t="shared" si="33"/>
        <v>0</v>
      </c>
      <c r="P392" s="74">
        <f t="shared" si="33"/>
        <v>0</v>
      </c>
    </row>
    <row r="393" spans="1:16">
      <c r="A393" s="183"/>
      <c r="B393" s="184"/>
      <c r="C393" s="184"/>
      <c r="D393" s="153"/>
      <c r="E393" s="71" t="str">
        <f>IF(D393&gt;0,IF((LEFT(D393,2)=LEFT(Data!C$4,2)),"Intra","Inter"),"")</f>
        <v/>
      </c>
      <c r="F393" s="72">
        <f t="shared" si="29"/>
        <v>0</v>
      </c>
      <c r="G393" s="22"/>
      <c r="H393" s="23"/>
      <c r="I393" s="74">
        <f t="shared" si="30"/>
        <v>0</v>
      </c>
      <c r="J393" s="74">
        <f t="shared" si="31"/>
        <v>0</v>
      </c>
      <c r="K393" s="74">
        <f t="shared" si="31"/>
        <v>0</v>
      </c>
      <c r="M393" s="21"/>
      <c r="N393" s="74">
        <f t="shared" si="32"/>
        <v>0</v>
      </c>
      <c r="O393" s="74">
        <f t="shared" si="33"/>
        <v>0</v>
      </c>
      <c r="P393" s="74">
        <f t="shared" si="33"/>
        <v>0</v>
      </c>
    </row>
    <row r="394" spans="1:16">
      <c r="A394" s="183"/>
      <c r="B394" s="184"/>
      <c r="C394" s="184"/>
      <c r="D394" s="153"/>
      <c r="E394" s="71" t="str">
        <f>IF(D394&gt;0,IF((LEFT(D394,2)=LEFT(Data!C$4,2)),"Intra","Inter"),"")</f>
        <v/>
      </c>
      <c r="F394" s="72">
        <f t="shared" si="29"/>
        <v>0</v>
      </c>
      <c r="G394" s="22"/>
      <c r="H394" s="23"/>
      <c r="I394" s="74">
        <f t="shared" si="30"/>
        <v>0</v>
      </c>
      <c r="J394" s="74">
        <f t="shared" si="31"/>
        <v>0</v>
      </c>
      <c r="K394" s="74">
        <f t="shared" si="31"/>
        <v>0</v>
      </c>
      <c r="M394" s="21"/>
      <c r="N394" s="74">
        <f t="shared" si="32"/>
        <v>0</v>
      </c>
      <c r="O394" s="74">
        <f t="shared" si="33"/>
        <v>0</v>
      </c>
      <c r="P394" s="74">
        <f t="shared" si="33"/>
        <v>0</v>
      </c>
    </row>
    <row r="395" spans="1:16">
      <c r="A395" s="183"/>
      <c r="B395" s="184"/>
      <c r="C395" s="184"/>
      <c r="D395" s="153"/>
      <c r="E395" s="71" t="str">
        <f>IF(D395&gt;0,IF((LEFT(D395,2)=LEFT(Data!C$4,2)),"Intra","Inter"),"")</f>
        <v/>
      </c>
      <c r="F395" s="72">
        <f t="shared" si="29"/>
        <v>0</v>
      </c>
      <c r="G395" s="22"/>
      <c r="H395" s="23"/>
      <c r="I395" s="74">
        <f t="shared" si="30"/>
        <v>0</v>
      </c>
      <c r="J395" s="74">
        <f t="shared" si="31"/>
        <v>0</v>
      </c>
      <c r="K395" s="74">
        <f t="shared" si="31"/>
        <v>0</v>
      </c>
      <c r="M395" s="21"/>
      <c r="N395" s="74">
        <f t="shared" si="32"/>
        <v>0</v>
      </c>
      <c r="O395" s="74">
        <f t="shared" si="33"/>
        <v>0</v>
      </c>
      <c r="P395" s="74">
        <f t="shared" si="33"/>
        <v>0</v>
      </c>
    </row>
    <row r="396" spans="1:16">
      <c r="A396" s="183"/>
      <c r="B396" s="184"/>
      <c r="C396" s="184"/>
      <c r="D396" s="153"/>
      <c r="E396" s="71" t="str">
        <f>IF(D396&gt;0,IF((LEFT(D396,2)=LEFT(Data!C$4,2)),"Intra","Inter"),"")</f>
        <v/>
      </c>
      <c r="F396" s="72">
        <f t="shared" ref="F396:F459" si="34">ROUND(G396+I396+J396+K396,0)</f>
        <v>0</v>
      </c>
      <c r="G396" s="22"/>
      <c r="H396" s="23"/>
      <c r="I396" s="74">
        <f t="shared" ref="I396:I459" si="35">IF($E396="inter",IF($H396&lt;&gt;"Exempt",IF($H396&lt;&gt;"Non GST",($G396*($H396)),(0)),(0)),(0))</f>
        <v>0</v>
      </c>
      <c r="J396" s="74">
        <f t="shared" ref="J396:K459" si="36">IF($E396="intra",IF($H396&lt;&gt;"Exempt",IF($H396&lt;&gt;"Non GST",($G396*($H396/2)),(0)),(0)),(0))</f>
        <v>0</v>
      </c>
      <c r="K396" s="74">
        <f t="shared" si="36"/>
        <v>0</v>
      </c>
      <c r="M396" s="21"/>
      <c r="N396" s="74">
        <f t="shared" ref="N396:N459" si="37">IF($M396="Yes",IF($E396="Inter",($G396*(2%)),(0)),(0))</f>
        <v>0</v>
      </c>
      <c r="O396" s="74">
        <f t="shared" ref="O396:P459" si="38">IF($M396="Yes",IF($E396="Intra",($G396*(1%)),(0)),(0))</f>
        <v>0</v>
      </c>
      <c r="P396" s="74">
        <f t="shared" si="38"/>
        <v>0</v>
      </c>
    </row>
    <row r="397" spans="1:16">
      <c r="A397" s="183"/>
      <c r="B397" s="184"/>
      <c r="C397" s="184"/>
      <c r="D397" s="153"/>
      <c r="E397" s="71" t="str">
        <f>IF(D397&gt;0,IF((LEFT(D397,2)=LEFT(Data!C$4,2)),"Intra","Inter"),"")</f>
        <v/>
      </c>
      <c r="F397" s="72">
        <f t="shared" si="34"/>
        <v>0</v>
      </c>
      <c r="G397" s="22"/>
      <c r="H397" s="23"/>
      <c r="I397" s="74">
        <f t="shared" si="35"/>
        <v>0</v>
      </c>
      <c r="J397" s="74">
        <f t="shared" si="36"/>
        <v>0</v>
      </c>
      <c r="K397" s="74">
        <f t="shared" si="36"/>
        <v>0</v>
      </c>
      <c r="M397" s="21"/>
      <c r="N397" s="74">
        <f t="shared" si="37"/>
        <v>0</v>
      </c>
      <c r="O397" s="74">
        <f t="shared" si="38"/>
        <v>0</v>
      </c>
      <c r="P397" s="74">
        <f t="shared" si="38"/>
        <v>0</v>
      </c>
    </row>
    <row r="398" spans="1:16">
      <c r="A398" s="183"/>
      <c r="B398" s="184"/>
      <c r="C398" s="184"/>
      <c r="D398" s="153"/>
      <c r="E398" s="71" t="str">
        <f>IF(D398&gt;0,IF((LEFT(D398,2)=LEFT(Data!C$4,2)),"Intra","Inter"),"")</f>
        <v/>
      </c>
      <c r="F398" s="72">
        <f t="shared" si="34"/>
        <v>0</v>
      </c>
      <c r="G398" s="22"/>
      <c r="H398" s="23"/>
      <c r="I398" s="74">
        <f t="shared" si="35"/>
        <v>0</v>
      </c>
      <c r="J398" s="74">
        <f t="shared" si="36"/>
        <v>0</v>
      </c>
      <c r="K398" s="74">
        <f t="shared" si="36"/>
        <v>0</v>
      </c>
      <c r="M398" s="21"/>
      <c r="N398" s="74">
        <f t="shared" si="37"/>
        <v>0</v>
      </c>
      <c r="O398" s="74">
        <f t="shared" si="38"/>
        <v>0</v>
      </c>
      <c r="P398" s="74">
        <f t="shared" si="38"/>
        <v>0</v>
      </c>
    </row>
    <row r="399" spans="1:16">
      <c r="A399" s="183"/>
      <c r="B399" s="184"/>
      <c r="C399" s="184"/>
      <c r="D399" s="153"/>
      <c r="E399" s="71" t="str">
        <f>IF(D399&gt;0,IF((LEFT(D399,2)=LEFT(Data!C$4,2)),"Intra","Inter"),"")</f>
        <v/>
      </c>
      <c r="F399" s="72">
        <f t="shared" si="34"/>
        <v>0</v>
      </c>
      <c r="G399" s="22"/>
      <c r="H399" s="23"/>
      <c r="I399" s="74">
        <f t="shared" si="35"/>
        <v>0</v>
      </c>
      <c r="J399" s="74">
        <f t="shared" si="36"/>
        <v>0</v>
      </c>
      <c r="K399" s="74">
        <f t="shared" si="36"/>
        <v>0</v>
      </c>
      <c r="M399" s="21"/>
      <c r="N399" s="74">
        <f t="shared" si="37"/>
        <v>0</v>
      </c>
      <c r="O399" s="74">
        <f t="shared" si="38"/>
        <v>0</v>
      </c>
      <c r="P399" s="74">
        <f t="shared" si="38"/>
        <v>0</v>
      </c>
    </row>
    <row r="400" spans="1:16">
      <c r="A400" s="183"/>
      <c r="B400" s="184"/>
      <c r="C400" s="184"/>
      <c r="D400" s="153"/>
      <c r="E400" s="71" t="str">
        <f>IF(D400&gt;0,IF((LEFT(D400,2)=LEFT(Data!C$4,2)),"Intra","Inter"),"")</f>
        <v/>
      </c>
      <c r="F400" s="72">
        <f t="shared" si="34"/>
        <v>0</v>
      </c>
      <c r="G400" s="22"/>
      <c r="H400" s="23"/>
      <c r="I400" s="74">
        <f t="shared" si="35"/>
        <v>0</v>
      </c>
      <c r="J400" s="74">
        <f t="shared" si="36"/>
        <v>0</v>
      </c>
      <c r="K400" s="74">
        <f t="shared" si="36"/>
        <v>0</v>
      </c>
      <c r="M400" s="21"/>
      <c r="N400" s="74">
        <f t="shared" si="37"/>
        <v>0</v>
      </c>
      <c r="O400" s="74">
        <f t="shared" si="38"/>
        <v>0</v>
      </c>
      <c r="P400" s="74">
        <f t="shared" si="38"/>
        <v>0</v>
      </c>
    </row>
    <row r="401" spans="1:16">
      <c r="A401" s="183"/>
      <c r="B401" s="184"/>
      <c r="C401" s="184"/>
      <c r="D401" s="153"/>
      <c r="E401" s="71" t="str">
        <f>IF(D401&gt;0,IF((LEFT(D401,2)=LEFT(Data!C$4,2)),"Intra","Inter"),"")</f>
        <v/>
      </c>
      <c r="F401" s="72">
        <f t="shared" si="34"/>
        <v>0</v>
      </c>
      <c r="G401" s="22"/>
      <c r="H401" s="23"/>
      <c r="I401" s="74">
        <f t="shared" si="35"/>
        <v>0</v>
      </c>
      <c r="J401" s="74">
        <f t="shared" si="36"/>
        <v>0</v>
      </c>
      <c r="K401" s="74">
        <f t="shared" si="36"/>
        <v>0</v>
      </c>
      <c r="M401" s="21"/>
      <c r="N401" s="74">
        <f t="shared" si="37"/>
        <v>0</v>
      </c>
      <c r="O401" s="74">
        <f t="shared" si="38"/>
        <v>0</v>
      </c>
      <c r="P401" s="74">
        <f t="shared" si="38"/>
        <v>0</v>
      </c>
    </row>
    <row r="402" spans="1:16">
      <c r="A402" s="183"/>
      <c r="B402" s="184"/>
      <c r="C402" s="184"/>
      <c r="D402" s="153"/>
      <c r="E402" s="71" t="str">
        <f>IF(D402&gt;0,IF((LEFT(D402,2)=LEFT(Data!C$4,2)),"Intra","Inter"),"")</f>
        <v/>
      </c>
      <c r="F402" s="72">
        <f t="shared" si="34"/>
        <v>0</v>
      </c>
      <c r="G402" s="22"/>
      <c r="H402" s="23"/>
      <c r="I402" s="74">
        <f t="shared" si="35"/>
        <v>0</v>
      </c>
      <c r="J402" s="74">
        <f t="shared" si="36"/>
        <v>0</v>
      </c>
      <c r="K402" s="74">
        <f t="shared" si="36"/>
        <v>0</v>
      </c>
      <c r="M402" s="21"/>
      <c r="N402" s="74">
        <f t="shared" si="37"/>
        <v>0</v>
      </c>
      <c r="O402" s="74">
        <f t="shared" si="38"/>
        <v>0</v>
      </c>
      <c r="P402" s="74">
        <f t="shared" si="38"/>
        <v>0</v>
      </c>
    </row>
    <row r="403" spans="1:16">
      <c r="A403" s="183"/>
      <c r="B403" s="184"/>
      <c r="C403" s="184"/>
      <c r="D403" s="153"/>
      <c r="E403" s="71" t="str">
        <f>IF(D403&gt;0,IF((LEFT(D403,2)=LEFT(Data!C$4,2)),"Intra","Inter"),"")</f>
        <v/>
      </c>
      <c r="F403" s="72">
        <f t="shared" si="34"/>
        <v>0</v>
      </c>
      <c r="G403" s="22"/>
      <c r="H403" s="23"/>
      <c r="I403" s="74">
        <f t="shared" si="35"/>
        <v>0</v>
      </c>
      <c r="J403" s="74">
        <f t="shared" si="36"/>
        <v>0</v>
      </c>
      <c r="K403" s="74">
        <f t="shared" si="36"/>
        <v>0</v>
      </c>
      <c r="M403" s="21"/>
      <c r="N403" s="74">
        <f t="shared" si="37"/>
        <v>0</v>
      </c>
      <c r="O403" s="74">
        <f t="shared" si="38"/>
        <v>0</v>
      </c>
      <c r="P403" s="74">
        <f t="shared" si="38"/>
        <v>0</v>
      </c>
    </row>
    <row r="404" spans="1:16">
      <c r="A404" s="183"/>
      <c r="B404" s="184"/>
      <c r="C404" s="184"/>
      <c r="D404" s="153"/>
      <c r="E404" s="71" t="str">
        <f>IF(D404&gt;0,IF((LEFT(D404,2)=LEFT(Data!C$4,2)),"Intra","Inter"),"")</f>
        <v/>
      </c>
      <c r="F404" s="72">
        <f t="shared" si="34"/>
        <v>0</v>
      </c>
      <c r="G404" s="22"/>
      <c r="H404" s="23"/>
      <c r="I404" s="74">
        <f t="shared" si="35"/>
        <v>0</v>
      </c>
      <c r="J404" s="74">
        <f t="shared" si="36"/>
        <v>0</v>
      </c>
      <c r="K404" s="74">
        <f t="shared" si="36"/>
        <v>0</v>
      </c>
      <c r="M404" s="21"/>
      <c r="N404" s="74">
        <f t="shared" si="37"/>
        <v>0</v>
      </c>
      <c r="O404" s="74">
        <f t="shared" si="38"/>
        <v>0</v>
      </c>
      <c r="P404" s="74">
        <f t="shared" si="38"/>
        <v>0</v>
      </c>
    </row>
    <row r="405" spans="1:16">
      <c r="A405" s="183"/>
      <c r="B405" s="184"/>
      <c r="C405" s="184"/>
      <c r="D405" s="153"/>
      <c r="E405" s="71" t="str">
        <f>IF(D405&gt;0,IF((LEFT(D405,2)=LEFT(Data!C$4,2)),"Intra","Inter"),"")</f>
        <v/>
      </c>
      <c r="F405" s="72">
        <f t="shared" si="34"/>
        <v>0</v>
      </c>
      <c r="G405" s="22"/>
      <c r="H405" s="23"/>
      <c r="I405" s="74">
        <f t="shared" si="35"/>
        <v>0</v>
      </c>
      <c r="J405" s="74">
        <f t="shared" si="36"/>
        <v>0</v>
      </c>
      <c r="K405" s="74">
        <f t="shared" si="36"/>
        <v>0</v>
      </c>
      <c r="M405" s="21"/>
      <c r="N405" s="74">
        <f t="shared" si="37"/>
        <v>0</v>
      </c>
      <c r="O405" s="74">
        <f t="shared" si="38"/>
        <v>0</v>
      </c>
      <c r="P405" s="74">
        <f t="shared" si="38"/>
        <v>0</v>
      </c>
    </row>
    <row r="406" spans="1:16">
      <c r="A406" s="183"/>
      <c r="B406" s="184"/>
      <c r="C406" s="184"/>
      <c r="D406" s="153"/>
      <c r="E406" s="71" t="str">
        <f>IF(D406&gt;0,IF((LEFT(D406,2)=LEFT(Data!C$4,2)),"Intra","Inter"),"")</f>
        <v/>
      </c>
      <c r="F406" s="72">
        <f t="shared" si="34"/>
        <v>0</v>
      </c>
      <c r="G406" s="22"/>
      <c r="H406" s="23"/>
      <c r="I406" s="74">
        <f t="shared" si="35"/>
        <v>0</v>
      </c>
      <c r="J406" s="74">
        <f t="shared" si="36"/>
        <v>0</v>
      </c>
      <c r="K406" s="74">
        <f t="shared" si="36"/>
        <v>0</v>
      </c>
      <c r="M406" s="21"/>
      <c r="N406" s="74">
        <f t="shared" si="37"/>
        <v>0</v>
      </c>
      <c r="O406" s="74">
        <f t="shared" si="38"/>
        <v>0</v>
      </c>
      <c r="P406" s="74">
        <f t="shared" si="38"/>
        <v>0</v>
      </c>
    </row>
    <row r="407" spans="1:16">
      <c r="A407" s="183"/>
      <c r="B407" s="184"/>
      <c r="C407" s="184"/>
      <c r="D407" s="153"/>
      <c r="E407" s="71" t="str">
        <f>IF(D407&gt;0,IF((LEFT(D407,2)=LEFT(Data!C$4,2)),"Intra","Inter"),"")</f>
        <v/>
      </c>
      <c r="F407" s="72">
        <f t="shared" si="34"/>
        <v>0</v>
      </c>
      <c r="G407" s="22"/>
      <c r="H407" s="23"/>
      <c r="I407" s="74">
        <f t="shared" si="35"/>
        <v>0</v>
      </c>
      <c r="J407" s="74">
        <f t="shared" si="36"/>
        <v>0</v>
      </c>
      <c r="K407" s="74">
        <f t="shared" si="36"/>
        <v>0</v>
      </c>
      <c r="M407" s="21"/>
      <c r="N407" s="74">
        <f t="shared" si="37"/>
        <v>0</v>
      </c>
      <c r="O407" s="74">
        <f t="shared" si="38"/>
        <v>0</v>
      </c>
      <c r="P407" s="74">
        <f t="shared" si="38"/>
        <v>0</v>
      </c>
    </row>
    <row r="408" spans="1:16">
      <c r="A408" s="183"/>
      <c r="B408" s="184"/>
      <c r="C408" s="184"/>
      <c r="D408" s="153"/>
      <c r="E408" s="71" t="str">
        <f>IF(D408&gt;0,IF((LEFT(D408,2)=LEFT(Data!C$4,2)),"Intra","Inter"),"")</f>
        <v/>
      </c>
      <c r="F408" s="72">
        <f t="shared" si="34"/>
        <v>0</v>
      </c>
      <c r="G408" s="22"/>
      <c r="H408" s="23"/>
      <c r="I408" s="74">
        <f t="shared" si="35"/>
        <v>0</v>
      </c>
      <c r="J408" s="74">
        <f t="shared" si="36"/>
        <v>0</v>
      </c>
      <c r="K408" s="74">
        <f t="shared" si="36"/>
        <v>0</v>
      </c>
      <c r="M408" s="21"/>
      <c r="N408" s="74">
        <f t="shared" si="37"/>
        <v>0</v>
      </c>
      <c r="O408" s="74">
        <f t="shared" si="38"/>
        <v>0</v>
      </c>
      <c r="P408" s="74">
        <f t="shared" si="38"/>
        <v>0</v>
      </c>
    </row>
    <row r="409" spans="1:16">
      <c r="A409" s="183"/>
      <c r="B409" s="184"/>
      <c r="C409" s="184"/>
      <c r="D409" s="153"/>
      <c r="E409" s="71" t="str">
        <f>IF(D409&gt;0,IF((LEFT(D409,2)=LEFT(Data!C$4,2)),"Intra","Inter"),"")</f>
        <v/>
      </c>
      <c r="F409" s="72">
        <f t="shared" si="34"/>
        <v>0</v>
      </c>
      <c r="G409" s="22"/>
      <c r="H409" s="23"/>
      <c r="I409" s="74">
        <f t="shared" si="35"/>
        <v>0</v>
      </c>
      <c r="J409" s="74">
        <f t="shared" si="36"/>
        <v>0</v>
      </c>
      <c r="K409" s="74">
        <f t="shared" si="36"/>
        <v>0</v>
      </c>
      <c r="M409" s="21"/>
      <c r="N409" s="74">
        <f t="shared" si="37"/>
        <v>0</v>
      </c>
      <c r="O409" s="74">
        <f t="shared" si="38"/>
        <v>0</v>
      </c>
      <c r="P409" s="74">
        <f t="shared" si="38"/>
        <v>0</v>
      </c>
    </row>
    <row r="410" spans="1:16">
      <c r="A410" s="183"/>
      <c r="B410" s="184"/>
      <c r="C410" s="184"/>
      <c r="D410" s="153"/>
      <c r="E410" s="71" t="str">
        <f>IF(D410&gt;0,IF((LEFT(D410,2)=LEFT(Data!C$4,2)),"Intra","Inter"),"")</f>
        <v/>
      </c>
      <c r="F410" s="72">
        <f t="shared" si="34"/>
        <v>0</v>
      </c>
      <c r="G410" s="22"/>
      <c r="H410" s="23"/>
      <c r="I410" s="74">
        <f t="shared" si="35"/>
        <v>0</v>
      </c>
      <c r="J410" s="74">
        <f t="shared" si="36"/>
        <v>0</v>
      </c>
      <c r="K410" s="74">
        <f t="shared" si="36"/>
        <v>0</v>
      </c>
      <c r="M410" s="21"/>
      <c r="N410" s="74">
        <f t="shared" si="37"/>
        <v>0</v>
      </c>
      <c r="O410" s="74">
        <f t="shared" si="38"/>
        <v>0</v>
      </c>
      <c r="P410" s="74">
        <f t="shared" si="38"/>
        <v>0</v>
      </c>
    </row>
    <row r="411" spans="1:16">
      <c r="A411" s="183"/>
      <c r="B411" s="184"/>
      <c r="C411" s="184"/>
      <c r="D411" s="153"/>
      <c r="E411" s="71" t="str">
        <f>IF(D411&gt;0,IF((LEFT(D411,2)=LEFT(Data!C$4,2)),"Intra","Inter"),"")</f>
        <v/>
      </c>
      <c r="F411" s="72">
        <f t="shared" si="34"/>
        <v>0</v>
      </c>
      <c r="G411" s="22"/>
      <c r="H411" s="23"/>
      <c r="I411" s="74">
        <f t="shared" si="35"/>
        <v>0</v>
      </c>
      <c r="J411" s="74">
        <f t="shared" si="36"/>
        <v>0</v>
      </c>
      <c r="K411" s="74">
        <f t="shared" si="36"/>
        <v>0</v>
      </c>
      <c r="M411" s="21"/>
      <c r="N411" s="74">
        <f t="shared" si="37"/>
        <v>0</v>
      </c>
      <c r="O411" s="74">
        <f t="shared" si="38"/>
        <v>0</v>
      </c>
      <c r="P411" s="74">
        <f t="shared" si="38"/>
        <v>0</v>
      </c>
    </row>
    <row r="412" spans="1:16">
      <c r="A412" s="183"/>
      <c r="B412" s="184"/>
      <c r="C412" s="184"/>
      <c r="D412" s="153"/>
      <c r="E412" s="71" t="str">
        <f>IF(D412&gt;0,IF((LEFT(D412,2)=LEFT(Data!C$4,2)),"Intra","Inter"),"")</f>
        <v/>
      </c>
      <c r="F412" s="72">
        <f t="shared" si="34"/>
        <v>0</v>
      </c>
      <c r="G412" s="22"/>
      <c r="H412" s="23"/>
      <c r="I412" s="74">
        <f t="shared" si="35"/>
        <v>0</v>
      </c>
      <c r="J412" s="74">
        <f t="shared" si="36"/>
        <v>0</v>
      </c>
      <c r="K412" s="74">
        <f t="shared" si="36"/>
        <v>0</v>
      </c>
      <c r="M412" s="21"/>
      <c r="N412" s="74">
        <f t="shared" si="37"/>
        <v>0</v>
      </c>
      <c r="O412" s="74">
        <f t="shared" si="38"/>
        <v>0</v>
      </c>
      <c r="P412" s="74">
        <f t="shared" si="38"/>
        <v>0</v>
      </c>
    </row>
    <row r="413" spans="1:16">
      <c r="A413" s="183"/>
      <c r="B413" s="184"/>
      <c r="C413" s="184"/>
      <c r="D413" s="153"/>
      <c r="E413" s="71" t="str">
        <f>IF(D413&gt;0,IF((LEFT(D413,2)=LEFT(Data!C$4,2)),"Intra","Inter"),"")</f>
        <v/>
      </c>
      <c r="F413" s="72">
        <f t="shared" si="34"/>
        <v>0</v>
      </c>
      <c r="G413" s="22"/>
      <c r="H413" s="23"/>
      <c r="I413" s="74">
        <f t="shared" si="35"/>
        <v>0</v>
      </c>
      <c r="J413" s="74">
        <f t="shared" si="36"/>
        <v>0</v>
      </c>
      <c r="K413" s="74">
        <f t="shared" si="36"/>
        <v>0</v>
      </c>
      <c r="M413" s="21"/>
      <c r="N413" s="74">
        <f t="shared" si="37"/>
        <v>0</v>
      </c>
      <c r="O413" s="74">
        <f t="shared" si="38"/>
        <v>0</v>
      </c>
      <c r="P413" s="74">
        <f t="shared" si="38"/>
        <v>0</v>
      </c>
    </row>
    <row r="414" spans="1:16">
      <c r="A414" s="183"/>
      <c r="B414" s="184"/>
      <c r="C414" s="184"/>
      <c r="D414" s="153"/>
      <c r="E414" s="71" t="str">
        <f>IF(D414&gt;0,IF((LEFT(D414,2)=LEFT(Data!C$4,2)),"Intra","Inter"),"")</f>
        <v/>
      </c>
      <c r="F414" s="72">
        <f t="shared" si="34"/>
        <v>0</v>
      </c>
      <c r="G414" s="22"/>
      <c r="H414" s="23"/>
      <c r="I414" s="74">
        <f t="shared" si="35"/>
        <v>0</v>
      </c>
      <c r="J414" s="74">
        <f t="shared" si="36"/>
        <v>0</v>
      </c>
      <c r="K414" s="74">
        <f t="shared" si="36"/>
        <v>0</v>
      </c>
      <c r="M414" s="21"/>
      <c r="N414" s="74">
        <f t="shared" si="37"/>
        <v>0</v>
      </c>
      <c r="O414" s="74">
        <f t="shared" si="38"/>
        <v>0</v>
      </c>
      <c r="P414" s="74">
        <f t="shared" si="38"/>
        <v>0</v>
      </c>
    </row>
    <row r="415" spans="1:16">
      <c r="A415" s="183"/>
      <c r="B415" s="184"/>
      <c r="C415" s="184"/>
      <c r="D415" s="153"/>
      <c r="E415" s="71" t="str">
        <f>IF(D415&gt;0,IF((LEFT(D415,2)=LEFT(Data!C$4,2)),"Intra","Inter"),"")</f>
        <v/>
      </c>
      <c r="F415" s="72">
        <f t="shared" si="34"/>
        <v>0</v>
      </c>
      <c r="G415" s="22"/>
      <c r="H415" s="23"/>
      <c r="I415" s="74">
        <f t="shared" si="35"/>
        <v>0</v>
      </c>
      <c r="J415" s="74">
        <f t="shared" si="36"/>
        <v>0</v>
      </c>
      <c r="K415" s="74">
        <f t="shared" si="36"/>
        <v>0</v>
      </c>
      <c r="M415" s="21"/>
      <c r="N415" s="74">
        <f t="shared" si="37"/>
        <v>0</v>
      </c>
      <c r="O415" s="74">
        <f t="shared" si="38"/>
        <v>0</v>
      </c>
      <c r="P415" s="74">
        <f t="shared" si="38"/>
        <v>0</v>
      </c>
    </row>
    <row r="416" spans="1:16">
      <c r="A416" s="183"/>
      <c r="B416" s="184"/>
      <c r="C416" s="184"/>
      <c r="D416" s="153"/>
      <c r="E416" s="71" t="str">
        <f>IF(D416&gt;0,IF((LEFT(D416,2)=LEFT(Data!C$4,2)),"Intra","Inter"),"")</f>
        <v/>
      </c>
      <c r="F416" s="72">
        <f t="shared" si="34"/>
        <v>0</v>
      </c>
      <c r="G416" s="22"/>
      <c r="H416" s="23"/>
      <c r="I416" s="74">
        <f t="shared" si="35"/>
        <v>0</v>
      </c>
      <c r="J416" s="74">
        <f t="shared" si="36"/>
        <v>0</v>
      </c>
      <c r="K416" s="74">
        <f t="shared" si="36"/>
        <v>0</v>
      </c>
      <c r="M416" s="21"/>
      <c r="N416" s="74">
        <f t="shared" si="37"/>
        <v>0</v>
      </c>
      <c r="O416" s="74">
        <f t="shared" si="38"/>
        <v>0</v>
      </c>
      <c r="P416" s="74">
        <f t="shared" si="38"/>
        <v>0</v>
      </c>
    </row>
    <row r="417" spans="1:16">
      <c r="A417" s="183"/>
      <c r="B417" s="184"/>
      <c r="C417" s="184"/>
      <c r="D417" s="153"/>
      <c r="E417" s="71" t="str">
        <f>IF(D417&gt;0,IF((LEFT(D417,2)=LEFT(Data!C$4,2)),"Intra","Inter"),"")</f>
        <v/>
      </c>
      <c r="F417" s="72">
        <f t="shared" si="34"/>
        <v>0</v>
      </c>
      <c r="G417" s="22"/>
      <c r="H417" s="23"/>
      <c r="I417" s="74">
        <f t="shared" si="35"/>
        <v>0</v>
      </c>
      <c r="J417" s="74">
        <f t="shared" si="36"/>
        <v>0</v>
      </c>
      <c r="K417" s="74">
        <f t="shared" si="36"/>
        <v>0</v>
      </c>
      <c r="M417" s="21"/>
      <c r="N417" s="74">
        <f t="shared" si="37"/>
        <v>0</v>
      </c>
      <c r="O417" s="74">
        <f t="shared" si="38"/>
        <v>0</v>
      </c>
      <c r="P417" s="74">
        <f t="shared" si="38"/>
        <v>0</v>
      </c>
    </row>
    <row r="418" spans="1:16">
      <c r="A418" s="183"/>
      <c r="B418" s="184"/>
      <c r="C418" s="184"/>
      <c r="D418" s="153"/>
      <c r="E418" s="71" t="str">
        <f>IF(D418&gt;0,IF((LEFT(D418,2)=LEFT(Data!C$4,2)),"Intra","Inter"),"")</f>
        <v/>
      </c>
      <c r="F418" s="72">
        <f t="shared" si="34"/>
        <v>0</v>
      </c>
      <c r="G418" s="22"/>
      <c r="H418" s="23"/>
      <c r="I418" s="74">
        <f t="shared" si="35"/>
        <v>0</v>
      </c>
      <c r="J418" s="74">
        <f t="shared" si="36"/>
        <v>0</v>
      </c>
      <c r="K418" s="74">
        <f t="shared" si="36"/>
        <v>0</v>
      </c>
      <c r="M418" s="21"/>
      <c r="N418" s="74">
        <f t="shared" si="37"/>
        <v>0</v>
      </c>
      <c r="O418" s="74">
        <f t="shared" si="38"/>
        <v>0</v>
      </c>
      <c r="P418" s="74">
        <f t="shared" si="38"/>
        <v>0</v>
      </c>
    </row>
    <row r="419" spans="1:16">
      <c r="A419" s="183"/>
      <c r="B419" s="184"/>
      <c r="C419" s="184"/>
      <c r="D419" s="153"/>
      <c r="E419" s="71" t="str">
        <f>IF(D419&gt;0,IF((LEFT(D419,2)=LEFT(Data!C$4,2)),"Intra","Inter"),"")</f>
        <v/>
      </c>
      <c r="F419" s="72">
        <f t="shared" si="34"/>
        <v>0</v>
      </c>
      <c r="G419" s="22"/>
      <c r="H419" s="23"/>
      <c r="I419" s="74">
        <f t="shared" si="35"/>
        <v>0</v>
      </c>
      <c r="J419" s="74">
        <f t="shared" si="36"/>
        <v>0</v>
      </c>
      <c r="K419" s="74">
        <f t="shared" si="36"/>
        <v>0</v>
      </c>
      <c r="M419" s="21"/>
      <c r="N419" s="74">
        <f t="shared" si="37"/>
        <v>0</v>
      </c>
      <c r="O419" s="74">
        <f t="shared" si="38"/>
        <v>0</v>
      </c>
      <c r="P419" s="74">
        <f t="shared" si="38"/>
        <v>0</v>
      </c>
    </row>
    <row r="420" spans="1:16">
      <c r="A420" s="183"/>
      <c r="B420" s="184"/>
      <c r="C420" s="184"/>
      <c r="D420" s="153"/>
      <c r="E420" s="71" t="str">
        <f>IF(D420&gt;0,IF((LEFT(D420,2)=LEFT(Data!C$4,2)),"Intra","Inter"),"")</f>
        <v/>
      </c>
      <c r="F420" s="72">
        <f t="shared" si="34"/>
        <v>0</v>
      </c>
      <c r="G420" s="22"/>
      <c r="H420" s="23"/>
      <c r="I420" s="74">
        <f t="shared" si="35"/>
        <v>0</v>
      </c>
      <c r="J420" s="74">
        <f t="shared" si="36"/>
        <v>0</v>
      </c>
      <c r="K420" s="74">
        <f t="shared" si="36"/>
        <v>0</v>
      </c>
      <c r="M420" s="21"/>
      <c r="N420" s="74">
        <f t="shared" si="37"/>
        <v>0</v>
      </c>
      <c r="O420" s="74">
        <f t="shared" si="38"/>
        <v>0</v>
      </c>
      <c r="P420" s="74">
        <f t="shared" si="38"/>
        <v>0</v>
      </c>
    </row>
    <row r="421" spans="1:16">
      <c r="A421" s="183"/>
      <c r="B421" s="184"/>
      <c r="C421" s="184"/>
      <c r="D421" s="153"/>
      <c r="E421" s="71" t="str">
        <f>IF(D421&gt;0,IF((LEFT(D421,2)=LEFT(Data!C$4,2)),"Intra","Inter"),"")</f>
        <v/>
      </c>
      <c r="F421" s="72">
        <f t="shared" si="34"/>
        <v>0</v>
      </c>
      <c r="G421" s="22"/>
      <c r="H421" s="23"/>
      <c r="I421" s="74">
        <f t="shared" si="35"/>
        <v>0</v>
      </c>
      <c r="J421" s="74">
        <f t="shared" si="36"/>
        <v>0</v>
      </c>
      <c r="K421" s="74">
        <f t="shared" si="36"/>
        <v>0</v>
      </c>
      <c r="M421" s="21"/>
      <c r="N421" s="74">
        <f t="shared" si="37"/>
        <v>0</v>
      </c>
      <c r="O421" s="74">
        <f t="shared" si="38"/>
        <v>0</v>
      </c>
      <c r="P421" s="74">
        <f t="shared" si="38"/>
        <v>0</v>
      </c>
    </row>
    <row r="422" spans="1:16">
      <c r="A422" s="183"/>
      <c r="B422" s="184"/>
      <c r="C422" s="184"/>
      <c r="D422" s="153"/>
      <c r="E422" s="71" t="str">
        <f>IF(D422&gt;0,IF((LEFT(D422,2)=LEFT(Data!C$4,2)),"Intra","Inter"),"")</f>
        <v/>
      </c>
      <c r="F422" s="72">
        <f t="shared" si="34"/>
        <v>0</v>
      </c>
      <c r="G422" s="22"/>
      <c r="H422" s="23"/>
      <c r="I422" s="74">
        <f t="shared" si="35"/>
        <v>0</v>
      </c>
      <c r="J422" s="74">
        <f t="shared" si="36"/>
        <v>0</v>
      </c>
      <c r="K422" s="74">
        <f t="shared" si="36"/>
        <v>0</v>
      </c>
      <c r="M422" s="21"/>
      <c r="N422" s="74">
        <f t="shared" si="37"/>
        <v>0</v>
      </c>
      <c r="O422" s="74">
        <f t="shared" si="38"/>
        <v>0</v>
      </c>
      <c r="P422" s="74">
        <f t="shared" si="38"/>
        <v>0</v>
      </c>
    </row>
    <row r="423" spans="1:16">
      <c r="A423" s="183"/>
      <c r="B423" s="184"/>
      <c r="C423" s="184"/>
      <c r="D423" s="153"/>
      <c r="E423" s="71" t="str">
        <f>IF(D423&gt;0,IF((LEFT(D423,2)=LEFT(Data!C$4,2)),"Intra","Inter"),"")</f>
        <v/>
      </c>
      <c r="F423" s="72">
        <f t="shared" si="34"/>
        <v>0</v>
      </c>
      <c r="G423" s="22"/>
      <c r="H423" s="23"/>
      <c r="I423" s="74">
        <f t="shared" si="35"/>
        <v>0</v>
      </c>
      <c r="J423" s="74">
        <f t="shared" si="36"/>
        <v>0</v>
      </c>
      <c r="K423" s="74">
        <f t="shared" si="36"/>
        <v>0</v>
      </c>
      <c r="M423" s="21"/>
      <c r="N423" s="74">
        <f t="shared" si="37"/>
        <v>0</v>
      </c>
      <c r="O423" s="74">
        <f t="shared" si="38"/>
        <v>0</v>
      </c>
      <c r="P423" s="74">
        <f t="shared" si="38"/>
        <v>0</v>
      </c>
    </row>
    <row r="424" spans="1:16">
      <c r="A424" s="183"/>
      <c r="B424" s="184"/>
      <c r="C424" s="184"/>
      <c r="D424" s="153"/>
      <c r="E424" s="71" t="str">
        <f>IF(D424&gt;0,IF((LEFT(D424,2)=LEFT(Data!C$4,2)),"Intra","Inter"),"")</f>
        <v/>
      </c>
      <c r="F424" s="72">
        <f t="shared" si="34"/>
        <v>0</v>
      </c>
      <c r="G424" s="22"/>
      <c r="H424" s="23"/>
      <c r="I424" s="74">
        <f t="shared" si="35"/>
        <v>0</v>
      </c>
      <c r="J424" s="74">
        <f t="shared" si="36"/>
        <v>0</v>
      </c>
      <c r="K424" s="74">
        <f t="shared" si="36"/>
        <v>0</v>
      </c>
      <c r="M424" s="21"/>
      <c r="N424" s="74">
        <f t="shared" si="37"/>
        <v>0</v>
      </c>
      <c r="O424" s="74">
        <f t="shared" si="38"/>
        <v>0</v>
      </c>
      <c r="P424" s="74">
        <f t="shared" si="38"/>
        <v>0</v>
      </c>
    </row>
    <row r="425" spans="1:16">
      <c r="A425" s="183"/>
      <c r="B425" s="184"/>
      <c r="C425" s="184"/>
      <c r="D425" s="153"/>
      <c r="E425" s="71" t="str">
        <f>IF(D425&gt;0,IF((LEFT(D425,2)=LEFT(Data!C$4,2)),"Intra","Inter"),"")</f>
        <v/>
      </c>
      <c r="F425" s="72">
        <f t="shared" si="34"/>
        <v>0</v>
      </c>
      <c r="G425" s="22"/>
      <c r="H425" s="23"/>
      <c r="I425" s="74">
        <f t="shared" si="35"/>
        <v>0</v>
      </c>
      <c r="J425" s="74">
        <f t="shared" si="36"/>
        <v>0</v>
      </c>
      <c r="K425" s="74">
        <f t="shared" si="36"/>
        <v>0</v>
      </c>
      <c r="M425" s="21"/>
      <c r="N425" s="74">
        <f t="shared" si="37"/>
        <v>0</v>
      </c>
      <c r="O425" s="74">
        <f t="shared" si="38"/>
        <v>0</v>
      </c>
      <c r="P425" s="74">
        <f t="shared" si="38"/>
        <v>0</v>
      </c>
    </row>
    <row r="426" spans="1:16">
      <c r="A426" s="183"/>
      <c r="B426" s="184"/>
      <c r="C426" s="184"/>
      <c r="D426" s="153"/>
      <c r="E426" s="71" t="str">
        <f>IF(D426&gt;0,IF((LEFT(D426,2)=LEFT(Data!C$4,2)),"Intra","Inter"),"")</f>
        <v/>
      </c>
      <c r="F426" s="72">
        <f t="shared" si="34"/>
        <v>0</v>
      </c>
      <c r="G426" s="22"/>
      <c r="H426" s="23"/>
      <c r="I426" s="74">
        <f t="shared" si="35"/>
        <v>0</v>
      </c>
      <c r="J426" s="74">
        <f t="shared" si="36"/>
        <v>0</v>
      </c>
      <c r="K426" s="74">
        <f t="shared" si="36"/>
        <v>0</v>
      </c>
      <c r="M426" s="21"/>
      <c r="N426" s="74">
        <f t="shared" si="37"/>
        <v>0</v>
      </c>
      <c r="O426" s="74">
        <f t="shared" si="38"/>
        <v>0</v>
      </c>
      <c r="P426" s="74">
        <f t="shared" si="38"/>
        <v>0</v>
      </c>
    </row>
    <row r="427" spans="1:16">
      <c r="A427" s="183"/>
      <c r="B427" s="184"/>
      <c r="C427" s="184"/>
      <c r="D427" s="153"/>
      <c r="E427" s="71" t="str">
        <f>IF(D427&gt;0,IF((LEFT(D427,2)=LEFT(Data!C$4,2)),"Intra","Inter"),"")</f>
        <v/>
      </c>
      <c r="F427" s="72">
        <f t="shared" si="34"/>
        <v>0</v>
      </c>
      <c r="G427" s="22"/>
      <c r="H427" s="23"/>
      <c r="I427" s="74">
        <f t="shared" si="35"/>
        <v>0</v>
      </c>
      <c r="J427" s="74">
        <f t="shared" si="36"/>
        <v>0</v>
      </c>
      <c r="K427" s="74">
        <f t="shared" si="36"/>
        <v>0</v>
      </c>
      <c r="M427" s="21"/>
      <c r="N427" s="74">
        <f t="shared" si="37"/>
        <v>0</v>
      </c>
      <c r="O427" s="74">
        <f t="shared" si="38"/>
        <v>0</v>
      </c>
      <c r="P427" s="74">
        <f t="shared" si="38"/>
        <v>0</v>
      </c>
    </row>
    <row r="428" spans="1:16">
      <c r="A428" s="183"/>
      <c r="B428" s="184"/>
      <c r="C428" s="184"/>
      <c r="D428" s="153"/>
      <c r="E428" s="71" t="str">
        <f>IF(D428&gt;0,IF((LEFT(D428,2)=LEFT(Data!C$4,2)),"Intra","Inter"),"")</f>
        <v/>
      </c>
      <c r="F428" s="72">
        <f t="shared" si="34"/>
        <v>0</v>
      </c>
      <c r="G428" s="22"/>
      <c r="H428" s="23"/>
      <c r="I428" s="74">
        <f t="shared" si="35"/>
        <v>0</v>
      </c>
      <c r="J428" s="74">
        <f t="shared" si="36"/>
        <v>0</v>
      </c>
      <c r="K428" s="74">
        <f t="shared" si="36"/>
        <v>0</v>
      </c>
      <c r="M428" s="21"/>
      <c r="N428" s="74">
        <f t="shared" si="37"/>
        <v>0</v>
      </c>
      <c r="O428" s="74">
        <f t="shared" si="38"/>
        <v>0</v>
      </c>
      <c r="P428" s="74">
        <f t="shared" si="38"/>
        <v>0</v>
      </c>
    </row>
    <row r="429" spans="1:16">
      <c r="A429" s="183"/>
      <c r="B429" s="184"/>
      <c r="C429" s="184"/>
      <c r="D429" s="153"/>
      <c r="E429" s="71" t="str">
        <f>IF(D429&gt;0,IF((LEFT(D429,2)=LEFT(Data!C$4,2)),"Intra","Inter"),"")</f>
        <v/>
      </c>
      <c r="F429" s="72">
        <f t="shared" si="34"/>
        <v>0</v>
      </c>
      <c r="G429" s="22"/>
      <c r="H429" s="23"/>
      <c r="I429" s="74">
        <f t="shared" si="35"/>
        <v>0</v>
      </c>
      <c r="J429" s="74">
        <f t="shared" si="36"/>
        <v>0</v>
      </c>
      <c r="K429" s="74">
        <f t="shared" si="36"/>
        <v>0</v>
      </c>
      <c r="M429" s="21"/>
      <c r="N429" s="74">
        <f t="shared" si="37"/>
        <v>0</v>
      </c>
      <c r="O429" s="74">
        <f t="shared" si="38"/>
        <v>0</v>
      </c>
      <c r="P429" s="74">
        <f t="shared" si="38"/>
        <v>0</v>
      </c>
    </row>
    <row r="430" spans="1:16">
      <c r="A430" s="183"/>
      <c r="B430" s="184"/>
      <c r="C430" s="184"/>
      <c r="D430" s="153"/>
      <c r="E430" s="71" t="str">
        <f>IF(D430&gt;0,IF((LEFT(D430,2)=LEFT(Data!C$4,2)),"Intra","Inter"),"")</f>
        <v/>
      </c>
      <c r="F430" s="72">
        <f t="shared" si="34"/>
        <v>0</v>
      </c>
      <c r="G430" s="22"/>
      <c r="H430" s="23"/>
      <c r="I430" s="74">
        <f t="shared" si="35"/>
        <v>0</v>
      </c>
      <c r="J430" s="74">
        <f t="shared" si="36"/>
        <v>0</v>
      </c>
      <c r="K430" s="74">
        <f t="shared" si="36"/>
        <v>0</v>
      </c>
      <c r="M430" s="21"/>
      <c r="N430" s="74">
        <f t="shared" si="37"/>
        <v>0</v>
      </c>
      <c r="O430" s="74">
        <f t="shared" si="38"/>
        <v>0</v>
      </c>
      <c r="P430" s="74">
        <f t="shared" si="38"/>
        <v>0</v>
      </c>
    </row>
    <row r="431" spans="1:16">
      <c r="A431" s="183"/>
      <c r="B431" s="184"/>
      <c r="C431" s="184"/>
      <c r="D431" s="153"/>
      <c r="E431" s="71" t="str">
        <f>IF(D431&gt;0,IF((LEFT(D431,2)=LEFT(Data!C$4,2)),"Intra","Inter"),"")</f>
        <v/>
      </c>
      <c r="F431" s="72">
        <f t="shared" si="34"/>
        <v>0</v>
      </c>
      <c r="G431" s="22"/>
      <c r="H431" s="23"/>
      <c r="I431" s="74">
        <f t="shared" si="35"/>
        <v>0</v>
      </c>
      <c r="J431" s="74">
        <f t="shared" si="36"/>
        <v>0</v>
      </c>
      <c r="K431" s="74">
        <f t="shared" si="36"/>
        <v>0</v>
      </c>
      <c r="M431" s="21"/>
      <c r="N431" s="74">
        <f t="shared" si="37"/>
        <v>0</v>
      </c>
      <c r="O431" s="74">
        <f t="shared" si="38"/>
        <v>0</v>
      </c>
      <c r="P431" s="74">
        <f t="shared" si="38"/>
        <v>0</v>
      </c>
    </row>
    <row r="432" spans="1:16">
      <c r="A432" s="183"/>
      <c r="B432" s="184"/>
      <c r="C432" s="184"/>
      <c r="D432" s="153"/>
      <c r="E432" s="71" t="str">
        <f>IF(D432&gt;0,IF((LEFT(D432,2)=LEFT(Data!C$4,2)),"Intra","Inter"),"")</f>
        <v/>
      </c>
      <c r="F432" s="72">
        <f t="shared" si="34"/>
        <v>0</v>
      </c>
      <c r="G432" s="22"/>
      <c r="H432" s="23"/>
      <c r="I432" s="74">
        <f t="shared" si="35"/>
        <v>0</v>
      </c>
      <c r="J432" s="74">
        <f t="shared" si="36"/>
        <v>0</v>
      </c>
      <c r="K432" s="74">
        <f t="shared" si="36"/>
        <v>0</v>
      </c>
      <c r="M432" s="21"/>
      <c r="N432" s="74">
        <f t="shared" si="37"/>
        <v>0</v>
      </c>
      <c r="O432" s="74">
        <f t="shared" si="38"/>
        <v>0</v>
      </c>
      <c r="P432" s="74">
        <f t="shared" si="38"/>
        <v>0</v>
      </c>
    </row>
    <row r="433" spans="1:16">
      <c r="A433" s="183"/>
      <c r="B433" s="184"/>
      <c r="C433" s="184"/>
      <c r="D433" s="153"/>
      <c r="E433" s="71" t="str">
        <f>IF(D433&gt;0,IF((LEFT(D433,2)=LEFT(Data!C$4,2)),"Intra","Inter"),"")</f>
        <v/>
      </c>
      <c r="F433" s="72">
        <f t="shared" si="34"/>
        <v>0</v>
      </c>
      <c r="G433" s="22"/>
      <c r="H433" s="23"/>
      <c r="I433" s="74">
        <f t="shared" si="35"/>
        <v>0</v>
      </c>
      <c r="J433" s="74">
        <f t="shared" si="36"/>
        <v>0</v>
      </c>
      <c r="K433" s="74">
        <f t="shared" si="36"/>
        <v>0</v>
      </c>
      <c r="M433" s="21"/>
      <c r="N433" s="74">
        <f t="shared" si="37"/>
        <v>0</v>
      </c>
      <c r="O433" s="74">
        <f t="shared" si="38"/>
        <v>0</v>
      </c>
      <c r="P433" s="74">
        <f t="shared" si="38"/>
        <v>0</v>
      </c>
    </row>
    <row r="434" spans="1:16">
      <c r="A434" s="183"/>
      <c r="B434" s="184"/>
      <c r="C434" s="184"/>
      <c r="D434" s="153"/>
      <c r="E434" s="71" t="str">
        <f>IF(D434&gt;0,IF((LEFT(D434,2)=LEFT(Data!C$4,2)),"Intra","Inter"),"")</f>
        <v/>
      </c>
      <c r="F434" s="72">
        <f t="shared" si="34"/>
        <v>0</v>
      </c>
      <c r="G434" s="22"/>
      <c r="H434" s="23"/>
      <c r="I434" s="74">
        <f t="shared" si="35"/>
        <v>0</v>
      </c>
      <c r="J434" s="74">
        <f t="shared" si="36"/>
        <v>0</v>
      </c>
      <c r="K434" s="74">
        <f t="shared" si="36"/>
        <v>0</v>
      </c>
      <c r="M434" s="21"/>
      <c r="N434" s="74">
        <f t="shared" si="37"/>
        <v>0</v>
      </c>
      <c r="O434" s="74">
        <f t="shared" si="38"/>
        <v>0</v>
      </c>
      <c r="P434" s="74">
        <f t="shared" si="38"/>
        <v>0</v>
      </c>
    </row>
    <row r="435" spans="1:16">
      <c r="A435" s="183"/>
      <c r="B435" s="184"/>
      <c r="C435" s="184"/>
      <c r="D435" s="153"/>
      <c r="E435" s="71" t="str">
        <f>IF(D435&gt;0,IF((LEFT(D435,2)=LEFT(Data!C$4,2)),"Intra","Inter"),"")</f>
        <v/>
      </c>
      <c r="F435" s="72">
        <f t="shared" si="34"/>
        <v>0</v>
      </c>
      <c r="G435" s="22"/>
      <c r="H435" s="23"/>
      <c r="I435" s="74">
        <f t="shared" si="35"/>
        <v>0</v>
      </c>
      <c r="J435" s="74">
        <f t="shared" si="36"/>
        <v>0</v>
      </c>
      <c r="K435" s="74">
        <f t="shared" si="36"/>
        <v>0</v>
      </c>
      <c r="M435" s="21"/>
      <c r="N435" s="74">
        <f t="shared" si="37"/>
        <v>0</v>
      </c>
      <c r="O435" s="74">
        <f t="shared" si="38"/>
        <v>0</v>
      </c>
      <c r="P435" s="74">
        <f t="shared" si="38"/>
        <v>0</v>
      </c>
    </row>
    <row r="436" spans="1:16">
      <c r="A436" s="183"/>
      <c r="B436" s="184"/>
      <c r="C436" s="184"/>
      <c r="D436" s="153"/>
      <c r="E436" s="71" t="str">
        <f>IF(D436&gt;0,IF((LEFT(D436,2)=LEFT(Data!C$4,2)),"Intra","Inter"),"")</f>
        <v/>
      </c>
      <c r="F436" s="72">
        <f t="shared" si="34"/>
        <v>0</v>
      </c>
      <c r="G436" s="22"/>
      <c r="H436" s="23"/>
      <c r="I436" s="74">
        <f t="shared" si="35"/>
        <v>0</v>
      </c>
      <c r="J436" s="74">
        <f t="shared" si="36"/>
        <v>0</v>
      </c>
      <c r="K436" s="74">
        <f t="shared" si="36"/>
        <v>0</v>
      </c>
      <c r="M436" s="21"/>
      <c r="N436" s="74">
        <f t="shared" si="37"/>
        <v>0</v>
      </c>
      <c r="O436" s="74">
        <f t="shared" si="38"/>
        <v>0</v>
      </c>
      <c r="P436" s="74">
        <f t="shared" si="38"/>
        <v>0</v>
      </c>
    </row>
    <row r="437" spans="1:16">
      <c r="A437" s="183"/>
      <c r="B437" s="184"/>
      <c r="C437" s="184"/>
      <c r="D437" s="153"/>
      <c r="E437" s="71" t="str">
        <f>IF(D437&gt;0,IF((LEFT(D437,2)=LEFT(Data!C$4,2)),"Intra","Inter"),"")</f>
        <v/>
      </c>
      <c r="F437" s="72">
        <f t="shared" si="34"/>
        <v>0</v>
      </c>
      <c r="G437" s="22"/>
      <c r="H437" s="23"/>
      <c r="I437" s="74">
        <f t="shared" si="35"/>
        <v>0</v>
      </c>
      <c r="J437" s="74">
        <f t="shared" si="36"/>
        <v>0</v>
      </c>
      <c r="K437" s="74">
        <f t="shared" si="36"/>
        <v>0</v>
      </c>
      <c r="M437" s="21"/>
      <c r="N437" s="74">
        <f t="shared" si="37"/>
        <v>0</v>
      </c>
      <c r="O437" s="74">
        <f t="shared" si="38"/>
        <v>0</v>
      </c>
      <c r="P437" s="74">
        <f t="shared" si="38"/>
        <v>0</v>
      </c>
    </row>
    <row r="438" spans="1:16">
      <c r="A438" s="183"/>
      <c r="B438" s="184"/>
      <c r="C438" s="184"/>
      <c r="D438" s="153"/>
      <c r="E438" s="71" t="str">
        <f>IF(D438&gt;0,IF((LEFT(D438,2)=LEFT(Data!C$4,2)),"Intra","Inter"),"")</f>
        <v/>
      </c>
      <c r="F438" s="72">
        <f t="shared" si="34"/>
        <v>0</v>
      </c>
      <c r="G438" s="22"/>
      <c r="H438" s="23"/>
      <c r="I438" s="74">
        <f t="shared" si="35"/>
        <v>0</v>
      </c>
      <c r="J438" s="74">
        <f t="shared" si="36"/>
        <v>0</v>
      </c>
      <c r="K438" s="74">
        <f t="shared" si="36"/>
        <v>0</v>
      </c>
      <c r="M438" s="21"/>
      <c r="N438" s="74">
        <f t="shared" si="37"/>
        <v>0</v>
      </c>
      <c r="O438" s="74">
        <f t="shared" si="38"/>
        <v>0</v>
      </c>
      <c r="P438" s="74">
        <f t="shared" si="38"/>
        <v>0</v>
      </c>
    </row>
    <row r="439" spans="1:16">
      <c r="A439" s="183"/>
      <c r="B439" s="184"/>
      <c r="C439" s="184"/>
      <c r="D439" s="153"/>
      <c r="E439" s="71" t="str">
        <f>IF(D439&gt;0,IF((LEFT(D439,2)=LEFT(Data!C$4,2)),"Intra","Inter"),"")</f>
        <v/>
      </c>
      <c r="F439" s="72">
        <f t="shared" si="34"/>
        <v>0</v>
      </c>
      <c r="G439" s="22"/>
      <c r="H439" s="23"/>
      <c r="I439" s="74">
        <f t="shared" si="35"/>
        <v>0</v>
      </c>
      <c r="J439" s="74">
        <f t="shared" si="36"/>
        <v>0</v>
      </c>
      <c r="K439" s="74">
        <f t="shared" si="36"/>
        <v>0</v>
      </c>
      <c r="M439" s="21"/>
      <c r="N439" s="74">
        <f t="shared" si="37"/>
        <v>0</v>
      </c>
      <c r="O439" s="74">
        <f t="shared" si="38"/>
        <v>0</v>
      </c>
      <c r="P439" s="74">
        <f t="shared" si="38"/>
        <v>0</v>
      </c>
    </row>
    <row r="440" spans="1:16">
      <c r="A440" s="183"/>
      <c r="B440" s="184"/>
      <c r="C440" s="184"/>
      <c r="D440" s="153"/>
      <c r="E440" s="71" t="str">
        <f>IF(D440&gt;0,IF((LEFT(D440,2)=LEFT(Data!C$4,2)),"Intra","Inter"),"")</f>
        <v/>
      </c>
      <c r="F440" s="72">
        <f t="shared" si="34"/>
        <v>0</v>
      </c>
      <c r="G440" s="22"/>
      <c r="H440" s="23"/>
      <c r="I440" s="74">
        <f t="shared" si="35"/>
        <v>0</v>
      </c>
      <c r="J440" s="74">
        <f t="shared" si="36"/>
        <v>0</v>
      </c>
      <c r="K440" s="74">
        <f t="shared" si="36"/>
        <v>0</v>
      </c>
      <c r="M440" s="21"/>
      <c r="N440" s="74">
        <f t="shared" si="37"/>
        <v>0</v>
      </c>
      <c r="O440" s="74">
        <f t="shared" si="38"/>
        <v>0</v>
      </c>
      <c r="P440" s="74">
        <f t="shared" si="38"/>
        <v>0</v>
      </c>
    </row>
    <row r="441" spans="1:16">
      <c r="A441" s="183"/>
      <c r="B441" s="184"/>
      <c r="C441" s="184"/>
      <c r="D441" s="153"/>
      <c r="E441" s="71" t="str">
        <f>IF(D441&gt;0,IF((LEFT(D441,2)=LEFT(Data!C$4,2)),"Intra","Inter"),"")</f>
        <v/>
      </c>
      <c r="F441" s="72">
        <f t="shared" si="34"/>
        <v>0</v>
      </c>
      <c r="G441" s="22"/>
      <c r="H441" s="23"/>
      <c r="I441" s="74">
        <f t="shared" si="35"/>
        <v>0</v>
      </c>
      <c r="J441" s="74">
        <f t="shared" si="36"/>
        <v>0</v>
      </c>
      <c r="K441" s="74">
        <f t="shared" si="36"/>
        <v>0</v>
      </c>
      <c r="M441" s="21"/>
      <c r="N441" s="74">
        <f t="shared" si="37"/>
        <v>0</v>
      </c>
      <c r="O441" s="74">
        <f t="shared" si="38"/>
        <v>0</v>
      </c>
      <c r="P441" s="74">
        <f t="shared" si="38"/>
        <v>0</v>
      </c>
    </row>
    <row r="442" spans="1:16">
      <c r="A442" s="183"/>
      <c r="B442" s="184"/>
      <c r="C442" s="184"/>
      <c r="D442" s="153"/>
      <c r="E442" s="71" t="str">
        <f>IF(D442&gt;0,IF((LEFT(D442,2)=LEFT(Data!C$4,2)),"Intra","Inter"),"")</f>
        <v/>
      </c>
      <c r="F442" s="72">
        <f t="shared" si="34"/>
        <v>0</v>
      </c>
      <c r="G442" s="22"/>
      <c r="H442" s="23"/>
      <c r="I442" s="74">
        <f t="shared" si="35"/>
        <v>0</v>
      </c>
      <c r="J442" s="74">
        <f t="shared" si="36"/>
        <v>0</v>
      </c>
      <c r="K442" s="74">
        <f t="shared" si="36"/>
        <v>0</v>
      </c>
      <c r="M442" s="21"/>
      <c r="N442" s="74">
        <f t="shared" si="37"/>
        <v>0</v>
      </c>
      <c r="O442" s="74">
        <f t="shared" si="38"/>
        <v>0</v>
      </c>
      <c r="P442" s="74">
        <f t="shared" si="38"/>
        <v>0</v>
      </c>
    </row>
    <row r="443" spans="1:16">
      <c r="A443" s="183"/>
      <c r="B443" s="184"/>
      <c r="C443" s="184"/>
      <c r="D443" s="153"/>
      <c r="E443" s="71" t="str">
        <f>IF(D443&gt;0,IF((LEFT(D443,2)=LEFT(Data!C$4,2)),"Intra","Inter"),"")</f>
        <v/>
      </c>
      <c r="F443" s="72">
        <f t="shared" si="34"/>
        <v>0</v>
      </c>
      <c r="G443" s="22"/>
      <c r="H443" s="23"/>
      <c r="I443" s="74">
        <f t="shared" si="35"/>
        <v>0</v>
      </c>
      <c r="J443" s="74">
        <f t="shared" si="36"/>
        <v>0</v>
      </c>
      <c r="K443" s="74">
        <f t="shared" si="36"/>
        <v>0</v>
      </c>
      <c r="M443" s="21"/>
      <c r="N443" s="74">
        <f t="shared" si="37"/>
        <v>0</v>
      </c>
      <c r="O443" s="74">
        <f t="shared" si="38"/>
        <v>0</v>
      </c>
      <c r="P443" s="74">
        <f t="shared" si="38"/>
        <v>0</v>
      </c>
    </row>
    <row r="444" spans="1:16">
      <c r="A444" s="183"/>
      <c r="B444" s="184"/>
      <c r="C444" s="184"/>
      <c r="D444" s="153"/>
      <c r="E444" s="71" t="str">
        <f>IF(D444&gt;0,IF((LEFT(D444,2)=LEFT(Data!C$4,2)),"Intra","Inter"),"")</f>
        <v/>
      </c>
      <c r="F444" s="72">
        <f t="shared" si="34"/>
        <v>0</v>
      </c>
      <c r="G444" s="22"/>
      <c r="H444" s="23"/>
      <c r="I444" s="74">
        <f t="shared" si="35"/>
        <v>0</v>
      </c>
      <c r="J444" s="74">
        <f t="shared" si="36"/>
        <v>0</v>
      </c>
      <c r="K444" s="74">
        <f t="shared" si="36"/>
        <v>0</v>
      </c>
      <c r="M444" s="21"/>
      <c r="N444" s="74">
        <f t="shared" si="37"/>
        <v>0</v>
      </c>
      <c r="O444" s="74">
        <f t="shared" si="38"/>
        <v>0</v>
      </c>
      <c r="P444" s="74">
        <f t="shared" si="38"/>
        <v>0</v>
      </c>
    </row>
    <row r="445" spans="1:16">
      <c r="A445" s="183"/>
      <c r="B445" s="184"/>
      <c r="C445" s="184"/>
      <c r="D445" s="153"/>
      <c r="E445" s="71" t="str">
        <f>IF(D445&gt;0,IF((LEFT(D445,2)=LEFT(Data!C$4,2)),"Intra","Inter"),"")</f>
        <v/>
      </c>
      <c r="F445" s="72">
        <f t="shared" si="34"/>
        <v>0</v>
      </c>
      <c r="G445" s="22"/>
      <c r="H445" s="23"/>
      <c r="I445" s="74">
        <f t="shared" si="35"/>
        <v>0</v>
      </c>
      <c r="J445" s="74">
        <f t="shared" si="36"/>
        <v>0</v>
      </c>
      <c r="K445" s="74">
        <f t="shared" si="36"/>
        <v>0</v>
      </c>
      <c r="M445" s="21"/>
      <c r="N445" s="74">
        <f t="shared" si="37"/>
        <v>0</v>
      </c>
      <c r="O445" s="74">
        <f t="shared" si="38"/>
        <v>0</v>
      </c>
      <c r="P445" s="74">
        <f t="shared" si="38"/>
        <v>0</v>
      </c>
    </row>
    <row r="446" spans="1:16">
      <c r="A446" s="183"/>
      <c r="B446" s="184"/>
      <c r="C446" s="184"/>
      <c r="D446" s="153"/>
      <c r="E446" s="71" t="str">
        <f>IF(D446&gt;0,IF((LEFT(D446,2)=LEFT(Data!C$4,2)),"Intra","Inter"),"")</f>
        <v/>
      </c>
      <c r="F446" s="72">
        <f t="shared" si="34"/>
        <v>0</v>
      </c>
      <c r="G446" s="22"/>
      <c r="H446" s="23"/>
      <c r="I446" s="74">
        <f t="shared" si="35"/>
        <v>0</v>
      </c>
      <c r="J446" s="74">
        <f t="shared" si="36"/>
        <v>0</v>
      </c>
      <c r="K446" s="74">
        <f t="shared" si="36"/>
        <v>0</v>
      </c>
      <c r="M446" s="21"/>
      <c r="N446" s="74">
        <f t="shared" si="37"/>
        <v>0</v>
      </c>
      <c r="O446" s="74">
        <f t="shared" si="38"/>
        <v>0</v>
      </c>
      <c r="P446" s="74">
        <f t="shared" si="38"/>
        <v>0</v>
      </c>
    </row>
    <row r="447" spans="1:16">
      <c r="A447" s="183"/>
      <c r="B447" s="184"/>
      <c r="C447" s="184"/>
      <c r="D447" s="153"/>
      <c r="E447" s="71" t="str">
        <f>IF(D447&gt;0,IF((LEFT(D447,2)=LEFT(Data!C$4,2)),"Intra","Inter"),"")</f>
        <v/>
      </c>
      <c r="F447" s="72">
        <f t="shared" si="34"/>
        <v>0</v>
      </c>
      <c r="G447" s="22"/>
      <c r="H447" s="23"/>
      <c r="I447" s="74">
        <f t="shared" si="35"/>
        <v>0</v>
      </c>
      <c r="J447" s="74">
        <f t="shared" si="36"/>
        <v>0</v>
      </c>
      <c r="K447" s="74">
        <f t="shared" si="36"/>
        <v>0</v>
      </c>
      <c r="M447" s="21"/>
      <c r="N447" s="74">
        <f t="shared" si="37"/>
        <v>0</v>
      </c>
      <c r="O447" s="74">
        <f t="shared" si="38"/>
        <v>0</v>
      </c>
      <c r="P447" s="74">
        <f t="shared" si="38"/>
        <v>0</v>
      </c>
    </row>
    <row r="448" spans="1:16">
      <c r="A448" s="183"/>
      <c r="B448" s="184"/>
      <c r="C448" s="184"/>
      <c r="D448" s="153"/>
      <c r="E448" s="71" t="str">
        <f>IF(D448&gt;0,IF((LEFT(D448,2)=LEFT(Data!C$4,2)),"Intra","Inter"),"")</f>
        <v/>
      </c>
      <c r="F448" s="72">
        <f t="shared" si="34"/>
        <v>0</v>
      </c>
      <c r="G448" s="22"/>
      <c r="H448" s="23"/>
      <c r="I448" s="74">
        <f t="shared" si="35"/>
        <v>0</v>
      </c>
      <c r="J448" s="74">
        <f t="shared" si="36"/>
        <v>0</v>
      </c>
      <c r="K448" s="74">
        <f t="shared" si="36"/>
        <v>0</v>
      </c>
      <c r="M448" s="21"/>
      <c r="N448" s="74">
        <f t="shared" si="37"/>
        <v>0</v>
      </c>
      <c r="O448" s="74">
        <f t="shared" si="38"/>
        <v>0</v>
      </c>
      <c r="P448" s="74">
        <f t="shared" si="38"/>
        <v>0</v>
      </c>
    </row>
    <row r="449" spans="1:16">
      <c r="A449" s="183"/>
      <c r="B449" s="184"/>
      <c r="C449" s="184"/>
      <c r="D449" s="153"/>
      <c r="E449" s="71" t="str">
        <f>IF(D449&gt;0,IF((LEFT(D449,2)=LEFT(Data!C$4,2)),"Intra","Inter"),"")</f>
        <v/>
      </c>
      <c r="F449" s="72">
        <f t="shared" si="34"/>
        <v>0</v>
      </c>
      <c r="G449" s="22"/>
      <c r="H449" s="23"/>
      <c r="I449" s="74">
        <f t="shared" si="35"/>
        <v>0</v>
      </c>
      <c r="J449" s="74">
        <f t="shared" si="36"/>
        <v>0</v>
      </c>
      <c r="K449" s="74">
        <f t="shared" si="36"/>
        <v>0</v>
      </c>
      <c r="M449" s="21"/>
      <c r="N449" s="74">
        <f t="shared" si="37"/>
        <v>0</v>
      </c>
      <c r="O449" s="74">
        <f t="shared" si="38"/>
        <v>0</v>
      </c>
      <c r="P449" s="74">
        <f t="shared" si="38"/>
        <v>0</v>
      </c>
    </row>
    <row r="450" spans="1:16">
      <c r="A450" s="183"/>
      <c r="B450" s="184"/>
      <c r="C450" s="184"/>
      <c r="D450" s="153"/>
      <c r="E450" s="71" t="str">
        <f>IF(D450&gt;0,IF((LEFT(D450,2)=LEFT(Data!C$4,2)),"Intra","Inter"),"")</f>
        <v/>
      </c>
      <c r="F450" s="72">
        <f t="shared" si="34"/>
        <v>0</v>
      </c>
      <c r="G450" s="22"/>
      <c r="H450" s="23"/>
      <c r="I450" s="74">
        <f t="shared" si="35"/>
        <v>0</v>
      </c>
      <c r="J450" s="74">
        <f t="shared" si="36"/>
        <v>0</v>
      </c>
      <c r="K450" s="74">
        <f t="shared" si="36"/>
        <v>0</v>
      </c>
      <c r="M450" s="21"/>
      <c r="N450" s="74">
        <f t="shared" si="37"/>
        <v>0</v>
      </c>
      <c r="O450" s="74">
        <f t="shared" si="38"/>
        <v>0</v>
      </c>
      <c r="P450" s="74">
        <f t="shared" si="38"/>
        <v>0</v>
      </c>
    </row>
    <row r="451" spans="1:16">
      <c r="A451" s="183"/>
      <c r="B451" s="184"/>
      <c r="C451" s="184"/>
      <c r="D451" s="153"/>
      <c r="E451" s="71" t="str">
        <f>IF(D451&gt;0,IF((LEFT(D451,2)=LEFT(Data!C$4,2)),"Intra","Inter"),"")</f>
        <v/>
      </c>
      <c r="F451" s="72">
        <f t="shared" si="34"/>
        <v>0</v>
      </c>
      <c r="G451" s="22"/>
      <c r="H451" s="23"/>
      <c r="I451" s="74">
        <f t="shared" si="35"/>
        <v>0</v>
      </c>
      <c r="J451" s="74">
        <f t="shared" si="36"/>
        <v>0</v>
      </c>
      <c r="K451" s="74">
        <f t="shared" si="36"/>
        <v>0</v>
      </c>
      <c r="M451" s="21"/>
      <c r="N451" s="74">
        <f t="shared" si="37"/>
        <v>0</v>
      </c>
      <c r="O451" s="74">
        <f t="shared" si="38"/>
        <v>0</v>
      </c>
      <c r="P451" s="74">
        <f t="shared" si="38"/>
        <v>0</v>
      </c>
    </row>
    <row r="452" spans="1:16">
      <c r="A452" s="183"/>
      <c r="B452" s="184"/>
      <c r="C452" s="184"/>
      <c r="D452" s="153"/>
      <c r="E452" s="71" t="str">
        <f>IF(D452&gt;0,IF((LEFT(D452,2)=LEFT(Data!C$4,2)),"Intra","Inter"),"")</f>
        <v/>
      </c>
      <c r="F452" s="72">
        <f t="shared" si="34"/>
        <v>0</v>
      </c>
      <c r="G452" s="22"/>
      <c r="H452" s="23"/>
      <c r="I452" s="74">
        <f t="shared" si="35"/>
        <v>0</v>
      </c>
      <c r="J452" s="74">
        <f t="shared" si="36"/>
        <v>0</v>
      </c>
      <c r="K452" s="74">
        <f t="shared" si="36"/>
        <v>0</v>
      </c>
      <c r="M452" s="21"/>
      <c r="N452" s="74">
        <f t="shared" si="37"/>
        <v>0</v>
      </c>
      <c r="O452" s="74">
        <f t="shared" si="38"/>
        <v>0</v>
      </c>
      <c r="P452" s="74">
        <f t="shared" si="38"/>
        <v>0</v>
      </c>
    </row>
    <row r="453" spans="1:16">
      <c r="A453" s="183"/>
      <c r="B453" s="184"/>
      <c r="C453" s="184"/>
      <c r="D453" s="153"/>
      <c r="E453" s="71" t="str">
        <f>IF(D453&gt;0,IF((LEFT(D453,2)=LEFT(Data!C$4,2)),"Intra","Inter"),"")</f>
        <v/>
      </c>
      <c r="F453" s="72">
        <f t="shared" si="34"/>
        <v>0</v>
      </c>
      <c r="G453" s="22"/>
      <c r="H453" s="23"/>
      <c r="I453" s="74">
        <f t="shared" si="35"/>
        <v>0</v>
      </c>
      <c r="J453" s="74">
        <f t="shared" si="36"/>
        <v>0</v>
      </c>
      <c r="K453" s="74">
        <f t="shared" si="36"/>
        <v>0</v>
      </c>
      <c r="M453" s="21"/>
      <c r="N453" s="74">
        <f t="shared" si="37"/>
        <v>0</v>
      </c>
      <c r="O453" s="74">
        <f t="shared" si="38"/>
        <v>0</v>
      </c>
      <c r="P453" s="74">
        <f t="shared" si="38"/>
        <v>0</v>
      </c>
    </row>
    <row r="454" spans="1:16">
      <c r="A454" s="183"/>
      <c r="B454" s="184"/>
      <c r="C454" s="184"/>
      <c r="D454" s="153"/>
      <c r="E454" s="71" t="str">
        <f>IF(D454&gt;0,IF((LEFT(D454,2)=LEFT(Data!C$4,2)),"Intra","Inter"),"")</f>
        <v/>
      </c>
      <c r="F454" s="72">
        <f t="shared" si="34"/>
        <v>0</v>
      </c>
      <c r="G454" s="22"/>
      <c r="H454" s="23"/>
      <c r="I454" s="74">
        <f t="shared" si="35"/>
        <v>0</v>
      </c>
      <c r="J454" s="74">
        <f t="shared" si="36"/>
        <v>0</v>
      </c>
      <c r="K454" s="74">
        <f t="shared" si="36"/>
        <v>0</v>
      </c>
      <c r="M454" s="21"/>
      <c r="N454" s="74">
        <f t="shared" si="37"/>
        <v>0</v>
      </c>
      <c r="O454" s="74">
        <f t="shared" si="38"/>
        <v>0</v>
      </c>
      <c r="P454" s="74">
        <f t="shared" si="38"/>
        <v>0</v>
      </c>
    </row>
    <row r="455" spans="1:16">
      <c r="A455" s="183"/>
      <c r="B455" s="184"/>
      <c r="C455" s="184"/>
      <c r="D455" s="153"/>
      <c r="E455" s="71" t="str">
        <f>IF(D455&gt;0,IF((LEFT(D455,2)=LEFT(Data!C$4,2)),"Intra","Inter"),"")</f>
        <v/>
      </c>
      <c r="F455" s="72">
        <f t="shared" si="34"/>
        <v>0</v>
      </c>
      <c r="G455" s="22"/>
      <c r="H455" s="23"/>
      <c r="I455" s="74">
        <f t="shared" si="35"/>
        <v>0</v>
      </c>
      <c r="J455" s="74">
        <f t="shared" si="36"/>
        <v>0</v>
      </c>
      <c r="K455" s="74">
        <f t="shared" si="36"/>
        <v>0</v>
      </c>
      <c r="M455" s="21"/>
      <c r="N455" s="74">
        <f t="shared" si="37"/>
        <v>0</v>
      </c>
      <c r="O455" s="74">
        <f t="shared" si="38"/>
        <v>0</v>
      </c>
      <c r="P455" s="74">
        <f t="shared" si="38"/>
        <v>0</v>
      </c>
    </row>
    <row r="456" spans="1:16">
      <c r="A456" s="183"/>
      <c r="B456" s="184"/>
      <c r="C456" s="184"/>
      <c r="D456" s="153"/>
      <c r="E456" s="71" t="str">
        <f>IF(D456&gt;0,IF((LEFT(D456,2)=LEFT(Data!C$4,2)),"Intra","Inter"),"")</f>
        <v/>
      </c>
      <c r="F456" s="72">
        <f t="shared" si="34"/>
        <v>0</v>
      </c>
      <c r="G456" s="22"/>
      <c r="H456" s="23"/>
      <c r="I456" s="74">
        <f t="shared" si="35"/>
        <v>0</v>
      </c>
      <c r="J456" s="74">
        <f t="shared" si="36"/>
        <v>0</v>
      </c>
      <c r="K456" s="74">
        <f t="shared" si="36"/>
        <v>0</v>
      </c>
      <c r="M456" s="21"/>
      <c r="N456" s="74">
        <f t="shared" si="37"/>
        <v>0</v>
      </c>
      <c r="O456" s="74">
        <f t="shared" si="38"/>
        <v>0</v>
      </c>
      <c r="P456" s="74">
        <f t="shared" si="38"/>
        <v>0</v>
      </c>
    </row>
    <row r="457" spans="1:16">
      <c r="A457" s="183"/>
      <c r="B457" s="184"/>
      <c r="C457" s="184"/>
      <c r="D457" s="153"/>
      <c r="E457" s="71" t="str">
        <f>IF(D457&gt;0,IF((LEFT(D457,2)=LEFT(Data!C$4,2)),"Intra","Inter"),"")</f>
        <v/>
      </c>
      <c r="F457" s="72">
        <f t="shared" si="34"/>
        <v>0</v>
      </c>
      <c r="G457" s="22"/>
      <c r="H457" s="23"/>
      <c r="I457" s="74">
        <f t="shared" si="35"/>
        <v>0</v>
      </c>
      <c r="J457" s="74">
        <f t="shared" si="36"/>
        <v>0</v>
      </c>
      <c r="K457" s="74">
        <f t="shared" si="36"/>
        <v>0</v>
      </c>
      <c r="M457" s="21"/>
      <c r="N457" s="74">
        <f t="shared" si="37"/>
        <v>0</v>
      </c>
      <c r="O457" s="74">
        <f t="shared" si="38"/>
        <v>0</v>
      </c>
      <c r="P457" s="74">
        <f t="shared" si="38"/>
        <v>0</v>
      </c>
    </row>
    <row r="458" spans="1:16">
      <c r="A458" s="183"/>
      <c r="B458" s="184"/>
      <c r="C458" s="184"/>
      <c r="D458" s="153"/>
      <c r="E458" s="71" t="str">
        <f>IF(D458&gt;0,IF((LEFT(D458,2)=LEFT(Data!C$4,2)),"Intra","Inter"),"")</f>
        <v/>
      </c>
      <c r="F458" s="72">
        <f t="shared" si="34"/>
        <v>0</v>
      </c>
      <c r="G458" s="22"/>
      <c r="H458" s="23"/>
      <c r="I458" s="74">
        <f t="shared" si="35"/>
        <v>0</v>
      </c>
      <c r="J458" s="74">
        <f t="shared" si="36"/>
        <v>0</v>
      </c>
      <c r="K458" s="74">
        <f t="shared" si="36"/>
        <v>0</v>
      </c>
      <c r="M458" s="21"/>
      <c r="N458" s="74">
        <f t="shared" si="37"/>
        <v>0</v>
      </c>
      <c r="O458" s="74">
        <f t="shared" si="38"/>
        <v>0</v>
      </c>
      <c r="P458" s="74">
        <f t="shared" si="38"/>
        <v>0</v>
      </c>
    </row>
    <row r="459" spans="1:16">
      <c r="A459" s="183"/>
      <c r="B459" s="184"/>
      <c r="C459" s="184"/>
      <c r="D459" s="153"/>
      <c r="E459" s="71" t="str">
        <f>IF(D459&gt;0,IF((LEFT(D459,2)=LEFT(Data!C$4,2)),"Intra","Inter"),"")</f>
        <v/>
      </c>
      <c r="F459" s="72">
        <f t="shared" si="34"/>
        <v>0</v>
      </c>
      <c r="G459" s="22"/>
      <c r="H459" s="23"/>
      <c r="I459" s="74">
        <f t="shared" si="35"/>
        <v>0</v>
      </c>
      <c r="J459" s="74">
        <f t="shared" si="36"/>
        <v>0</v>
      </c>
      <c r="K459" s="74">
        <f t="shared" si="36"/>
        <v>0</v>
      </c>
      <c r="M459" s="21"/>
      <c r="N459" s="74">
        <f t="shared" si="37"/>
        <v>0</v>
      </c>
      <c r="O459" s="74">
        <f t="shared" si="38"/>
        <v>0</v>
      </c>
      <c r="P459" s="74">
        <f t="shared" si="38"/>
        <v>0</v>
      </c>
    </row>
    <row r="460" spans="1:16">
      <c r="A460" s="183"/>
      <c r="B460" s="184"/>
      <c r="C460" s="184"/>
      <c r="D460" s="153"/>
      <c r="E460" s="71" t="str">
        <f>IF(D460&gt;0,IF((LEFT(D460,2)=LEFT(Data!C$4,2)),"Intra","Inter"),"")</f>
        <v/>
      </c>
      <c r="F460" s="72">
        <f t="shared" ref="F460:F512" si="39">ROUND(G460+I460+J460+K460,0)</f>
        <v>0</v>
      </c>
      <c r="G460" s="22"/>
      <c r="H460" s="23"/>
      <c r="I460" s="74">
        <f t="shared" ref="I460:I523" si="40">IF($E460="inter",IF($H460&lt;&gt;"Exempt",IF($H460&lt;&gt;"Non GST",($G460*($H460)),(0)),(0)),(0))</f>
        <v>0</v>
      </c>
      <c r="J460" s="74">
        <f t="shared" ref="J460:K523" si="41">IF($E460="intra",IF($H460&lt;&gt;"Exempt",IF($H460&lt;&gt;"Non GST",($G460*($H460/2)),(0)),(0)),(0))</f>
        <v>0</v>
      </c>
      <c r="K460" s="74">
        <f t="shared" si="41"/>
        <v>0</v>
      </c>
      <c r="M460" s="21"/>
      <c r="N460" s="74">
        <f t="shared" ref="N460:N523" si="42">IF($M460="Yes",IF($E460="Inter",($G460*(2%)),(0)),(0))</f>
        <v>0</v>
      </c>
      <c r="O460" s="74">
        <f t="shared" ref="O460:P523" si="43">IF($M460="Yes",IF($E460="Intra",($G460*(1%)),(0)),(0))</f>
        <v>0</v>
      </c>
      <c r="P460" s="74">
        <f t="shared" si="43"/>
        <v>0</v>
      </c>
    </row>
    <row r="461" spans="1:16">
      <c r="A461" s="183"/>
      <c r="B461" s="184"/>
      <c r="C461" s="184"/>
      <c r="D461" s="153"/>
      <c r="E461" s="71" t="str">
        <f>IF(D461&gt;0,IF((LEFT(D461,2)=LEFT(Data!C$4,2)),"Intra","Inter"),"")</f>
        <v/>
      </c>
      <c r="F461" s="72">
        <f t="shared" si="39"/>
        <v>0</v>
      </c>
      <c r="G461" s="22"/>
      <c r="H461" s="23"/>
      <c r="I461" s="74">
        <f t="shared" si="40"/>
        <v>0</v>
      </c>
      <c r="J461" s="74">
        <f t="shared" si="41"/>
        <v>0</v>
      </c>
      <c r="K461" s="74">
        <f t="shared" si="41"/>
        <v>0</v>
      </c>
      <c r="M461" s="21"/>
      <c r="N461" s="74">
        <f t="shared" si="42"/>
        <v>0</v>
      </c>
      <c r="O461" s="74">
        <f t="shared" si="43"/>
        <v>0</v>
      </c>
      <c r="P461" s="74">
        <f t="shared" si="43"/>
        <v>0</v>
      </c>
    </row>
    <row r="462" spans="1:16">
      <c r="A462" s="183"/>
      <c r="B462" s="184"/>
      <c r="C462" s="184"/>
      <c r="D462" s="153"/>
      <c r="E462" s="71" t="str">
        <f>IF(D462&gt;0,IF((LEFT(D462,2)=LEFT(Data!C$4,2)),"Intra","Inter"),"")</f>
        <v/>
      </c>
      <c r="F462" s="72">
        <f t="shared" si="39"/>
        <v>0</v>
      </c>
      <c r="G462" s="22"/>
      <c r="H462" s="23"/>
      <c r="I462" s="74">
        <f t="shared" si="40"/>
        <v>0</v>
      </c>
      <c r="J462" s="74">
        <f t="shared" si="41"/>
        <v>0</v>
      </c>
      <c r="K462" s="74">
        <f t="shared" si="41"/>
        <v>0</v>
      </c>
      <c r="M462" s="21"/>
      <c r="N462" s="74">
        <f t="shared" si="42"/>
        <v>0</v>
      </c>
      <c r="O462" s="74">
        <f t="shared" si="43"/>
        <v>0</v>
      </c>
      <c r="P462" s="74">
        <f t="shared" si="43"/>
        <v>0</v>
      </c>
    </row>
    <row r="463" spans="1:16">
      <c r="A463" s="183"/>
      <c r="B463" s="184"/>
      <c r="C463" s="184"/>
      <c r="D463" s="153"/>
      <c r="E463" s="71" t="str">
        <f>IF(D463&gt;0,IF((LEFT(D463,2)=LEFT(Data!C$4,2)),"Intra","Inter"),"")</f>
        <v/>
      </c>
      <c r="F463" s="72">
        <f t="shared" si="39"/>
        <v>0</v>
      </c>
      <c r="G463" s="22"/>
      <c r="H463" s="23"/>
      <c r="I463" s="74">
        <f t="shared" si="40"/>
        <v>0</v>
      </c>
      <c r="J463" s="74">
        <f t="shared" si="41"/>
        <v>0</v>
      </c>
      <c r="K463" s="74">
        <f t="shared" si="41"/>
        <v>0</v>
      </c>
      <c r="M463" s="21"/>
      <c r="N463" s="74">
        <f t="shared" si="42"/>
        <v>0</v>
      </c>
      <c r="O463" s="74">
        <f t="shared" si="43"/>
        <v>0</v>
      </c>
      <c r="P463" s="74">
        <f t="shared" si="43"/>
        <v>0</v>
      </c>
    </row>
    <row r="464" spans="1:16">
      <c r="A464" s="183"/>
      <c r="B464" s="184"/>
      <c r="C464" s="184"/>
      <c r="D464" s="153"/>
      <c r="E464" s="71" t="str">
        <f>IF(D464&gt;0,IF((LEFT(D464,2)=LEFT(Data!C$4,2)),"Intra","Inter"),"")</f>
        <v/>
      </c>
      <c r="F464" s="72">
        <f t="shared" si="39"/>
        <v>0</v>
      </c>
      <c r="G464" s="22"/>
      <c r="H464" s="23"/>
      <c r="I464" s="74">
        <f t="shared" si="40"/>
        <v>0</v>
      </c>
      <c r="J464" s="74">
        <f t="shared" si="41"/>
        <v>0</v>
      </c>
      <c r="K464" s="74">
        <f t="shared" si="41"/>
        <v>0</v>
      </c>
      <c r="M464" s="21"/>
      <c r="N464" s="74">
        <f t="shared" si="42"/>
        <v>0</v>
      </c>
      <c r="O464" s="74">
        <f t="shared" si="43"/>
        <v>0</v>
      </c>
      <c r="P464" s="74">
        <f t="shared" si="43"/>
        <v>0</v>
      </c>
    </row>
    <row r="465" spans="1:16">
      <c r="A465" s="183"/>
      <c r="B465" s="184"/>
      <c r="C465" s="184"/>
      <c r="D465" s="153"/>
      <c r="E465" s="71" t="str">
        <f>IF(D465&gt;0,IF((LEFT(D465,2)=LEFT(Data!C$4,2)),"Intra","Inter"),"")</f>
        <v/>
      </c>
      <c r="F465" s="72">
        <f t="shared" si="39"/>
        <v>0</v>
      </c>
      <c r="G465" s="22"/>
      <c r="H465" s="23"/>
      <c r="I465" s="74">
        <f t="shared" si="40"/>
        <v>0</v>
      </c>
      <c r="J465" s="74">
        <f t="shared" si="41"/>
        <v>0</v>
      </c>
      <c r="K465" s="74">
        <f t="shared" si="41"/>
        <v>0</v>
      </c>
      <c r="M465" s="21"/>
      <c r="N465" s="74">
        <f t="shared" si="42"/>
        <v>0</v>
      </c>
      <c r="O465" s="74">
        <f t="shared" si="43"/>
        <v>0</v>
      </c>
      <c r="P465" s="74">
        <f t="shared" si="43"/>
        <v>0</v>
      </c>
    </row>
    <row r="466" spans="1:16">
      <c r="A466" s="183"/>
      <c r="B466" s="184"/>
      <c r="C466" s="184"/>
      <c r="D466" s="153"/>
      <c r="E466" s="71" t="str">
        <f>IF(D466&gt;0,IF((LEFT(D466,2)=LEFT(Data!C$4,2)),"Intra","Inter"),"")</f>
        <v/>
      </c>
      <c r="F466" s="72">
        <f t="shared" si="39"/>
        <v>0</v>
      </c>
      <c r="G466" s="22"/>
      <c r="H466" s="23"/>
      <c r="I466" s="74">
        <f t="shared" si="40"/>
        <v>0</v>
      </c>
      <c r="J466" s="74">
        <f t="shared" si="41"/>
        <v>0</v>
      </c>
      <c r="K466" s="74">
        <f t="shared" si="41"/>
        <v>0</v>
      </c>
      <c r="M466" s="21"/>
      <c r="N466" s="74">
        <f t="shared" si="42"/>
        <v>0</v>
      </c>
      <c r="O466" s="74">
        <f t="shared" si="43"/>
        <v>0</v>
      </c>
      <c r="P466" s="74">
        <f t="shared" si="43"/>
        <v>0</v>
      </c>
    </row>
    <row r="467" spans="1:16">
      <c r="A467" s="183"/>
      <c r="B467" s="184"/>
      <c r="C467" s="184"/>
      <c r="D467" s="153"/>
      <c r="E467" s="71" t="str">
        <f>IF(D467&gt;0,IF((LEFT(D467,2)=LEFT(Data!C$4,2)),"Intra","Inter"),"")</f>
        <v/>
      </c>
      <c r="F467" s="72">
        <f t="shared" si="39"/>
        <v>0</v>
      </c>
      <c r="G467" s="22"/>
      <c r="H467" s="23"/>
      <c r="I467" s="74">
        <f t="shared" si="40"/>
        <v>0</v>
      </c>
      <c r="J467" s="74">
        <f t="shared" si="41"/>
        <v>0</v>
      </c>
      <c r="K467" s="74">
        <f t="shared" si="41"/>
        <v>0</v>
      </c>
      <c r="M467" s="21"/>
      <c r="N467" s="74">
        <f t="shared" si="42"/>
        <v>0</v>
      </c>
      <c r="O467" s="74">
        <f t="shared" si="43"/>
        <v>0</v>
      </c>
      <c r="P467" s="74">
        <f t="shared" si="43"/>
        <v>0</v>
      </c>
    </row>
    <row r="468" spans="1:16">
      <c r="A468" s="183"/>
      <c r="B468" s="184"/>
      <c r="C468" s="184"/>
      <c r="D468" s="153"/>
      <c r="E468" s="71" t="str">
        <f>IF(D468&gt;0,IF((LEFT(D468,2)=LEFT(Data!C$4,2)),"Intra","Inter"),"")</f>
        <v/>
      </c>
      <c r="F468" s="72">
        <f t="shared" si="39"/>
        <v>0</v>
      </c>
      <c r="G468" s="22"/>
      <c r="H468" s="23"/>
      <c r="I468" s="74">
        <f t="shared" si="40"/>
        <v>0</v>
      </c>
      <c r="J468" s="74">
        <f t="shared" si="41"/>
        <v>0</v>
      </c>
      <c r="K468" s="74">
        <f t="shared" si="41"/>
        <v>0</v>
      </c>
      <c r="M468" s="21"/>
      <c r="N468" s="74">
        <f t="shared" si="42"/>
        <v>0</v>
      </c>
      <c r="O468" s="74">
        <f t="shared" si="43"/>
        <v>0</v>
      </c>
      <c r="P468" s="74">
        <f t="shared" si="43"/>
        <v>0</v>
      </c>
    </row>
    <row r="469" spans="1:16">
      <c r="A469" s="183"/>
      <c r="B469" s="184"/>
      <c r="C469" s="184"/>
      <c r="D469" s="153"/>
      <c r="E469" s="71" t="str">
        <f>IF(D469&gt;0,IF((LEFT(D469,2)=LEFT(Data!C$4,2)),"Intra","Inter"),"")</f>
        <v/>
      </c>
      <c r="F469" s="72">
        <f t="shared" si="39"/>
        <v>0</v>
      </c>
      <c r="G469" s="22"/>
      <c r="H469" s="23"/>
      <c r="I469" s="74">
        <f t="shared" si="40"/>
        <v>0</v>
      </c>
      <c r="J469" s="74">
        <f t="shared" si="41"/>
        <v>0</v>
      </c>
      <c r="K469" s="74">
        <f t="shared" si="41"/>
        <v>0</v>
      </c>
      <c r="M469" s="21"/>
      <c r="N469" s="74">
        <f t="shared" si="42"/>
        <v>0</v>
      </c>
      <c r="O469" s="74">
        <f t="shared" si="43"/>
        <v>0</v>
      </c>
      <c r="P469" s="74">
        <f t="shared" si="43"/>
        <v>0</v>
      </c>
    </row>
    <row r="470" spans="1:16">
      <c r="A470" s="183"/>
      <c r="B470" s="184"/>
      <c r="C470" s="184"/>
      <c r="D470" s="153"/>
      <c r="E470" s="71" t="str">
        <f>IF(D470&gt;0,IF((LEFT(D470,2)=LEFT(Data!C$4,2)),"Intra","Inter"),"")</f>
        <v/>
      </c>
      <c r="F470" s="72">
        <f t="shared" si="39"/>
        <v>0</v>
      </c>
      <c r="G470" s="22"/>
      <c r="H470" s="23"/>
      <c r="I470" s="74">
        <f t="shared" si="40"/>
        <v>0</v>
      </c>
      <c r="J470" s="74">
        <f t="shared" si="41"/>
        <v>0</v>
      </c>
      <c r="K470" s="74">
        <f t="shared" si="41"/>
        <v>0</v>
      </c>
      <c r="M470" s="21"/>
      <c r="N470" s="74">
        <f t="shared" si="42"/>
        <v>0</v>
      </c>
      <c r="O470" s="74">
        <f t="shared" si="43"/>
        <v>0</v>
      </c>
      <c r="P470" s="74">
        <f t="shared" si="43"/>
        <v>0</v>
      </c>
    </row>
    <row r="471" spans="1:16">
      <c r="A471" s="183"/>
      <c r="B471" s="184"/>
      <c r="C471" s="184"/>
      <c r="D471" s="153"/>
      <c r="E471" s="71" t="str">
        <f>IF(D471&gt;0,IF((LEFT(D471,2)=LEFT(Data!C$4,2)),"Intra","Inter"),"")</f>
        <v/>
      </c>
      <c r="F471" s="72">
        <f t="shared" si="39"/>
        <v>0</v>
      </c>
      <c r="G471" s="22"/>
      <c r="H471" s="23"/>
      <c r="I471" s="74">
        <f t="shared" si="40"/>
        <v>0</v>
      </c>
      <c r="J471" s="74">
        <f t="shared" si="41"/>
        <v>0</v>
      </c>
      <c r="K471" s="74">
        <f t="shared" si="41"/>
        <v>0</v>
      </c>
      <c r="M471" s="21"/>
      <c r="N471" s="74">
        <f t="shared" si="42"/>
        <v>0</v>
      </c>
      <c r="O471" s="74">
        <f t="shared" si="43"/>
        <v>0</v>
      </c>
      <c r="P471" s="74">
        <f t="shared" si="43"/>
        <v>0</v>
      </c>
    </row>
    <row r="472" spans="1:16">
      <c r="A472" s="183"/>
      <c r="B472" s="184"/>
      <c r="C472" s="184"/>
      <c r="D472" s="153"/>
      <c r="E472" s="71" t="str">
        <f>IF(D472&gt;0,IF((LEFT(D472,2)=LEFT(Data!C$4,2)),"Intra","Inter"),"")</f>
        <v/>
      </c>
      <c r="F472" s="72">
        <f t="shared" si="39"/>
        <v>0</v>
      </c>
      <c r="G472" s="22"/>
      <c r="H472" s="23"/>
      <c r="I472" s="74">
        <f t="shared" si="40"/>
        <v>0</v>
      </c>
      <c r="J472" s="74">
        <f t="shared" si="41"/>
        <v>0</v>
      </c>
      <c r="K472" s="74">
        <f t="shared" si="41"/>
        <v>0</v>
      </c>
      <c r="M472" s="21"/>
      <c r="N472" s="74">
        <f t="shared" si="42"/>
        <v>0</v>
      </c>
      <c r="O472" s="74">
        <f t="shared" si="43"/>
        <v>0</v>
      </c>
      <c r="P472" s="74">
        <f t="shared" si="43"/>
        <v>0</v>
      </c>
    </row>
    <row r="473" spans="1:16">
      <c r="A473" s="183"/>
      <c r="B473" s="184"/>
      <c r="C473" s="184"/>
      <c r="D473" s="153"/>
      <c r="E473" s="71" t="str">
        <f>IF(D473&gt;0,IF((LEFT(D473,2)=LEFT(Data!C$4,2)),"Intra","Inter"),"")</f>
        <v/>
      </c>
      <c r="F473" s="72">
        <f t="shared" si="39"/>
        <v>0</v>
      </c>
      <c r="G473" s="22"/>
      <c r="H473" s="23"/>
      <c r="I473" s="74">
        <f t="shared" si="40"/>
        <v>0</v>
      </c>
      <c r="J473" s="74">
        <f t="shared" si="41"/>
        <v>0</v>
      </c>
      <c r="K473" s="74">
        <f t="shared" si="41"/>
        <v>0</v>
      </c>
      <c r="M473" s="21"/>
      <c r="N473" s="74">
        <f t="shared" si="42"/>
        <v>0</v>
      </c>
      <c r="O473" s="74">
        <f t="shared" si="43"/>
        <v>0</v>
      </c>
      <c r="P473" s="74">
        <f t="shared" si="43"/>
        <v>0</v>
      </c>
    </row>
    <row r="474" spans="1:16">
      <c r="A474" s="183"/>
      <c r="B474" s="184"/>
      <c r="C474" s="184"/>
      <c r="D474" s="153"/>
      <c r="E474" s="71" t="str">
        <f>IF(D474&gt;0,IF((LEFT(D474,2)=LEFT(Data!C$4,2)),"Intra","Inter"),"")</f>
        <v/>
      </c>
      <c r="F474" s="72">
        <f t="shared" si="39"/>
        <v>0</v>
      </c>
      <c r="G474" s="22"/>
      <c r="H474" s="23"/>
      <c r="I474" s="74">
        <f t="shared" si="40"/>
        <v>0</v>
      </c>
      <c r="J474" s="74">
        <f t="shared" si="41"/>
        <v>0</v>
      </c>
      <c r="K474" s="74">
        <f t="shared" si="41"/>
        <v>0</v>
      </c>
      <c r="M474" s="21"/>
      <c r="N474" s="74">
        <f t="shared" si="42"/>
        <v>0</v>
      </c>
      <c r="O474" s="74">
        <f t="shared" si="43"/>
        <v>0</v>
      </c>
      <c r="P474" s="74">
        <f t="shared" si="43"/>
        <v>0</v>
      </c>
    </row>
    <row r="475" spans="1:16">
      <c r="A475" s="183"/>
      <c r="B475" s="184"/>
      <c r="C475" s="184"/>
      <c r="D475" s="153"/>
      <c r="E475" s="71" t="str">
        <f>IF(D475&gt;0,IF((LEFT(D475,2)=LEFT(Data!C$4,2)),"Intra","Inter"),"")</f>
        <v/>
      </c>
      <c r="F475" s="72">
        <f t="shared" si="39"/>
        <v>0</v>
      </c>
      <c r="G475" s="22"/>
      <c r="H475" s="23"/>
      <c r="I475" s="74">
        <f t="shared" si="40"/>
        <v>0</v>
      </c>
      <c r="J475" s="74">
        <f t="shared" si="41"/>
        <v>0</v>
      </c>
      <c r="K475" s="74">
        <f t="shared" si="41"/>
        <v>0</v>
      </c>
      <c r="M475" s="21"/>
      <c r="N475" s="74">
        <f t="shared" si="42"/>
        <v>0</v>
      </c>
      <c r="O475" s="74">
        <f t="shared" si="43"/>
        <v>0</v>
      </c>
      <c r="P475" s="74">
        <f t="shared" si="43"/>
        <v>0</v>
      </c>
    </row>
    <row r="476" spans="1:16">
      <c r="A476" s="183"/>
      <c r="B476" s="184"/>
      <c r="C476" s="184"/>
      <c r="D476" s="153"/>
      <c r="E476" s="71" t="str">
        <f>IF(D476&gt;0,IF((LEFT(D476,2)=LEFT(Data!C$4,2)),"Intra","Inter"),"")</f>
        <v/>
      </c>
      <c r="F476" s="72">
        <f t="shared" si="39"/>
        <v>0</v>
      </c>
      <c r="G476" s="22"/>
      <c r="H476" s="23"/>
      <c r="I476" s="74">
        <f t="shared" si="40"/>
        <v>0</v>
      </c>
      <c r="J476" s="74">
        <f t="shared" si="41"/>
        <v>0</v>
      </c>
      <c r="K476" s="74">
        <f t="shared" si="41"/>
        <v>0</v>
      </c>
      <c r="M476" s="21"/>
      <c r="N476" s="74">
        <f t="shared" si="42"/>
        <v>0</v>
      </c>
      <c r="O476" s="74">
        <f t="shared" si="43"/>
        <v>0</v>
      </c>
      <c r="P476" s="74">
        <f t="shared" si="43"/>
        <v>0</v>
      </c>
    </row>
    <row r="477" spans="1:16">
      <c r="A477" s="183"/>
      <c r="B477" s="184"/>
      <c r="C477" s="184"/>
      <c r="D477" s="153"/>
      <c r="E477" s="71" t="str">
        <f>IF(D477&gt;0,IF((LEFT(D477,2)=LEFT(Data!C$4,2)),"Intra","Inter"),"")</f>
        <v/>
      </c>
      <c r="F477" s="72">
        <f t="shared" si="39"/>
        <v>0</v>
      </c>
      <c r="G477" s="22"/>
      <c r="H477" s="23"/>
      <c r="I477" s="74">
        <f t="shared" si="40"/>
        <v>0</v>
      </c>
      <c r="J477" s="74">
        <f t="shared" si="41"/>
        <v>0</v>
      </c>
      <c r="K477" s="74">
        <f t="shared" si="41"/>
        <v>0</v>
      </c>
      <c r="M477" s="21"/>
      <c r="N477" s="74">
        <f t="shared" si="42"/>
        <v>0</v>
      </c>
      <c r="O477" s="74">
        <f t="shared" si="43"/>
        <v>0</v>
      </c>
      <c r="P477" s="74">
        <f t="shared" si="43"/>
        <v>0</v>
      </c>
    </row>
    <row r="478" spans="1:16">
      <c r="A478" s="183"/>
      <c r="B478" s="184"/>
      <c r="C478" s="184"/>
      <c r="D478" s="153"/>
      <c r="E478" s="71" t="str">
        <f>IF(D478&gt;0,IF((LEFT(D478,2)=LEFT(Data!C$4,2)),"Intra","Inter"),"")</f>
        <v/>
      </c>
      <c r="F478" s="72">
        <f t="shared" si="39"/>
        <v>0</v>
      </c>
      <c r="G478" s="22"/>
      <c r="H478" s="23"/>
      <c r="I478" s="74">
        <f t="shared" si="40"/>
        <v>0</v>
      </c>
      <c r="J478" s="74">
        <f t="shared" si="41"/>
        <v>0</v>
      </c>
      <c r="K478" s="74">
        <f t="shared" si="41"/>
        <v>0</v>
      </c>
      <c r="M478" s="21"/>
      <c r="N478" s="74">
        <f t="shared" si="42"/>
        <v>0</v>
      </c>
      <c r="O478" s="74">
        <f t="shared" si="43"/>
        <v>0</v>
      </c>
      <c r="P478" s="74">
        <f t="shared" si="43"/>
        <v>0</v>
      </c>
    </row>
    <row r="479" spans="1:16">
      <c r="A479" s="183"/>
      <c r="B479" s="184"/>
      <c r="C479" s="184"/>
      <c r="D479" s="153"/>
      <c r="E479" s="71" t="str">
        <f>IF(D479&gt;0,IF((LEFT(D479,2)=LEFT(Data!C$4,2)),"Intra","Inter"),"")</f>
        <v/>
      </c>
      <c r="F479" s="72">
        <f t="shared" si="39"/>
        <v>0</v>
      </c>
      <c r="G479" s="22"/>
      <c r="H479" s="23"/>
      <c r="I479" s="74">
        <f t="shared" si="40"/>
        <v>0</v>
      </c>
      <c r="J479" s="74">
        <f t="shared" si="41"/>
        <v>0</v>
      </c>
      <c r="K479" s="74">
        <f t="shared" si="41"/>
        <v>0</v>
      </c>
      <c r="M479" s="21"/>
      <c r="N479" s="74">
        <f t="shared" si="42"/>
        <v>0</v>
      </c>
      <c r="O479" s="74">
        <f t="shared" si="43"/>
        <v>0</v>
      </c>
      <c r="P479" s="74">
        <f t="shared" si="43"/>
        <v>0</v>
      </c>
    </row>
    <row r="480" spans="1:16">
      <c r="A480" s="183"/>
      <c r="B480" s="184"/>
      <c r="C480" s="184"/>
      <c r="D480" s="153"/>
      <c r="E480" s="71" t="str">
        <f>IF(D480&gt;0,IF((LEFT(D480,2)=LEFT(Data!C$4,2)),"Intra","Inter"),"")</f>
        <v/>
      </c>
      <c r="F480" s="72">
        <f t="shared" si="39"/>
        <v>0</v>
      </c>
      <c r="G480" s="22"/>
      <c r="H480" s="23"/>
      <c r="I480" s="74">
        <f t="shared" si="40"/>
        <v>0</v>
      </c>
      <c r="J480" s="74">
        <f t="shared" si="41"/>
        <v>0</v>
      </c>
      <c r="K480" s="74">
        <f t="shared" si="41"/>
        <v>0</v>
      </c>
      <c r="M480" s="21"/>
      <c r="N480" s="74">
        <f t="shared" si="42"/>
        <v>0</v>
      </c>
      <c r="O480" s="74">
        <f t="shared" si="43"/>
        <v>0</v>
      </c>
      <c r="P480" s="74">
        <f t="shared" si="43"/>
        <v>0</v>
      </c>
    </row>
    <row r="481" spans="1:16">
      <c r="A481" s="183"/>
      <c r="B481" s="184"/>
      <c r="C481" s="184"/>
      <c r="D481" s="153"/>
      <c r="E481" s="71" t="str">
        <f>IF(D481&gt;0,IF((LEFT(D481,2)=LEFT(Data!C$4,2)),"Intra","Inter"),"")</f>
        <v/>
      </c>
      <c r="F481" s="72">
        <f t="shared" si="39"/>
        <v>0</v>
      </c>
      <c r="G481" s="22"/>
      <c r="H481" s="23"/>
      <c r="I481" s="74">
        <f t="shared" si="40"/>
        <v>0</v>
      </c>
      <c r="J481" s="74">
        <f t="shared" si="41"/>
        <v>0</v>
      </c>
      <c r="K481" s="74">
        <f t="shared" si="41"/>
        <v>0</v>
      </c>
      <c r="M481" s="21"/>
      <c r="N481" s="74">
        <f t="shared" si="42"/>
        <v>0</v>
      </c>
      <c r="O481" s="74">
        <f t="shared" si="43"/>
        <v>0</v>
      </c>
      <c r="P481" s="74">
        <f t="shared" si="43"/>
        <v>0</v>
      </c>
    </row>
    <row r="482" spans="1:16">
      <c r="A482" s="183"/>
      <c r="B482" s="184"/>
      <c r="C482" s="184"/>
      <c r="D482" s="153"/>
      <c r="E482" s="71" t="str">
        <f>IF(D482&gt;0,IF((LEFT(D482,2)=LEFT(Data!C$4,2)),"Intra","Inter"),"")</f>
        <v/>
      </c>
      <c r="F482" s="72">
        <f t="shared" si="39"/>
        <v>0</v>
      </c>
      <c r="G482" s="22"/>
      <c r="H482" s="23"/>
      <c r="I482" s="74">
        <f t="shared" si="40"/>
        <v>0</v>
      </c>
      <c r="J482" s="74">
        <f t="shared" si="41"/>
        <v>0</v>
      </c>
      <c r="K482" s="74">
        <f t="shared" si="41"/>
        <v>0</v>
      </c>
      <c r="M482" s="21"/>
      <c r="N482" s="74">
        <f t="shared" si="42"/>
        <v>0</v>
      </c>
      <c r="O482" s="74">
        <f t="shared" si="43"/>
        <v>0</v>
      </c>
      <c r="P482" s="74">
        <f t="shared" si="43"/>
        <v>0</v>
      </c>
    </row>
    <row r="483" spans="1:16">
      <c r="A483" s="183"/>
      <c r="B483" s="184"/>
      <c r="C483" s="184"/>
      <c r="D483" s="153"/>
      <c r="E483" s="71" t="str">
        <f>IF(D483&gt;0,IF((LEFT(D483,2)=LEFT(Data!C$4,2)),"Intra","Inter"),"")</f>
        <v/>
      </c>
      <c r="F483" s="72">
        <f t="shared" si="39"/>
        <v>0</v>
      </c>
      <c r="G483" s="22"/>
      <c r="H483" s="23"/>
      <c r="I483" s="74">
        <f t="shared" si="40"/>
        <v>0</v>
      </c>
      <c r="J483" s="74">
        <f t="shared" si="41"/>
        <v>0</v>
      </c>
      <c r="K483" s="74">
        <f t="shared" si="41"/>
        <v>0</v>
      </c>
      <c r="M483" s="21"/>
      <c r="N483" s="74">
        <f t="shared" si="42"/>
        <v>0</v>
      </c>
      <c r="O483" s="74">
        <f t="shared" si="43"/>
        <v>0</v>
      </c>
      <c r="P483" s="74">
        <f t="shared" si="43"/>
        <v>0</v>
      </c>
    </row>
    <row r="484" spans="1:16">
      <c r="A484" s="183"/>
      <c r="B484" s="184"/>
      <c r="C484" s="184"/>
      <c r="D484" s="153"/>
      <c r="E484" s="71" t="str">
        <f>IF(D484&gt;0,IF((LEFT(D484,2)=LEFT(Data!C$4,2)),"Intra","Inter"),"")</f>
        <v/>
      </c>
      <c r="F484" s="72">
        <f t="shared" si="39"/>
        <v>0</v>
      </c>
      <c r="G484" s="22"/>
      <c r="H484" s="23"/>
      <c r="I484" s="74">
        <f t="shared" si="40"/>
        <v>0</v>
      </c>
      <c r="J484" s="74">
        <f t="shared" si="41"/>
        <v>0</v>
      </c>
      <c r="K484" s="74">
        <f t="shared" si="41"/>
        <v>0</v>
      </c>
      <c r="M484" s="21"/>
      <c r="N484" s="74">
        <f t="shared" si="42"/>
        <v>0</v>
      </c>
      <c r="O484" s="74">
        <f t="shared" si="43"/>
        <v>0</v>
      </c>
      <c r="P484" s="74">
        <f t="shared" si="43"/>
        <v>0</v>
      </c>
    </row>
    <row r="485" spans="1:16">
      <c r="A485" s="183"/>
      <c r="B485" s="184"/>
      <c r="C485" s="184"/>
      <c r="D485" s="153"/>
      <c r="E485" s="71" t="str">
        <f>IF(D485&gt;0,IF((LEFT(D485,2)=LEFT(Data!C$4,2)),"Intra","Inter"),"")</f>
        <v/>
      </c>
      <c r="F485" s="72">
        <f t="shared" si="39"/>
        <v>0</v>
      </c>
      <c r="G485" s="22"/>
      <c r="H485" s="23"/>
      <c r="I485" s="74">
        <f t="shared" si="40"/>
        <v>0</v>
      </c>
      <c r="J485" s="74">
        <f t="shared" si="41"/>
        <v>0</v>
      </c>
      <c r="K485" s="74">
        <f t="shared" si="41"/>
        <v>0</v>
      </c>
      <c r="M485" s="21"/>
      <c r="N485" s="74">
        <f t="shared" si="42"/>
        <v>0</v>
      </c>
      <c r="O485" s="74">
        <f t="shared" si="43"/>
        <v>0</v>
      </c>
      <c r="P485" s="74">
        <f t="shared" si="43"/>
        <v>0</v>
      </c>
    </row>
    <row r="486" spans="1:16">
      <c r="A486" s="183"/>
      <c r="B486" s="184"/>
      <c r="C486" s="184"/>
      <c r="D486" s="153"/>
      <c r="E486" s="71" t="str">
        <f>IF(D486&gt;0,IF((LEFT(D486,2)=LEFT(Data!C$4,2)),"Intra","Inter"),"")</f>
        <v/>
      </c>
      <c r="F486" s="72">
        <f t="shared" si="39"/>
        <v>0</v>
      </c>
      <c r="G486" s="22"/>
      <c r="H486" s="23"/>
      <c r="I486" s="74">
        <f t="shared" si="40"/>
        <v>0</v>
      </c>
      <c r="J486" s="74">
        <f t="shared" si="41"/>
        <v>0</v>
      </c>
      <c r="K486" s="74">
        <f t="shared" si="41"/>
        <v>0</v>
      </c>
      <c r="M486" s="21"/>
      <c r="N486" s="74">
        <f t="shared" si="42"/>
        <v>0</v>
      </c>
      <c r="O486" s="74">
        <f t="shared" si="43"/>
        <v>0</v>
      </c>
      <c r="P486" s="74">
        <f t="shared" si="43"/>
        <v>0</v>
      </c>
    </row>
    <row r="487" spans="1:16">
      <c r="A487" s="183"/>
      <c r="B487" s="184"/>
      <c r="C487" s="184"/>
      <c r="D487" s="153"/>
      <c r="E487" s="71" t="str">
        <f>IF(D487&gt;0,IF((LEFT(D487,2)=LEFT(Data!C$4,2)),"Intra","Inter"),"")</f>
        <v/>
      </c>
      <c r="F487" s="72">
        <f t="shared" si="39"/>
        <v>0</v>
      </c>
      <c r="G487" s="22"/>
      <c r="H487" s="23"/>
      <c r="I487" s="74">
        <f t="shared" si="40"/>
        <v>0</v>
      </c>
      <c r="J487" s="74">
        <f t="shared" si="41"/>
        <v>0</v>
      </c>
      <c r="K487" s="74">
        <f t="shared" si="41"/>
        <v>0</v>
      </c>
      <c r="M487" s="21"/>
      <c r="N487" s="74">
        <f t="shared" si="42"/>
        <v>0</v>
      </c>
      <c r="O487" s="74">
        <f t="shared" si="43"/>
        <v>0</v>
      </c>
      <c r="P487" s="74">
        <f t="shared" si="43"/>
        <v>0</v>
      </c>
    </row>
    <row r="488" spans="1:16">
      <c r="A488" s="183"/>
      <c r="B488" s="184"/>
      <c r="C488" s="184"/>
      <c r="D488" s="153"/>
      <c r="E488" s="71" t="str">
        <f>IF(D488&gt;0,IF((LEFT(D488,2)=LEFT(Data!C$4,2)),"Intra","Inter"),"")</f>
        <v/>
      </c>
      <c r="F488" s="72">
        <f t="shared" si="39"/>
        <v>0</v>
      </c>
      <c r="G488" s="22"/>
      <c r="H488" s="23"/>
      <c r="I488" s="74">
        <f t="shared" si="40"/>
        <v>0</v>
      </c>
      <c r="J488" s="74">
        <f t="shared" si="41"/>
        <v>0</v>
      </c>
      <c r="K488" s="74">
        <f t="shared" si="41"/>
        <v>0</v>
      </c>
      <c r="M488" s="21"/>
      <c r="N488" s="74">
        <f t="shared" si="42"/>
        <v>0</v>
      </c>
      <c r="O488" s="74">
        <f t="shared" si="43"/>
        <v>0</v>
      </c>
      <c r="P488" s="74">
        <f t="shared" si="43"/>
        <v>0</v>
      </c>
    </row>
    <row r="489" spans="1:16">
      <c r="A489" s="183"/>
      <c r="B489" s="184"/>
      <c r="C489" s="184"/>
      <c r="D489" s="153"/>
      <c r="E489" s="71" t="str">
        <f>IF(D489&gt;0,IF((LEFT(D489,2)=LEFT(Data!C$4,2)),"Intra","Inter"),"")</f>
        <v/>
      </c>
      <c r="F489" s="72">
        <f t="shared" si="39"/>
        <v>0</v>
      </c>
      <c r="G489" s="22"/>
      <c r="H489" s="23"/>
      <c r="I489" s="74">
        <f t="shared" si="40"/>
        <v>0</v>
      </c>
      <c r="J489" s="74">
        <f t="shared" si="41"/>
        <v>0</v>
      </c>
      <c r="K489" s="74">
        <f t="shared" si="41"/>
        <v>0</v>
      </c>
      <c r="M489" s="21"/>
      <c r="N489" s="74">
        <f t="shared" si="42"/>
        <v>0</v>
      </c>
      <c r="O489" s="74">
        <f t="shared" si="43"/>
        <v>0</v>
      </c>
      <c r="P489" s="74">
        <f t="shared" si="43"/>
        <v>0</v>
      </c>
    </row>
    <row r="490" spans="1:16">
      <c r="A490" s="183"/>
      <c r="B490" s="184"/>
      <c r="C490" s="184"/>
      <c r="D490" s="153"/>
      <c r="E490" s="71" t="str">
        <f>IF(D490&gt;0,IF((LEFT(D490,2)=LEFT(Data!C$4,2)),"Intra","Inter"),"")</f>
        <v/>
      </c>
      <c r="F490" s="72">
        <f t="shared" si="39"/>
        <v>0</v>
      </c>
      <c r="G490" s="22"/>
      <c r="H490" s="23"/>
      <c r="I490" s="74">
        <f t="shared" si="40"/>
        <v>0</v>
      </c>
      <c r="J490" s="74">
        <f t="shared" si="41"/>
        <v>0</v>
      </c>
      <c r="K490" s="74">
        <f t="shared" si="41"/>
        <v>0</v>
      </c>
      <c r="M490" s="21"/>
      <c r="N490" s="74">
        <f t="shared" si="42"/>
        <v>0</v>
      </c>
      <c r="O490" s="74">
        <f t="shared" si="43"/>
        <v>0</v>
      </c>
      <c r="P490" s="74">
        <f t="shared" si="43"/>
        <v>0</v>
      </c>
    </row>
    <row r="491" spans="1:16">
      <c r="A491" s="183"/>
      <c r="B491" s="184"/>
      <c r="C491" s="184"/>
      <c r="D491" s="153"/>
      <c r="E491" s="71" t="str">
        <f>IF(D491&gt;0,IF((LEFT(D491,2)=LEFT(Data!C$4,2)),"Intra","Inter"),"")</f>
        <v/>
      </c>
      <c r="F491" s="72">
        <f t="shared" si="39"/>
        <v>0</v>
      </c>
      <c r="G491" s="22"/>
      <c r="H491" s="23"/>
      <c r="I491" s="74">
        <f t="shared" si="40"/>
        <v>0</v>
      </c>
      <c r="J491" s="74">
        <f t="shared" si="41"/>
        <v>0</v>
      </c>
      <c r="K491" s="74">
        <f t="shared" si="41"/>
        <v>0</v>
      </c>
      <c r="M491" s="21"/>
      <c r="N491" s="74">
        <f t="shared" si="42"/>
        <v>0</v>
      </c>
      <c r="O491" s="74">
        <f t="shared" si="43"/>
        <v>0</v>
      </c>
      <c r="P491" s="74">
        <f t="shared" si="43"/>
        <v>0</v>
      </c>
    </row>
    <row r="492" spans="1:16">
      <c r="A492" s="183"/>
      <c r="B492" s="184"/>
      <c r="C492" s="184"/>
      <c r="D492" s="153"/>
      <c r="E492" s="71" t="str">
        <f>IF(D492&gt;0,IF((LEFT(D492,2)=LEFT(Data!C$4,2)),"Intra","Inter"),"")</f>
        <v/>
      </c>
      <c r="F492" s="72">
        <f t="shared" si="39"/>
        <v>0</v>
      </c>
      <c r="G492" s="22"/>
      <c r="H492" s="23"/>
      <c r="I492" s="74">
        <f t="shared" si="40"/>
        <v>0</v>
      </c>
      <c r="J492" s="74">
        <f t="shared" si="41"/>
        <v>0</v>
      </c>
      <c r="K492" s="74">
        <f t="shared" si="41"/>
        <v>0</v>
      </c>
      <c r="M492" s="21"/>
      <c r="N492" s="74">
        <f t="shared" si="42"/>
        <v>0</v>
      </c>
      <c r="O492" s="74">
        <f t="shared" si="43"/>
        <v>0</v>
      </c>
      <c r="P492" s="74">
        <f t="shared" si="43"/>
        <v>0</v>
      </c>
    </row>
    <row r="493" spans="1:16">
      <c r="A493" s="183"/>
      <c r="B493" s="184"/>
      <c r="C493" s="184"/>
      <c r="D493" s="153"/>
      <c r="E493" s="71" t="str">
        <f>IF(D493&gt;0,IF((LEFT(D493,2)=LEFT(Data!C$4,2)),"Intra","Inter"),"")</f>
        <v/>
      </c>
      <c r="F493" s="72">
        <f t="shared" si="39"/>
        <v>0</v>
      </c>
      <c r="G493" s="22"/>
      <c r="H493" s="23"/>
      <c r="I493" s="74">
        <f t="shared" si="40"/>
        <v>0</v>
      </c>
      <c r="J493" s="74">
        <f t="shared" si="41"/>
        <v>0</v>
      </c>
      <c r="K493" s="74">
        <f t="shared" si="41"/>
        <v>0</v>
      </c>
      <c r="M493" s="21"/>
      <c r="N493" s="74">
        <f t="shared" si="42"/>
        <v>0</v>
      </c>
      <c r="O493" s="74">
        <f t="shared" si="43"/>
        <v>0</v>
      </c>
      <c r="P493" s="74">
        <f t="shared" si="43"/>
        <v>0</v>
      </c>
    </row>
    <row r="494" spans="1:16">
      <c r="A494" s="183"/>
      <c r="B494" s="184"/>
      <c r="C494" s="184"/>
      <c r="D494" s="153"/>
      <c r="E494" s="71" t="str">
        <f>IF(D494&gt;0,IF((LEFT(D494,2)=LEFT(Data!C$4,2)),"Intra","Inter"),"")</f>
        <v/>
      </c>
      <c r="F494" s="72">
        <f t="shared" si="39"/>
        <v>0</v>
      </c>
      <c r="G494" s="22"/>
      <c r="H494" s="23"/>
      <c r="I494" s="74">
        <f t="shared" si="40"/>
        <v>0</v>
      </c>
      <c r="J494" s="74">
        <f t="shared" si="41"/>
        <v>0</v>
      </c>
      <c r="K494" s="74">
        <f t="shared" si="41"/>
        <v>0</v>
      </c>
      <c r="M494" s="21"/>
      <c r="N494" s="74">
        <f t="shared" si="42"/>
        <v>0</v>
      </c>
      <c r="O494" s="74">
        <f t="shared" si="43"/>
        <v>0</v>
      </c>
      <c r="P494" s="74">
        <f t="shared" si="43"/>
        <v>0</v>
      </c>
    </row>
    <row r="495" spans="1:16">
      <c r="A495" s="183"/>
      <c r="B495" s="184"/>
      <c r="C495" s="184"/>
      <c r="D495" s="153"/>
      <c r="E495" s="71" t="str">
        <f>IF(D495&gt;0,IF((LEFT(D495,2)=LEFT(Data!C$4,2)),"Intra","Inter"),"")</f>
        <v/>
      </c>
      <c r="F495" s="72">
        <f t="shared" si="39"/>
        <v>0</v>
      </c>
      <c r="G495" s="22"/>
      <c r="H495" s="23"/>
      <c r="I495" s="74">
        <f t="shared" si="40"/>
        <v>0</v>
      </c>
      <c r="J495" s="74">
        <f t="shared" si="41"/>
        <v>0</v>
      </c>
      <c r="K495" s="74">
        <f t="shared" si="41"/>
        <v>0</v>
      </c>
      <c r="M495" s="21"/>
      <c r="N495" s="74">
        <f t="shared" si="42"/>
        <v>0</v>
      </c>
      <c r="O495" s="74">
        <f t="shared" si="43"/>
        <v>0</v>
      </c>
      <c r="P495" s="74">
        <f t="shared" si="43"/>
        <v>0</v>
      </c>
    </row>
    <row r="496" spans="1:16">
      <c r="A496" s="183"/>
      <c r="B496" s="184"/>
      <c r="C496" s="184"/>
      <c r="D496" s="153"/>
      <c r="E496" s="71" t="str">
        <f>IF(D496&gt;0,IF((LEFT(D496,2)=LEFT(Data!C$4,2)),"Intra","Inter"),"")</f>
        <v/>
      </c>
      <c r="F496" s="72">
        <f t="shared" si="39"/>
        <v>0</v>
      </c>
      <c r="G496" s="22"/>
      <c r="H496" s="23"/>
      <c r="I496" s="74">
        <f t="shared" si="40"/>
        <v>0</v>
      </c>
      <c r="J496" s="74">
        <f t="shared" si="41"/>
        <v>0</v>
      </c>
      <c r="K496" s="74">
        <f t="shared" si="41"/>
        <v>0</v>
      </c>
      <c r="M496" s="21"/>
      <c r="N496" s="74">
        <f t="shared" si="42"/>
        <v>0</v>
      </c>
      <c r="O496" s="74">
        <f t="shared" si="43"/>
        <v>0</v>
      </c>
      <c r="P496" s="74">
        <f t="shared" si="43"/>
        <v>0</v>
      </c>
    </row>
    <row r="497" spans="1:16">
      <c r="A497" s="183"/>
      <c r="B497" s="184"/>
      <c r="C497" s="184"/>
      <c r="D497" s="153"/>
      <c r="E497" s="71" t="str">
        <f>IF(D497&gt;0,IF((LEFT(D497,2)=LEFT(Data!C$4,2)),"Intra","Inter"),"")</f>
        <v/>
      </c>
      <c r="F497" s="72">
        <f t="shared" si="39"/>
        <v>0</v>
      </c>
      <c r="G497" s="22"/>
      <c r="H497" s="23"/>
      <c r="I497" s="74">
        <f t="shared" si="40"/>
        <v>0</v>
      </c>
      <c r="J497" s="74">
        <f t="shared" si="41"/>
        <v>0</v>
      </c>
      <c r="K497" s="74">
        <f t="shared" si="41"/>
        <v>0</v>
      </c>
      <c r="M497" s="21"/>
      <c r="N497" s="74">
        <f t="shared" si="42"/>
        <v>0</v>
      </c>
      <c r="O497" s="74">
        <f t="shared" si="43"/>
        <v>0</v>
      </c>
      <c r="P497" s="74">
        <f t="shared" si="43"/>
        <v>0</v>
      </c>
    </row>
    <row r="498" spans="1:16">
      <c r="A498" s="183"/>
      <c r="B498" s="184"/>
      <c r="C498" s="184"/>
      <c r="D498" s="153"/>
      <c r="E498" s="71" t="str">
        <f>IF(D498&gt;0,IF((LEFT(D498,2)=LEFT(Data!C$4,2)),"Intra","Inter"),"")</f>
        <v/>
      </c>
      <c r="F498" s="72">
        <f t="shared" si="39"/>
        <v>0</v>
      </c>
      <c r="G498" s="22"/>
      <c r="H498" s="23"/>
      <c r="I498" s="74">
        <f t="shared" si="40"/>
        <v>0</v>
      </c>
      <c r="J498" s="74">
        <f t="shared" si="41"/>
        <v>0</v>
      </c>
      <c r="K498" s="74">
        <f t="shared" si="41"/>
        <v>0</v>
      </c>
      <c r="M498" s="21"/>
      <c r="N498" s="74">
        <f t="shared" si="42"/>
        <v>0</v>
      </c>
      <c r="O498" s="74">
        <f t="shared" si="43"/>
        <v>0</v>
      </c>
      <c r="P498" s="74">
        <f t="shared" si="43"/>
        <v>0</v>
      </c>
    </row>
    <row r="499" spans="1:16">
      <c r="A499" s="183"/>
      <c r="B499" s="184"/>
      <c r="C499" s="184"/>
      <c r="D499" s="153"/>
      <c r="E499" s="71" t="str">
        <f>IF(D499&gt;0,IF((LEFT(D499,2)=LEFT(Data!C$4,2)),"Intra","Inter"),"")</f>
        <v/>
      </c>
      <c r="F499" s="72">
        <f t="shared" si="39"/>
        <v>0</v>
      </c>
      <c r="G499" s="22"/>
      <c r="H499" s="23"/>
      <c r="I499" s="74">
        <f t="shared" si="40"/>
        <v>0</v>
      </c>
      <c r="J499" s="74">
        <f t="shared" si="41"/>
        <v>0</v>
      </c>
      <c r="K499" s="74">
        <f t="shared" si="41"/>
        <v>0</v>
      </c>
      <c r="M499" s="21"/>
      <c r="N499" s="74">
        <f t="shared" si="42"/>
        <v>0</v>
      </c>
      <c r="O499" s="74">
        <f t="shared" si="43"/>
        <v>0</v>
      </c>
      <c r="P499" s="74">
        <f t="shared" si="43"/>
        <v>0</v>
      </c>
    </row>
    <row r="500" spans="1:16">
      <c r="A500" s="183"/>
      <c r="B500" s="184"/>
      <c r="C500" s="184"/>
      <c r="D500" s="153"/>
      <c r="E500" s="71" t="str">
        <f>IF(D500&gt;0,IF((LEFT(D500,2)=LEFT(Data!C$4,2)),"Intra","Inter"),"")</f>
        <v/>
      </c>
      <c r="F500" s="72">
        <f t="shared" si="39"/>
        <v>0</v>
      </c>
      <c r="G500" s="22"/>
      <c r="H500" s="23"/>
      <c r="I500" s="74">
        <f t="shared" si="40"/>
        <v>0</v>
      </c>
      <c r="J500" s="74">
        <f t="shared" si="41"/>
        <v>0</v>
      </c>
      <c r="K500" s="74">
        <f t="shared" si="41"/>
        <v>0</v>
      </c>
      <c r="M500" s="21"/>
      <c r="N500" s="74">
        <f t="shared" si="42"/>
        <v>0</v>
      </c>
      <c r="O500" s="74">
        <f t="shared" si="43"/>
        <v>0</v>
      </c>
      <c r="P500" s="74">
        <f t="shared" si="43"/>
        <v>0</v>
      </c>
    </row>
    <row r="501" spans="1:16">
      <c r="A501" s="183"/>
      <c r="B501" s="184"/>
      <c r="C501" s="184"/>
      <c r="D501" s="153"/>
      <c r="E501" s="71" t="str">
        <f>IF(D501&gt;0,IF((LEFT(D501,2)=LEFT(Data!C$4,2)),"Intra","Inter"),"")</f>
        <v/>
      </c>
      <c r="F501" s="72">
        <f t="shared" si="39"/>
        <v>0</v>
      </c>
      <c r="G501" s="22"/>
      <c r="H501" s="23"/>
      <c r="I501" s="74">
        <f t="shared" si="40"/>
        <v>0</v>
      </c>
      <c r="J501" s="74">
        <f t="shared" si="41"/>
        <v>0</v>
      </c>
      <c r="K501" s="74">
        <f t="shared" si="41"/>
        <v>0</v>
      </c>
      <c r="M501" s="21"/>
      <c r="N501" s="74">
        <f t="shared" si="42"/>
        <v>0</v>
      </c>
      <c r="O501" s="74">
        <f t="shared" si="43"/>
        <v>0</v>
      </c>
      <c r="P501" s="74">
        <f t="shared" si="43"/>
        <v>0</v>
      </c>
    </row>
    <row r="502" spans="1:16">
      <c r="A502" s="183"/>
      <c r="B502" s="184"/>
      <c r="C502" s="184"/>
      <c r="D502" s="153"/>
      <c r="E502" s="71" t="str">
        <f>IF(D502&gt;0,IF((LEFT(D502,2)=LEFT(Data!C$4,2)),"Intra","Inter"),"")</f>
        <v/>
      </c>
      <c r="F502" s="72">
        <f t="shared" si="39"/>
        <v>0</v>
      </c>
      <c r="G502" s="22"/>
      <c r="H502" s="23"/>
      <c r="I502" s="74">
        <f t="shared" si="40"/>
        <v>0</v>
      </c>
      <c r="J502" s="74">
        <f t="shared" si="41"/>
        <v>0</v>
      </c>
      <c r="K502" s="74">
        <f t="shared" si="41"/>
        <v>0</v>
      </c>
      <c r="M502" s="21"/>
      <c r="N502" s="74">
        <f t="shared" si="42"/>
        <v>0</v>
      </c>
      <c r="O502" s="74">
        <f t="shared" si="43"/>
        <v>0</v>
      </c>
      <c r="P502" s="74">
        <f t="shared" si="43"/>
        <v>0</v>
      </c>
    </row>
    <row r="503" spans="1:16">
      <c r="A503" s="183"/>
      <c r="B503" s="184"/>
      <c r="C503" s="184"/>
      <c r="D503" s="153"/>
      <c r="E503" s="71" t="str">
        <f>IF(D503&gt;0,IF((LEFT(D503,2)=LEFT(Data!C$4,2)),"Intra","Inter"),"")</f>
        <v/>
      </c>
      <c r="F503" s="72">
        <f t="shared" si="39"/>
        <v>0</v>
      </c>
      <c r="G503" s="22"/>
      <c r="H503" s="23"/>
      <c r="I503" s="74">
        <f t="shared" si="40"/>
        <v>0</v>
      </c>
      <c r="J503" s="74">
        <f t="shared" si="41"/>
        <v>0</v>
      </c>
      <c r="K503" s="74">
        <f t="shared" si="41"/>
        <v>0</v>
      </c>
      <c r="M503" s="21"/>
      <c r="N503" s="74">
        <f t="shared" si="42"/>
        <v>0</v>
      </c>
      <c r="O503" s="74">
        <f t="shared" si="43"/>
        <v>0</v>
      </c>
      <c r="P503" s="74">
        <f t="shared" si="43"/>
        <v>0</v>
      </c>
    </row>
    <row r="504" spans="1:16">
      <c r="A504" s="183"/>
      <c r="B504" s="184"/>
      <c r="C504" s="184"/>
      <c r="D504" s="153"/>
      <c r="E504" s="71" t="str">
        <f>IF(D504&gt;0,IF((LEFT(D504,2)=LEFT(Data!C$4,2)),"Intra","Inter"),"")</f>
        <v/>
      </c>
      <c r="F504" s="72">
        <f t="shared" si="39"/>
        <v>0</v>
      </c>
      <c r="G504" s="22"/>
      <c r="H504" s="23"/>
      <c r="I504" s="74">
        <f t="shared" si="40"/>
        <v>0</v>
      </c>
      <c r="J504" s="74">
        <f t="shared" si="41"/>
        <v>0</v>
      </c>
      <c r="K504" s="74">
        <f t="shared" si="41"/>
        <v>0</v>
      </c>
      <c r="M504" s="21"/>
      <c r="N504" s="74">
        <f t="shared" si="42"/>
        <v>0</v>
      </c>
      <c r="O504" s="74">
        <f t="shared" si="43"/>
        <v>0</v>
      </c>
      <c r="P504" s="74">
        <f t="shared" si="43"/>
        <v>0</v>
      </c>
    </row>
    <row r="505" spans="1:16">
      <c r="A505" s="183"/>
      <c r="B505" s="184"/>
      <c r="C505" s="184"/>
      <c r="D505" s="153"/>
      <c r="E505" s="71" t="str">
        <f>IF(D505&gt;0,IF((LEFT(D505,2)=LEFT(Data!C$4,2)),"Intra","Inter"),"")</f>
        <v/>
      </c>
      <c r="F505" s="72">
        <f t="shared" si="39"/>
        <v>0</v>
      </c>
      <c r="G505" s="22"/>
      <c r="H505" s="23"/>
      <c r="I505" s="74">
        <f t="shared" si="40"/>
        <v>0</v>
      </c>
      <c r="J505" s="74">
        <f t="shared" si="41"/>
        <v>0</v>
      </c>
      <c r="K505" s="74">
        <f t="shared" si="41"/>
        <v>0</v>
      </c>
      <c r="M505" s="21"/>
      <c r="N505" s="74">
        <f t="shared" si="42"/>
        <v>0</v>
      </c>
      <c r="O505" s="74">
        <f t="shared" si="43"/>
        <v>0</v>
      </c>
      <c r="P505" s="74">
        <f t="shared" si="43"/>
        <v>0</v>
      </c>
    </row>
    <row r="506" spans="1:16">
      <c r="A506" s="183"/>
      <c r="B506" s="184"/>
      <c r="C506" s="184"/>
      <c r="D506" s="153"/>
      <c r="E506" s="71" t="str">
        <f>IF(D506&gt;0,IF((LEFT(D506,2)=LEFT(Data!C$4,2)),"Intra","Inter"),"")</f>
        <v/>
      </c>
      <c r="F506" s="72">
        <f t="shared" si="39"/>
        <v>0</v>
      </c>
      <c r="G506" s="22"/>
      <c r="H506" s="23"/>
      <c r="I506" s="74">
        <f t="shared" si="40"/>
        <v>0</v>
      </c>
      <c r="J506" s="74">
        <f t="shared" si="41"/>
        <v>0</v>
      </c>
      <c r="K506" s="74">
        <f t="shared" si="41"/>
        <v>0</v>
      </c>
      <c r="M506" s="21"/>
      <c r="N506" s="74">
        <f t="shared" si="42"/>
        <v>0</v>
      </c>
      <c r="O506" s="74">
        <f t="shared" si="43"/>
        <v>0</v>
      </c>
      <c r="P506" s="74">
        <f t="shared" si="43"/>
        <v>0</v>
      </c>
    </row>
    <row r="507" spans="1:16">
      <c r="A507" s="183"/>
      <c r="B507" s="184"/>
      <c r="C507" s="184"/>
      <c r="D507" s="153"/>
      <c r="E507" s="71" t="str">
        <f>IF(D507&gt;0,IF((LEFT(D507,2)=LEFT(Data!C$4,2)),"Intra","Inter"),"")</f>
        <v/>
      </c>
      <c r="F507" s="72">
        <f t="shared" si="39"/>
        <v>0</v>
      </c>
      <c r="G507" s="22"/>
      <c r="H507" s="23"/>
      <c r="I507" s="74">
        <f t="shared" si="40"/>
        <v>0</v>
      </c>
      <c r="J507" s="74">
        <f t="shared" si="41"/>
        <v>0</v>
      </c>
      <c r="K507" s="74">
        <f t="shared" si="41"/>
        <v>0</v>
      </c>
      <c r="M507" s="21"/>
      <c r="N507" s="74">
        <f t="shared" si="42"/>
        <v>0</v>
      </c>
      <c r="O507" s="74">
        <f t="shared" si="43"/>
        <v>0</v>
      </c>
      <c r="P507" s="74">
        <f t="shared" si="43"/>
        <v>0</v>
      </c>
    </row>
    <row r="508" spans="1:16">
      <c r="A508" s="183"/>
      <c r="B508" s="184"/>
      <c r="C508" s="184"/>
      <c r="D508" s="153"/>
      <c r="E508" s="71" t="str">
        <f>IF(D508&gt;0,IF((LEFT(D508,2)=LEFT(Data!C$4,2)),"Intra","Inter"),"")</f>
        <v/>
      </c>
      <c r="F508" s="72">
        <f t="shared" si="39"/>
        <v>0</v>
      </c>
      <c r="G508" s="22"/>
      <c r="H508" s="23"/>
      <c r="I508" s="74">
        <f t="shared" si="40"/>
        <v>0</v>
      </c>
      <c r="J508" s="74">
        <f t="shared" si="41"/>
        <v>0</v>
      </c>
      <c r="K508" s="74">
        <f t="shared" si="41"/>
        <v>0</v>
      </c>
      <c r="M508" s="21"/>
      <c r="N508" s="74">
        <f t="shared" si="42"/>
        <v>0</v>
      </c>
      <c r="O508" s="74">
        <f t="shared" si="43"/>
        <v>0</v>
      </c>
      <c r="P508" s="74">
        <f t="shared" si="43"/>
        <v>0</v>
      </c>
    </row>
    <row r="509" spans="1:16">
      <c r="A509" s="183"/>
      <c r="B509" s="184"/>
      <c r="C509" s="184"/>
      <c r="D509" s="153"/>
      <c r="E509" s="71" t="str">
        <f>IF(D509&gt;0,IF((LEFT(D509,2)=LEFT(Data!C$4,2)),"Intra","Inter"),"")</f>
        <v/>
      </c>
      <c r="F509" s="72">
        <f t="shared" si="39"/>
        <v>0</v>
      </c>
      <c r="G509" s="22"/>
      <c r="H509" s="23"/>
      <c r="I509" s="74">
        <f t="shared" si="40"/>
        <v>0</v>
      </c>
      <c r="J509" s="74">
        <f t="shared" si="41"/>
        <v>0</v>
      </c>
      <c r="K509" s="74">
        <f t="shared" si="41"/>
        <v>0</v>
      </c>
      <c r="M509" s="21"/>
      <c r="N509" s="74">
        <f t="shared" si="42"/>
        <v>0</v>
      </c>
      <c r="O509" s="74">
        <f t="shared" si="43"/>
        <v>0</v>
      </c>
      <c r="P509" s="74">
        <f t="shared" si="43"/>
        <v>0</v>
      </c>
    </row>
    <row r="510" spans="1:16">
      <c r="A510" s="183"/>
      <c r="B510" s="184"/>
      <c r="C510" s="184"/>
      <c r="D510" s="153"/>
      <c r="E510" s="71" t="str">
        <f>IF(D510&gt;0,IF((LEFT(D510,2)=LEFT(Data!C$4,2)),"Intra","Inter"),"")</f>
        <v/>
      </c>
      <c r="F510" s="72">
        <f t="shared" si="39"/>
        <v>0</v>
      </c>
      <c r="G510" s="22"/>
      <c r="H510" s="23"/>
      <c r="I510" s="74">
        <f t="shared" si="40"/>
        <v>0</v>
      </c>
      <c r="J510" s="74">
        <f t="shared" si="41"/>
        <v>0</v>
      </c>
      <c r="K510" s="74">
        <f t="shared" si="41"/>
        <v>0</v>
      </c>
      <c r="M510" s="21"/>
      <c r="N510" s="74">
        <f t="shared" si="42"/>
        <v>0</v>
      </c>
      <c r="O510" s="74">
        <f t="shared" si="43"/>
        <v>0</v>
      </c>
      <c r="P510" s="74">
        <f t="shared" si="43"/>
        <v>0</v>
      </c>
    </row>
    <row r="511" spans="1:16">
      <c r="A511" s="183"/>
      <c r="B511" s="184"/>
      <c r="C511" s="184"/>
      <c r="D511" s="153"/>
      <c r="E511" s="71" t="str">
        <f>IF(D511&gt;0,IF((LEFT(D511,2)=LEFT(Data!C$4,2)),"Intra","Inter"),"")</f>
        <v/>
      </c>
      <c r="F511" s="72">
        <f t="shared" si="39"/>
        <v>0</v>
      </c>
      <c r="G511" s="22"/>
      <c r="H511" s="23"/>
      <c r="I511" s="74">
        <f t="shared" si="40"/>
        <v>0</v>
      </c>
      <c r="J511" s="74">
        <f t="shared" si="41"/>
        <v>0</v>
      </c>
      <c r="K511" s="74">
        <f t="shared" si="41"/>
        <v>0</v>
      </c>
      <c r="M511" s="21"/>
      <c r="N511" s="74">
        <f t="shared" si="42"/>
        <v>0</v>
      </c>
      <c r="O511" s="74">
        <f t="shared" si="43"/>
        <v>0</v>
      </c>
      <c r="P511" s="74">
        <f t="shared" si="43"/>
        <v>0</v>
      </c>
    </row>
    <row r="512" spans="1:16">
      <c r="A512" s="183"/>
      <c r="B512" s="184"/>
      <c r="C512" s="184"/>
      <c r="D512" s="153"/>
      <c r="E512" s="71" t="str">
        <f>IF(D512&gt;0,IF((LEFT(D512,2)=LEFT(Data!C$4,2)),"Intra","Inter"),"")</f>
        <v/>
      </c>
      <c r="F512" s="72">
        <f t="shared" si="39"/>
        <v>0</v>
      </c>
      <c r="G512" s="22"/>
      <c r="H512" s="23"/>
      <c r="I512" s="74">
        <f t="shared" si="40"/>
        <v>0</v>
      </c>
      <c r="J512" s="74">
        <f t="shared" si="41"/>
        <v>0</v>
      </c>
      <c r="K512" s="74">
        <f t="shared" si="41"/>
        <v>0</v>
      </c>
      <c r="M512" s="21"/>
      <c r="N512" s="74">
        <f t="shared" si="42"/>
        <v>0</v>
      </c>
      <c r="O512" s="74">
        <f t="shared" si="43"/>
        <v>0</v>
      </c>
      <c r="P512" s="74">
        <f t="shared" si="43"/>
        <v>0</v>
      </c>
    </row>
    <row r="513" spans="1:16">
      <c r="A513" s="183"/>
      <c r="B513" s="184"/>
      <c r="C513" s="184"/>
      <c r="D513" s="153"/>
      <c r="E513" s="71" t="str">
        <f>IF(D513&gt;0,IF((LEFT(D513,2)=LEFT(Data!C$4,2)),"Intra","Inter"),"")</f>
        <v/>
      </c>
      <c r="F513" s="72">
        <f t="shared" ref="F513:F576" si="44">ROUND(G513+I513+J513+K513,0)</f>
        <v>0</v>
      </c>
      <c r="G513" s="22"/>
      <c r="H513" s="23"/>
      <c r="I513" s="74">
        <f t="shared" si="40"/>
        <v>0</v>
      </c>
      <c r="J513" s="74">
        <f t="shared" si="41"/>
        <v>0</v>
      </c>
      <c r="K513" s="74">
        <f t="shared" si="41"/>
        <v>0</v>
      </c>
      <c r="M513" s="21"/>
      <c r="N513" s="74">
        <f t="shared" si="42"/>
        <v>0</v>
      </c>
      <c r="O513" s="74">
        <f t="shared" si="43"/>
        <v>0</v>
      </c>
      <c r="P513" s="74">
        <f t="shared" si="43"/>
        <v>0</v>
      </c>
    </row>
    <row r="514" spans="1:16">
      <c r="A514" s="183"/>
      <c r="B514" s="184"/>
      <c r="C514" s="184"/>
      <c r="D514" s="153"/>
      <c r="E514" s="71" t="str">
        <f>IF(D514&gt;0,IF((LEFT(D514,2)=LEFT(Data!C$4,2)),"Intra","Inter"),"")</f>
        <v/>
      </c>
      <c r="F514" s="72">
        <f t="shared" si="44"/>
        <v>0</v>
      </c>
      <c r="G514" s="22"/>
      <c r="H514" s="23"/>
      <c r="I514" s="74">
        <f t="shared" si="40"/>
        <v>0</v>
      </c>
      <c r="J514" s="74">
        <f t="shared" si="41"/>
        <v>0</v>
      </c>
      <c r="K514" s="74">
        <f t="shared" si="41"/>
        <v>0</v>
      </c>
      <c r="M514" s="21"/>
      <c r="N514" s="74">
        <f t="shared" si="42"/>
        <v>0</v>
      </c>
      <c r="O514" s="74">
        <f t="shared" si="43"/>
        <v>0</v>
      </c>
      <c r="P514" s="74">
        <f t="shared" si="43"/>
        <v>0</v>
      </c>
    </row>
    <row r="515" spans="1:16">
      <c r="A515" s="183"/>
      <c r="B515" s="184"/>
      <c r="C515" s="184"/>
      <c r="D515" s="153"/>
      <c r="E515" s="71" t="str">
        <f>IF(D515&gt;0,IF((LEFT(D515,2)=LEFT(Data!C$4,2)),"Intra","Inter"),"")</f>
        <v/>
      </c>
      <c r="F515" s="72">
        <f t="shared" si="44"/>
        <v>0</v>
      </c>
      <c r="G515" s="22"/>
      <c r="H515" s="23"/>
      <c r="I515" s="74">
        <f t="shared" si="40"/>
        <v>0</v>
      </c>
      <c r="J515" s="74">
        <f t="shared" si="41"/>
        <v>0</v>
      </c>
      <c r="K515" s="74">
        <f t="shared" si="41"/>
        <v>0</v>
      </c>
      <c r="M515" s="21"/>
      <c r="N515" s="74">
        <f t="shared" si="42"/>
        <v>0</v>
      </c>
      <c r="O515" s="74">
        <f t="shared" si="43"/>
        <v>0</v>
      </c>
      <c r="P515" s="74">
        <f t="shared" si="43"/>
        <v>0</v>
      </c>
    </row>
    <row r="516" spans="1:16">
      <c r="A516" s="183"/>
      <c r="B516" s="184"/>
      <c r="C516" s="184"/>
      <c r="D516" s="153"/>
      <c r="E516" s="71" t="str">
        <f>IF(D516&gt;0,IF((LEFT(D516,2)=LEFT(Data!C$4,2)),"Intra","Inter"),"")</f>
        <v/>
      </c>
      <c r="F516" s="72">
        <f t="shared" si="44"/>
        <v>0</v>
      </c>
      <c r="G516" s="22"/>
      <c r="H516" s="23"/>
      <c r="I516" s="74">
        <f t="shared" si="40"/>
        <v>0</v>
      </c>
      <c r="J516" s="74">
        <f t="shared" si="41"/>
        <v>0</v>
      </c>
      <c r="K516" s="74">
        <f t="shared" si="41"/>
        <v>0</v>
      </c>
      <c r="M516" s="21"/>
      <c r="N516" s="74">
        <f t="shared" si="42"/>
        <v>0</v>
      </c>
      <c r="O516" s="74">
        <f t="shared" si="43"/>
        <v>0</v>
      </c>
      <c r="P516" s="74">
        <f t="shared" si="43"/>
        <v>0</v>
      </c>
    </row>
    <row r="517" spans="1:16">
      <c r="A517" s="183"/>
      <c r="B517" s="184"/>
      <c r="C517" s="184"/>
      <c r="D517" s="153"/>
      <c r="E517" s="71" t="str">
        <f>IF(D517&gt;0,IF((LEFT(D517,2)=LEFT(Data!C$4,2)),"Intra","Inter"),"")</f>
        <v/>
      </c>
      <c r="F517" s="72">
        <f t="shared" si="44"/>
        <v>0</v>
      </c>
      <c r="G517" s="22"/>
      <c r="H517" s="23"/>
      <c r="I517" s="74">
        <f t="shared" si="40"/>
        <v>0</v>
      </c>
      <c r="J517" s="74">
        <f t="shared" si="41"/>
        <v>0</v>
      </c>
      <c r="K517" s="74">
        <f t="shared" si="41"/>
        <v>0</v>
      </c>
      <c r="M517" s="21"/>
      <c r="N517" s="74">
        <f t="shared" si="42"/>
        <v>0</v>
      </c>
      <c r="O517" s="74">
        <f t="shared" si="43"/>
        <v>0</v>
      </c>
      <c r="P517" s="74">
        <f t="shared" si="43"/>
        <v>0</v>
      </c>
    </row>
    <row r="518" spans="1:16">
      <c r="A518" s="183"/>
      <c r="B518" s="184"/>
      <c r="C518" s="184"/>
      <c r="D518" s="153"/>
      <c r="E518" s="71" t="str">
        <f>IF(D518&gt;0,IF((LEFT(D518,2)=LEFT(Data!C$4,2)),"Intra","Inter"),"")</f>
        <v/>
      </c>
      <c r="F518" s="72">
        <f t="shared" si="44"/>
        <v>0</v>
      </c>
      <c r="G518" s="22"/>
      <c r="H518" s="23"/>
      <c r="I518" s="74">
        <f t="shared" si="40"/>
        <v>0</v>
      </c>
      <c r="J518" s="74">
        <f t="shared" si="41"/>
        <v>0</v>
      </c>
      <c r="K518" s="74">
        <f t="shared" si="41"/>
        <v>0</v>
      </c>
      <c r="M518" s="21"/>
      <c r="N518" s="74">
        <f t="shared" si="42"/>
        <v>0</v>
      </c>
      <c r="O518" s="74">
        <f t="shared" si="43"/>
        <v>0</v>
      </c>
      <c r="P518" s="74">
        <f t="shared" si="43"/>
        <v>0</v>
      </c>
    </row>
    <row r="519" spans="1:16">
      <c r="A519" s="183"/>
      <c r="B519" s="184"/>
      <c r="C519" s="184"/>
      <c r="D519" s="153"/>
      <c r="E519" s="71" t="str">
        <f>IF(D519&gt;0,IF((LEFT(D519,2)=LEFT(Data!C$4,2)),"Intra","Inter"),"")</f>
        <v/>
      </c>
      <c r="F519" s="72">
        <f t="shared" si="44"/>
        <v>0</v>
      </c>
      <c r="G519" s="22"/>
      <c r="H519" s="23"/>
      <c r="I519" s="74">
        <f t="shared" si="40"/>
        <v>0</v>
      </c>
      <c r="J519" s="74">
        <f t="shared" si="41"/>
        <v>0</v>
      </c>
      <c r="K519" s="74">
        <f t="shared" si="41"/>
        <v>0</v>
      </c>
      <c r="M519" s="21"/>
      <c r="N519" s="74">
        <f t="shared" si="42"/>
        <v>0</v>
      </c>
      <c r="O519" s="74">
        <f t="shared" si="43"/>
        <v>0</v>
      </c>
      <c r="P519" s="74">
        <f t="shared" si="43"/>
        <v>0</v>
      </c>
    </row>
    <row r="520" spans="1:16">
      <c r="A520" s="183"/>
      <c r="B520" s="184"/>
      <c r="C520" s="184"/>
      <c r="D520" s="153"/>
      <c r="E520" s="71" t="str">
        <f>IF(D520&gt;0,IF((LEFT(D520,2)=LEFT(Data!C$4,2)),"Intra","Inter"),"")</f>
        <v/>
      </c>
      <c r="F520" s="72">
        <f t="shared" si="44"/>
        <v>0</v>
      </c>
      <c r="G520" s="22"/>
      <c r="H520" s="23"/>
      <c r="I520" s="74">
        <f t="shared" si="40"/>
        <v>0</v>
      </c>
      <c r="J520" s="74">
        <f t="shared" si="41"/>
        <v>0</v>
      </c>
      <c r="K520" s="74">
        <f t="shared" si="41"/>
        <v>0</v>
      </c>
      <c r="M520" s="21"/>
      <c r="N520" s="74">
        <f t="shared" si="42"/>
        <v>0</v>
      </c>
      <c r="O520" s="74">
        <f t="shared" si="43"/>
        <v>0</v>
      </c>
      <c r="P520" s="74">
        <f t="shared" si="43"/>
        <v>0</v>
      </c>
    </row>
    <row r="521" spans="1:16">
      <c r="A521" s="183"/>
      <c r="B521" s="184"/>
      <c r="C521" s="184"/>
      <c r="D521" s="153"/>
      <c r="E521" s="71" t="str">
        <f>IF(D521&gt;0,IF((LEFT(D521,2)=LEFT(Data!C$4,2)),"Intra","Inter"),"")</f>
        <v/>
      </c>
      <c r="F521" s="72">
        <f t="shared" si="44"/>
        <v>0</v>
      </c>
      <c r="G521" s="22"/>
      <c r="H521" s="23"/>
      <c r="I521" s="74">
        <f t="shared" si="40"/>
        <v>0</v>
      </c>
      <c r="J521" s="74">
        <f t="shared" si="41"/>
        <v>0</v>
      </c>
      <c r="K521" s="74">
        <f t="shared" si="41"/>
        <v>0</v>
      </c>
      <c r="M521" s="21"/>
      <c r="N521" s="74">
        <f t="shared" si="42"/>
        <v>0</v>
      </c>
      <c r="O521" s="74">
        <f t="shared" si="43"/>
        <v>0</v>
      </c>
      <c r="P521" s="74">
        <f t="shared" si="43"/>
        <v>0</v>
      </c>
    </row>
    <row r="522" spans="1:16">
      <c r="A522" s="183"/>
      <c r="B522" s="184"/>
      <c r="C522" s="184"/>
      <c r="D522" s="153"/>
      <c r="E522" s="71" t="str">
        <f>IF(D522&gt;0,IF((LEFT(D522,2)=LEFT(Data!C$4,2)),"Intra","Inter"),"")</f>
        <v/>
      </c>
      <c r="F522" s="72">
        <f t="shared" si="44"/>
        <v>0</v>
      </c>
      <c r="G522" s="22"/>
      <c r="H522" s="23"/>
      <c r="I522" s="74">
        <f t="shared" si="40"/>
        <v>0</v>
      </c>
      <c r="J522" s="74">
        <f t="shared" si="41"/>
        <v>0</v>
      </c>
      <c r="K522" s="74">
        <f t="shared" si="41"/>
        <v>0</v>
      </c>
      <c r="M522" s="21"/>
      <c r="N522" s="74">
        <f t="shared" si="42"/>
        <v>0</v>
      </c>
      <c r="O522" s="74">
        <f t="shared" si="43"/>
        <v>0</v>
      </c>
      <c r="P522" s="74">
        <f t="shared" si="43"/>
        <v>0</v>
      </c>
    </row>
    <row r="523" spans="1:16">
      <c r="A523" s="183"/>
      <c r="B523" s="184"/>
      <c r="C523" s="184"/>
      <c r="D523" s="153"/>
      <c r="E523" s="71" t="str">
        <f>IF(D523&gt;0,IF((LEFT(D523,2)=LEFT(Data!C$4,2)),"Intra","Inter"),"")</f>
        <v/>
      </c>
      <c r="F523" s="72">
        <f t="shared" si="44"/>
        <v>0</v>
      </c>
      <c r="G523" s="22"/>
      <c r="H523" s="23"/>
      <c r="I523" s="74">
        <f t="shared" si="40"/>
        <v>0</v>
      </c>
      <c r="J523" s="74">
        <f t="shared" si="41"/>
        <v>0</v>
      </c>
      <c r="K523" s="74">
        <f t="shared" si="41"/>
        <v>0</v>
      </c>
      <c r="M523" s="21"/>
      <c r="N523" s="74">
        <f t="shared" si="42"/>
        <v>0</v>
      </c>
      <c r="O523" s="74">
        <f t="shared" si="43"/>
        <v>0</v>
      </c>
      <c r="P523" s="74">
        <f t="shared" si="43"/>
        <v>0</v>
      </c>
    </row>
    <row r="524" spans="1:16">
      <c r="A524" s="183"/>
      <c r="B524" s="184"/>
      <c r="C524" s="184"/>
      <c r="D524" s="153"/>
      <c r="E524" s="71" t="str">
        <f>IF(D524&gt;0,IF((LEFT(D524,2)=LEFT(Data!C$4,2)),"Intra","Inter"),"")</f>
        <v/>
      </c>
      <c r="F524" s="72">
        <f t="shared" si="44"/>
        <v>0</v>
      </c>
      <c r="G524" s="22"/>
      <c r="H524" s="23"/>
      <c r="I524" s="74">
        <f t="shared" ref="I524:I587" si="45">IF($E524="inter",IF($H524&lt;&gt;"Exempt",IF($H524&lt;&gt;"Non GST",($G524*($H524)),(0)),(0)),(0))</f>
        <v>0</v>
      </c>
      <c r="J524" s="74">
        <f t="shared" ref="J524:K587" si="46">IF($E524="intra",IF($H524&lt;&gt;"Exempt",IF($H524&lt;&gt;"Non GST",($G524*($H524/2)),(0)),(0)),(0))</f>
        <v>0</v>
      </c>
      <c r="K524" s="74">
        <f t="shared" si="46"/>
        <v>0</v>
      </c>
      <c r="M524" s="21"/>
      <c r="N524" s="74">
        <f t="shared" ref="N524:N587" si="47">IF($M524="Yes",IF($E524="Inter",($G524*(2%)),(0)),(0))</f>
        <v>0</v>
      </c>
      <c r="O524" s="74">
        <f t="shared" ref="O524:P587" si="48">IF($M524="Yes",IF($E524="Intra",($G524*(1%)),(0)),(0))</f>
        <v>0</v>
      </c>
      <c r="P524" s="74">
        <f t="shared" si="48"/>
        <v>0</v>
      </c>
    </row>
    <row r="525" spans="1:16">
      <c r="A525" s="183"/>
      <c r="B525" s="184"/>
      <c r="C525" s="184"/>
      <c r="D525" s="153"/>
      <c r="E525" s="71" t="str">
        <f>IF(D525&gt;0,IF((LEFT(D525,2)=LEFT(Data!C$4,2)),"Intra","Inter"),"")</f>
        <v/>
      </c>
      <c r="F525" s="72">
        <f t="shared" si="44"/>
        <v>0</v>
      </c>
      <c r="G525" s="22"/>
      <c r="H525" s="23"/>
      <c r="I525" s="74">
        <f t="shared" si="45"/>
        <v>0</v>
      </c>
      <c r="J525" s="74">
        <f t="shared" si="46"/>
        <v>0</v>
      </c>
      <c r="K525" s="74">
        <f t="shared" si="46"/>
        <v>0</v>
      </c>
      <c r="M525" s="21"/>
      <c r="N525" s="74">
        <f t="shared" si="47"/>
        <v>0</v>
      </c>
      <c r="O525" s="74">
        <f t="shared" si="48"/>
        <v>0</v>
      </c>
      <c r="P525" s="74">
        <f t="shared" si="48"/>
        <v>0</v>
      </c>
    </row>
    <row r="526" spans="1:16">
      <c r="A526" s="183"/>
      <c r="B526" s="184"/>
      <c r="C526" s="184"/>
      <c r="D526" s="153"/>
      <c r="E526" s="71" t="str">
        <f>IF(D526&gt;0,IF((LEFT(D526,2)=LEFT(Data!C$4,2)),"Intra","Inter"),"")</f>
        <v/>
      </c>
      <c r="F526" s="72">
        <f t="shared" si="44"/>
        <v>0</v>
      </c>
      <c r="G526" s="22"/>
      <c r="H526" s="23"/>
      <c r="I526" s="74">
        <f t="shared" si="45"/>
        <v>0</v>
      </c>
      <c r="J526" s="74">
        <f t="shared" si="46"/>
        <v>0</v>
      </c>
      <c r="K526" s="74">
        <f t="shared" si="46"/>
        <v>0</v>
      </c>
      <c r="M526" s="21"/>
      <c r="N526" s="74">
        <f t="shared" si="47"/>
        <v>0</v>
      </c>
      <c r="O526" s="74">
        <f t="shared" si="48"/>
        <v>0</v>
      </c>
      <c r="P526" s="74">
        <f t="shared" si="48"/>
        <v>0</v>
      </c>
    </row>
    <row r="527" spans="1:16">
      <c r="A527" s="183"/>
      <c r="B527" s="184"/>
      <c r="C527" s="184"/>
      <c r="D527" s="153"/>
      <c r="E527" s="71" t="str">
        <f>IF(D527&gt;0,IF((LEFT(D527,2)=LEFT(Data!C$4,2)),"Intra","Inter"),"")</f>
        <v/>
      </c>
      <c r="F527" s="72">
        <f t="shared" si="44"/>
        <v>0</v>
      </c>
      <c r="G527" s="22"/>
      <c r="H527" s="23"/>
      <c r="I527" s="74">
        <f t="shared" si="45"/>
        <v>0</v>
      </c>
      <c r="J527" s="74">
        <f t="shared" si="46"/>
        <v>0</v>
      </c>
      <c r="K527" s="74">
        <f t="shared" si="46"/>
        <v>0</v>
      </c>
      <c r="M527" s="21"/>
      <c r="N527" s="74">
        <f t="shared" si="47"/>
        <v>0</v>
      </c>
      <c r="O527" s="74">
        <f t="shared" si="48"/>
        <v>0</v>
      </c>
      <c r="P527" s="74">
        <f t="shared" si="48"/>
        <v>0</v>
      </c>
    </row>
    <row r="528" spans="1:16">
      <c r="A528" s="183"/>
      <c r="B528" s="184"/>
      <c r="C528" s="184"/>
      <c r="D528" s="153"/>
      <c r="E528" s="71" t="str">
        <f>IF(D528&gt;0,IF((LEFT(D528,2)=LEFT(Data!C$4,2)),"Intra","Inter"),"")</f>
        <v/>
      </c>
      <c r="F528" s="72">
        <f t="shared" si="44"/>
        <v>0</v>
      </c>
      <c r="G528" s="22"/>
      <c r="H528" s="23"/>
      <c r="I528" s="74">
        <f t="shared" si="45"/>
        <v>0</v>
      </c>
      <c r="J528" s="74">
        <f t="shared" si="46"/>
        <v>0</v>
      </c>
      <c r="K528" s="74">
        <f t="shared" si="46"/>
        <v>0</v>
      </c>
      <c r="M528" s="21"/>
      <c r="N528" s="74">
        <f t="shared" si="47"/>
        <v>0</v>
      </c>
      <c r="O528" s="74">
        <f t="shared" si="48"/>
        <v>0</v>
      </c>
      <c r="P528" s="74">
        <f t="shared" si="48"/>
        <v>0</v>
      </c>
    </row>
    <row r="529" spans="1:16">
      <c r="A529" s="183"/>
      <c r="B529" s="184"/>
      <c r="C529" s="184"/>
      <c r="D529" s="153"/>
      <c r="E529" s="71" t="str">
        <f>IF(D529&gt;0,IF((LEFT(D529,2)=LEFT(Data!C$4,2)),"Intra","Inter"),"")</f>
        <v/>
      </c>
      <c r="F529" s="72">
        <f t="shared" si="44"/>
        <v>0</v>
      </c>
      <c r="G529" s="22"/>
      <c r="H529" s="23"/>
      <c r="I529" s="74">
        <f t="shared" si="45"/>
        <v>0</v>
      </c>
      <c r="J529" s="74">
        <f t="shared" si="46"/>
        <v>0</v>
      </c>
      <c r="K529" s="74">
        <f t="shared" si="46"/>
        <v>0</v>
      </c>
      <c r="M529" s="21"/>
      <c r="N529" s="74">
        <f t="shared" si="47"/>
        <v>0</v>
      </c>
      <c r="O529" s="74">
        <f t="shared" si="48"/>
        <v>0</v>
      </c>
      <c r="P529" s="74">
        <f t="shared" si="48"/>
        <v>0</v>
      </c>
    </row>
    <row r="530" spans="1:16">
      <c r="A530" s="183"/>
      <c r="B530" s="184"/>
      <c r="C530" s="184"/>
      <c r="D530" s="153"/>
      <c r="E530" s="71" t="str">
        <f>IF(D530&gt;0,IF((LEFT(D530,2)=LEFT(Data!C$4,2)),"Intra","Inter"),"")</f>
        <v/>
      </c>
      <c r="F530" s="72">
        <f t="shared" si="44"/>
        <v>0</v>
      </c>
      <c r="G530" s="22"/>
      <c r="H530" s="23"/>
      <c r="I530" s="74">
        <f t="shared" si="45"/>
        <v>0</v>
      </c>
      <c r="J530" s="74">
        <f t="shared" si="46"/>
        <v>0</v>
      </c>
      <c r="K530" s="74">
        <f t="shared" si="46"/>
        <v>0</v>
      </c>
      <c r="M530" s="21"/>
      <c r="N530" s="74">
        <f t="shared" si="47"/>
        <v>0</v>
      </c>
      <c r="O530" s="74">
        <f t="shared" si="48"/>
        <v>0</v>
      </c>
      <c r="P530" s="74">
        <f t="shared" si="48"/>
        <v>0</v>
      </c>
    </row>
    <row r="531" spans="1:16">
      <c r="A531" s="183"/>
      <c r="B531" s="184"/>
      <c r="C531" s="184"/>
      <c r="D531" s="153"/>
      <c r="E531" s="71" t="str">
        <f>IF(D531&gt;0,IF((LEFT(D531,2)=LEFT(Data!C$4,2)),"Intra","Inter"),"")</f>
        <v/>
      </c>
      <c r="F531" s="72">
        <f t="shared" si="44"/>
        <v>0</v>
      </c>
      <c r="G531" s="22"/>
      <c r="H531" s="23"/>
      <c r="I531" s="74">
        <f t="shared" si="45"/>
        <v>0</v>
      </c>
      <c r="J531" s="74">
        <f t="shared" si="46"/>
        <v>0</v>
      </c>
      <c r="K531" s="74">
        <f t="shared" si="46"/>
        <v>0</v>
      </c>
      <c r="M531" s="21"/>
      <c r="N531" s="74">
        <f t="shared" si="47"/>
        <v>0</v>
      </c>
      <c r="O531" s="74">
        <f t="shared" si="48"/>
        <v>0</v>
      </c>
      <c r="P531" s="74">
        <f t="shared" si="48"/>
        <v>0</v>
      </c>
    </row>
    <row r="532" spans="1:16">
      <c r="A532" s="183"/>
      <c r="B532" s="184"/>
      <c r="C532" s="184"/>
      <c r="D532" s="153"/>
      <c r="E532" s="71" t="str">
        <f>IF(D532&gt;0,IF((LEFT(D532,2)=LEFT(Data!C$4,2)),"Intra","Inter"),"")</f>
        <v/>
      </c>
      <c r="F532" s="72">
        <f t="shared" si="44"/>
        <v>0</v>
      </c>
      <c r="G532" s="22"/>
      <c r="H532" s="23"/>
      <c r="I532" s="74">
        <f t="shared" si="45"/>
        <v>0</v>
      </c>
      <c r="J532" s="74">
        <f t="shared" si="46"/>
        <v>0</v>
      </c>
      <c r="K532" s="74">
        <f t="shared" si="46"/>
        <v>0</v>
      </c>
      <c r="M532" s="21"/>
      <c r="N532" s="74">
        <f t="shared" si="47"/>
        <v>0</v>
      </c>
      <c r="O532" s="74">
        <f t="shared" si="48"/>
        <v>0</v>
      </c>
      <c r="P532" s="74">
        <f t="shared" si="48"/>
        <v>0</v>
      </c>
    </row>
    <row r="533" spans="1:16">
      <c r="A533" s="183"/>
      <c r="B533" s="184"/>
      <c r="C533" s="184"/>
      <c r="D533" s="153"/>
      <c r="E533" s="71" t="str">
        <f>IF(D533&gt;0,IF((LEFT(D533,2)=LEFT(Data!C$4,2)),"Intra","Inter"),"")</f>
        <v/>
      </c>
      <c r="F533" s="72">
        <f t="shared" si="44"/>
        <v>0</v>
      </c>
      <c r="G533" s="22"/>
      <c r="H533" s="23"/>
      <c r="I533" s="74">
        <f t="shared" si="45"/>
        <v>0</v>
      </c>
      <c r="J533" s="74">
        <f t="shared" si="46"/>
        <v>0</v>
      </c>
      <c r="K533" s="74">
        <f t="shared" si="46"/>
        <v>0</v>
      </c>
      <c r="M533" s="21"/>
      <c r="N533" s="74">
        <f t="shared" si="47"/>
        <v>0</v>
      </c>
      <c r="O533" s="74">
        <f t="shared" si="48"/>
        <v>0</v>
      </c>
      <c r="P533" s="74">
        <f t="shared" si="48"/>
        <v>0</v>
      </c>
    </row>
    <row r="534" spans="1:16">
      <c r="A534" s="183"/>
      <c r="B534" s="184"/>
      <c r="C534" s="184"/>
      <c r="D534" s="153"/>
      <c r="E534" s="71" t="str">
        <f>IF(D534&gt;0,IF((LEFT(D534,2)=LEFT(Data!C$4,2)),"Intra","Inter"),"")</f>
        <v/>
      </c>
      <c r="F534" s="72">
        <f t="shared" si="44"/>
        <v>0</v>
      </c>
      <c r="G534" s="22"/>
      <c r="H534" s="23"/>
      <c r="I534" s="74">
        <f t="shared" si="45"/>
        <v>0</v>
      </c>
      <c r="J534" s="74">
        <f t="shared" si="46"/>
        <v>0</v>
      </c>
      <c r="K534" s="74">
        <f t="shared" si="46"/>
        <v>0</v>
      </c>
      <c r="M534" s="21"/>
      <c r="N534" s="74">
        <f t="shared" si="47"/>
        <v>0</v>
      </c>
      <c r="O534" s="74">
        <f t="shared" si="48"/>
        <v>0</v>
      </c>
      <c r="P534" s="74">
        <f t="shared" si="48"/>
        <v>0</v>
      </c>
    </row>
    <row r="535" spans="1:16">
      <c r="A535" s="183"/>
      <c r="B535" s="184"/>
      <c r="C535" s="184"/>
      <c r="D535" s="153"/>
      <c r="E535" s="71" t="str">
        <f>IF(D535&gt;0,IF((LEFT(D535,2)=LEFT(Data!C$4,2)),"Intra","Inter"),"")</f>
        <v/>
      </c>
      <c r="F535" s="72">
        <f t="shared" si="44"/>
        <v>0</v>
      </c>
      <c r="G535" s="22"/>
      <c r="H535" s="23"/>
      <c r="I535" s="74">
        <f t="shared" si="45"/>
        <v>0</v>
      </c>
      <c r="J535" s="74">
        <f t="shared" si="46"/>
        <v>0</v>
      </c>
      <c r="K535" s="74">
        <f t="shared" si="46"/>
        <v>0</v>
      </c>
      <c r="M535" s="21"/>
      <c r="N535" s="74">
        <f t="shared" si="47"/>
        <v>0</v>
      </c>
      <c r="O535" s="74">
        <f t="shared" si="48"/>
        <v>0</v>
      </c>
      <c r="P535" s="74">
        <f t="shared" si="48"/>
        <v>0</v>
      </c>
    </row>
    <row r="536" spans="1:16">
      <c r="A536" s="183"/>
      <c r="B536" s="184"/>
      <c r="C536" s="184"/>
      <c r="D536" s="153"/>
      <c r="E536" s="71" t="str">
        <f>IF(D536&gt;0,IF((LEFT(D536,2)=LEFT(Data!C$4,2)),"Intra","Inter"),"")</f>
        <v/>
      </c>
      <c r="F536" s="72">
        <f t="shared" si="44"/>
        <v>0</v>
      </c>
      <c r="G536" s="22"/>
      <c r="H536" s="23"/>
      <c r="I536" s="74">
        <f t="shared" si="45"/>
        <v>0</v>
      </c>
      <c r="J536" s="74">
        <f t="shared" si="46"/>
        <v>0</v>
      </c>
      <c r="K536" s="74">
        <f t="shared" si="46"/>
        <v>0</v>
      </c>
      <c r="M536" s="21"/>
      <c r="N536" s="74">
        <f t="shared" si="47"/>
        <v>0</v>
      </c>
      <c r="O536" s="74">
        <f t="shared" si="48"/>
        <v>0</v>
      </c>
      <c r="P536" s="74">
        <f t="shared" si="48"/>
        <v>0</v>
      </c>
    </row>
    <row r="537" spans="1:16">
      <c r="A537" s="183"/>
      <c r="B537" s="184"/>
      <c r="C537" s="184"/>
      <c r="D537" s="153"/>
      <c r="E537" s="71" t="str">
        <f>IF(D537&gt;0,IF((LEFT(D537,2)=LEFT(Data!C$4,2)),"Intra","Inter"),"")</f>
        <v/>
      </c>
      <c r="F537" s="72">
        <f t="shared" si="44"/>
        <v>0</v>
      </c>
      <c r="G537" s="22"/>
      <c r="H537" s="23"/>
      <c r="I537" s="74">
        <f t="shared" si="45"/>
        <v>0</v>
      </c>
      <c r="J537" s="74">
        <f t="shared" si="46"/>
        <v>0</v>
      </c>
      <c r="K537" s="74">
        <f t="shared" si="46"/>
        <v>0</v>
      </c>
      <c r="M537" s="21"/>
      <c r="N537" s="74">
        <f t="shared" si="47"/>
        <v>0</v>
      </c>
      <c r="O537" s="74">
        <f t="shared" si="48"/>
        <v>0</v>
      </c>
      <c r="P537" s="74">
        <f t="shared" si="48"/>
        <v>0</v>
      </c>
    </row>
    <row r="538" spans="1:16">
      <c r="A538" s="183"/>
      <c r="B538" s="184"/>
      <c r="C538" s="184"/>
      <c r="D538" s="153"/>
      <c r="E538" s="71" t="str">
        <f>IF(D538&gt;0,IF((LEFT(D538,2)=LEFT(Data!C$4,2)),"Intra","Inter"),"")</f>
        <v/>
      </c>
      <c r="F538" s="72">
        <f t="shared" si="44"/>
        <v>0</v>
      </c>
      <c r="G538" s="22"/>
      <c r="H538" s="23"/>
      <c r="I538" s="74">
        <f t="shared" si="45"/>
        <v>0</v>
      </c>
      <c r="J538" s="74">
        <f t="shared" si="46"/>
        <v>0</v>
      </c>
      <c r="K538" s="74">
        <f t="shared" si="46"/>
        <v>0</v>
      </c>
      <c r="M538" s="21"/>
      <c r="N538" s="74">
        <f t="shared" si="47"/>
        <v>0</v>
      </c>
      <c r="O538" s="74">
        <f t="shared" si="48"/>
        <v>0</v>
      </c>
      <c r="P538" s="74">
        <f t="shared" si="48"/>
        <v>0</v>
      </c>
    </row>
    <row r="539" spans="1:16">
      <c r="A539" s="183"/>
      <c r="B539" s="184"/>
      <c r="C539" s="184"/>
      <c r="D539" s="153"/>
      <c r="E539" s="71" t="str">
        <f>IF(D539&gt;0,IF((LEFT(D539,2)=LEFT(Data!C$4,2)),"Intra","Inter"),"")</f>
        <v/>
      </c>
      <c r="F539" s="72">
        <f t="shared" si="44"/>
        <v>0</v>
      </c>
      <c r="G539" s="22"/>
      <c r="H539" s="23"/>
      <c r="I539" s="74">
        <f t="shared" si="45"/>
        <v>0</v>
      </c>
      <c r="J539" s="74">
        <f t="shared" si="46"/>
        <v>0</v>
      </c>
      <c r="K539" s="74">
        <f t="shared" si="46"/>
        <v>0</v>
      </c>
      <c r="M539" s="21"/>
      <c r="N539" s="74">
        <f t="shared" si="47"/>
        <v>0</v>
      </c>
      <c r="O539" s="74">
        <f t="shared" si="48"/>
        <v>0</v>
      </c>
      <c r="P539" s="74">
        <f t="shared" si="48"/>
        <v>0</v>
      </c>
    </row>
    <row r="540" spans="1:16">
      <c r="A540" s="183"/>
      <c r="B540" s="184"/>
      <c r="C540" s="184"/>
      <c r="D540" s="153"/>
      <c r="E540" s="71" t="str">
        <f>IF(D540&gt;0,IF((LEFT(D540,2)=LEFT(Data!C$4,2)),"Intra","Inter"),"")</f>
        <v/>
      </c>
      <c r="F540" s="72">
        <f t="shared" si="44"/>
        <v>0</v>
      </c>
      <c r="G540" s="22"/>
      <c r="H540" s="23"/>
      <c r="I540" s="74">
        <f t="shared" si="45"/>
        <v>0</v>
      </c>
      <c r="J540" s="74">
        <f t="shared" si="46"/>
        <v>0</v>
      </c>
      <c r="K540" s="74">
        <f t="shared" si="46"/>
        <v>0</v>
      </c>
      <c r="M540" s="21"/>
      <c r="N540" s="74">
        <f t="shared" si="47"/>
        <v>0</v>
      </c>
      <c r="O540" s="74">
        <f t="shared" si="48"/>
        <v>0</v>
      </c>
      <c r="P540" s="74">
        <f t="shared" si="48"/>
        <v>0</v>
      </c>
    </row>
    <row r="541" spans="1:16">
      <c r="A541" s="183"/>
      <c r="B541" s="184"/>
      <c r="C541" s="184"/>
      <c r="D541" s="153"/>
      <c r="E541" s="71" t="str">
        <f>IF(D541&gt;0,IF((LEFT(D541,2)=LEFT(Data!C$4,2)),"Intra","Inter"),"")</f>
        <v/>
      </c>
      <c r="F541" s="72">
        <f t="shared" si="44"/>
        <v>0</v>
      </c>
      <c r="G541" s="22"/>
      <c r="H541" s="23"/>
      <c r="I541" s="74">
        <f t="shared" si="45"/>
        <v>0</v>
      </c>
      <c r="J541" s="74">
        <f t="shared" si="46"/>
        <v>0</v>
      </c>
      <c r="K541" s="74">
        <f t="shared" si="46"/>
        <v>0</v>
      </c>
      <c r="M541" s="21"/>
      <c r="N541" s="74">
        <f t="shared" si="47"/>
        <v>0</v>
      </c>
      <c r="O541" s="74">
        <f t="shared" si="48"/>
        <v>0</v>
      </c>
      <c r="P541" s="74">
        <f t="shared" si="48"/>
        <v>0</v>
      </c>
    </row>
    <row r="542" spans="1:16">
      <c r="A542" s="183"/>
      <c r="B542" s="184"/>
      <c r="C542" s="184"/>
      <c r="D542" s="153"/>
      <c r="E542" s="71" t="str">
        <f>IF(D542&gt;0,IF((LEFT(D542,2)=LEFT(Data!C$4,2)),"Intra","Inter"),"")</f>
        <v/>
      </c>
      <c r="F542" s="72">
        <f t="shared" si="44"/>
        <v>0</v>
      </c>
      <c r="G542" s="22"/>
      <c r="H542" s="23"/>
      <c r="I542" s="74">
        <f t="shared" si="45"/>
        <v>0</v>
      </c>
      <c r="J542" s="74">
        <f t="shared" si="46"/>
        <v>0</v>
      </c>
      <c r="K542" s="74">
        <f t="shared" si="46"/>
        <v>0</v>
      </c>
      <c r="M542" s="21"/>
      <c r="N542" s="74">
        <f t="shared" si="47"/>
        <v>0</v>
      </c>
      <c r="O542" s="74">
        <f t="shared" si="48"/>
        <v>0</v>
      </c>
      <c r="P542" s="74">
        <f t="shared" si="48"/>
        <v>0</v>
      </c>
    </row>
    <row r="543" spans="1:16">
      <c r="A543" s="183"/>
      <c r="B543" s="184"/>
      <c r="C543" s="184"/>
      <c r="D543" s="153"/>
      <c r="E543" s="71" t="str">
        <f>IF(D543&gt;0,IF((LEFT(D543,2)=LEFT(Data!C$4,2)),"Intra","Inter"),"")</f>
        <v/>
      </c>
      <c r="F543" s="72">
        <f t="shared" si="44"/>
        <v>0</v>
      </c>
      <c r="G543" s="22"/>
      <c r="H543" s="23"/>
      <c r="I543" s="74">
        <f t="shared" si="45"/>
        <v>0</v>
      </c>
      <c r="J543" s="74">
        <f t="shared" si="46"/>
        <v>0</v>
      </c>
      <c r="K543" s="74">
        <f t="shared" si="46"/>
        <v>0</v>
      </c>
      <c r="M543" s="21"/>
      <c r="N543" s="74">
        <f t="shared" si="47"/>
        <v>0</v>
      </c>
      <c r="O543" s="74">
        <f t="shared" si="48"/>
        <v>0</v>
      </c>
      <c r="P543" s="74">
        <f t="shared" si="48"/>
        <v>0</v>
      </c>
    </row>
    <row r="544" spans="1:16">
      <c r="A544" s="183"/>
      <c r="B544" s="184"/>
      <c r="C544" s="184"/>
      <c r="D544" s="153"/>
      <c r="E544" s="71" t="str">
        <f>IF(D544&gt;0,IF((LEFT(D544,2)=LEFT(Data!C$4,2)),"Intra","Inter"),"")</f>
        <v/>
      </c>
      <c r="F544" s="72">
        <f t="shared" si="44"/>
        <v>0</v>
      </c>
      <c r="G544" s="22"/>
      <c r="H544" s="23"/>
      <c r="I544" s="74">
        <f t="shared" si="45"/>
        <v>0</v>
      </c>
      <c r="J544" s="74">
        <f t="shared" si="46"/>
        <v>0</v>
      </c>
      <c r="K544" s="74">
        <f t="shared" si="46"/>
        <v>0</v>
      </c>
      <c r="M544" s="21"/>
      <c r="N544" s="74">
        <f t="shared" si="47"/>
        <v>0</v>
      </c>
      <c r="O544" s="74">
        <f t="shared" si="48"/>
        <v>0</v>
      </c>
      <c r="P544" s="74">
        <f t="shared" si="48"/>
        <v>0</v>
      </c>
    </row>
    <row r="545" spans="1:16">
      <c r="A545" s="183"/>
      <c r="B545" s="184"/>
      <c r="C545" s="184"/>
      <c r="D545" s="153"/>
      <c r="E545" s="71" t="str">
        <f>IF(D545&gt;0,IF((LEFT(D545,2)=LEFT(Data!C$4,2)),"Intra","Inter"),"")</f>
        <v/>
      </c>
      <c r="F545" s="72">
        <f t="shared" si="44"/>
        <v>0</v>
      </c>
      <c r="G545" s="22"/>
      <c r="H545" s="23"/>
      <c r="I545" s="74">
        <f t="shared" si="45"/>
        <v>0</v>
      </c>
      <c r="J545" s="74">
        <f t="shared" si="46"/>
        <v>0</v>
      </c>
      <c r="K545" s="74">
        <f t="shared" si="46"/>
        <v>0</v>
      </c>
      <c r="M545" s="21"/>
      <c r="N545" s="74">
        <f t="shared" si="47"/>
        <v>0</v>
      </c>
      <c r="O545" s="74">
        <f t="shared" si="48"/>
        <v>0</v>
      </c>
      <c r="P545" s="74">
        <f t="shared" si="48"/>
        <v>0</v>
      </c>
    </row>
    <row r="546" spans="1:16">
      <c r="A546" s="183"/>
      <c r="B546" s="184"/>
      <c r="C546" s="184"/>
      <c r="D546" s="153"/>
      <c r="E546" s="71" t="str">
        <f>IF(D546&gt;0,IF((LEFT(D546,2)=LEFT(Data!C$4,2)),"Intra","Inter"),"")</f>
        <v/>
      </c>
      <c r="F546" s="72">
        <f t="shared" si="44"/>
        <v>0</v>
      </c>
      <c r="G546" s="22"/>
      <c r="H546" s="23"/>
      <c r="I546" s="74">
        <f t="shared" si="45"/>
        <v>0</v>
      </c>
      <c r="J546" s="74">
        <f t="shared" si="46"/>
        <v>0</v>
      </c>
      <c r="K546" s="74">
        <f t="shared" si="46"/>
        <v>0</v>
      </c>
      <c r="M546" s="21"/>
      <c r="N546" s="74">
        <f t="shared" si="47"/>
        <v>0</v>
      </c>
      <c r="O546" s="74">
        <f t="shared" si="48"/>
        <v>0</v>
      </c>
      <c r="P546" s="74">
        <f t="shared" si="48"/>
        <v>0</v>
      </c>
    </row>
    <row r="547" spans="1:16">
      <c r="A547" s="183"/>
      <c r="B547" s="184"/>
      <c r="C547" s="184"/>
      <c r="D547" s="153"/>
      <c r="E547" s="71" t="str">
        <f>IF(D547&gt;0,IF((LEFT(D547,2)=LEFT(Data!C$4,2)),"Intra","Inter"),"")</f>
        <v/>
      </c>
      <c r="F547" s="72">
        <f t="shared" si="44"/>
        <v>0</v>
      </c>
      <c r="G547" s="22"/>
      <c r="H547" s="23"/>
      <c r="I547" s="74">
        <f t="shared" si="45"/>
        <v>0</v>
      </c>
      <c r="J547" s="74">
        <f t="shared" si="46"/>
        <v>0</v>
      </c>
      <c r="K547" s="74">
        <f t="shared" si="46"/>
        <v>0</v>
      </c>
      <c r="M547" s="21"/>
      <c r="N547" s="74">
        <f t="shared" si="47"/>
        <v>0</v>
      </c>
      <c r="O547" s="74">
        <f t="shared" si="48"/>
        <v>0</v>
      </c>
      <c r="P547" s="74">
        <f t="shared" si="48"/>
        <v>0</v>
      </c>
    </row>
    <row r="548" spans="1:16">
      <c r="A548" s="183"/>
      <c r="B548" s="184"/>
      <c r="C548" s="184"/>
      <c r="D548" s="153"/>
      <c r="E548" s="71" t="str">
        <f>IF(D548&gt;0,IF((LEFT(D548,2)=LEFT(Data!C$4,2)),"Intra","Inter"),"")</f>
        <v/>
      </c>
      <c r="F548" s="72">
        <f t="shared" si="44"/>
        <v>0</v>
      </c>
      <c r="G548" s="22"/>
      <c r="H548" s="23"/>
      <c r="I548" s="74">
        <f t="shared" si="45"/>
        <v>0</v>
      </c>
      <c r="J548" s="74">
        <f t="shared" si="46"/>
        <v>0</v>
      </c>
      <c r="K548" s="74">
        <f t="shared" si="46"/>
        <v>0</v>
      </c>
      <c r="M548" s="21"/>
      <c r="N548" s="74">
        <f t="shared" si="47"/>
        <v>0</v>
      </c>
      <c r="O548" s="74">
        <f t="shared" si="48"/>
        <v>0</v>
      </c>
      <c r="P548" s="74">
        <f t="shared" si="48"/>
        <v>0</v>
      </c>
    </row>
    <row r="549" spans="1:16">
      <c r="A549" s="183"/>
      <c r="B549" s="184"/>
      <c r="C549" s="184"/>
      <c r="D549" s="153"/>
      <c r="E549" s="71" t="str">
        <f>IF(D549&gt;0,IF((LEFT(D549,2)=LEFT(Data!C$4,2)),"Intra","Inter"),"")</f>
        <v/>
      </c>
      <c r="F549" s="72">
        <f t="shared" si="44"/>
        <v>0</v>
      </c>
      <c r="G549" s="22"/>
      <c r="H549" s="23"/>
      <c r="I549" s="74">
        <f t="shared" si="45"/>
        <v>0</v>
      </c>
      <c r="J549" s="74">
        <f t="shared" si="46"/>
        <v>0</v>
      </c>
      <c r="K549" s="74">
        <f t="shared" si="46"/>
        <v>0</v>
      </c>
      <c r="M549" s="21"/>
      <c r="N549" s="74">
        <f t="shared" si="47"/>
        <v>0</v>
      </c>
      <c r="O549" s="74">
        <f t="shared" si="48"/>
        <v>0</v>
      </c>
      <c r="P549" s="74">
        <f t="shared" si="48"/>
        <v>0</v>
      </c>
    </row>
    <row r="550" spans="1:16">
      <c r="A550" s="183"/>
      <c r="B550" s="184"/>
      <c r="C550" s="184"/>
      <c r="D550" s="153"/>
      <c r="E550" s="71" t="str">
        <f>IF(D550&gt;0,IF((LEFT(D550,2)=LEFT(Data!C$4,2)),"Intra","Inter"),"")</f>
        <v/>
      </c>
      <c r="F550" s="72">
        <f t="shared" si="44"/>
        <v>0</v>
      </c>
      <c r="G550" s="22"/>
      <c r="H550" s="23"/>
      <c r="I550" s="74">
        <f t="shared" si="45"/>
        <v>0</v>
      </c>
      <c r="J550" s="74">
        <f t="shared" si="46"/>
        <v>0</v>
      </c>
      <c r="K550" s="74">
        <f t="shared" si="46"/>
        <v>0</v>
      </c>
      <c r="M550" s="21"/>
      <c r="N550" s="74">
        <f t="shared" si="47"/>
        <v>0</v>
      </c>
      <c r="O550" s="74">
        <f t="shared" si="48"/>
        <v>0</v>
      </c>
      <c r="P550" s="74">
        <f t="shared" si="48"/>
        <v>0</v>
      </c>
    </row>
    <row r="551" spans="1:16">
      <c r="A551" s="183"/>
      <c r="B551" s="184"/>
      <c r="C551" s="184"/>
      <c r="D551" s="153"/>
      <c r="E551" s="71" t="str">
        <f>IF(D551&gt;0,IF((LEFT(D551,2)=LEFT(Data!C$4,2)),"Intra","Inter"),"")</f>
        <v/>
      </c>
      <c r="F551" s="72">
        <f t="shared" si="44"/>
        <v>0</v>
      </c>
      <c r="G551" s="22"/>
      <c r="H551" s="23"/>
      <c r="I551" s="74">
        <f t="shared" si="45"/>
        <v>0</v>
      </c>
      <c r="J551" s="74">
        <f t="shared" si="46"/>
        <v>0</v>
      </c>
      <c r="K551" s="74">
        <f t="shared" si="46"/>
        <v>0</v>
      </c>
      <c r="M551" s="21"/>
      <c r="N551" s="74">
        <f t="shared" si="47"/>
        <v>0</v>
      </c>
      <c r="O551" s="74">
        <f t="shared" si="48"/>
        <v>0</v>
      </c>
      <c r="P551" s="74">
        <f t="shared" si="48"/>
        <v>0</v>
      </c>
    </row>
    <row r="552" spans="1:16">
      <c r="A552" s="183"/>
      <c r="B552" s="184"/>
      <c r="C552" s="184"/>
      <c r="D552" s="153"/>
      <c r="E552" s="71" t="str">
        <f>IF(D552&gt;0,IF((LEFT(D552,2)=LEFT(Data!C$4,2)),"Intra","Inter"),"")</f>
        <v/>
      </c>
      <c r="F552" s="72">
        <f t="shared" si="44"/>
        <v>0</v>
      </c>
      <c r="G552" s="22"/>
      <c r="H552" s="23"/>
      <c r="I552" s="74">
        <f t="shared" si="45"/>
        <v>0</v>
      </c>
      <c r="J552" s="74">
        <f t="shared" si="46"/>
        <v>0</v>
      </c>
      <c r="K552" s="74">
        <f t="shared" si="46"/>
        <v>0</v>
      </c>
      <c r="M552" s="21"/>
      <c r="N552" s="74">
        <f t="shared" si="47"/>
        <v>0</v>
      </c>
      <c r="O552" s="74">
        <f t="shared" si="48"/>
        <v>0</v>
      </c>
      <c r="P552" s="74">
        <f t="shared" si="48"/>
        <v>0</v>
      </c>
    </row>
    <row r="553" spans="1:16">
      <c r="A553" s="183"/>
      <c r="B553" s="184"/>
      <c r="C553" s="184"/>
      <c r="D553" s="153"/>
      <c r="E553" s="71" t="str">
        <f>IF(D553&gt;0,IF((LEFT(D553,2)=LEFT(Data!C$4,2)),"Intra","Inter"),"")</f>
        <v/>
      </c>
      <c r="F553" s="72">
        <f t="shared" si="44"/>
        <v>0</v>
      </c>
      <c r="G553" s="22"/>
      <c r="H553" s="23"/>
      <c r="I553" s="74">
        <f t="shared" si="45"/>
        <v>0</v>
      </c>
      <c r="J553" s="74">
        <f t="shared" si="46"/>
        <v>0</v>
      </c>
      <c r="K553" s="74">
        <f t="shared" si="46"/>
        <v>0</v>
      </c>
      <c r="M553" s="21"/>
      <c r="N553" s="74">
        <f t="shared" si="47"/>
        <v>0</v>
      </c>
      <c r="O553" s="74">
        <f t="shared" si="48"/>
        <v>0</v>
      </c>
      <c r="P553" s="74">
        <f t="shared" si="48"/>
        <v>0</v>
      </c>
    </row>
    <row r="554" spans="1:16">
      <c r="A554" s="183"/>
      <c r="B554" s="184"/>
      <c r="C554" s="184"/>
      <c r="D554" s="153"/>
      <c r="E554" s="71" t="str">
        <f>IF(D554&gt;0,IF((LEFT(D554,2)=LEFT(Data!C$4,2)),"Intra","Inter"),"")</f>
        <v/>
      </c>
      <c r="F554" s="72">
        <f t="shared" si="44"/>
        <v>0</v>
      </c>
      <c r="G554" s="22"/>
      <c r="H554" s="23"/>
      <c r="I554" s="74">
        <f t="shared" si="45"/>
        <v>0</v>
      </c>
      <c r="J554" s="74">
        <f t="shared" si="46"/>
        <v>0</v>
      </c>
      <c r="K554" s="74">
        <f t="shared" si="46"/>
        <v>0</v>
      </c>
      <c r="M554" s="21"/>
      <c r="N554" s="74">
        <f t="shared" si="47"/>
        <v>0</v>
      </c>
      <c r="O554" s="74">
        <f t="shared" si="48"/>
        <v>0</v>
      </c>
      <c r="P554" s="74">
        <f t="shared" si="48"/>
        <v>0</v>
      </c>
    </row>
    <row r="555" spans="1:16">
      <c r="A555" s="183"/>
      <c r="B555" s="184"/>
      <c r="C555" s="184"/>
      <c r="D555" s="153"/>
      <c r="E555" s="71" t="str">
        <f>IF(D555&gt;0,IF((LEFT(D555,2)=LEFT(Data!C$4,2)),"Intra","Inter"),"")</f>
        <v/>
      </c>
      <c r="F555" s="72">
        <f t="shared" si="44"/>
        <v>0</v>
      </c>
      <c r="G555" s="22"/>
      <c r="H555" s="23"/>
      <c r="I555" s="74">
        <f t="shared" si="45"/>
        <v>0</v>
      </c>
      <c r="J555" s="74">
        <f t="shared" si="46"/>
        <v>0</v>
      </c>
      <c r="K555" s="74">
        <f t="shared" si="46"/>
        <v>0</v>
      </c>
      <c r="M555" s="21"/>
      <c r="N555" s="74">
        <f t="shared" si="47"/>
        <v>0</v>
      </c>
      <c r="O555" s="74">
        <f t="shared" si="48"/>
        <v>0</v>
      </c>
      <c r="P555" s="74">
        <f t="shared" si="48"/>
        <v>0</v>
      </c>
    </row>
    <row r="556" spans="1:16">
      <c r="A556" s="183"/>
      <c r="B556" s="184"/>
      <c r="C556" s="184"/>
      <c r="D556" s="153"/>
      <c r="E556" s="71" t="str">
        <f>IF(D556&gt;0,IF((LEFT(D556,2)=LEFT(Data!C$4,2)),"Intra","Inter"),"")</f>
        <v/>
      </c>
      <c r="F556" s="72">
        <f t="shared" si="44"/>
        <v>0</v>
      </c>
      <c r="G556" s="22"/>
      <c r="H556" s="23"/>
      <c r="I556" s="74">
        <f t="shared" si="45"/>
        <v>0</v>
      </c>
      <c r="J556" s="74">
        <f t="shared" si="46"/>
        <v>0</v>
      </c>
      <c r="K556" s="74">
        <f t="shared" si="46"/>
        <v>0</v>
      </c>
      <c r="M556" s="21"/>
      <c r="N556" s="74">
        <f t="shared" si="47"/>
        <v>0</v>
      </c>
      <c r="O556" s="74">
        <f t="shared" si="48"/>
        <v>0</v>
      </c>
      <c r="P556" s="74">
        <f t="shared" si="48"/>
        <v>0</v>
      </c>
    </row>
    <row r="557" spans="1:16">
      <c r="A557" s="183"/>
      <c r="B557" s="184"/>
      <c r="C557" s="184"/>
      <c r="D557" s="153"/>
      <c r="E557" s="71" t="str">
        <f>IF(D557&gt;0,IF((LEFT(D557,2)=LEFT(Data!C$4,2)),"Intra","Inter"),"")</f>
        <v/>
      </c>
      <c r="F557" s="72">
        <f t="shared" si="44"/>
        <v>0</v>
      </c>
      <c r="G557" s="22"/>
      <c r="H557" s="23"/>
      <c r="I557" s="74">
        <f t="shared" si="45"/>
        <v>0</v>
      </c>
      <c r="J557" s="74">
        <f t="shared" si="46"/>
        <v>0</v>
      </c>
      <c r="K557" s="74">
        <f t="shared" si="46"/>
        <v>0</v>
      </c>
      <c r="M557" s="21"/>
      <c r="N557" s="74">
        <f t="shared" si="47"/>
        <v>0</v>
      </c>
      <c r="O557" s="74">
        <f t="shared" si="48"/>
        <v>0</v>
      </c>
      <c r="P557" s="74">
        <f t="shared" si="48"/>
        <v>0</v>
      </c>
    </row>
    <row r="558" spans="1:16">
      <c r="A558" s="183"/>
      <c r="B558" s="184"/>
      <c r="C558" s="184"/>
      <c r="D558" s="153"/>
      <c r="E558" s="71" t="str">
        <f>IF(D558&gt;0,IF((LEFT(D558,2)=LEFT(Data!C$4,2)),"Intra","Inter"),"")</f>
        <v/>
      </c>
      <c r="F558" s="72">
        <f t="shared" si="44"/>
        <v>0</v>
      </c>
      <c r="G558" s="22"/>
      <c r="H558" s="23"/>
      <c r="I558" s="74">
        <f t="shared" si="45"/>
        <v>0</v>
      </c>
      <c r="J558" s="74">
        <f t="shared" si="46"/>
        <v>0</v>
      </c>
      <c r="K558" s="74">
        <f t="shared" si="46"/>
        <v>0</v>
      </c>
      <c r="M558" s="21"/>
      <c r="N558" s="74">
        <f t="shared" si="47"/>
        <v>0</v>
      </c>
      <c r="O558" s="74">
        <f t="shared" si="48"/>
        <v>0</v>
      </c>
      <c r="P558" s="74">
        <f t="shared" si="48"/>
        <v>0</v>
      </c>
    </row>
    <row r="559" spans="1:16">
      <c r="A559" s="183"/>
      <c r="B559" s="184"/>
      <c r="C559" s="184"/>
      <c r="D559" s="153"/>
      <c r="E559" s="71" t="str">
        <f>IF(D559&gt;0,IF((LEFT(D559,2)=LEFT(Data!C$4,2)),"Intra","Inter"),"")</f>
        <v/>
      </c>
      <c r="F559" s="72">
        <f t="shared" si="44"/>
        <v>0</v>
      </c>
      <c r="G559" s="22"/>
      <c r="H559" s="23"/>
      <c r="I559" s="74">
        <f t="shared" si="45"/>
        <v>0</v>
      </c>
      <c r="J559" s="74">
        <f t="shared" si="46"/>
        <v>0</v>
      </c>
      <c r="K559" s="74">
        <f t="shared" si="46"/>
        <v>0</v>
      </c>
      <c r="M559" s="21"/>
      <c r="N559" s="74">
        <f t="shared" si="47"/>
        <v>0</v>
      </c>
      <c r="O559" s="74">
        <f t="shared" si="48"/>
        <v>0</v>
      </c>
      <c r="P559" s="74">
        <f t="shared" si="48"/>
        <v>0</v>
      </c>
    </row>
    <row r="560" spans="1:16">
      <c r="A560" s="183"/>
      <c r="B560" s="184"/>
      <c r="C560" s="184"/>
      <c r="D560" s="153"/>
      <c r="E560" s="71" t="str">
        <f>IF(D560&gt;0,IF((LEFT(D560,2)=LEFT(Data!C$4,2)),"Intra","Inter"),"")</f>
        <v/>
      </c>
      <c r="F560" s="72">
        <f t="shared" si="44"/>
        <v>0</v>
      </c>
      <c r="G560" s="22"/>
      <c r="H560" s="23"/>
      <c r="I560" s="74">
        <f t="shared" si="45"/>
        <v>0</v>
      </c>
      <c r="J560" s="74">
        <f t="shared" si="46"/>
        <v>0</v>
      </c>
      <c r="K560" s="74">
        <f t="shared" si="46"/>
        <v>0</v>
      </c>
      <c r="M560" s="21"/>
      <c r="N560" s="74">
        <f t="shared" si="47"/>
        <v>0</v>
      </c>
      <c r="O560" s="74">
        <f t="shared" si="48"/>
        <v>0</v>
      </c>
      <c r="P560" s="74">
        <f t="shared" si="48"/>
        <v>0</v>
      </c>
    </row>
    <row r="561" spans="1:16">
      <c r="A561" s="183"/>
      <c r="B561" s="184"/>
      <c r="C561" s="184"/>
      <c r="D561" s="153"/>
      <c r="E561" s="71" t="str">
        <f>IF(D561&gt;0,IF((LEFT(D561,2)=LEFT(Data!C$4,2)),"Intra","Inter"),"")</f>
        <v/>
      </c>
      <c r="F561" s="72">
        <f t="shared" si="44"/>
        <v>0</v>
      </c>
      <c r="G561" s="22"/>
      <c r="H561" s="23"/>
      <c r="I561" s="74">
        <f t="shared" si="45"/>
        <v>0</v>
      </c>
      <c r="J561" s="74">
        <f t="shared" si="46"/>
        <v>0</v>
      </c>
      <c r="K561" s="74">
        <f t="shared" si="46"/>
        <v>0</v>
      </c>
      <c r="M561" s="21"/>
      <c r="N561" s="74">
        <f t="shared" si="47"/>
        <v>0</v>
      </c>
      <c r="O561" s="74">
        <f t="shared" si="48"/>
        <v>0</v>
      </c>
      <c r="P561" s="74">
        <f t="shared" si="48"/>
        <v>0</v>
      </c>
    </row>
    <row r="562" spans="1:16">
      <c r="A562" s="183"/>
      <c r="B562" s="184"/>
      <c r="C562" s="184"/>
      <c r="D562" s="153"/>
      <c r="E562" s="71" t="str">
        <f>IF(D562&gt;0,IF((LEFT(D562,2)=LEFT(Data!C$4,2)),"Intra","Inter"),"")</f>
        <v/>
      </c>
      <c r="F562" s="72">
        <f t="shared" si="44"/>
        <v>0</v>
      </c>
      <c r="G562" s="22"/>
      <c r="H562" s="23"/>
      <c r="I562" s="74">
        <f t="shared" si="45"/>
        <v>0</v>
      </c>
      <c r="J562" s="74">
        <f t="shared" si="46"/>
        <v>0</v>
      </c>
      <c r="K562" s="74">
        <f t="shared" si="46"/>
        <v>0</v>
      </c>
      <c r="M562" s="21"/>
      <c r="N562" s="74">
        <f t="shared" si="47"/>
        <v>0</v>
      </c>
      <c r="O562" s="74">
        <f t="shared" si="48"/>
        <v>0</v>
      </c>
      <c r="P562" s="74">
        <f t="shared" si="48"/>
        <v>0</v>
      </c>
    </row>
    <row r="563" spans="1:16">
      <c r="A563" s="183"/>
      <c r="B563" s="184"/>
      <c r="C563" s="184"/>
      <c r="D563" s="153"/>
      <c r="E563" s="71" t="str">
        <f>IF(D563&gt;0,IF((LEFT(D563,2)=LEFT(Data!C$4,2)),"Intra","Inter"),"")</f>
        <v/>
      </c>
      <c r="F563" s="72">
        <f t="shared" si="44"/>
        <v>0</v>
      </c>
      <c r="G563" s="22"/>
      <c r="H563" s="23"/>
      <c r="I563" s="74">
        <f t="shared" si="45"/>
        <v>0</v>
      </c>
      <c r="J563" s="74">
        <f t="shared" si="46"/>
        <v>0</v>
      </c>
      <c r="K563" s="74">
        <f t="shared" si="46"/>
        <v>0</v>
      </c>
      <c r="M563" s="21"/>
      <c r="N563" s="74">
        <f t="shared" si="47"/>
        <v>0</v>
      </c>
      <c r="O563" s="74">
        <f t="shared" si="48"/>
        <v>0</v>
      </c>
      <c r="P563" s="74">
        <f t="shared" si="48"/>
        <v>0</v>
      </c>
    </row>
    <row r="564" spans="1:16">
      <c r="A564" s="183"/>
      <c r="B564" s="184"/>
      <c r="C564" s="184"/>
      <c r="D564" s="153"/>
      <c r="E564" s="71" t="str">
        <f>IF(D564&gt;0,IF((LEFT(D564,2)=LEFT(Data!C$4,2)),"Intra","Inter"),"")</f>
        <v/>
      </c>
      <c r="F564" s="72">
        <f t="shared" si="44"/>
        <v>0</v>
      </c>
      <c r="G564" s="22"/>
      <c r="H564" s="23"/>
      <c r="I564" s="74">
        <f t="shared" si="45"/>
        <v>0</v>
      </c>
      <c r="J564" s="74">
        <f t="shared" si="46"/>
        <v>0</v>
      </c>
      <c r="K564" s="74">
        <f t="shared" si="46"/>
        <v>0</v>
      </c>
      <c r="M564" s="21"/>
      <c r="N564" s="74">
        <f t="shared" si="47"/>
        <v>0</v>
      </c>
      <c r="O564" s="74">
        <f t="shared" si="48"/>
        <v>0</v>
      </c>
      <c r="P564" s="74">
        <f t="shared" si="48"/>
        <v>0</v>
      </c>
    </row>
    <row r="565" spans="1:16">
      <c r="A565" s="183"/>
      <c r="B565" s="184"/>
      <c r="C565" s="184"/>
      <c r="D565" s="153"/>
      <c r="E565" s="71" t="str">
        <f>IF(D565&gt;0,IF((LEFT(D565,2)=LEFT(Data!C$4,2)),"Intra","Inter"),"")</f>
        <v/>
      </c>
      <c r="F565" s="72">
        <f t="shared" si="44"/>
        <v>0</v>
      </c>
      <c r="G565" s="22"/>
      <c r="H565" s="23"/>
      <c r="I565" s="74">
        <f t="shared" si="45"/>
        <v>0</v>
      </c>
      <c r="J565" s="74">
        <f t="shared" si="46"/>
        <v>0</v>
      </c>
      <c r="K565" s="74">
        <f t="shared" si="46"/>
        <v>0</v>
      </c>
      <c r="M565" s="21"/>
      <c r="N565" s="74">
        <f t="shared" si="47"/>
        <v>0</v>
      </c>
      <c r="O565" s="74">
        <f t="shared" si="48"/>
        <v>0</v>
      </c>
      <c r="P565" s="74">
        <f t="shared" si="48"/>
        <v>0</v>
      </c>
    </row>
    <row r="566" spans="1:16">
      <c r="A566" s="183"/>
      <c r="B566" s="184"/>
      <c r="C566" s="184"/>
      <c r="D566" s="153"/>
      <c r="E566" s="71" t="str">
        <f>IF(D566&gt;0,IF((LEFT(D566,2)=LEFT(Data!C$4,2)),"Intra","Inter"),"")</f>
        <v/>
      </c>
      <c r="F566" s="72">
        <f t="shared" si="44"/>
        <v>0</v>
      </c>
      <c r="G566" s="22"/>
      <c r="H566" s="23"/>
      <c r="I566" s="74">
        <f t="shared" si="45"/>
        <v>0</v>
      </c>
      <c r="J566" s="74">
        <f t="shared" si="46"/>
        <v>0</v>
      </c>
      <c r="K566" s="74">
        <f t="shared" si="46"/>
        <v>0</v>
      </c>
      <c r="M566" s="21"/>
      <c r="N566" s="74">
        <f t="shared" si="47"/>
        <v>0</v>
      </c>
      <c r="O566" s="74">
        <f t="shared" si="48"/>
        <v>0</v>
      </c>
      <c r="P566" s="74">
        <f t="shared" si="48"/>
        <v>0</v>
      </c>
    </row>
    <row r="567" spans="1:16">
      <c r="A567" s="183"/>
      <c r="B567" s="184"/>
      <c r="C567" s="184"/>
      <c r="D567" s="153"/>
      <c r="E567" s="71" t="str">
        <f>IF(D567&gt;0,IF((LEFT(D567,2)=LEFT(Data!C$4,2)),"Intra","Inter"),"")</f>
        <v/>
      </c>
      <c r="F567" s="72">
        <f t="shared" si="44"/>
        <v>0</v>
      </c>
      <c r="G567" s="22"/>
      <c r="H567" s="23"/>
      <c r="I567" s="74">
        <f t="shared" si="45"/>
        <v>0</v>
      </c>
      <c r="J567" s="74">
        <f t="shared" si="46"/>
        <v>0</v>
      </c>
      <c r="K567" s="74">
        <f t="shared" si="46"/>
        <v>0</v>
      </c>
      <c r="M567" s="21"/>
      <c r="N567" s="74">
        <f t="shared" si="47"/>
        <v>0</v>
      </c>
      <c r="O567" s="74">
        <f t="shared" si="48"/>
        <v>0</v>
      </c>
      <c r="P567" s="74">
        <f t="shared" si="48"/>
        <v>0</v>
      </c>
    </row>
    <row r="568" spans="1:16">
      <c r="A568" s="183"/>
      <c r="B568" s="184"/>
      <c r="C568" s="184"/>
      <c r="D568" s="153"/>
      <c r="E568" s="71" t="str">
        <f>IF(D568&gt;0,IF((LEFT(D568,2)=LEFT(Data!C$4,2)),"Intra","Inter"),"")</f>
        <v/>
      </c>
      <c r="F568" s="72">
        <f t="shared" si="44"/>
        <v>0</v>
      </c>
      <c r="G568" s="22"/>
      <c r="H568" s="23"/>
      <c r="I568" s="74">
        <f t="shared" si="45"/>
        <v>0</v>
      </c>
      <c r="J568" s="74">
        <f t="shared" si="46"/>
        <v>0</v>
      </c>
      <c r="K568" s="74">
        <f t="shared" si="46"/>
        <v>0</v>
      </c>
      <c r="M568" s="21"/>
      <c r="N568" s="74">
        <f t="shared" si="47"/>
        <v>0</v>
      </c>
      <c r="O568" s="74">
        <f t="shared" si="48"/>
        <v>0</v>
      </c>
      <c r="P568" s="74">
        <f t="shared" si="48"/>
        <v>0</v>
      </c>
    </row>
    <row r="569" spans="1:16">
      <c r="A569" s="183"/>
      <c r="B569" s="184"/>
      <c r="C569" s="184"/>
      <c r="D569" s="153"/>
      <c r="E569" s="71" t="str">
        <f>IF(D569&gt;0,IF((LEFT(D569,2)=LEFT(Data!C$4,2)),"Intra","Inter"),"")</f>
        <v/>
      </c>
      <c r="F569" s="72">
        <f t="shared" si="44"/>
        <v>0</v>
      </c>
      <c r="G569" s="22"/>
      <c r="H569" s="23"/>
      <c r="I569" s="74">
        <f t="shared" si="45"/>
        <v>0</v>
      </c>
      <c r="J569" s="74">
        <f t="shared" si="46"/>
        <v>0</v>
      </c>
      <c r="K569" s="74">
        <f t="shared" si="46"/>
        <v>0</v>
      </c>
      <c r="M569" s="21"/>
      <c r="N569" s="74">
        <f t="shared" si="47"/>
        <v>0</v>
      </c>
      <c r="O569" s="74">
        <f t="shared" si="48"/>
        <v>0</v>
      </c>
      <c r="P569" s="74">
        <f t="shared" si="48"/>
        <v>0</v>
      </c>
    </row>
    <row r="570" spans="1:16">
      <c r="A570" s="183"/>
      <c r="B570" s="184"/>
      <c r="C570" s="184"/>
      <c r="D570" s="153"/>
      <c r="E570" s="71" t="str">
        <f>IF(D570&gt;0,IF((LEFT(D570,2)=LEFT(Data!C$4,2)),"Intra","Inter"),"")</f>
        <v/>
      </c>
      <c r="F570" s="72">
        <f t="shared" si="44"/>
        <v>0</v>
      </c>
      <c r="G570" s="22"/>
      <c r="H570" s="23"/>
      <c r="I570" s="74">
        <f t="shared" si="45"/>
        <v>0</v>
      </c>
      <c r="J570" s="74">
        <f t="shared" si="46"/>
        <v>0</v>
      </c>
      <c r="K570" s="74">
        <f t="shared" si="46"/>
        <v>0</v>
      </c>
      <c r="M570" s="21"/>
      <c r="N570" s="74">
        <f t="shared" si="47"/>
        <v>0</v>
      </c>
      <c r="O570" s="74">
        <f t="shared" si="48"/>
        <v>0</v>
      </c>
      <c r="P570" s="74">
        <f t="shared" si="48"/>
        <v>0</v>
      </c>
    </row>
    <row r="571" spans="1:16">
      <c r="A571" s="183"/>
      <c r="B571" s="184"/>
      <c r="C571" s="184"/>
      <c r="D571" s="153"/>
      <c r="E571" s="71" t="str">
        <f>IF(D571&gt;0,IF((LEFT(D571,2)=LEFT(Data!C$4,2)),"Intra","Inter"),"")</f>
        <v/>
      </c>
      <c r="F571" s="72">
        <f t="shared" si="44"/>
        <v>0</v>
      </c>
      <c r="G571" s="22"/>
      <c r="H571" s="23"/>
      <c r="I571" s="74">
        <f t="shared" si="45"/>
        <v>0</v>
      </c>
      <c r="J571" s="74">
        <f t="shared" si="46"/>
        <v>0</v>
      </c>
      <c r="K571" s="74">
        <f t="shared" si="46"/>
        <v>0</v>
      </c>
      <c r="M571" s="21"/>
      <c r="N571" s="74">
        <f t="shared" si="47"/>
        <v>0</v>
      </c>
      <c r="O571" s="74">
        <f t="shared" si="48"/>
        <v>0</v>
      </c>
      <c r="P571" s="74">
        <f t="shared" si="48"/>
        <v>0</v>
      </c>
    </row>
    <row r="572" spans="1:16">
      <c r="A572" s="183"/>
      <c r="B572" s="184"/>
      <c r="C572" s="184"/>
      <c r="D572" s="153"/>
      <c r="E572" s="71" t="str">
        <f>IF(D572&gt;0,IF((LEFT(D572,2)=LEFT(Data!C$4,2)),"Intra","Inter"),"")</f>
        <v/>
      </c>
      <c r="F572" s="72">
        <f t="shared" si="44"/>
        <v>0</v>
      </c>
      <c r="G572" s="22"/>
      <c r="H572" s="23"/>
      <c r="I572" s="74">
        <f t="shared" si="45"/>
        <v>0</v>
      </c>
      <c r="J572" s="74">
        <f t="shared" si="46"/>
        <v>0</v>
      </c>
      <c r="K572" s="74">
        <f t="shared" si="46"/>
        <v>0</v>
      </c>
      <c r="M572" s="21"/>
      <c r="N572" s="74">
        <f t="shared" si="47"/>
        <v>0</v>
      </c>
      <c r="O572" s="74">
        <f t="shared" si="48"/>
        <v>0</v>
      </c>
      <c r="P572" s="74">
        <f t="shared" si="48"/>
        <v>0</v>
      </c>
    </row>
    <row r="573" spans="1:16">
      <c r="A573" s="183"/>
      <c r="B573" s="184"/>
      <c r="C573" s="184"/>
      <c r="D573" s="153"/>
      <c r="E573" s="71" t="str">
        <f>IF(D573&gt;0,IF((LEFT(D573,2)=LEFT(Data!C$4,2)),"Intra","Inter"),"")</f>
        <v/>
      </c>
      <c r="F573" s="72">
        <f t="shared" si="44"/>
        <v>0</v>
      </c>
      <c r="G573" s="22"/>
      <c r="H573" s="23"/>
      <c r="I573" s="74">
        <f t="shared" si="45"/>
        <v>0</v>
      </c>
      <c r="J573" s="74">
        <f t="shared" si="46"/>
        <v>0</v>
      </c>
      <c r="K573" s="74">
        <f t="shared" si="46"/>
        <v>0</v>
      </c>
      <c r="M573" s="21"/>
      <c r="N573" s="74">
        <f t="shared" si="47"/>
        <v>0</v>
      </c>
      <c r="O573" s="74">
        <f t="shared" si="48"/>
        <v>0</v>
      </c>
      <c r="P573" s="74">
        <f t="shared" si="48"/>
        <v>0</v>
      </c>
    </row>
    <row r="574" spans="1:16">
      <c r="A574" s="183"/>
      <c r="B574" s="184"/>
      <c r="C574" s="184"/>
      <c r="D574" s="153"/>
      <c r="E574" s="71" t="str">
        <f>IF(D574&gt;0,IF((LEFT(D574,2)=LEFT(Data!C$4,2)),"Intra","Inter"),"")</f>
        <v/>
      </c>
      <c r="F574" s="72">
        <f t="shared" si="44"/>
        <v>0</v>
      </c>
      <c r="G574" s="22"/>
      <c r="H574" s="23"/>
      <c r="I574" s="74">
        <f t="shared" si="45"/>
        <v>0</v>
      </c>
      <c r="J574" s="74">
        <f t="shared" si="46"/>
        <v>0</v>
      </c>
      <c r="K574" s="74">
        <f t="shared" si="46"/>
        <v>0</v>
      </c>
      <c r="M574" s="21"/>
      <c r="N574" s="74">
        <f t="shared" si="47"/>
        <v>0</v>
      </c>
      <c r="O574" s="74">
        <f t="shared" si="48"/>
        <v>0</v>
      </c>
      <c r="P574" s="74">
        <f t="shared" si="48"/>
        <v>0</v>
      </c>
    </row>
    <row r="575" spans="1:16">
      <c r="A575" s="183"/>
      <c r="B575" s="184"/>
      <c r="C575" s="184"/>
      <c r="D575" s="153"/>
      <c r="E575" s="71" t="str">
        <f>IF(D575&gt;0,IF((LEFT(D575,2)=LEFT(Data!C$4,2)),"Intra","Inter"),"")</f>
        <v/>
      </c>
      <c r="F575" s="72">
        <f t="shared" si="44"/>
        <v>0</v>
      </c>
      <c r="G575" s="22"/>
      <c r="H575" s="23"/>
      <c r="I575" s="74">
        <f t="shared" si="45"/>
        <v>0</v>
      </c>
      <c r="J575" s="74">
        <f t="shared" si="46"/>
        <v>0</v>
      </c>
      <c r="K575" s="74">
        <f t="shared" si="46"/>
        <v>0</v>
      </c>
      <c r="M575" s="21"/>
      <c r="N575" s="74">
        <f t="shared" si="47"/>
        <v>0</v>
      </c>
      <c r="O575" s="74">
        <f t="shared" si="48"/>
        <v>0</v>
      </c>
      <c r="P575" s="74">
        <f t="shared" si="48"/>
        <v>0</v>
      </c>
    </row>
    <row r="576" spans="1:16">
      <c r="A576" s="183"/>
      <c r="B576" s="184"/>
      <c r="C576" s="184"/>
      <c r="D576" s="153"/>
      <c r="E576" s="71" t="str">
        <f>IF(D576&gt;0,IF((LEFT(D576,2)=LEFT(Data!C$4,2)),"Intra","Inter"),"")</f>
        <v/>
      </c>
      <c r="F576" s="72">
        <f t="shared" si="44"/>
        <v>0</v>
      </c>
      <c r="G576" s="22"/>
      <c r="H576" s="23"/>
      <c r="I576" s="74">
        <f t="shared" si="45"/>
        <v>0</v>
      </c>
      <c r="J576" s="74">
        <f t="shared" si="46"/>
        <v>0</v>
      </c>
      <c r="K576" s="74">
        <f t="shared" si="46"/>
        <v>0</v>
      </c>
      <c r="M576" s="21"/>
      <c r="N576" s="74">
        <f t="shared" si="47"/>
        <v>0</v>
      </c>
      <c r="O576" s="74">
        <f t="shared" si="48"/>
        <v>0</v>
      </c>
      <c r="P576" s="74">
        <f t="shared" si="48"/>
        <v>0</v>
      </c>
    </row>
    <row r="577" spans="1:16">
      <c r="A577" s="183"/>
      <c r="B577" s="184"/>
      <c r="C577" s="184"/>
      <c r="D577" s="153"/>
      <c r="E577" s="71" t="str">
        <f>IF(D577&gt;0,IF((LEFT(D577,2)=LEFT(Data!C$4,2)),"Intra","Inter"),"")</f>
        <v/>
      </c>
      <c r="F577" s="72">
        <f t="shared" ref="F577:F640" si="49">ROUND(G577+I577+J577+K577,0)</f>
        <v>0</v>
      </c>
      <c r="G577" s="22"/>
      <c r="H577" s="23"/>
      <c r="I577" s="74">
        <f t="shared" si="45"/>
        <v>0</v>
      </c>
      <c r="J577" s="74">
        <f t="shared" si="46"/>
        <v>0</v>
      </c>
      <c r="K577" s="74">
        <f t="shared" si="46"/>
        <v>0</v>
      </c>
      <c r="M577" s="21"/>
      <c r="N577" s="74">
        <f t="shared" si="47"/>
        <v>0</v>
      </c>
      <c r="O577" s="74">
        <f t="shared" si="48"/>
        <v>0</v>
      </c>
      <c r="P577" s="74">
        <f t="shared" si="48"/>
        <v>0</v>
      </c>
    </row>
    <row r="578" spans="1:16">
      <c r="A578" s="183"/>
      <c r="B578" s="184"/>
      <c r="C578" s="184"/>
      <c r="D578" s="153"/>
      <c r="E578" s="71" t="str">
        <f>IF(D578&gt;0,IF((LEFT(D578,2)=LEFT(Data!C$4,2)),"Intra","Inter"),"")</f>
        <v/>
      </c>
      <c r="F578" s="72">
        <f t="shared" si="49"/>
        <v>0</v>
      </c>
      <c r="G578" s="22"/>
      <c r="H578" s="23"/>
      <c r="I578" s="74">
        <f t="shared" si="45"/>
        <v>0</v>
      </c>
      <c r="J578" s="74">
        <f t="shared" si="46"/>
        <v>0</v>
      </c>
      <c r="K578" s="74">
        <f t="shared" si="46"/>
        <v>0</v>
      </c>
      <c r="M578" s="21"/>
      <c r="N578" s="74">
        <f t="shared" si="47"/>
        <v>0</v>
      </c>
      <c r="O578" s="74">
        <f t="shared" si="48"/>
        <v>0</v>
      </c>
      <c r="P578" s="74">
        <f t="shared" si="48"/>
        <v>0</v>
      </c>
    </row>
    <row r="579" spans="1:16">
      <c r="A579" s="183"/>
      <c r="B579" s="184"/>
      <c r="C579" s="184"/>
      <c r="D579" s="153"/>
      <c r="E579" s="71" t="str">
        <f>IF(D579&gt;0,IF((LEFT(D579,2)=LEFT(Data!C$4,2)),"Intra","Inter"),"")</f>
        <v/>
      </c>
      <c r="F579" s="72">
        <f t="shared" si="49"/>
        <v>0</v>
      </c>
      <c r="G579" s="22"/>
      <c r="H579" s="23"/>
      <c r="I579" s="74">
        <f t="shared" si="45"/>
        <v>0</v>
      </c>
      <c r="J579" s="74">
        <f t="shared" si="46"/>
        <v>0</v>
      </c>
      <c r="K579" s="74">
        <f t="shared" si="46"/>
        <v>0</v>
      </c>
      <c r="M579" s="21"/>
      <c r="N579" s="74">
        <f t="shared" si="47"/>
        <v>0</v>
      </c>
      <c r="O579" s="74">
        <f t="shared" si="48"/>
        <v>0</v>
      </c>
      <c r="P579" s="74">
        <f t="shared" si="48"/>
        <v>0</v>
      </c>
    </row>
    <row r="580" spans="1:16">
      <c r="A580" s="183"/>
      <c r="B580" s="184"/>
      <c r="C580" s="184"/>
      <c r="D580" s="153"/>
      <c r="E580" s="71" t="str">
        <f>IF(D580&gt;0,IF((LEFT(D580,2)=LEFT(Data!C$4,2)),"Intra","Inter"),"")</f>
        <v/>
      </c>
      <c r="F580" s="72">
        <f t="shared" si="49"/>
        <v>0</v>
      </c>
      <c r="G580" s="22"/>
      <c r="H580" s="23"/>
      <c r="I580" s="74">
        <f t="shared" si="45"/>
        <v>0</v>
      </c>
      <c r="J580" s="74">
        <f t="shared" si="46"/>
        <v>0</v>
      </c>
      <c r="K580" s="74">
        <f t="shared" si="46"/>
        <v>0</v>
      </c>
      <c r="M580" s="21"/>
      <c r="N580" s="74">
        <f t="shared" si="47"/>
        <v>0</v>
      </c>
      <c r="O580" s="74">
        <f t="shared" si="48"/>
        <v>0</v>
      </c>
      <c r="P580" s="74">
        <f t="shared" si="48"/>
        <v>0</v>
      </c>
    </row>
    <row r="581" spans="1:16">
      <c r="A581" s="183"/>
      <c r="B581" s="184"/>
      <c r="C581" s="184"/>
      <c r="D581" s="153"/>
      <c r="E581" s="71" t="str">
        <f>IF(D581&gt;0,IF((LEFT(D581,2)=LEFT(Data!C$4,2)),"Intra","Inter"),"")</f>
        <v/>
      </c>
      <c r="F581" s="72">
        <f t="shared" si="49"/>
        <v>0</v>
      </c>
      <c r="G581" s="22"/>
      <c r="H581" s="23"/>
      <c r="I581" s="74">
        <f t="shared" si="45"/>
        <v>0</v>
      </c>
      <c r="J581" s="74">
        <f t="shared" si="46"/>
        <v>0</v>
      </c>
      <c r="K581" s="74">
        <f t="shared" si="46"/>
        <v>0</v>
      </c>
      <c r="M581" s="21"/>
      <c r="N581" s="74">
        <f t="shared" si="47"/>
        <v>0</v>
      </c>
      <c r="O581" s="74">
        <f t="shared" si="48"/>
        <v>0</v>
      </c>
      <c r="P581" s="74">
        <f t="shared" si="48"/>
        <v>0</v>
      </c>
    </row>
    <row r="582" spans="1:16">
      <c r="A582" s="183"/>
      <c r="B582" s="184"/>
      <c r="C582" s="184"/>
      <c r="D582" s="153"/>
      <c r="E582" s="71" t="str">
        <f>IF(D582&gt;0,IF((LEFT(D582,2)=LEFT(Data!C$4,2)),"Intra","Inter"),"")</f>
        <v/>
      </c>
      <c r="F582" s="72">
        <f t="shared" si="49"/>
        <v>0</v>
      </c>
      <c r="G582" s="22"/>
      <c r="H582" s="23"/>
      <c r="I582" s="74">
        <f t="shared" si="45"/>
        <v>0</v>
      </c>
      <c r="J582" s="74">
        <f t="shared" si="46"/>
        <v>0</v>
      </c>
      <c r="K582" s="74">
        <f t="shared" si="46"/>
        <v>0</v>
      </c>
      <c r="M582" s="21"/>
      <c r="N582" s="74">
        <f t="shared" si="47"/>
        <v>0</v>
      </c>
      <c r="O582" s="74">
        <f t="shared" si="48"/>
        <v>0</v>
      </c>
      <c r="P582" s="74">
        <f t="shared" si="48"/>
        <v>0</v>
      </c>
    </row>
    <row r="583" spans="1:16">
      <c r="A583" s="183"/>
      <c r="B583" s="184"/>
      <c r="C583" s="184"/>
      <c r="D583" s="153"/>
      <c r="E583" s="71" t="str">
        <f>IF(D583&gt;0,IF((LEFT(D583,2)=LEFT(Data!C$4,2)),"Intra","Inter"),"")</f>
        <v/>
      </c>
      <c r="F583" s="72">
        <f t="shared" si="49"/>
        <v>0</v>
      </c>
      <c r="G583" s="22"/>
      <c r="H583" s="23"/>
      <c r="I583" s="74">
        <f t="shared" si="45"/>
        <v>0</v>
      </c>
      <c r="J583" s="74">
        <f t="shared" si="46"/>
        <v>0</v>
      </c>
      <c r="K583" s="74">
        <f t="shared" si="46"/>
        <v>0</v>
      </c>
      <c r="M583" s="21"/>
      <c r="N583" s="74">
        <f t="shared" si="47"/>
        <v>0</v>
      </c>
      <c r="O583" s="74">
        <f t="shared" si="48"/>
        <v>0</v>
      </c>
      <c r="P583" s="74">
        <f t="shared" si="48"/>
        <v>0</v>
      </c>
    </row>
    <row r="584" spans="1:16">
      <c r="A584" s="183"/>
      <c r="B584" s="184"/>
      <c r="C584" s="184"/>
      <c r="D584" s="153"/>
      <c r="E584" s="71" t="str">
        <f>IF(D584&gt;0,IF((LEFT(D584,2)=LEFT(Data!C$4,2)),"Intra","Inter"),"")</f>
        <v/>
      </c>
      <c r="F584" s="72">
        <f t="shared" si="49"/>
        <v>0</v>
      </c>
      <c r="G584" s="22"/>
      <c r="H584" s="23"/>
      <c r="I584" s="74">
        <f t="shared" si="45"/>
        <v>0</v>
      </c>
      <c r="J584" s="74">
        <f t="shared" si="46"/>
        <v>0</v>
      </c>
      <c r="K584" s="74">
        <f t="shared" si="46"/>
        <v>0</v>
      </c>
      <c r="M584" s="21"/>
      <c r="N584" s="74">
        <f t="shared" si="47"/>
        <v>0</v>
      </c>
      <c r="O584" s="74">
        <f t="shared" si="48"/>
        <v>0</v>
      </c>
      <c r="P584" s="74">
        <f t="shared" si="48"/>
        <v>0</v>
      </c>
    </row>
    <row r="585" spans="1:16">
      <c r="A585" s="183"/>
      <c r="B585" s="184"/>
      <c r="C585" s="184"/>
      <c r="D585" s="153"/>
      <c r="E585" s="71" t="str">
        <f>IF(D585&gt;0,IF((LEFT(D585,2)=LEFT(Data!C$4,2)),"Intra","Inter"),"")</f>
        <v/>
      </c>
      <c r="F585" s="72">
        <f t="shared" si="49"/>
        <v>0</v>
      </c>
      <c r="G585" s="22"/>
      <c r="H585" s="23"/>
      <c r="I585" s="74">
        <f t="shared" si="45"/>
        <v>0</v>
      </c>
      <c r="J585" s="74">
        <f t="shared" si="46"/>
        <v>0</v>
      </c>
      <c r="K585" s="74">
        <f t="shared" si="46"/>
        <v>0</v>
      </c>
      <c r="M585" s="21"/>
      <c r="N585" s="74">
        <f t="shared" si="47"/>
        <v>0</v>
      </c>
      <c r="O585" s="74">
        <f t="shared" si="48"/>
        <v>0</v>
      </c>
      <c r="P585" s="74">
        <f t="shared" si="48"/>
        <v>0</v>
      </c>
    </row>
    <row r="586" spans="1:16">
      <c r="A586" s="183"/>
      <c r="B586" s="184"/>
      <c r="C586" s="184"/>
      <c r="D586" s="153"/>
      <c r="E586" s="71" t="str">
        <f>IF(D586&gt;0,IF((LEFT(D586,2)=LEFT(Data!C$4,2)),"Intra","Inter"),"")</f>
        <v/>
      </c>
      <c r="F586" s="72">
        <f t="shared" si="49"/>
        <v>0</v>
      </c>
      <c r="G586" s="22"/>
      <c r="H586" s="23"/>
      <c r="I586" s="74">
        <f t="shared" si="45"/>
        <v>0</v>
      </c>
      <c r="J586" s="74">
        <f t="shared" si="46"/>
        <v>0</v>
      </c>
      <c r="K586" s="74">
        <f t="shared" si="46"/>
        <v>0</v>
      </c>
      <c r="M586" s="21"/>
      <c r="N586" s="74">
        <f t="shared" si="47"/>
        <v>0</v>
      </c>
      <c r="O586" s="74">
        <f t="shared" si="48"/>
        <v>0</v>
      </c>
      <c r="P586" s="74">
        <f t="shared" si="48"/>
        <v>0</v>
      </c>
    </row>
    <row r="587" spans="1:16">
      <c r="A587" s="183"/>
      <c r="B587" s="184"/>
      <c r="C587" s="184"/>
      <c r="D587" s="153"/>
      <c r="E587" s="71" t="str">
        <f>IF(D587&gt;0,IF((LEFT(D587,2)=LEFT(Data!C$4,2)),"Intra","Inter"),"")</f>
        <v/>
      </c>
      <c r="F587" s="72">
        <f t="shared" si="49"/>
        <v>0</v>
      </c>
      <c r="G587" s="22"/>
      <c r="H587" s="23"/>
      <c r="I587" s="74">
        <f t="shared" si="45"/>
        <v>0</v>
      </c>
      <c r="J587" s="74">
        <f t="shared" si="46"/>
        <v>0</v>
      </c>
      <c r="K587" s="74">
        <f t="shared" si="46"/>
        <v>0</v>
      </c>
      <c r="M587" s="21"/>
      <c r="N587" s="74">
        <f t="shared" si="47"/>
        <v>0</v>
      </c>
      <c r="O587" s="74">
        <f t="shared" si="48"/>
        <v>0</v>
      </c>
      <c r="P587" s="74">
        <f t="shared" si="48"/>
        <v>0</v>
      </c>
    </row>
    <row r="588" spans="1:16">
      <c r="A588" s="183"/>
      <c r="B588" s="184"/>
      <c r="C588" s="184"/>
      <c r="D588" s="153"/>
      <c r="E588" s="71" t="str">
        <f>IF(D588&gt;0,IF((LEFT(D588,2)=LEFT(Data!C$4,2)),"Intra","Inter"),"")</f>
        <v/>
      </c>
      <c r="F588" s="72">
        <f t="shared" si="49"/>
        <v>0</v>
      </c>
      <c r="G588" s="22"/>
      <c r="H588" s="23"/>
      <c r="I588" s="74">
        <f t="shared" ref="I588:I651" si="50">IF($E588="inter",IF($H588&lt;&gt;"Exempt",IF($H588&lt;&gt;"Non GST",($G588*($H588)),(0)),(0)),(0))</f>
        <v>0</v>
      </c>
      <c r="J588" s="74">
        <f t="shared" ref="J588:K651" si="51">IF($E588="intra",IF($H588&lt;&gt;"Exempt",IF($H588&lt;&gt;"Non GST",($G588*($H588/2)),(0)),(0)),(0))</f>
        <v>0</v>
      </c>
      <c r="K588" s="74">
        <f t="shared" si="51"/>
        <v>0</v>
      </c>
      <c r="M588" s="21"/>
      <c r="N588" s="74">
        <f t="shared" ref="N588:N651" si="52">IF($M588="Yes",IF($E588="Inter",($G588*(2%)),(0)),(0))</f>
        <v>0</v>
      </c>
      <c r="O588" s="74">
        <f t="shared" ref="O588:P651" si="53">IF($M588="Yes",IF($E588="Intra",($G588*(1%)),(0)),(0))</f>
        <v>0</v>
      </c>
      <c r="P588" s="74">
        <f t="shared" si="53"/>
        <v>0</v>
      </c>
    </row>
    <row r="589" spans="1:16">
      <c r="A589" s="183"/>
      <c r="B589" s="184"/>
      <c r="C589" s="184"/>
      <c r="D589" s="153"/>
      <c r="E589" s="71" t="str">
        <f>IF(D589&gt;0,IF((LEFT(D589,2)=LEFT(Data!C$4,2)),"Intra","Inter"),"")</f>
        <v/>
      </c>
      <c r="F589" s="72">
        <f t="shared" si="49"/>
        <v>0</v>
      </c>
      <c r="G589" s="22"/>
      <c r="H589" s="23"/>
      <c r="I589" s="74">
        <f t="shared" si="50"/>
        <v>0</v>
      </c>
      <c r="J589" s="74">
        <f t="shared" si="51"/>
        <v>0</v>
      </c>
      <c r="K589" s="74">
        <f t="shared" si="51"/>
        <v>0</v>
      </c>
      <c r="M589" s="21"/>
      <c r="N589" s="74">
        <f t="shared" si="52"/>
        <v>0</v>
      </c>
      <c r="O589" s="74">
        <f t="shared" si="53"/>
        <v>0</v>
      </c>
      <c r="P589" s="74">
        <f t="shared" si="53"/>
        <v>0</v>
      </c>
    </row>
    <row r="590" spans="1:16">
      <c r="A590" s="183"/>
      <c r="B590" s="184"/>
      <c r="C590" s="184"/>
      <c r="D590" s="153"/>
      <c r="E590" s="71" t="str">
        <f>IF(D590&gt;0,IF((LEFT(D590,2)=LEFT(Data!C$4,2)),"Intra","Inter"),"")</f>
        <v/>
      </c>
      <c r="F590" s="72">
        <f t="shared" si="49"/>
        <v>0</v>
      </c>
      <c r="G590" s="22"/>
      <c r="H590" s="23"/>
      <c r="I590" s="74">
        <f t="shared" si="50"/>
        <v>0</v>
      </c>
      <c r="J590" s="74">
        <f t="shared" si="51"/>
        <v>0</v>
      </c>
      <c r="K590" s="74">
        <f t="shared" si="51"/>
        <v>0</v>
      </c>
      <c r="M590" s="21"/>
      <c r="N590" s="74">
        <f t="shared" si="52"/>
        <v>0</v>
      </c>
      <c r="O590" s="74">
        <f t="shared" si="53"/>
        <v>0</v>
      </c>
      <c r="P590" s="74">
        <f t="shared" si="53"/>
        <v>0</v>
      </c>
    </row>
    <row r="591" spans="1:16">
      <c r="A591" s="183"/>
      <c r="B591" s="184"/>
      <c r="C591" s="184"/>
      <c r="D591" s="153"/>
      <c r="E591" s="71" t="str">
        <f>IF(D591&gt;0,IF((LEFT(D591,2)=LEFT(Data!C$4,2)),"Intra","Inter"),"")</f>
        <v/>
      </c>
      <c r="F591" s="72">
        <f t="shared" si="49"/>
        <v>0</v>
      </c>
      <c r="G591" s="22"/>
      <c r="H591" s="23"/>
      <c r="I591" s="74">
        <f t="shared" si="50"/>
        <v>0</v>
      </c>
      <c r="J591" s="74">
        <f t="shared" si="51"/>
        <v>0</v>
      </c>
      <c r="K591" s="74">
        <f t="shared" si="51"/>
        <v>0</v>
      </c>
      <c r="M591" s="21"/>
      <c r="N591" s="74">
        <f t="shared" si="52"/>
        <v>0</v>
      </c>
      <c r="O591" s="74">
        <f t="shared" si="53"/>
        <v>0</v>
      </c>
      <c r="P591" s="74">
        <f t="shared" si="53"/>
        <v>0</v>
      </c>
    </row>
    <row r="592" spans="1:16">
      <c r="A592" s="183"/>
      <c r="B592" s="184"/>
      <c r="C592" s="184"/>
      <c r="D592" s="153"/>
      <c r="E592" s="71" t="str">
        <f>IF(D592&gt;0,IF((LEFT(D592,2)=LEFT(Data!C$4,2)),"Intra","Inter"),"")</f>
        <v/>
      </c>
      <c r="F592" s="72">
        <f t="shared" si="49"/>
        <v>0</v>
      </c>
      <c r="G592" s="22"/>
      <c r="H592" s="23"/>
      <c r="I592" s="74">
        <f t="shared" si="50"/>
        <v>0</v>
      </c>
      <c r="J592" s="74">
        <f t="shared" si="51"/>
        <v>0</v>
      </c>
      <c r="K592" s="74">
        <f t="shared" si="51"/>
        <v>0</v>
      </c>
      <c r="M592" s="21"/>
      <c r="N592" s="74">
        <f t="shared" si="52"/>
        <v>0</v>
      </c>
      <c r="O592" s="74">
        <f t="shared" si="53"/>
        <v>0</v>
      </c>
      <c r="P592" s="74">
        <f t="shared" si="53"/>
        <v>0</v>
      </c>
    </row>
    <row r="593" spans="1:16">
      <c r="A593" s="183"/>
      <c r="B593" s="184"/>
      <c r="C593" s="184"/>
      <c r="D593" s="153"/>
      <c r="E593" s="71" t="str">
        <f>IF(D593&gt;0,IF((LEFT(D593,2)=LEFT(Data!C$4,2)),"Intra","Inter"),"")</f>
        <v/>
      </c>
      <c r="F593" s="72">
        <f t="shared" si="49"/>
        <v>0</v>
      </c>
      <c r="G593" s="22"/>
      <c r="H593" s="23"/>
      <c r="I593" s="74">
        <f t="shared" si="50"/>
        <v>0</v>
      </c>
      <c r="J593" s="74">
        <f t="shared" si="51"/>
        <v>0</v>
      </c>
      <c r="K593" s="74">
        <f t="shared" si="51"/>
        <v>0</v>
      </c>
      <c r="M593" s="21"/>
      <c r="N593" s="74">
        <f t="shared" si="52"/>
        <v>0</v>
      </c>
      <c r="O593" s="74">
        <f t="shared" si="53"/>
        <v>0</v>
      </c>
      <c r="P593" s="74">
        <f t="shared" si="53"/>
        <v>0</v>
      </c>
    </row>
    <row r="594" spans="1:16">
      <c r="A594" s="183"/>
      <c r="B594" s="184"/>
      <c r="C594" s="184"/>
      <c r="D594" s="153"/>
      <c r="E594" s="71" t="str">
        <f>IF(D594&gt;0,IF((LEFT(D594,2)=LEFT(Data!C$4,2)),"Intra","Inter"),"")</f>
        <v/>
      </c>
      <c r="F594" s="72">
        <f t="shared" si="49"/>
        <v>0</v>
      </c>
      <c r="G594" s="22"/>
      <c r="H594" s="23"/>
      <c r="I594" s="74">
        <f t="shared" si="50"/>
        <v>0</v>
      </c>
      <c r="J594" s="74">
        <f t="shared" si="51"/>
        <v>0</v>
      </c>
      <c r="K594" s="74">
        <f t="shared" si="51"/>
        <v>0</v>
      </c>
      <c r="M594" s="21"/>
      <c r="N594" s="74">
        <f t="shared" si="52"/>
        <v>0</v>
      </c>
      <c r="O594" s="74">
        <f t="shared" si="53"/>
        <v>0</v>
      </c>
      <c r="P594" s="74">
        <f t="shared" si="53"/>
        <v>0</v>
      </c>
    </row>
    <row r="595" spans="1:16">
      <c r="A595" s="183"/>
      <c r="B595" s="184"/>
      <c r="C595" s="184"/>
      <c r="D595" s="153"/>
      <c r="E595" s="71" t="str">
        <f>IF(D595&gt;0,IF((LEFT(D595,2)=LEFT(Data!C$4,2)),"Intra","Inter"),"")</f>
        <v/>
      </c>
      <c r="F595" s="72">
        <f t="shared" si="49"/>
        <v>0</v>
      </c>
      <c r="G595" s="22"/>
      <c r="H595" s="23"/>
      <c r="I595" s="74">
        <f t="shared" si="50"/>
        <v>0</v>
      </c>
      <c r="J595" s="74">
        <f t="shared" si="51"/>
        <v>0</v>
      </c>
      <c r="K595" s="74">
        <f t="shared" si="51"/>
        <v>0</v>
      </c>
      <c r="M595" s="21"/>
      <c r="N595" s="74">
        <f t="shared" si="52"/>
        <v>0</v>
      </c>
      <c r="O595" s="74">
        <f t="shared" si="53"/>
        <v>0</v>
      </c>
      <c r="P595" s="74">
        <f t="shared" si="53"/>
        <v>0</v>
      </c>
    </row>
    <row r="596" spans="1:16">
      <c r="A596" s="183"/>
      <c r="B596" s="184"/>
      <c r="C596" s="184"/>
      <c r="D596" s="153"/>
      <c r="E596" s="71" t="str">
        <f>IF(D596&gt;0,IF((LEFT(D596,2)=LEFT(Data!C$4,2)),"Intra","Inter"),"")</f>
        <v/>
      </c>
      <c r="F596" s="72">
        <f t="shared" si="49"/>
        <v>0</v>
      </c>
      <c r="G596" s="22"/>
      <c r="H596" s="23"/>
      <c r="I596" s="74">
        <f t="shared" si="50"/>
        <v>0</v>
      </c>
      <c r="J596" s="74">
        <f t="shared" si="51"/>
        <v>0</v>
      </c>
      <c r="K596" s="74">
        <f t="shared" si="51"/>
        <v>0</v>
      </c>
      <c r="M596" s="21"/>
      <c r="N596" s="74">
        <f t="shared" si="52"/>
        <v>0</v>
      </c>
      <c r="O596" s="74">
        <f t="shared" si="53"/>
        <v>0</v>
      </c>
      <c r="P596" s="74">
        <f t="shared" si="53"/>
        <v>0</v>
      </c>
    </row>
    <row r="597" spans="1:16">
      <c r="A597" s="183"/>
      <c r="B597" s="184"/>
      <c r="C597" s="184"/>
      <c r="D597" s="153"/>
      <c r="E597" s="71" t="str">
        <f>IF(D597&gt;0,IF((LEFT(D597,2)=LEFT(Data!C$4,2)),"Intra","Inter"),"")</f>
        <v/>
      </c>
      <c r="F597" s="72">
        <f t="shared" si="49"/>
        <v>0</v>
      </c>
      <c r="G597" s="22"/>
      <c r="H597" s="23"/>
      <c r="I597" s="74">
        <f t="shared" si="50"/>
        <v>0</v>
      </c>
      <c r="J597" s="74">
        <f t="shared" si="51"/>
        <v>0</v>
      </c>
      <c r="K597" s="74">
        <f t="shared" si="51"/>
        <v>0</v>
      </c>
      <c r="M597" s="21"/>
      <c r="N597" s="74">
        <f t="shared" si="52"/>
        <v>0</v>
      </c>
      <c r="O597" s="74">
        <f t="shared" si="53"/>
        <v>0</v>
      </c>
      <c r="P597" s="74">
        <f t="shared" si="53"/>
        <v>0</v>
      </c>
    </row>
    <row r="598" spans="1:16">
      <c r="A598" s="183"/>
      <c r="B598" s="184"/>
      <c r="C598" s="184"/>
      <c r="D598" s="153"/>
      <c r="E598" s="71" t="str">
        <f>IF(D598&gt;0,IF((LEFT(D598,2)=LEFT(Data!C$4,2)),"Intra","Inter"),"")</f>
        <v/>
      </c>
      <c r="F598" s="72">
        <f t="shared" si="49"/>
        <v>0</v>
      </c>
      <c r="G598" s="22"/>
      <c r="H598" s="23"/>
      <c r="I598" s="74">
        <f t="shared" si="50"/>
        <v>0</v>
      </c>
      <c r="J598" s="74">
        <f t="shared" si="51"/>
        <v>0</v>
      </c>
      <c r="K598" s="74">
        <f t="shared" si="51"/>
        <v>0</v>
      </c>
      <c r="M598" s="21"/>
      <c r="N598" s="74">
        <f t="shared" si="52"/>
        <v>0</v>
      </c>
      <c r="O598" s="74">
        <f t="shared" si="53"/>
        <v>0</v>
      </c>
      <c r="P598" s="74">
        <f t="shared" si="53"/>
        <v>0</v>
      </c>
    </row>
    <row r="599" spans="1:16">
      <c r="A599" s="183"/>
      <c r="B599" s="184"/>
      <c r="C599" s="184"/>
      <c r="D599" s="153"/>
      <c r="E599" s="71" t="str">
        <f>IF(D599&gt;0,IF((LEFT(D599,2)=LEFT(Data!C$4,2)),"Intra","Inter"),"")</f>
        <v/>
      </c>
      <c r="F599" s="72">
        <f t="shared" si="49"/>
        <v>0</v>
      </c>
      <c r="G599" s="22"/>
      <c r="H599" s="23"/>
      <c r="I599" s="74">
        <f t="shared" si="50"/>
        <v>0</v>
      </c>
      <c r="J599" s="74">
        <f t="shared" si="51"/>
        <v>0</v>
      </c>
      <c r="K599" s="74">
        <f t="shared" si="51"/>
        <v>0</v>
      </c>
      <c r="M599" s="21"/>
      <c r="N599" s="74">
        <f t="shared" si="52"/>
        <v>0</v>
      </c>
      <c r="O599" s="74">
        <f t="shared" si="53"/>
        <v>0</v>
      </c>
      <c r="P599" s="74">
        <f t="shared" si="53"/>
        <v>0</v>
      </c>
    </row>
    <row r="600" spans="1:16">
      <c r="A600" s="183"/>
      <c r="B600" s="184"/>
      <c r="C600" s="184"/>
      <c r="D600" s="153"/>
      <c r="E600" s="71" t="str">
        <f>IF(D600&gt;0,IF((LEFT(D600,2)=LEFT(Data!C$4,2)),"Intra","Inter"),"")</f>
        <v/>
      </c>
      <c r="F600" s="72">
        <f t="shared" si="49"/>
        <v>0</v>
      </c>
      <c r="G600" s="22"/>
      <c r="H600" s="23"/>
      <c r="I600" s="74">
        <f t="shared" si="50"/>
        <v>0</v>
      </c>
      <c r="J600" s="74">
        <f t="shared" si="51"/>
        <v>0</v>
      </c>
      <c r="K600" s="74">
        <f t="shared" si="51"/>
        <v>0</v>
      </c>
      <c r="M600" s="21"/>
      <c r="N600" s="74">
        <f t="shared" si="52"/>
        <v>0</v>
      </c>
      <c r="O600" s="74">
        <f t="shared" si="53"/>
        <v>0</v>
      </c>
      <c r="P600" s="74">
        <f t="shared" si="53"/>
        <v>0</v>
      </c>
    </row>
    <row r="601" spans="1:16">
      <c r="A601" s="183"/>
      <c r="B601" s="184"/>
      <c r="C601" s="184"/>
      <c r="D601" s="153"/>
      <c r="E601" s="71" t="str">
        <f>IF(D601&gt;0,IF((LEFT(D601,2)=LEFT(Data!C$4,2)),"Intra","Inter"),"")</f>
        <v/>
      </c>
      <c r="F601" s="72">
        <f t="shared" si="49"/>
        <v>0</v>
      </c>
      <c r="G601" s="22"/>
      <c r="H601" s="23"/>
      <c r="I601" s="74">
        <f t="shared" si="50"/>
        <v>0</v>
      </c>
      <c r="J601" s="74">
        <f t="shared" si="51"/>
        <v>0</v>
      </c>
      <c r="K601" s="74">
        <f t="shared" si="51"/>
        <v>0</v>
      </c>
      <c r="M601" s="21"/>
      <c r="N601" s="74">
        <f t="shared" si="52"/>
        <v>0</v>
      </c>
      <c r="O601" s="74">
        <f t="shared" si="53"/>
        <v>0</v>
      </c>
      <c r="P601" s="74">
        <f t="shared" si="53"/>
        <v>0</v>
      </c>
    </row>
    <row r="602" spans="1:16">
      <c r="A602" s="183"/>
      <c r="B602" s="184"/>
      <c r="C602" s="184"/>
      <c r="D602" s="153"/>
      <c r="E602" s="71" t="str">
        <f>IF(D602&gt;0,IF((LEFT(D602,2)=LEFT(Data!C$4,2)),"Intra","Inter"),"")</f>
        <v/>
      </c>
      <c r="F602" s="72">
        <f t="shared" si="49"/>
        <v>0</v>
      </c>
      <c r="G602" s="22"/>
      <c r="H602" s="23"/>
      <c r="I602" s="74">
        <f t="shared" si="50"/>
        <v>0</v>
      </c>
      <c r="J602" s="74">
        <f t="shared" si="51"/>
        <v>0</v>
      </c>
      <c r="K602" s="74">
        <f t="shared" si="51"/>
        <v>0</v>
      </c>
      <c r="M602" s="21"/>
      <c r="N602" s="74">
        <f t="shared" si="52"/>
        <v>0</v>
      </c>
      <c r="O602" s="74">
        <f t="shared" si="53"/>
        <v>0</v>
      </c>
      <c r="P602" s="74">
        <f t="shared" si="53"/>
        <v>0</v>
      </c>
    </row>
    <row r="603" spans="1:16">
      <c r="A603" s="183"/>
      <c r="B603" s="184"/>
      <c r="C603" s="184"/>
      <c r="D603" s="153"/>
      <c r="E603" s="71" t="str">
        <f>IF(D603&gt;0,IF((LEFT(D603,2)=LEFT(Data!C$4,2)),"Intra","Inter"),"")</f>
        <v/>
      </c>
      <c r="F603" s="72">
        <f t="shared" si="49"/>
        <v>0</v>
      </c>
      <c r="G603" s="22"/>
      <c r="H603" s="23"/>
      <c r="I603" s="74">
        <f t="shared" si="50"/>
        <v>0</v>
      </c>
      <c r="J603" s="74">
        <f t="shared" si="51"/>
        <v>0</v>
      </c>
      <c r="K603" s="74">
        <f t="shared" si="51"/>
        <v>0</v>
      </c>
      <c r="M603" s="21"/>
      <c r="N603" s="74">
        <f t="shared" si="52"/>
        <v>0</v>
      </c>
      <c r="O603" s="74">
        <f t="shared" si="53"/>
        <v>0</v>
      </c>
      <c r="P603" s="74">
        <f t="shared" si="53"/>
        <v>0</v>
      </c>
    </row>
    <row r="604" spans="1:16">
      <c r="A604" s="183"/>
      <c r="B604" s="184"/>
      <c r="C604" s="184"/>
      <c r="D604" s="153"/>
      <c r="E604" s="71" t="str">
        <f>IF(D604&gt;0,IF((LEFT(D604,2)=LEFT(Data!C$4,2)),"Intra","Inter"),"")</f>
        <v/>
      </c>
      <c r="F604" s="72">
        <f t="shared" si="49"/>
        <v>0</v>
      </c>
      <c r="G604" s="22"/>
      <c r="H604" s="23"/>
      <c r="I604" s="74">
        <f t="shared" si="50"/>
        <v>0</v>
      </c>
      <c r="J604" s="74">
        <f t="shared" si="51"/>
        <v>0</v>
      </c>
      <c r="K604" s="74">
        <f t="shared" si="51"/>
        <v>0</v>
      </c>
      <c r="M604" s="21"/>
      <c r="N604" s="74">
        <f t="shared" si="52"/>
        <v>0</v>
      </c>
      <c r="O604" s="74">
        <f t="shared" si="53"/>
        <v>0</v>
      </c>
      <c r="P604" s="74">
        <f t="shared" si="53"/>
        <v>0</v>
      </c>
    </row>
    <row r="605" spans="1:16">
      <c r="A605" s="183"/>
      <c r="B605" s="184"/>
      <c r="C605" s="184"/>
      <c r="D605" s="153"/>
      <c r="E605" s="71" t="str">
        <f>IF(D605&gt;0,IF((LEFT(D605,2)=LEFT(Data!C$4,2)),"Intra","Inter"),"")</f>
        <v/>
      </c>
      <c r="F605" s="72">
        <f t="shared" si="49"/>
        <v>0</v>
      </c>
      <c r="G605" s="22"/>
      <c r="H605" s="23"/>
      <c r="I605" s="74">
        <f t="shared" si="50"/>
        <v>0</v>
      </c>
      <c r="J605" s="74">
        <f t="shared" si="51"/>
        <v>0</v>
      </c>
      <c r="K605" s="74">
        <f t="shared" si="51"/>
        <v>0</v>
      </c>
      <c r="M605" s="21"/>
      <c r="N605" s="74">
        <f t="shared" si="52"/>
        <v>0</v>
      </c>
      <c r="O605" s="74">
        <f t="shared" si="53"/>
        <v>0</v>
      </c>
      <c r="P605" s="74">
        <f t="shared" si="53"/>
        <v>0</v>
      </c>
    </row>
    <row r="606" spans="1:16">
      <c r="A606" s="183"/>
      <c r="B606" s="184"/>
      <c r="C606" s="184"/>
      <c r="D606" s="153"/>
      <c r="E606" s="71" t="str">
        <f>IF(D606&gt;0,IF((LEFT(D606,2)=LEFT(Data!C$4,2)),"Intra","Inter"),"")</f>
        <v/>
      </c>
      <c r="F606" s="72">
        <f t="shared" si="49"/>
        <v>0</v>
      </c>
      <c r="G606" s="22"/>
      <c r="H606" s="23"/>
      <c r="I606" s="74">
        <f t="shared" si="50"/>
        <v>0</v>
      </c>
      <c r="J606" s="74">
        <f t="shared" si="51"/>
        <v>0</v>
      </c>
      <c r="K606" s="74">
        <f t="shared" si="51"/>
        <v>0</v>
      </c>
      <c r="M606" s="21"/>
      <c r="N606" s="74">
        <f t="shared" si="52"/>
        <v>0</v>
      </c>
      <c r="O606" s="74">
        <f t="shared" si="53"/>
        <v>0</v>
      </c>
      <c r="P606" s="74">
        <f t="shared" si="53"/>
        <v>0</v>
      </c>
    </row>
    <row r="607" spans="1:16">
      <c r="A607" s="183"/>
      <c r="B607" s="184"/>
      <c r="C607" s="184"/>
      <c r="D607" s="153"/>
      <c r="E607" s="71" t="str">
        <f>IF(D607&gt;0,IF((LEFT(D607,2)=LEFT(Data!C$4,2)),"Intra","Inter"),"")</f>
        <v/>
      </c>
      <c r="F607" s="72">
        <f t="shared" si="49"/>
        <v>0</v>
      </c>
      <c r="G607" s="22"/>
      <c r="H607" s="23"/>
      <c r="I607" s="74">
        <f t="shared" si="50"/>
        <v>0</v>
      </c>
      <c r="J607" s="74">
        <f t="shared" si="51"/>
        <v>0</v>
      </c>
      <c r="K607" s="74">
        <f t="shared" si="51"/>
        <v>0</v>
      </c>
      <c r="M607" s="21"/>
      <c r="N607" s="74">
        <f t="shared" si="52"/>
        <v>0</v>
      </c>
      <c r="O607" s="74">
        <f t="shared" si="53"/>
        <v>0</v>
      </c>
      <c r="P607" s="74">
        <f t="shared" si="53"/>
        <v>0</v>
      </c>
    </row>
    <row r="608" spans="1:16">
      <c r="A608" s="183"/>
      <c r="B608" s="184"/>
      <c r="C608" s="184"/>
      <c r="D608" s="153"/>
      <c r="E608" s="71" t="str">
        <f>IF(D608&gt;0,IF((LEFT(D608,2)=LEFT(Data!C$4,2)),"Intra","Inter"),"")</f>
        <v/>
      </c>
      <c r="F608" s="72">
        <f t="shared" si="49"/>
        <v>0</v>
      </c>
      <c r="G608" s="22"/>
      <c r="H608" s="23"/>
      <c r="I608" s="74">
        <f t="shared" si="50"/>
        <v>0</v>
      </c>
      <c r="J608" s="74">
        <f t="shared" si="51"/>
        <v>0</v>
      </c>
      <c r="K608" s="74">
        <f t="shared" si="51"/>
        <v>0</v>
      </c>
      <c r="M608" s="21"/>
      <c r="N608" s="74">
        <f t="shared" si="52"/>
        <v>0</v>
      </c>
      <c r="O608" s="74">
        <f t="shared" si="53"/>
        <v>0</v>
      </c>
      <c r="P608" s="74">
        <f t="shared" si="53"/>
        <v>0</v>
      </c>
    </row>
    <row r="609" spans="1:16">
      <c r="A609" s="183"/>
      <c r="B609" s="184"/>
      <c r="C609" s="184"/>
      <c r="D609" s="153"/>
      <c r="E609" s="71" t="str">
        <f>IF(D609&gt;0,IF((LEFT(D609,2)=LEFT(Data!C$4,2)),"Intra","Inter"),"")</f>
        <v/>
      </c>
      <c r="F609" s="72">
        <f t="shared" si="49"/>
        <v>0</v>
      </c>
      <c r="G609" s="22"/>
      <c r="H609" s="23"/>
      <c r="I609" s="74">
        <f t="shared" si="50"/>
        <v>0</v>
      </c>
      <c r="J609" s="74">
        <f t="shared" si="51"/>
        <v>0</v>
      </c>
      <c r="K609" s="74">
        <f t="shared" si="51"/>
        <v>0</v>
      </c>
      <c r="M609" s="21"/>
      <c r="N609" s="74">
        <f t="shared" si="52"/>
        <v>0</v>
      </c>
      <c r="O609" s="74">
        <f t="shared" si="53"/>
        <v>0</v>
      </c>
      <c r="P609" s="74">
        <f t="shared" si="53"/>
        <v>0</v>
      </c>
    </row>
    <row r="610" spans="1:16">
      <c r="A610" s="183"/>
      <c r="B610" s="184"/>
      <c r="C610" s="184"/>
      <c r="D610" s="153"/>
      <c r="E610" s="71" t="str">
        <f>IF(D610&gt;0,IF((LEFT(D610,2)=LEFT(Data!C$4,2)),"Intra","Inter"),"")</f>
        <v/>
      </c>
      <c r="F610" s="72">
        <f t="shared" si="49"/>
        <v>0</v>
      </c>
      <c r="G610" s="22"/>
      <c r="H610" s="23"/>
      <c r="I610" s="74">
        <f t="shared" si="50"/>
        <v>0</v>
      </c>
      <c r="J610" s="74">
        <f t="shared" si="51"/>
        <v>0</v>
      </c>
      <c r="K610" s="74">
        <f t="shared" si="51"/>
        <v>0</v>
      </c>
      <c r="M610" s="21"/>
      <c r="N610" s="74">
        <f t="shared" si="52"/>
        <v>0</v>
      </c>
      <c r="O610" s="74">
        <f t="shared" si="53"/>
        <v>0</v>
      </c>
      <c r="P610" s="74">
        <f t="shared" si="53"/>
        <v>0</v>
      </c>
    </row>
    <row r="611" spans="1:16">
      <c r="A611" s="183"/>
      <c r="B611" s="184"/>
      <c r="C611" s="184"/>
      <c r="D611" s="153"/>
      <c r="E611" s="71" t="str">
        <f>IF(D611&gt;0,IF((LEFT(D611,2)=LEFT(Data!C$4,2)),"Intra","Inter"),"")</f>
        <v/>
      </c>
      <c r="F611" s="72">
        <f t="shared" si="49"/>
        <v>0</v>
      </c>
      <c r="G611" s="22"/>
      <c r="H611" s="23"/>
      <c r="I611" s="74">
        <f t="shared" si="50"/>
        <v>0</v>
      </c>
      <c r="J611" s="74">
        <f t="shared" si="51"/>
        <v>0</v>
      </c>
      <c r="K611" s="74">
        <f t="shared" si="51"/>
        <v>0</v>
      </c>
      <c r="M611" s="21"/>
      <c r="N611" s="74">
        <f t="shared" si="52"/>
        <v>0</v>
      </c>
      <c r="O611" s="74">
        <f t="shared" si="53"/>
        <v>0</v>
      </c>
      <c r="P611" s="74">
        <f t="shared" si="53"/>
        <v>0</v>
      </c>
    </row>
    <row r="612" spans="1:16">
      <c r="A612" s="183"/>
      <c r="B612" s="184"/>
      <c r="C612" s="184"/>
      <c r="D612" s="153"/>
      <c r="E612" s="71" t="str">
        <f>IF(D612&gt;0,IF((LEFT(D612,2)=LEFT(Data!C$4,2)),"Intra","Inter"),"")</f>
        <v/>
      </c>
      <c r="F612" s="72">
        <f t="shared" si="49"/>
        <v>0</v>
      </c>
      <c r="G612" s="22"/>
      <c r="H612" s="23"/>
      <c r="I612" s="74">
        <f t="shared" si="50"/>
        <v>0</v>
      </c>
      <c r="J612" s="74">
        <f t="shared" si="51"/>
        <v>0</v>
      </c>
      <c r="K612" s="74">
        <f t="shared" si="51"/>
        <v>0</v>
      </c>
      <c r="M612" s="21"/>
      <c r="N612" s="74">
        <f t="shared" si="52"/>
        <v>0</v>
      </c>
      <c r="O612" s="74">
        <f t="shared" si="53"/>
        <v>0</v>
      </c>
      <c r="P612" s="74">
        <f t="shared" si="53"/>
        <v>0</v>
      </c>
    </row>
    <row r="613" spans="1:16">
      <c r="A613" s="183"/>
      <c r="B613" s="184"/>
      <c r="C613" s="184"/>
      <c r="D613" s="153"/>
      <c r="E613" s="71" t="str">
        <f>IF(D613&gt;0,IF((LEFT(D613,2)=LEFT(Data!C$4,2)),"Intra","Inter"),"")</f>
        <v/>
      </c>
      <c r="F613" s="72">
        <f t="shared" si="49"/>
        <v>0</v>
      </c>
      <c r="G613" s="22"/>
      <c r="H613" s="23"/>
      <c r="I613" s="74">
        <f t="shared" si="50"/>
        <v>0</v>
      </c>
      <c r="J613" s="74">
        <f t="shared" si="51"/>
        <v>0</v>
      </c>
      <c r="K613" s="74">
        <f t="shared" si="51"/>
        <v>0</v>
      </c>
      <c r="M613" s="21"/>
      <c r="N613" s="74">
        <f t="shared" si="52"/>
        <v>0</v>
      </c>
      <c r="O613" s="74">
        <f t="shared" si="53"/>
        <v>0</v>
      </c>
      <c r="P613" s="74">
        <f t="shared" si="53"/>
        <v>0</v>
      </c>
    </row>
    <row r="614" spans="1:16">
      <c r="A614" s="183"/>
      <c r="B614" s="184"/>
      <c r="C614" s="184"/>
      <c r="D614" s="153"/>
      <c r="E614" s="71" t="str">
        <f>IF(D614&gt;0,IF((LEFT(D614,2)=LEFT(Data!C$4,2)),"Intra","Inter"),"")</f>
        <v/>
      </c>
      <c r="F614" s="72">
        <f t="shared" si="49"/>
        <v>0</v>
      </c>
      <c r="G614" s="22"/>
      <c r="H614" s="23"/>
      <c r="I614" s="74">
        <f t="shared" si="50"/>
        <v>0</v>
      </c>
      <c r="J614" s="74">
        <f t="shared" si="51"/>
        <v>0</v>
      </c>
      <c r="K614" s="74">
        <f t="shared" si="51"/>
        <v>0</v>
      </c>
      <c r="M614" s="21"/>
      <c r="N614" s="74">
        <f t="shared" si="52"/>
        <v>0</v>
      </c>
      <c r="O614" s="74">
        <f t="shared" si="53"/>
        <v>0</v>
      </c>
      <c r="P614" s="74">
        <f t="shared" si="53"/>
        <v>0</v>
      </c>
    </row>
    <row r="615" spans="1:16">
      <c r="A615" s="183"/>
      <c r="B615" s="184"/>
      <c r="C615" s="184"/>
      <c r="D615" s="153"/>
      <c r="E615" s="71" t="str">
        <f>IF(D615&gt;0,IF((LEFT(D615,2)=LEFT(Data!C$4,2)),"Intra","Inter"),"")</f>
        <v/>
      </c>
      <c r="F615" s="72">
        <f t="shared" si="49"/>
        <v>0</v>
      </c>
      <c r="G615" s="22"/>
      <c r="H615" s="23"/>
      <c r="I615" s="74">
        <f t="shared" si="50"/>
        <v>0</v>
      </c>
      <c r="J615" s="74">
        <f t="shared" si="51"/>
        <v>0</v>
      </c>
      <c r="K615" s="74">
        <f t="shared" si="51"/>
        <v>0</v>
      </c>
      <c r="M615" s="21"/>
      <c r="N615" s="74">
        <f t="shared" si="52"/>
        <v>0</v>
      </c>
      <c r="O615" s="74">
        <f t="shared" si="53"/>
        <v>0</v>
      </c>
      <c r="P615" s="74">
        <f t="shared" si="53"/>
        <v>0</v>
      </c>
    </row>
    <row r="616" spans="1:16">
      <c r="A616" s="183"/>
      <c r="B616" s="184"/>
      <c r="C616" s="184"/>
      <c r="D616" s="153"/>
      <c r="E616" s="71" t="str">
        <f>IF(D616&gt;0,IF((LEFT(D616,2)=LEFT(Data!C$4,2)),"Intra","Inter"),"")</f>
        <v/>
      </c>
      <c r="F616" s="72">
        <f t="shared" si="49"/>
        <v>0</v>
      </c>
      <c r="G616" s="22"/>
      <c r="H616" s="23"/>
      <c r="I616" s="74">
        <f t="shared" si="50"/>
        <v>0</v>
      </c>
      <c r="J616" s="74">
        <f t="shared" si="51"/>
        <v>0</v>
      </c>
      <c r="K616" s="74">
        <f t="shared" si="51"/>
        <v>0</v>
      </c>
      <c r="M616" s="21"/>
      <c r="N616" s="74">
        <f t="shared" si="52"/>
        <v>0</v>
      </c>
      <c r="O616" s="74">
        <f t="shared" si="53"/>
        <v>0</v>
      </c>
      <c r="P616" s="74">
        <f t="shared" si="53"/>
        <v>0</v>
      </c>
    </row>
    <row r="617" spans="1:16">
      <c r="A617" s="183"/>
      <c r="B617" s="184"/>
      <c r="C617" s="184"/>
      <c r="D617" s="153"/>
      <c r="E617" s="71" t="str">
        <f>IF(D617&gt;0,IF((LEFT(D617,2)=LEFT(Data!C$4,2)),"Intra","Inter"),"")</f>
        <v/>
      </c>
      <c r="F617" s="72">
        <f t="shared" si="49"/>
        <v>0</v>
      </c>
      <c r="G617" s="22"/>
      <c r="H617" s="23"/>
      <c r="I617" s="74">
        <f t="shared" si="50"/>
        <v>0</v>
      </c>
      <c r="J617" s="74">
        <f t="shared" si="51"/>
        <v>0</v>
      </c>
      <c r="K617" s="74">
        <f t="shared" si="51"/>
        <v>0</v>
      </c>
      <c r="M617" s="21"/>
      <c r="N617" s="74">
        <f t="shared" si="52"/>
        <v>0</v>
      </c>
      <c r="O617" s="74">
        <f t="shared" si="53"/>
        <v>0</v>
      </c>
      <c r="P617" s="74">
        <f t="shared" si="53"/>
        <v>0</v>
      </c>
    </row>
    <row r="618" spans="1:16">
      <c r="A618" s="183"/>
      <c r="B618" s="184"/>
      <c r="C618" s="184"/>
      <c r="D618" s="153"/>
      <c r="E618" s="71" t="str">
        <f>IF(D618&gt;0,IF((LEFT(D618,2)=LEFT(Data!C$4,2)),"Intra","Inter"),"")</f>
        <v/>
      </c>
      <c r="F618" s="72">
        <f t="shared" si="49"/>
        <v>0</v>
      </c>
      <c r="G618" s="22"/>
      <c r="H618" s="23"/>
      <c r="I618" s="74">
        <f t="shared" si="50"/>
        <v>0</v>
      </c>
      <c r="J618" s="74">
        <f t="shared" si="51"/>
        <v>0</v>
      </c>
      <c r="K618" s="74">
        <f t="shared" si="51"/>
        <v>0</v>
      </c>
      <c r="M618" s="21"/>
      <c r="N618" s="74">
        <f t="shared" si="52"/>
        <v>0</v>
      </c>
      <c r="O618" s="74">
        <f t="shared" si="53"/>
        <v>0</v>
      </c>
      <c r="P618" s="74">
        <f t="shared" si="53"/>
        <v>0</v>
      </c>
    </row>
    <row r="619" spans="1:16">
      <c r="A619" s="183"/>
      <c r="B619" s="184"/>
      <c r="C619" s="184"/>
      <c r="D619" s="153"/>
      <c r="E619" s="71" t="str">
        <f>IF(D619&gt;0,IF((LEFT(D619,2)=LEFT(Data!C$4,2)),"Intra","Inter"),"")</f>
        <v/>
      </c>
      <c r="F619" s="72">
        <f t="shared" si="49"/>
        <v>0</v>
      </c>
      <c r="G619" s="22"/>
      <c r="H619" s="23"/>
      <c r="I619" s="74">
        <f t="shared" si="50"/>
        <v>0</v>
      </c>
      <c r="J619" s="74">
        <f t="shared" si="51"/>
        <v>0</v>
      </c>
      <c r="K619" s="74">
        <f t="shared" si="51"/>
        <v>0</v>
      </c>
      <c r="M619" s="21"/>
      <c r="N619" s="74">
        <f t="shared" si="52"/>
        <v>0</v>
      </c>
      <c r="O619" s="74">
        <f t="shared" si="53"/>
        <v>0</v>
      </c>
      <c r="P619" s="74">
        <f t="shared" si="53"/>
        <v>0</v>
      </c>
    </row>
    <row r="620" spans="1:16">
      <c r="A620" s="183"/>
      <c r="B620" s="184"/>
      <c r="C620" s="184"/>
      <c r="D620" s="153"/>
      <c r="E620" s="71" t="str">
        <f>IF(D620&gt;0,IF((LEFT(D620,2)=LEFT(Data!C$4,2)),"Intra","Inter"),"")</f>
        <v/>
      </c>
      <c r="F620" s="72">
        <f t="shared" si="49"/>
        <v>0</v>
      </c>
      <c r="G620" s="22"/>
      <c r="H620" s="23"/>
      <c r="I620" s="74">
        <f t="shared" si="50"/>
        <v>0</v>
      </c>
      <c r="J620" s="74">
        <f t="shared" si="51"/>
        <v>0</v>
      </c>
      <c r="K620" s="74">
        <f t="shared" si="51"/>
        <v>0</v>
      </c>
      <c r="M620" s="21"/>
      <c r="N620" s="74">
        <f t="shared" si="52"/>
        <v>0</v>
      </c>
      <c r="O620" s="74">
        <f t="shared" si="53"/>
        <v>0</v>
      </c>
      <c r="P620" s="74">
        <f t="shared" si="53"/>
        <v>0</v>
      </c>
    </row>
    <row r="621" spans="1:16">
      <c r="A621" s="183"/>
      <c r="B621" s="184"/>
      <c r="C621" s="184"/>
      <c r="D621" s="153"/>
      <c r="E621" s="71" t="str">
        <f>IF(D621&gt;0,IF((LEFT(D621,2)=LEFT(Data!C$4,2)),"Intra","Inter"),"")</f>
        <v/>
      </c>
      <c r="F621" s="72">
        <f t="shared" si="49"/>
        <v>0</v>
      </c>
      <c r="G621" s="22"/>
      <c r="H621" s="23"/>
      <c r="I621" s="74">
        <f t="shared" si="50"/>
        <v>0</v>
      </c>
      <c r="J621" s="74">
        <f t="shared" si="51"/>
        <v>0</v>
      </c>
      <c r="K621" s="74">
        <f t="shared" si="51"/>
        <v>0</v>
      </c>
      <c r="M621" s="21"/>
      <c r="N621" s="74">
        <f t="shared" si="52"/>
        <v>0</v>
      </c>
      <c r="O621" s="74">
        <f t="shared" si="53"/>
        <v>0</v>
      </c>
      <c r="P621" s="74">
        <f t="shared" si="53"/>
        <v>0</v>
      </c>
    </row>
    <row r="622" spans="1:16">
      <c r="A622" s="183"/>
      <c r="B622" s="184"/>
      <c r="C622" s="184"/>
      <c r="D622" s="153"/>
      <c r="E622" s="71" t="str">
        <f>IF(D622&gt;0,IF((LEFT(D622,2)=LEFT(Data!C$4,2)),"Intra","Inter"),"")</f>
        <v/>
      </c>
      <c r="F622" s="72">
        <f t="shared" si="49"/>
        <v>0</v>
      </c>
      <c r="G622" s="22"/>
      <c r="H622" s="23"/>
      <c r="I622" s="74">
        <f t="shared" si="50"/>
        <v>0</v>
      </c>
      <c r="J622" s="74">
        <f t="shared" si="51"/>
        <v>0</v>
      </c>
      <c r="K622" s="74">
        <f t="shared" si="51"/>
        <v>0</v>
      </c>
      <c r="M622" s="21"/>
      <c r="N622" s="74">
        <f t="shared" si="52"/>
        <v>0</v>
      </c>
      <c r="O622" s="74">
        <f t="shared" si="53"/>
        <v>0</v>
      </c>
      <c r="P622" s="74">
        <f t="shared" si="53"/>
        <v>0</v>
      </c>
    </row>
    <row r="623" spans="1:16">
      <c r="A623" s="183"/>
      <c r="B623" s="184"/>
      <c r="C623" s="184"/>
      <c r="D623" s="153"/>
      <c r="E623" s="71" t="str">
        <f>IF(D623&gt;0,IF((LEFT(D623,2)=LEFT(Data!C$4,2)),"Intra","Inter"),"")</f>
        <v/>
      </c>
      <c r="F623" s="72">
        <f t="shared" si="49"/>
        <v>0</v>
      </c>
      <c r="G623" s="22"/>
      <c r="H623" s="23"/>
      <c r="I623" s="74">
        <f t="shared" si="50"/>
        <v>0</v>
      </c>
      <c r="J623" s="74">
        <f t="shared" si="51"/>
        <v>0</v>
      </c>
      <c r="K623" s="74">
        <f t="shared" si="51"/>
        <v>0</v>
      </c>
      <c r="M623" s="21"/>
      <c r="N623" s="74">
        <f t="shared" si="52"/>
        <v>0</v>
      </c>
      <c r="O623" s="74">
        <f t="shared" si="53"/>
        <v>0</v>
      </c>
      <c r="P623" s="74">
        <f t="shared" si="53"/>
        <v>0</v>
      </c>
    </row>
    <row r="624" spans="1:16">
      <c r="A624" s="183"/>
      <c r="B624" s="184"/>
      <c r="C624" s="184"/>
      <c r="D624" s="153"/>
      <c r="E624" s="71" t="str">
        <f>IF(D624&gt;0,IF((LEFT(D624,2)=LEFT(Data!C$4,2)),"Intra","Inter"),"")</f>
        <v/>
      </c>
      <c r="F624" s="72">
        <f t="shared" si="49"/>
        <v>0</v>
      </c>
      <c r="G624" s="22"/>
      <c r="H624" s="23"/>
      <c r="I624" s="74">
        <f t="shared" si="50"/>
        <v>0</v>
      </c>
      <c r="J624" s="74">
        <f t="shared" si="51"/>
        <v>0</v>
      </c>
      <c r="K624" s="74">
        <f t="shared" si="51"/>
        <v>0</v>
      </c>
      <c r="M624" s="21"/>
      <c r="N624" s="74">
        <f t="shared" si="52"/>
        <v>0</v>
      </c>
      <c r="O624" s="74">
        <f t="shared" si="53"/>
        <v>0</v>
      </c>
      <c r="P624" s="74">
        <f t="shared" si="53"/>
        <v>0</v>
      </c>
    </row>
    <row r="625" spans="1:16">
      <c r="A625" s="183"/>
      <c r="B625" s="184"/>
      <c r="C625" s="184"/>
      <c r="D625" s="153"/>
      <c r="E625" s="71" t="str">
        <f>IF(D625&gt;0,IF((LEFT(D625,2)=LEFT(Data!C$4,2)),"Intra","Inter"),"")</f>
        <v/>
      </c>
      <c r="F625" s="72">
        <f t="shared" si="49"/>
        <v>0</v>
      </c>
      <c r="G625" s="22"/>
      <c r="H625" s="23"/>
      <c r="I625" s="74">
        <f t="shared" si="50"/>
        <v>0</v>
      </c>
      <c r="J625" s="74">
        <f t="shared" si="51"/>
        <v>0</v>
      </c>
      <c r="K625" s="74">
        <f t="shared" si="51"/>
        <v>0</v>
      </c>
      <c r="M625" s="21"/>
      <c r="N625" s="74">
        <f t="shared" si="52"/>
        <v>0</v>
      </c>
      <c r="O625" s="74">
        <f t="shared" si="53"/>
        <v>0</v>
      </c>
      <c r="P625" s="74">
        <f t="shared" si="53"/>
        <v>0</v>
      </c>
    </row>
    <row r="626" spans="1:16">
      <c r="A626" s="183"/>
      <c r="B626" s="184"/>
      <c r="C626" s="184"/>
      <c r="D626" s="153"/>
      <c r="E626" s="71" t="str">
        <f>IF(D626&gt;0,IF((LEFT(D626,2)=LEFT(Data!C$4,2)),"Intra","Inter"),"")</f>
        <v/>
      </c>
      <c r="F626" s="72">
        <f t="shared" si="49"/>
        <v>0</v>
      </c>
      <c r="G626" s="22"/>
      <c r="H626" s="23"/>
      <c r="I626" s="74">
        <f t="shared" si="50"/>
        <v>0</v>
      </c>
      <c r="J626" s="74">
        <f t="shared" si="51"/>
        <v>0</v>
      </c>
      <c r="K626" s="74">
        <f t="shared" si="51"/>
        <v>0</v>
      </c>
      <c r="M626" s="21"/>
      <c r="N626" s="74">
        <f t="shared" si="52"/>
        <v>0</v>
      </c>
      <c r="O626" s="74">
        <f t="shared" si="53"/>
        <v>0</v>
      </c>
      <c r="P626" s="74">
        <f t="shared" si="53"/>
        <v>0</v>
      </c>
    </row>
    <row r="627" spans="1:16">
      <c r="A627" s="183"/>
      <c r="B627" s="184"/>
      <c r="C627" s="184"/>
      <c r="D627" s="153"/>
      <c r="E627" s="71" t="str">
        <f>IF(D627&gt;0,IF((LEFT(D627,2)=LEFT(Data!C$4,2)),"Intra","Inter"),"")</f>
        <v/>
      </c>
      <c r="F627" s="72">
        <f t="shared" si="49"/>
        <v>0</v>
      </c>
      <c r="G627" s="22"/>
      <c r="H627" s="23"/>
      <c r="I627" s="74">
        <f t="shared" si="50"/>
        <v>0</v>
      </c>
      <c r="J627" s="74">
        <f t="shared" si="51"/>
        <v>0</v>
      </c>
      <c r="K627" s="74">
        <f t="shared" si="51"/>
        <v>0</v>
      </c>
      <c r="M627" s="21"/>
      <c r="N627" s="74">
        <f t="shared" si="52"/>
        <v>0</v>
      </c>
      <c r="O627" s="74">
        <f t="shared" si="53"/>
        <v>0</v>
      </c>
      <c r="P627" s="74">
        <f t="shared" si="53"/>
        <v>0</v>
      </c>
    </row>
    <row r="628" spans="1:16">
      <c r="A628" s="183"/>
      <c r="B628" s="184"/>
      <c r="C628" s="184"/>
      <c r="D628" s="153"/>
      <c r="E628" s="71" t="str">
        <f>IF(D628&gt;0,IF((LEFT(D628,2)=LEFT(Data!C$4,2)),"Intra","Inter"),"")</f>
        <v/>
      </c>
      <c r="F628" s="72">
        <f t="shared" si="49"/>
        <v>0</v>
      </c>
      <c r="G628" s="22"/>
      <c r="H628" s="23"/>
      <c r="I628" s="74">
        <f t="shared" si="50"/>
        <v>0</v>
      </c>
      <c r="J628" s="74">
        <f t="shared" si="51"/>
        <v>0</v>
      </c>
      <c r="K628" s="74">
        <f t="shared" si="51"/>
        <v>0</v>
      </c>
      <c r="M628" s="21"/>
      <c r="N628" s="74">
        <f t="shared" si="52"/>
        <v>0</v>
      </c>
      <c r="O628" s="74">
        <f t="shared" si="53"/>
        <v>0</v>
      </c>
      <c r="P628" s="74">
        <f t="shared" si="53"/>
        <v>0</v>
      </c>
    </row>
    <row r="629" spans="1:16">
      <c r="A629" s="183"/>
      <c r="B629" s="184"/>
      <c r="C629" s="184"/>
      <c r="D629" s="153"/>
      <c r="E629" s="71" t="str">
        <f>IF(D629&gt;0,IF((LEFT(D629,2)=LEFT(Data!C$4,2)),"Intra","Inter"),"")</f>
        <v/>
      </c>
      <c r="F629" s="72">
        <f t="shared" si="49"/>
        <v>0</v>
      </c>
      <c r="G629" s="22"/>
      <c r="H629" s="23"/>
      <c r="I629" s="74">
        <f t="shared" si="50"/>
        <v>0</v>
      </c>
      <c r="J629" s="74">
        <f t="shared" si="51"/>
        <v>0</v>
      </c>
      <c r="K629" s="74">
        <f t="shared" si="51"/>
        <v>0</v>
      </c>
      <c r="M629" s="21"/>
      <c r="N629" s="74">
        <f t="shared" si="52"/>
        <v>0</v>
      </c>
      <c r="O629" s="74">
        <f t="shared" si="53"/>
        <v>0</v>
      </c>
      <c r="P629" s="74">
        <f t="shared" si="53"/>
        <v>0</v>
      </c>
    </row>
    <row r="630" spans="1:16">
      <c r="A630" s="183"/>
      <c r="B630" s="184"/>
      <c r="C630" s="184"/>
      <c r="D630" s="153"/>
      <c r="E630" s="71" t="str">
        <f>IF(D630&gt;0,IF((LEFT(D630,2)=LEFT(Data!C$4,2)),"Intra","Inter"),"")</f>
        <v/>
      </c>
      <c r="F630" s="72">
        <f t="shared" si="49"/>
        <v>0</v>
      </c>
      <c r="G630" s="22"/>
      <c r="H630" s="23"/>
      <c r="I630" s="74">
        <f t="shared" si="50"/>
        <v>0</v>
      </c>
      <c r="J630" s="74">
        <f t="shared" si="51"/>
        <v>0</v>
      </c>
      <c r="K630" s="74">
        <f t="shared" si="51"/>
        <v>0</v>
      </c>
      <c r="M630" s="21"/>
      <c r="N630" s="74">
        <f t="shared" si="52"/>
        <v>0</v>
      </c>
      <c r="O630" s="74">
        <f t="shared" si="53"/>
        <v>0</v>
      </c>
      <c r="P630" s="74">
        <f t="shared" si="53"/>
        <v>0</v>
      </c>
    </row>
    <row r="631" spans="1:16">
      <c r="A631" s="183"/>
      <c r="B631" s="184"/>
      <c r="C631" s="184"/>
      <c r="D631" s="153"/>
      <c r="E631" s="71" t="str">
        <f>IF(D631&gt;0,IF((LEFT(D631,2)=LEFT(Data!C$4,2)),"Intra","Inter"),"")</f>
        <v/>
      </c>
      <c r="F631" s="72">
        <f t="shared" si="49"/>
        <v>0</v>
      </c>
      <c r="G631" s="22"/>
      <c r="H631" s="23"/>
      <c r="I631" s="74">
        <f t="shared" si="50"/>
        <v>0</v>
      </c>
      <c r="J631" s="74">
        <f t="shared" si="51"/>
        <v>0</v>
      </c>
      <c r="K631" s="74">
        <f t="shared" si="51"/>
        <v>0</v>
      </c>
      <c r="M631" s="21"/>
      <c r="N631" s="74">
        <f t="shared" si="52"/>
        <v>0</v>
      </c>
      <c r="O631" s="74">
        <f t="shared" si="53"/>
        <v>0</v>
      </c>
      <c r="P631" s="74">
        <f t="shared" si="53"/>
        <v>0</v>
      </c>
    </row>
    <row r="632" spans="1:16">
      <c r="A632" s="183"/>
      <c r="B632" s="184"/>
      <c r="C632" s="184"/>
      <c r="D632" s="153"/>
      <c r="E632" s="71" t="str">
        <f>IF(D632&gt;0,IF((LEFT(D632,2)=LEFT(Data!C$4,2)),"Intra","Inter"),"")</f>
        <v/>
      </c>
      <c r="F632" s="72">
        <f t="shared" si="49"/>
        <v>0</v>
      </c>
      <c r="G632" s="22"/>
      <c r="H632" s="23"/>
      <c r="I632" s="74">
        <f t="shared" si="50"/>
        <v>0</v>
      </c>
      <c r="J632" s="74">
        <f t="shared" si="51"/>
        <v>0</v>
      </c>
      <c r="K632" s="74">
        <f t="shared" si="51"/>
        <v>0</v>
      </c>
      <c r="M632" s="21"/>
      <c r="N632" s="74">
        <f t="shared" si="52"/>
        <v>0</v>
      </c>
      <c r="O632" s="74">
        <f t="shared" si="53"/>
        <v>0</v>
      </c>
      <c r="P632" s="74">
        <f t="shared" si="53"/>
        <v>0</v>
      </c>
    </row>
    <row r="633" spans="1:16">
      <c r="A633" s="183"/>
      <c r="B633" s="184"/>
      <c r="C633" s="184"/>
      <c r="D633" s="153"/>
      <c r="E633" s="71" t="str">
        <f>IF(D633&gt;0,IF((LEFT(D633,2)=LEFT(Data!C$4,2)),"Intra","Inter"),"")</f>
        <v/>
      </c>
      <c r="F633" s="72">
        <f t="shared" si="49"/>
        <v>0</v>
      </c>
      <c r="G633" s="22"/>
      <c r="H633" s="23"/>
      <c r="I633" s="74">
        <f t="shared" si="50"/>
        <v>0</v>
      </c>
      <c r="J633" s="74">
        <f t="shared" si="51"/>
        <v>0</v>
      </c>
      <c r="K633" s="74">
        <f t="shared" si="51"/>
        <v>0</v>
      </c>
      <c r="M633" s="21"/>
      <c r="N633" s="74">
        <f t="shared" si="52"/>
        <v>0</v>
      </c>
      <c r="O633" s="74">
        <f t="shared" si="53"/>
        <v>0</v>
      </c>
      <c r="P633" s="74">
        <f t="shared" si="53"/>
        <v>0</v>
      </c>
    </row>
    <row r="634" spans="1:16">
      <c r="A634" s="183"/>
      <c r="B634" s="184"/>
      <c r="C634" s="184"/>
      <c r="D634" s="153"/>
      <c r="E634" s="71" t="str">
        <f>IF(D634&gt;0,IF((LEFT(D634,2)=LEFT(Data!C$4,2)),"Intra","Inter"),"")</f>
        <v/>
      </c>
      <c r="F634" s="72">
        <f t="shared" si="49"/>
        <v>0</v>
      </c>
      <c r="G634" s="22"/>
      <c r="H634" s="23"/>
      <c r="I634" s="74">
        <f t="shared" si="50"/>
        <v>0</v>
      </c>
      <c r="J634" s="74">
        <f t="shared" si="51"/>
        <v>0</v>
      </c>
      <c r="K634" s="74">
        <f t="shared" si="51"/>
        <v>0</v>
      </c>
      <c r="M634" s="21"/>
      <c r="N634" s="74">
        <f t="shared" si="52"/>
        <v>0</v>
      </c>
      <c r="O634" s="74">
        <f t="shared" si="53"/>
        <v>0</v>
      </c>
      <c r="P634" s="74">
        <f t="shared" si="53"/>
        <v>0</v>
      </c>
    </row>
    <row r="635" spans="1:16">
      <c r="A635" s="183"/>
      <c r="B635" s="184"/>
      <c r="C635" s="184"/>
      <c r="D635" s="153"/>
      <c r="E635" s="71" t="str">
        <f>IF(D635&gt;0,IF((LEFT(D635,2)=LEFT(Data!C$4,2)),"Intra","Inter"),"")</f>
        <v/>
      </c>
      <c r="F635" s="72">
        <f t="shared" si="49"/>
        <v>0</v>
      </c>
      <c r="G635" s="22"/>
      <c r="H635" s="23"/>
      <c r="I635" s="74">
        <f t="shared" si="50"/>
        <v>0</v>
      </c>
      <c r="J635" s="74">
        <f t="shared" si="51"/>
        <v>0</v>
      </c>
      <c r="K635" s="74">
        <f t="shared" si="51"/>
        <v>0</v>
      </c>
      <c r="M635" s="21"/>
      <c r="N635" s="74">
        <f t="shared" si="52"/>
        <v>0</v>
      </c>
      <c r="O635" s="74">
        <f t="shared" si="53"/>
        <v>0</v>
      </c>
      <c r="P635" s="74">
        <f t="shared" si="53"/>
        <v>0</v>
      </c>
    </row>
    <row r="636" spans="1:16">
      <c r="A636" s="183"/>
      <c r="B636" s="184"/>
      <c r="C636" s="184"/>
      <c r="D636" s="153"/>
      <c r="E636" s="71" t="str">
        <f>IF(D636&gt;0,IF((LEFT(D636,2)=LEFT(Data!C$4,2)),"Intra","Inter"),"")</f>
        <v/>
      </c>
      <c r="F636" s="72">
        <f t="shared" si="49"/>
        <v>0</v>
      </c>
      <c r="G636" s="22"/>
      <c r="H636" s="23"/>
      <c r="I636" s="74">
        <f t="shared" si="50"/>
        <v>0</v>
      </c>
      <c r="J636" s="74">
        <f t="shared" si="51"/>
        <v>0</v>
      </c>
      <c r="K636" s="74">
        <f t="shared" si="51"/>
        <v>0</v>
      </c>
      <c r="M636" s="21"/>
      <c r="N636" s="74">
        <f t="shared" si="52"/>
        <v>0</v>
      </c>
      <c r="O636" s="74">
        <f t="shared" si="53"/>
        <v>0</v>
      </c>
      <c r="P636" s="74">
        <f t="shared" si="53"/>
        <v>0</v>
      </c>
    </row>
    <row r="637" spans="1:16">
      <c r="A637" s="183"/>
      <c r="B637" s="184"/>
      <c r="C637" s="184"/>
      <c r="D637" s="153"/>
      <c r="E637" s="71" t="str">
        <f>IF(D637&gt;0,IF((LEFT(D637,2)=LEFT(Data!C$4,2)),"Intra","Inter"),"")</f>
        <v/>
      </c>
      <c r="F637" s="72">
        <f t="shared" si="49"/>
        <v>0</v>
      </c>
      <c r="G637" s="22"/>
      <c r="H637" s="23"/>
      <c r="I637" s="74">
        <f t="shared" si="50"/>
        <v>0</v>
      </c>
      <c r="J637" s="74">
        <f t="shared" si="51"/>
        <v>0</v>
      </c>
      <c r="K637" s="74">
        <f t="shared" si="51"/>
        <v>0</v>
      </c>
      <c r="M637" s="21"/>
      <c r="N637" s="74">
        <f t="shared" si="52"/>
        <v>0</v>
      </c>
      <c r="O637" s="74">
        <f t="shared" si="53"/>
        <v>0</v>
      </c>
      <c r="P637" s="74">
        <f t="shared" si="53"/>
        <v>0</v>
      </c>
    </row>
    <row r="638" spans="1:16">
      <c r="A638" s="183"/>
      <c r="B638" s="184"/>
      <c r="C638" s="184"/>
      <c r="D638" s="153"/>
      <c r="E638" s="71" t="str">
        <f>IF(D638&gt;0,IF((LEFT(D638,2)=LEFT(Data!C$4,2)),"Intra","Inter"),"")</f>
        <v/>
      </c>
      <c r="F638" s="72">
        <f t="shared" si="49"/>
        <v>0</v>
      </c>
      <c r="G638" s="22"/>
      <c r="H638" s="23"/>
      <c r="I638" s="74">
        <f t="shared" si="50"/>
        <v>0</v>
      </c>
      <c r="J638" s="74">
        <f t="shared" si="51"/>
        <v>0</v>
      </c>
      <c r="K638" s="74">
        <f t="shared" si="51"/>
        <v>0</v>
      </c>
      <c r="M638" s="21"/>
      <c r="N638" s="74">
        <f t="shared" si="52"/>
        <v>0</v>
      </c>
      <c r="O638" s="74">
        <f t="shared" si="53"/>
        <v>0</v>
      </c>
      <c r="P638" s="74">
        <f t="shared" si="53"/>
        <v>0</v>
      </c>
    </row>
    <row r="639" spans="1:16">
      <c r="A639" s="183"/>
      <c r="B639" s="184"/>
      <c r="C639" s="184"/>
      <c r="D639" s="153"/>
      <c r="E639" s="71" t="str">
        <f>IF(D639&gt;0,IF((LEFT(D639,2)=LEFT(Data!C$4,2)),"Intra","Inter"),"")</f>
        <v/>
      </c>
      <c r="F639" s="72">
        <f t="shared" si="49"/>
        <v>0</v>
      </c>
      <c r="G639" s="22"/>
      <c r="H639" s="23"/>
      <c r="I639" s="74">
        <f t="shared" si="50"/>
        <v>0</v>
      </c>
      <c r="J639" s="74">
        <f t="shared" si="51"/>
        <v>0</v>
      </c>
      <c r="K639" s="74">
        <f t="shared" si="51"/>
        <v>0</v>
      </c>
      <c r="M639" s="21"/>
      <c r="N639" s="74">
        <f t="shared" si="52"/>
        <v>0</v>
      </c>
      <c r="O639" s="74">
        <f t="shared" si="53"/>
        <v>0</v>
      </c>
      <c r="P639" s="74">
        <f t="shared" si="53"/>
        <v>0</v>
      </c>
    </row>
    <row r="640" spans="1:16">
      <c r="A640" s="183"/>
      <c r="B640" s="184"/>
      <c r="C640" s="184"/>
      <c r="D640" s="153"/>
      <c r="E640" s="71" t="str">
        <f>IF(D640&gt;0,IF((LEFT(D640,2)=LEFT(Data!C$4,2)),"Intra","Inter"),"")</f>
        <v/>
      </c>
      <c r="F640" s="72">
        <f t="shared" si="49"/>
        <v>0</v>
      </c>
      <c r="G640" s="22"/>
      <c r="H640" s="23"/>
      <c r="I640" s="74">
        <f t="shared" si="50"/>
        <v>0</v>
      </c>
      <c r="J640" s="74">
        <f t="shared" si="51"/>
        <v>0</v>
      </c>
      <c r="K640" s="74">
        <f t="shared" si="51"/>
        <v>0</v>
      </c>
      <c r="M640" s="21"/>
      <c r="N640" s="74">
        <f t="shared" si="52"/>
        <v>0</v>
      </c>
      <c r="O640" s="74">
        <f t="shared" si="53"/>
        <v>0</v>
      </c>
      <c r="P640" s="74">
        <f t="shared" si="53"/>
        <v>0</v>
      </c>
    </row>
    <row r="641" spans="1:16">
      <c r="A641" s="183"/>
      <c r="B641" s="184"/>
      <c r="C641" s="184"/>
      <c r="D641" s="153"/>
      <c r="E641" s="71" t="str">
        <f>IF(D641&gt;0,IF((LEFT(D641,2)=LEFT(Data!C$4,2)),"Intra","Inter"),"")</f>
        <v/>
      </c>
      <c r="F641" s="72">
        <f t="shared" ref="F641:F704" si="54">ROUND(G641+I641+J641+K641,0)</f>
        <v>0</v>
      </c>
      <c r="G641" s="22"/>
      <c r="H641" s="23"/>
      <c r="I641" s="74">
        <f t="shared" si="50"/>
        <v>0</v>
      </c>
      <c r="J641" s="74">
        <f t="shared" si="51"/>
        <v>0</v>
      </c>
      <c r="K641" s="74">
        <f t="shared" si="51"/>
        <v>0</v>
      </c>
      <c r="M641" s="21"/>
      <c r="N641" s="74">
        <f t="shared" si="52"/>
        <v>0</v>
      </c>
      <c r="O641" s="74">
        <f t="shared" si="53"/>
        <v>0</v>
      </c>
      <c r="P641" s="74">
        <f t="shared" si="53"/>
        <v>0</v>
      </c>
    </row>
    <row r="642" spans="1:16">
      <c r="A642" s="183"/>
      <c r="B642" s="184"/>
      <c r="C642" s="184"/>
      <c r="D642" s="153"/>
      <c r="E642" s="71" t="str">
        <f>IF(D642&gt;0,IF((LEFT(D642,2)=LEFT(Data!C$4,2)),"Intra","Inter"),"")</f>
        <v/>
      </c>
      <c r="F642" s="72">
        <f t="shared" si="54"/>
        <v>0</v>
      </c>
      <c r="G642" s="22"/>
      <c r="H642" s="23"/>
      <c r="I642" s="74">
        <f t="shared" si="50"/>
        <v>0</v>
      </c>
      <c r="J642" s="74">
        <f t="shared" si="51"/>
        <v>0</v>
      </c>
      <c r="K642" s="74">
        <f t="shared" si="51"/>
        <v>0</v>
      </c>
      <c r="M642" s="21"/>
      <c r="N642" s="74">
        <f t="shared" si="52"/>
        <v>0</v>
      </c>
      <c r="O642" s="74">
        <f t="shared" si="53"/>
        <v>0</v>
      </c>
      <c r="P642" s="74">
        <f t="shared" si="53"/>
        <v>0</v>
      </c>
    </row>
    <row r="643" spans="1:16">
      <c r="A643" s="183"/>
      <c r="B643" s="184"/>
      <c r="C643" s="184"/>
      <c r="D643" s="153"/>
      <c r="E643" s="71" t="str">
        <f>IF(D643&gt;0,IF((LEFT(D643,2)=LEFT(Data!C$4,2)),"Intra","Inter"),"")</f>
        <v/>
      </c>
      <c r="F643" s="72">
        <f t="shared" si="54"/>
        <v>0</v>
      </c>
      <c r="G643" s="22"/>
      <c r="H643" s="23"/>
      <c r="I643" s="74">
        <f t="shared" si="50"/>
        <v>0</v>
      </c>
      <c r="J643" s="74">
        <f t="shared" si="51"/>
        <v>0</v>
      </c>
      <c r="K643" s="74">
        <f t="shared" si="51"/>
        <v>0</v>
      </c>
      <c r="M643" s="21"/>
      <c r="N643" s="74">
        <f t="shared" si="52"/>
        <v>0</v>
      </c>
      <c r="O643" s="74">
        <f t="shared" si="53"/>
        <v>0</v>
      </c>
      <c r="P643" s="74">
        <f t="shared" si="53"/>
        <v>0</v>
      </c>
    </row>
    <row r="644" spans="1:16">
      <c r="A644" s="183"/>
      <c r="B644" s="184"/>
      <c r="C644" s="184"/>
      <c r="D644" s="153"/>
      <c r="E644" s="71" t="str">
        <f>IF(D644&gt;0,IF((LEFT(D644,2)=LEFT(Data!C$4,2)),"Intra","Inter"),"")</f>
        <v/>
      </c>
      <c r="F644" s="72">
        <f t="shared" si="54"/>
        <v>0</v>
      </c>
      <c r="G644" s="22"/>
      <c r="H644" s="23"/>
      <c r="I644" s="74">
        <f t="shared" si="50"/>
        <v>0</v>
      </c>
      <c r="J644" s="74">
        <f t="shared" si="51"/>
        <v>0</v>
      </c>
      <c r="K644" s="74">
        <f t="shared" si="51"/>
        <v>0</v>
      </c>
      <c r="M644" s="21"/>
      <c r="N644" s="74">
        <f t="shared" si="52"/>
        <v>0</v>
      </c>
      <c r="O644" s="74">
        <f t="shared" si="53"/>
        <v>0</v>
      </c>
      <c r="P644" s="74">
        <f t="shared" si="53"/>
        <v>0</v>
      </c>
    </row>
    <row r="645" spans="1:16">
      <c r="A645" s="183"/>
      <c r="B645" s="184"/>
      <c r="C645" s="184"/>
      <c r="D645" s="153"/>
      <c r="E645" s="71" t="str">
        <f>IF(D645&gt;0,IF((LEFT(D645,2)=LEFT(Data!C$4,2)),"Intra","Inter"),"")</f>
        <v/>
      </c>
      <c r="F645" s="72">
        <f t="shared" si="54"/>
        <v>0</v>
      </c>
      <c r="G645" s="22"/>
      <c r="H645" s="23"/>
      <c r="I645" s="74">
        <f t="shared" si="50"/>
        <v>0</v>
      </c>
      <c r="J645" s="74">
        <f t="shared" si="51"/>
        <v>0</v>
      </c>
      <c r="K645" s="74">
        <f t="shared" si="51"/>
        <v>0</v>
      </c>
      <c r="M645" s="21"/>
      <c r="N645" s="74">
        <f t="shared" si="52"/>
        <v>0</v>
      </c>
      <c r="O645" s="74">
        <f t="shared" si="53"/>
        <v>0</v>
      </c>
      <c r="P645" s="74">
        <f t="shared" si="53"/>
        <v>0</v>
      </c>
    </row>
    <row r="646" spans="1:16">
      <c r="A646" s="183"/>
      <c r="B646" s="184"/>
      <c r="C646" s="184"/>
      <c r="D646" s="153"/>
      <c r="E646" s="71" t="str">
        <f>IF(D646&gt;0,IF((LEFT(D646,2)=LEFT(Data!C$4,2)),"Intra","Inter"),"")</f>
        <v/>
      </c>
      <c r="F646" s="72">
        <f t="shared" si="54"/>
        <v>0</v>
      </c>
      <c r="G646" s="22"/>
      <c r="H646" s="23"/>
      <c r="I646" s="74">
        <f t="shared" si="50"/>
        <v>0</v>
      </c>
      <c r="J646" s="74">
        <f t="shared" si="51"/>
        <v>0</v>
      </c>
      <c r="K646" s="74">
        <f t="shared" si="51"/>
        <v>0</v>
      </c>
      <c r="M646" s="21"/>
      <c r="N646" s="74">
        <f t="shared" si="52"/>
        <v>0</v>
      </c>
      <c r="O646" s="74">
        <f t="shared" si="53"/>
        <v>0</v>
      </c>
      <c r="P646" s="74">
        <f t="shared" si="53"/>
        <v>0</v>
      </c>
    </row>
    <row r="647" spans="1:16">
      <c r="A647" s="183"/>
      <c r="B647" s="184"/>
      <c r="C647" s="184"/>
      <c r="D647" s="153"/>
      <c r="E647" s="71" t="str">
        <f>IF(D647&gt;0,IF((LEFT(D647,2)=LEFT(Data!C$4,2)),"Intra","Inter"),"")</f>
        <v/>
      </c>
      <c r="F647" s="72">
        <f t="shared" si="54"/>
        <v>0</v>
      </c>
      <c r="G647" s="22"/>
      <c r="H647" s="23"/>
      <c r="I647" s="74">
        <f t="shared" si="50"/>
        <v>0</v>
      </c>
      <c r="J647" s="74">
        <f t="shared" si="51"/>
        <v>0</v>
      </c>
      <c r="K647" s="74">
        <f t="shared" si="51"/>
        <v>0</v>
      </c>
      <c r="M647" s="21"/>
      <c r="N647" s="74">
        <f t="shared" si="52"/>
        <v>0</v>
      </c>
      <c r="O647" s="74">
        <f t="shared" si="53"/>
        <v>0</v>
      </c>
      <c r="P647" s="74">
        <f t="shared" si="53"/>
        <v>0</v>
      </c>
    </row>
    <row r="648" spans="1:16">
      <c r="A648" s="183"/>
      <c r="B648" s="184"/>
      <c r="C648" s="184"/>
      <c r="D648" s="153"/>
      <c r="E648" s="71" t="str">
        <f>IF(D648&gt;0,IF((LEFT(D648,2)=LEFT(Data!C$4,2)),"Intra","Inter"),"")</f>
        <v/>
      </c>
      <c r="F648" s="72">
        <f t="shared" si="54"/>
        <v>0</v>
      </c>
      <c r="G648" s="22"/>
      <c r="H648" s="23"/>
      <c r="I648" s="74">
        <f t="shared" si="50"/>
        <v>0</v>
      </c>
      <c r="J648" s="74">
        <f t="shared" si="51"/>
        <v>0</v>
      </c>
      <c r="K648" s="74">
        <f t="shared" si="51"/>
        <v>0</v>
      </c>
      <c r="M648" s="21"/>
      <c r="N648" s="74">
        <f t="shared" si="52"/>
        <v>0</v>
      </c>
      <c r="O648" s="74">
        <f t="shared" si="53"/>
        <v>0</v>
      </c>
      <c r="P648" s="74">
        <f t="shared" si="53"/>
        <v>0</v>
      </c>
    </row>
    <row r="649" spans="1:16">
      <c r="A649" s="183"/>
      <c r="B649" s="184"/>
      <c r="C649" s="184"/>
      <c r="D649" s="153"/>
      <c r="E649" s="71" t="str">
        <f>IF(D649&gt;0,IF((LEFT(D649,2)=LEFT(Data!C$4,2)),"Intra","Inter"),"")</f>
        <v/>
      </c>
      <c r="F649" s="72">
        <f t="shared" si="54"/>
        <v>0</v>
      </c>
      <c r="G649" s="22"/>
      <c r="H649" s="23"/>
      <c r="I649" s="74">
        <f t="shared" si="50"/>
        <v>0</v>
      </c>
      <c r="J649" s="74">
        <f t="shared" si="51"/>
        <v>0</v>
      </c>
      <c r="K649" s="74">
        <f t="shared" si="51"/>
        <v>0</v>
      </c>
      <c r="M649" s="21"/>
      <c r="N649" s="74">
        <f t="shared" si="52"/>
        <v>0</v>
      </c>
      <c r="O649" s="74">
        <f t="shared" si="53"/>
        <v>0</v>
      </c>
      <c r="P649" s="74">
        <f t="shared" si="53"/>
        <v>0</v>
      </c>
    </row>
    <row r="650" spans="1:16">
      <c r="A650" s="183"/>
      <c r="B650" s="184"/>
      <c r="C650" s="184"/>
      <c r="D650" s="153"/>
      <c r="E650" s="71" t="str">
        <f>IF(D650&gt;0,IF((LEFT(D650,2)=LEFT(Data!C$4,2)),"Intra","Inter"),"")</f>
        <v/>
      </c>
      <c r="F650" s="72">
        <f t="shared" si="54"/>
        <v>0</v>
      </c>
      <c r="G650" s="22"/>
      <c r="H650" s="23"/>
      <c r="I650" s="74">
        <f t="shared" si="50"/>
        <v>0</v>
      </c>
      <c r="J650" s="74">
        <f t="shared" si="51"/>
        <v>0</v>
      </c>
      <c r="K650" s="74">
        <f t="shared" si="51"/>
        <v>0</v>
      </c>
      <c r="M650" s="21"/>
      <c r="N650" s="74">
        <f t="shared" si="52"/>
        <v>0</v>
      </c>
      <c r="O650" s="74">
        <f t="shared" si="53"/>
        <v>0</v>
      </c>
      <c r="P650" s="74">
        <f t="shared" si="53"/>
        <v>0</v>
      </c>
    </row>
    <row r="651" spans="1:16">
      <c r="A651" s="183"/>
      <c r="B651" s="184"/>
      <c r="C651" s="184"/>
      <c r="D651" s="153"/>
      <c r="E651" s="71" t="str">
        <f>IF(D651&gt;0,IF((LEFT(D651,2)=LEFT(Data!C$4,2)),"Intra","Inter"),"")</f>
        <v/>
      </c>
      <c r="F651" s="72">
        <f t="shared" si="54"/>
        <v>0</v>
      </c>
      <c r="G651" s="22"/>
      <c r="H651" s="23"/>
      <c r="I651" s="74">
        <f t="shared" si="50"/>
        <v>0</v>
      </c>
      <c r="J651" s="74">
        <f t="shared" si="51"/>
        <v>0</v>
      </c>
      <c r="K651" s="74">
        <f t="shared" si="51"/>
        <v>0</v>
      </c>
      <c r="M651" s="21"/>
      <c r="N651" s="74">
        <f t="shared" si="52"/>
        <v>0</v>
      </c>
      <c r="O651" s="74">
        <f t="shared" si="53"/>
        <v>0</v>
      </c>
      <c r="P651" s="74">
        <f t="shared" si="53"/>
        <v>0</v>
      </c>
    </row>
    <row r="652" spans="1:16">
      <c r="A652" s="183"/>
      <c r="B652" s="184"/>
      <c r="C652" s="184"/>
      <c r="D652" s="153"/>
      <c r="E652" s="71" t="str">
        <f>IF(D652&gt;0,IF((LEFT(D652,2)=LEFT(Data!C$4,2)),"Intra","Inter"),"")</f>
        <v/>
      </c>
      <c r="F652" s="72">
        <f t="shared" si="54"/>
        <v>0</v>
      </c>
      <c r="G652" s="22"/>
      <c r="H652" s="23"/>
      <c r="I652" s="74">
        <f t="shared" ref="I652:I715" si="55">IF($E652="inter",IF($H652&lt;&gt;"Exempt",IF($H652&lt;&gt;"Non GST",($G652*($H652)),(0)),(0)),(0))</f>
        <v>0</v>
      </c>
      <c r="J652" s="74">
        <f t="shared" ref="J652:K715" si="56">IF($E652="intra",IF($H652&lt;&gt;"Exempt",IF($H652&lt;&gt;"Non GST",($G652*($H652/2)),(0)),(0)),(0))</f>
        <v>0</v>
      </c>
      <c r="K652" s="74">
        <f t="shared" si="56"/>
        <v>0</v>
      </c>
      <c r="M652" s="21"/>
      <c r="N652" s="74">
        <f t="shared" ref="N652:N715" si="57">IF($M652="Yes",IF($E652="Inter",($G652*(2%)),(0)),(0))</f>
        <v>0</v>
      </c>
      <c r="O652" s="74">
        <f t="shared" ref="O652:P715" si="58">IF($M652="Yes",IF($E652="Intra",($G652*(1%)),(0)),(0))</f>
        <v>0</v>
      </c>
      <c r="P652" s="74">
        <f t="shared" si="58"/>
        <v>0</v>
      </c>
    </row>
    <row r="653" spans="1:16">
      <c r="A653" s="183"/>
      <c r="B653" s="184"/>
      <c r="C653" s="184"/>
      <c r="D653" s="153"/>
      <c r="E653" s="71" t="str">
        <f>IF(D653&gt;0,IF((LEFT(D653,2)=LEFT(Data!C$4,2)),"Intra","Inter"),"")</f>
        <v/>
      </c>
      <c r="F653" s="72">
        <f t="shared" si="54"/>
        <v>0</v>
      </c>
      <c r="G653" s="22"/>
      <c r="H653" s="23"/>
      <c r="I653" s="74">
        <f t="shared" si="55"/>
        <v>0</v>
      </c>
      <c r="J653" s="74">
        <f t="shared" si="56"/>
        <v>0</v>
      </c>
      <c r="K653" s="74">
        <f t="shared" si="56"/>
        <v>0</v>
      </c>
      <c r="M653" s="21"/>
      <c r="N653" s="74">
        <f t="shared" si="57"/>
        <v>0</v>
      </c>
      <c r="O653" s="74">
        <f t="shared" si="58"/>
        <v>0</v>
      </c>
      <c r="P653" s="74">
        <f t="shared" si="58"/>
        <v>0</v>
      </c>
    </row>
    <row r="654" spans="1:16">
      <c r="A654" s="183"/>
      <c r="B654" s="184"/>
      <c r="C654" s="184"/>
      <c r="D654" s="153"/>
      <c r="E654" s="71" t="str">
        <f>IF(D654&gt;0,IF((LEFT(D654,2)=LEFT(Data!C$4,2)),"Intra","Inter"),"")</f>
        <v/>
      </c>
      <c r="F654" s="72">
        <f t="shared" si="54"/>
        <v>0</v>
      </c>
      <c r="G654" s="22"/>
      <c r="H654" s="23"/>
      <c r="I654" s="74">
        <f t="shared" si="55"/>
        <v>0</v>
      </c>
      <c r="J654" s="74">
        <f t="shared" si="56"/>
        <v>0</v>
      </c>
      <c r="K654" s="74">
        <f t="shared" si="56"/>
        <v>0</v>
      </c>
      <c r="M654" s="21"/>
      <c r="N654" s="74">
        <f t="shared" si="57"/>
        <v>0</v>
      </c>
      <c r="O654" s="74">
        <f t="shared" si="58"/>
        <v>0</v>
      </c>
      <c r="P654" s="74">
        <f t="shared" si="58"/>
        <v>0</v>
      </c>
    </row>
    <row r="655" spans="1:16">
      <c r="A655" s="183"/>
      <c r="B655" s="184"/>
      <c r="C655" s="184"/>
      <c r="D655" s="153"/>
      <c r="E655" s="71" t="str">
        <f>IF(D655&gt;0,IF((LEFT(D655,2)=LEFT(Data!C$4,2)),"Intra","Inter"),"")</f>
        <v/>
      </c>
      <c r="F655" s="72">
        <f t="shared" si="54"/>
        <v>0</v>
      </c>
      <c r="G655" s="22"/>
      <c r="H655" s="23"/>
      <c r="I655" s="74">
        <f t="shared" si="55"/>
        <v>0</v>
      </c>
      <c r="J655" s="74">
        <f t="shared" si="56"/>
        <v>0</v>
      </c>
      <c r="K655" s="74">
        <f t="shared" si="56"/>
        <v>0</v>
      </c>
      <c r="M655" s="21"/>
      <c r="N655" s="74">
        <f t="shared" si="57"/>
        <v>0</v>
      </c>
      <c r="O655" s="74">
        <f t="shared" si="58"/>
        <v>0</v>
      </c>
      <c r="P655" s="74">
        <f t="shared" si="58"/>
        <v>0</v>
      </c>
    </row>
    <row r="656" spans="1:16">
      <c r="A656" s="183"/>
      <c r="B656" s="184"/>
      <c r="C656" s="184"/>
      <c r="D656" s="153"/>
      <c r="E656" s="71" t="str">
        <f>IF(D656&gt;0,IF((LEFT(D656,2)=LEFT(Data!C$4,2)),"Intra","Inter"),"")</f>
        <v/>
      </c>
      <c r="F656" s="72">
        <f t="shared" si="54"/>
        <v>0</v>
      </c>
      <c r="G656" s="22"/>
      <c r="H656" s="23"/>
      <c r="I656" s="74">
        <f t="shared" si="55"/>
        <v>0</v>
      </c>
      <c r="J656" s="74">
        <f t="shared" si="56"/>
        <v>0</v>
      </c>
      <c r="K656" s="74">
        <f t="shared" si="56"/>
        <v>0</v>
      </c>
      <c r="M656" s="21"/>
      <c r="N656" s="74">
        <f t="shared" si="57"/>
        <v>0</v>
      </c>
      <c r="O656" s="74">
        <f t="shared" si="58"/>
        <v>0</v>
      </c>
      <c r="P656" s="74">
        <f t="shared" si="58"/>
        <v>0</v>
      </c>
    </row>
    <row r="657" spans="1:16">
      <c r="A657" s="183"/>
      <c r="B657" s="184"/>
      <c r="C657" s="184"/>
      <c r="D657" s="153"/>
      <c r="E657" s="71" t="str">
        <f>IF(D657&gt;0,IF((LEFT(D657,2)=LEFT(Data!C$4,2)),"Intra","Inter"),"")</f>
        <v/>
      </c>
      <c r="F657" s="72">
        <f t="shared" si="54"/>
        <v>0</v>
      </c>
      <c r="G657" s="22"/>
      <c r="H657" s="23"/>
      <c r="I657" s="74">
        <f t="shared" si="55"/>
        <v>0</v>
      </c>
      <c r="J657" s="74">
        <f t="shared" si="56"/>
        <v>0</v>
      </c>
      <c r="K657" s="74">
        <f t="shared" si="56"/>
        <v>0</v>
      </c>
      <c r="M657" s="21"/>
      <c r="N657" s="74">
        <f t="shared" si="57"/>
        <v>0</v>
      </c>
      <c r="O657" s="74">
        <f t="shared" si="58"/>
        <v>0</v>
      </c>
      <c r="P657" s="74">
        <f t="shared" si="58"/>
        <v>0</v>
      </c>
    </row>
    <row r="658" spans="1:16">
      <c r="A658" s="183"/>
      <c r="B658" s="184"/>
      <c r="C658" s="184"/>
      <c r="D658" s="153"/>
      <c r="E658" s="71" t="str">
        <f>IF(D658&gt;0,IF((LEFT(D658,2)=LEFT(Data!C$4,2)),"Intra","Inter"),"")</f>
        <v/>
      </c>
      <c r="F658" s="72">
        <f t="shared" si="54"/>
        <v>0</v>
      </c>
      <c r="G658" s="22"/>
      <c r="H658" s="23"/>
      <c r="I658" s="74">
        <f t="shared" si="55"/>
        <v>0</v>
      </c>
      <c r="J658" s="74">
        <f t="shared" si="56"/>
        <v>0</v>
      </c>
      <c r="K658" s="74">
        <f t="shared" si="56"/>
        <v>0</v>
      </c>
      <c r="M658" s="21"/>
      <c r="N658" s="74">
        <f t="shared" si="57"/>
        <v>0</v>
      </c>
      <c r="O658" s="74">
        <f t="shared" si="58"/>
        <v>0</v>
      </c>
      <c r="P658" s="74">
        <f t="shared" si="58"/>
        <v>0</v>
      </c>
    </row>
    <row r="659" spans="1:16">
      <c r="A659" s="183"/>
      <c r="B659" s="184"/>
      <c r="C659" s="184"/>
      <c r="D659" s="153"/>
      <c r="E659" s="71" t="str">
        <f>IF(D659&gt;0,IF((LEFT(D659,2)=LEFT(Data!C$4,2)),"Intra","Inter"),"")</f>
        <v/>
      </c>
      <c r="F659" s="72">
        <f t="shared" si="54"/>
        <v>0</v>
      </c>
      <c r="G659" s="22"/>
      <c r="H659" s="23"/>
      <c r="I659" s="74">
        <f t="shared" si="55"/>
        <v>0</v>
      </c>
      <c r="J659" s="74">
        <f t="shared" si="56"/>
        <v>0</v>
      </c>
      <c r="K659" s="74">
        <f t="shared" si="56"/>
        <v>0</v>
      </c>
      <c r="M659" s="21"/>
      <c r="N659" s="74">
        <f t="shared" si="57"/>
        <v>0</v>
      </c>
      <c r="O659" s="74">
        <f t="shared" si="58"/>
        <v>0</v>
      </c>
      <c r="P659" s="74">
        <f t="shared" si="58"/>
        <v>0</v>
      </c>
    </row>
    <row r="660" spans="1:16">
      <c r="A660" s="183"/>
      <c r="B660" s="184"/>
      <c r="C660" s="184"/>
      <c r="D660" s="153"/>
      <c r="E660" s="71" t="str">
        <f>IF(D660&gt;0,IF((LEFT(D660,2)=LEFT(Data!C$4,2)),"Intra","Inter"),"")</f>
        <v/>
      </c>
      <c r="F660" s="72">
        <f t="shared" si="54"/>
        <v>0</v>
      </c>
      <c r="G660" s="22"/>
      <c r="H660" s="23"/>
      <c r="I660" s="74">
        <f t="shared" si="55"/>
        <v>0</v>
      </c>
      <c r="J660" s="74">
        <f t="shared" si="56"/>
        <v>0</v>
      </c>
      <c r="K660" s="74">
        <f t="shared" si="56"/>
        <v>0</v>
      </c>
      <c r="M660" s="21"/>
      <c r="N660" s="74">
        <f t="shared" si="57"/>
        <v>0</v>
      </c>
      <c r="O660" s="74">
        <f t="shared" si="58"/>
        <v>0</v>
      </c>
      <c r="P660" s="74">
        <f t="shared" si="58"/>
        <v>0</v>
      </c>
    </row>
    <row r="661" spans="1:16">
      <c r="A661" s="183"/>
      <c r="B661" s="184"/>
      <c r="C661" s="184"/>
      <c r="D661" s="153"/>
      <c r="E661" s="71" t="str">
        <f>IF(D661&gt;0,IF((LEFT(D661,2)=LEFT(Data!C$4,2)),"Intra","Inter"),"")</f>
        <v/>
      </c>
      <c r="F661" s="72">
        <f t="shared" si="54"/>
        <v>0</v>
      </c>
      <c r="G661" s="22"/>
      <c r="H661" s="23"/>
      <c r="I661" s="74">
        <f t="shared" si="55"/>
        <v>0</v>
      </c>
      <c r="J661" s="74">
        <f t="shared" si="56"/>
        <v>0</v>
      </c>
      <c r="K661" s="74">
        <f t="shared" si="56"/>
        <v>0</v>
      </c>
      <c r="M661" s="21"/>
      <c r="N661" s="74">
        <f t="shared" si="57"/>
        <v>0</v>
      </c>
      <c r="O661" s="74">
        <f t="shared" si="58"/>
        <v>0</v>
      </c>
      <c r="P661" s="74">
        <f t="shared" si="58"/>
        <v>0</v>
      </c>
    </row>
    <row r="662" spans="1:16">
      <c r="A662" s="183"/>
      <c r="B662" s="184"/>
      <c r="C662" s="184"/>
      <c r="D662" s="153"/>
      <c r="E662" s="71" t="str">
        <f>IF(D662&gt;0,IF((LEFT(D662,2)=LEFT(Data!C$4,2)),"Intra","Inter"),"")</f>
        <v/>
      </c>
      <c r="F662" s="72">
        <f t="shared" si="54"/>
        <v>0</v>
      </c>
      <c r="G662" s="22"/>
      <c r="H662" s="23"/>
      <c r="I662" s="74">
        <f t="shared" si="55"/>
        <v>0</v>
      </c>
      <c r="J662" s="74">
        <f t="shared" si="56"/>
        <v>0</v>
      </c>
      <c r="K662" s="74">
        <f t="shared" si="56"/>
        <v>0</v>
      </c>
      <c r="M662" s="21"/>
      <c r="N662" s="74">
        <f t="shared" si="57"/>
        <v>0</v>
      </c>
      <c r="O662" s="74">
        <f t="shared" si="58"/>
        <v>0</v>
      </c>
      <c r="P662" s="74">
        <f t="shared" si="58"/>
        <v>0</v>
      </c>
    </row>
    <row r="663" spans="1:16">
      <c r="A663" s="183"/>
      <c r="B663" s="184"/>
      <c r="C663" s="184"/>
      <c r="D663" s="153"/>
      <c r="E663" s="71" t="str">
        <f>IF(D663&gt;0,IF((LEFT(D663,2)=LEFT(Data!C$4,2)),"Intra","Inter"),"")</f>
        <v/>
      </c>
      <c r="F663" s="72">
        <f t="shared" si="54"/>
        <v>0</v>
      </c>
      <c r="G663" s="22"/>
      <c r="H663" s="23"/>
      <c r="I663" s="74">
        <f t="shared" si="55"/>
        <v>0</v>
      </c>
      <c r="J663" s="74">
        <f t="shared" si="56"/>
        <v>0</v>
      </c>
      <c r="K663" s="74">
        <f t="shared" si="56"/>
        <v>0</v>
      </c>
      <c r="M663" s="21"/>
      <c r="N663" s="74">
        <f t="shared" si="57"/>
        <v>0</v>
      </c>
      <c r="O663" s="74">
        <f t="shared" si="58"/>
        <v>0</v>
      </c>
      <c r="P663" s="74">
        <f t="shared" si="58"/>
        <v>0</v>
      </c>
    </row>
    <row r="664" spans="1:16">
      <c r="A664" s="183"/>
      <c r="B664" s="184"/>
      <c r="C664" s="184"/>
      <c r="D664" s="153"/>
      <c r="E664" s="71" t="str">
        <f>IF(D664&gt;0,IF((LEFT(D664,2)=LEFT(Data!C$4,2)),"Intra","Inter"),"")</f>
        <v/>
      </c>
      <c r="F664" s="72">
        <f t="shared" si="54"/>
        <v>0</v>
      </c>
      <c r="G664" s="22"/>
      <c r="H664" s="23"/>
      <c r="I664" s="74">
        <f t="shared" si="55"/>
        <v>0</v>
      </c>
      <c r="J664" s="74">
        <f t="shared" si="56"/>
        <v>0</v>
      </c>
      <c r="K664" s="74">
        <f t="shared" si="56"/>
        <v>0</v>
      </c>
      <c r="M664" s="21"/>
      <c r="N664" s="74">
        <f t="shared" si="57"/>
        <v>0</v>
      </c>
      <c r="O664" s="74">
        <f t="shared" si="58"/>
        <v>0</v>
      </c>
      <c r="P664" s="74">
        <f t="shared" si="58"/>
        <v>0</v>
      </c>
    </row>
    <row r="665" spans="1:16">
      <c r="A665" s="183"/>
      <c r="B665" s="184"/>
      <c r="C665" s="184"/>
      <c r="D665" s="153"/>
      <c r="E665" s="71" t="str">
        <f>IF(D665&gt;0,IF((LEFT(D665,2)=LEFT(Data!C$4,2)),"Intra","Inter"),"")</f>
        <v/>
      </c>
      <c r="F665" s="72">
        <f t="shared" si="54"/>
        <v>0</v>
      </c>
      <c r="G665" s="22"/>
      <c r="H665" s="23"/>
      <c r="I665" s="74">
        <f t="shared" si="55"/>
        <v>0</v>
      </c>
      <c r="J665" s="74">
        <f t="shared" si="56"/>
        <v>0</v>
      </c>
      <c r="K665" s="74">
        <f t="shared" si="56"/>
        <v>0</v>
      </c>
      <c r="M665" s="21"/>
      <c r="N665" s="74">
        <f t="shared" si="57"/>
        <v>0</v>
      </c>
      <c r="O665" s="74">
        <f t="shared" si="58"/>
        <v>0</v>
      </c>
      <c r="P665" s="74">
        <f t="shared" si="58"/>
        <v>0</v>
      </c>
    </row>
    <row r="666" spans="1:16">
      <c r="A666" s="183"/>
      <c r="B666" s="184"/>
      <c r="C666" s="184"/>
      <c r="D666" s="153"/>
      <c r="E666" s="71" t="str">
        <f>IF(D666&gt;0,IF((LEFT(D666,2)=LEFT(Data!C$4,2)),"Intra","Inter"),"")</f>
        <v/>
      </c>
      <c r="F666" s="72">
        <f t="shared" si="54"/>
        <v>0</v>
      </c>
      <c r="G666" s="22"/>
      <c r="H666" s="23"/>
      <c r="I666" s="74">
        <f t="shared" si="55"/>
        <v>0</v>
      </c>
      <c r="J666" s="74">
        <f t="shared" si="56"/>
        <v>0</v>
      </c>
      <c r="K666" s="74">
        <f t="shared" si="56"/>
        <v>0</v>
      </c>
      <c r="M666" s="21"/>
      <c r="N666" s="74">
        <f t="shared" si="57"/>
        <v>0</v>
      </c>
      <c r="O666" s="74">
        <f t="shared" si="58"/>
        <v>0</v>
      </c>
      <c r="P666" s="74">
        <f t="shared" si="58"/>
        <v>0</v>
      </c>
    </row>
    <row r="667" spans="1:16">
      <c r="A667" s="183"/>
      <c r="B667" s="184"/>
      <c r="C667" s="184"/>
      <c r="D667" s="153"/>
      <c r="E667" s="71" t="str">
        <f>IF(D667&gt;0,IF((LEFT(D667,2)=LEFT(Data!C$4,2)),"Intra","Inter"),"")</f>
        <v/>
      </c>
      <c r="F667" s="72">
        <f t="shared" si="54"/>
        <v>0</v>
      </c>
      <c r="G667" s="22"/>
      <c r="H667" s="23"/>
      <c r="I667" s="74">
        <f t="shared" si="55"/>
        <v>0</v>
      </c>
      <c r="J667" s="74">
        <f t="shared" si="56"/>
        <v>0</v>
      </c>
      <c r="K667" s="74">
        <f t="shared" si="56"/>
        <v>0</v>
      </c>
      <c r="M667" s="21"/>
      <c r="N667" s="74">
        <f t="shared" si="57"/>
        <v>0</v>
      </c>
      <c r="O667" s="74">
        <f t="shared" si="58"/>
        <v>0</v>
      </c>
      <c r="P667" s="74">
        <f t="shared" si="58"/>
        <v>0</v>
      </c>
    </row>
    <row r="668" spans="1:16">
      <c r="A668" s="183"/>
      <c r="B668" s="184"/>
      <c r="C668" s="184"/>
      <c r="D668" s="153"/>
      <c r="E668" s="71" t="str">
        <f>IF(D668&gt;0,IF((LEFT(D668,2)=LEFT(Data!C$4,2)),"Intra","Inter"),"")</f>
        <v/>
      </c>
      <c r="F668" s="72">
        <f t="shared" si="54"/>
        <v>0</v>
      </c>
      <c r="G668" s="22"/>
      <c r="H668" s="23"/>
      <c r="I668" s="74">
        <f t="shared" si="55"/>
        <v>0</v>
      </c>
      <c r="J668" s="74">
        <f t="shared" si="56"/>
        <v>0</v>
      </c>
      <c r="K668" s="74">
        <f t="shared" si="56"/>
        <v>0</v>
      </c>
      <c r="M668" s="21"/>
      <c r="N668" s="74">
        <f t="shared" si="57"/>
        <v>0</v>
      </c>
      <c r="O668" s="74">
        <f t="shared" si="58"/>
        <v>0</v>
      </c>
      <c r="P668" s="74">
        <f t="shared" si="58"/>
        <v>0</v>
      </c>
    </row>
    <row r="669" spans="1:16">
      <c r="A669" s="183"/>
      <c r="B669" s="184"/>
      <c r="C669" s="184"/>
      <c r="D669" s="153"/>
      <c r="E669" s="71" t="str">
        <f>IF(D669&gt;0,IF((LEFT(D669,2)=LEFT(Data!C$4,2)),"Intra","Inter"),"")</f>
        <v/>
      </c>
      <c r="F669" s="72">
        <f t="shared" si="54"/>
        <v>0</v>
      </c>
      <c r="G669" s="22"/>
      <c r="H669" s="23"/>
      <c r="I669" s="74">
        <f t="shared" si="55"/>
        <v>0</v>
      </c>
      <c r="J669" s="74">
        <f t="shared" si="56"/>
        <v>0</v>
      </c>
      <c r="K669" s="74">
        <f t="shared" si="56"/>
        <v>0</v>
      </c>
      <c r="M669" s="21"/>
      <c r="N669" s="74">
        <f t="shared" si="57"/>
        <v>0</v>
      </c>
      <c r="O669" s="74">
        <f t="shared" si="58"/>
        <v>0</v>
      </c>
      <c r="P669" s="74">
        <f t="shared" si="58"/>
        <v>0</v>
      </c>
    </row>
    <row r="670" spans="1:16">
      <c r="A670" s="183"/>
      <c r="B670" s="184"/>
      <c r="C670" s="184"/>
      <c r="D670" s="153"/>
      <c r="E670" s="71" t="str">
        <f>IF(D670&gt;0,IF((LEFT(D670,2)=LEFT(Data!C$4,2)),"Intra","Inter"),"")</f>
        <v/>
      </c>
      <c r="F670" s="72">
        <f t="shared" si="54"/>
        <v>0</v>
      </c>
      <c r="G670" s="22"/>
      <c r="H670" s="23"/>
      <c r="I670" s="74">
        <f t="shared" si="55"/>
        <v>0</v>
      </c>
      <c r="J670" s="74">
        <f t="shared" si="56"/>
        <v>0</v>
      </c>
      <c r="K670" s="74">
        <f t="shared" si="56"/>
        <v>0</v>
      </c>
      <c r="M670" s="21"/>
      <c r="N670" s="74">
        <f t="shared" si="57"/>
        <v>0</v>
      </c>
      <c r="O670" s="74">
        <f t="shared" si="58"/>
        <v>0</v>
      </c>
      <c r="P670" s="74">
        <f t="shared" si="58"/>
        <v>0</v>
      </c>
    </row>
    <row r="671" spans="1:16">
      <c r="A671" s="183"/>
      <c r="B671" s="184"/>
      <c r="C671" s="184"/>
      <c r="D671" s="153"/>
      <c r="E671" s="71" t="str">
        <f>IF(D671&gt;0,IF((LEFT(D671,2)=LEFT(Data!C$4,2)),"Intra","Inter"),"")</f>
        <v/>
      </c>
      <c r="F671" s="72">
        <f t="shared" si="54"/>
        <v>0</v>
      </c>
      <c r="G671" s="22"/>
      <c r="H671" s="23"/>
      <c r="I671" s="74">
        <f t="shared" si="55"/>
        <v>0</v>
      </c>
      <c r="J671" s="74">
        <f t="shared" si="56"/>
        <v>0</v>
      </c>
      <c r="K671" s="74">
        <f t="shared" si="56"/>
        <v>0</v>
      </c>
      <c r="M671" s="21"/>
      <c r="N671" s="74">
        <f t="shared" si="57"/>
        <v>0</v>
      </c>
      <c r="O671" s="74">
        <f t="shared" si="58"/>
        <v>0</v>
      </c>
      <c r="P671" s="74">
        <f t="shared" si="58"/>
        <v>0</v>
      </c>
    </row>
    <row r="672" spans="1:16">
      <c r="A672" s="183"/>
      <c r="B672" s="184"/>
      <c r="C672" s="184"/>
      <c r="D672" s="153"/>
      <c r="E672" s="71" t="str">
        <f>IF(D672&gt;0,IF((LEFT(D672,2)=LEFT(Data!C$4,2)),"Intra","Inter"),"")</f>
        <v/>
      </c>
      <c r="F672" s="72">
        <f t="shared" si="54"/>
        <v>0</v>
      </c>
      <c r="G672" s="22"/>
      <c r="H672" s="23"/>
      <c r="I672" s="74">
        <f t="shared" si="55"/>
        <v>0</v>
      </c>
      <c r="J672" s="74">
        <f t="shared" si="56"/>
        <v>0</v>
      </c>
      <c r="K672" s="74">
        <f t="shared" si="56"/>
        <v>0</v>
      </c>
      <c r="M672" s="21"/>
      <c r="N672" s="74">
        <f t="shared" si="57"/>
        <v>0</v>
      </c>
      <c r="O672" s="74">
        <f t="shared" si="58"/>
        <v>0</v>
      </c>
      <c r="P672" s="74">
        <f t="shared" si="58"/>
        <v>0</v>
      </c>
    </row>
    <row r="673" spans="1:16">
      <c r="A673" s="183"/>
      <c r="B673" s="184"/>
      <c r="C673" s="184"/>
      <c r="D673" s="153"/>
      <c r="E673" s="71" t="str">
        <f>IF(D673&gt;0,IF((LEFT(D673,2)=LEFT(Data!C$4,2)),"Intra","Inter"),"")</f>
        <v/>
      </c>
      <c r="F673" s="72">
        <f t="shared" si="54"/>
        <v>0</v>
      </c>
      <c r="G673" s="22"/>
      <c r="H673" s="23"/>
      <c r="I673" s="74">
        <f t="shared" si="55"/>
        <v>0</v>
      </c>
      <c r="J673" s="74">
        <f t="shared" si="56"/>
        <v>0</v>
      </c>
      <c r="K673" s="74">
        <f t="shared" si="56"/>
        <v>0</v>
      </c>
      <c r="M673" s="21"/>
      <c r="N673" s="74">
        <f t="shared" si="57"/>
        <v>0</v>
      </c>
      <c r="O673" s="74">
        <f t="shared" si="58"/>
        <v>0</v>
      </c>
      <c r="P673" s="74">
        <f t="shared" si="58"/>
        <v>0</v>
      </c>
    </row>
    <row r="674" spans="1:16">
      <c r="A674" s="183"/>
      <c r="B674" s="184"/>
      <c r="C674" s="184"/>
      <c r="D674" s="153"/>
      <c r="E674" s="71" t="str">
        <f>IF(D674&gt;0,IF((LEFT(D674,2)=LEFT(Data!C$4,2)),"Intra","Inter"),"")</f>
        <v/>
      </c>
      <c r="F674" s="72">
        <f t="shared" si="54"/>
        <v>0</v>
      </c>
      <c r="G674" s="22"/>
      <c r="H674" s="23"/>
      <c r="I674" s="74">
        <f t="shared" si="55"/>
        <v>0</v>
      </c>
      <c r="J674" s="74">
        <f t="shared" si="56"/>
        <v>0</v>
      </c>
      <c r="K674" s="74">
        <f t="shared" si="56"/>
        <v>0</v>
      </c>
      <c r="M674" s="21"/>
      <c r="N674" s="74">
        <f t="shared" si="57"/>
        <v>0</v>
      </c>
      <c r="O674" s="74">
        <f t="shared" si="58"/>
        <v>0</v>
      </c>
      <c r="P674" s="74">
        <f t="shared" si="58"/>
        <v>0</v>
      </c>
    </row>
    <row r="675" spans="1:16">
      <c r="A675" s="183"/>
      <c r="B675" s="184"/>
      <c r="C675" s="184"/>
      <c r="D675" s="153"/>
      <c r="E675" s="71" t="str">
        <f>IF(D675&gt;0,IF((LEFT(D675,2)=LEFT(Data!C$4,2)),"Intra","Inter"),"")</f>
        <v/>
      </c>
      <c r="F675" s="72">
        <f t="shared" si="54"/>
        <v>0</v>
      </c>
      <c r="G675" s="22"/>
      <c r="H675" s="23"/>
      <c r="I675" s="74">
        <f t="shared" si="55"/>
        <v>0</v>
      </c>
      <c r="J675" s="74">
        <f t="shared" si="56"/>
        <v>0</v>
      </c>
      <c r="K675" s="74">
        <f t="shared" si="56"/>
        <v>0</v>
      </c>
      <c r="M675" s="21"/>
      <c r="N675" s="74">
        <f t="shared" si="57"/>
        <v>0</v>
      </c>
      <c r="O675" s="74">
        <f t="shared" si="58"/>
        <v>0</v>
      </c>
      <c r="P675" s="74">
        <f t="shared" si="58"/>
        <v>0</v>
      </c>
    </row>
    <row r="676" spans="1:16">
      <c r="A676" s="183"/>
      <c r="B676" s="184"/>
      <c r="C676" s="184"/>
      <c r="D676" s="153"/>
      <c r="E676" s="71" t="str">
        <f>IF(D676&gt;0,IF((LEFT(D676,2)=LEFT(Data!C$4,2)),"Intra","Inter"),"")</f>
        <v/>
      </c>
      <c r="F676" s="72">
        <f t="shared" si="54"/>
        <v>0</v>
      </c>
      <c r="G676" s="22"/>
      <c r="H676" s="23"/>
      <c r="I676" s="74">
        <f t="shared" si="55"/>
        <v>0</v>
      </c>
      <c r="J676" s="74">
        <f t="shared" si="56"/>
        <v>0</v>
      </c>
      <c r="K676" s="74">
        <f t="shared" si="56"/>
        <v>0</v>
      </c>
      <c r="M676" s="21"/>
      <c r="N676" s="74">
        <f t="shared" si="57"/>
        <v>0</v>
      </c>
      <c r="O676" s="74">
        <f t="shared" si="58"/>
        <v>0</v>
      </c>
      <c r="P676" s="74">
        <f t="shared" si="58"/>
        <v>0</v>
      </c>
    </row>
    <row r="677" spans="1:16">
      <c r="A677" s="183"/>
      <c r="B677" s="184"/>
      <c r="C677" s="184"/>
      <c r="D677" s="153"/>
      <c r="E677" s="71" t="str">
        <f>IF(D677&gt;0,IF((LEFT(D677,2)=LEFT(Data!C$4,2)),"Intra","Inter"),"")</f>
        <v/>
      </c>
      <c r="F677" s="72">
        <f t="shared" si="54"/>
        <v>0</v>
      </c>
      <c r="G677" s="22"/>
      <c r="H677" s="23"/>
      <c r="I677" s="74">
        <f t="shared" si="55"/>
        <v>0</v>
      </c>
      <c r="J677" s="74">
        <f t="shared" si="56"/>
        <v>0</v>
      </c>
      <c r="K677" s="74">
        <f t="shared" si="56"/>
        <v>0</v>
      </c>
      <c r="M677" s="21"/>
      <c r="N677" s="74">
        <f t="shared" si="57"/>
        <v>0</v>
      </c>
      <c r="O677" s="74">
        <f t="shared" si="58"/>
        <v>0</v>
      </c>
      <c r="P677" s="74">
        <f t="shared" si="58"/>
        <v>0</v>
      </c>
    </row>
    <row r="678" spans="1:16">
      <c r="A678" s="183"/>
      <c r="B678" s="184"/>
      <c r="C678" s="184"/>
      <c r="D678" s="153"/>
      <c r="E678" s="71" t="str">
        <f>IF(D678&gt;0,IF((LEFT(D678,2)=LEFT(Data!C$4,2)),"Intra","Inter"),"")</f>
        <v/>
      </c>
      <c r="F678" s="72">
        <f t="shared" si="54"/>
        <v>0</v>
      </c>
      <c r="G678" s="22"/>
      <c r="H678" s="23"/>
      <c r="I678" s="74">
        <f t="shared" si="55"/>
        <v>0</v>
      </c>
      <c r="J678" s="74">
        <f t="shared" si="56"/>
        <v>0</v>
      </c>
      <c r="K678" s="74">
        <f t="shared" si="56"/>
        <v>0</v>
      </c>
      <c r="M678" s="21"/>
      <c r="N678" s="74">
        <f t="shared" si="57"/>
        <v>0</v>
      </c>
      <c r="O678" s="74">
        <f t="shared" si="58"/>
        <v>0</v>
      </c>
      <c r="P678" s="74">
        <f t="shared" si="58"/>
        <v>0</v>
      </c>
    </row>
    <row r="679" spans="1:16">
      <c r="A679" s="183"/>
      <c r="B679" s="184"/>
      <c r="C679" s="184"/>
      <c r="D679" s="153"/>
      <c r="E679" s="71" t="str">
        <f>IF(D679&gt;0,IF((LEFT(D679,2)=LEFT(Data!C$4,2)),"Intra","Inter"),"")</f>
        <v/>
      </c>
      <c r="F679" s="72">
        <f t="shared" si="54"/>
        <v>0</v>
      </c>
      <c r="G679" s="22"/>
      <c r="H679" s="23"/>
      <c r="I679" s="74">
        <f t="shared" si="55"/>
        <v>0</v>
      </c>
      <c r="J679" s="74">
        <f t="shared" si="56"/>
        <v>0</v>
      </c>
      <c r="K679" s="74">
        <f t="shared" si="56"/>
        <v>0</v>
      </c>
      <c r="M679" s="21"/>
      <c r="N679" s="74">
        <f t="shared" si="57"/>
        <v>0</v>
      </c>
      <c r="O679" s="74">
        <f t="shared" si="58"/>
        <v>0</v>
      </c>
      <c r="P679" s="74">
        <f t="shared" si="58"/>
        <v>0</v>
      </c>
    </row>
    <row r="680" spans="1:16">
      <c r="A680" s="183"/>
      <c r="B680" s="184"/>
      <c r="C680" s="184"/>
      <c r="D680" s="153"/>
      <c r="E680" s="71" t="str">
        <f>IF(D680&gt;0,IF((LEFT(D680,2)=LEFT(Data!C$4,2)),"Intra","Inter"),"")</f>
        <v/>
      </c>
      <c r="F680" s="72">
        <f t="shared" si="54"/>
        <v>0</v>
      </c>
      <c r="G680" s="22"/>
      <c r="H680" s="23"/>
      <c r="I680" s="74">
        <f t="shared" si="55"/>
        <v>0</v>
      </c>
      <c r="J680" s="74">
        <f t="shared" si="56"/>
        <v>0</v>
      </c>
      <c r="K680" s="74">
        <f t="shared" si="56"/>
        <v>0</v>
      </c>
      <c r="M680" s="21"/>
      <c r="N680" s="74">
        <f t="shared" si="57"/>
        <v>0</v>
      </c>
      <c r="O680" s="74">
        <f t="shared" si="58"/>
        <v>0</v>
      </c>
      <c r="P680" s="74">
        <f t="shared" si="58"/>
        <v>0</v>
      </c>
    </row>
    <row r="681" spans="1:16">
      <c r="A681" s="183"/>
      <c r="B681" s="184"/>
      <c r="C681" s="184"/>
      <c r="D681" s="153"/>
      <c r="E681" s="71" t="str">
        <f>IF(D681&gt;0,IF((LEFT(D681,2)=LEFT(Data!C$4,2)),"Intra","Inter"),"")</f>
        <v/>
      </c>
      <c r="F681" s="72">
        <f t="shared" si="54"/>
        <v>0</v>
      </c>
      <c r="G681" s="22"/>
      <c r="H681" s="23"/>
      <c r="I681" s="74">
        <f t="shared" si="55"/>
        <v>0</v>
      </c>
      <c r="J681" s="74">
        <f t="shared" si="56"/>
        <v>0</v>
      </c>
      <c r="K681" s="74">
        <f t="shared" si="56"/>
        <v>0</v>
      </c>
      <c r="M681" s="21"/>
      <c r="N681" s="74">
        <f t="shared" si="57"/>
        <v>0</v>
      </c>
      <c r="O681" s="74">
        <f t="shared" si="58"/>
        <v>0</v>
      </c>
      <c r="P681" s="74">
        <f t="shared" si="58"/>
        <v>0</v>
      </c>
    </row>
    <row r="682" spans="1:16">
      <c r="A682" s="183"/>
      <c r="B682" s="184"/>
      <c r="C682" s="184"/>
      <c r="D682" s="153"/>
      <c r="E682" s="71" t="str">
        <f>IF(D682&gt;0,IF((LEFT(D682,2)=LEFT(Data!C$4,2)),"Intra","Inter"),"")</f>
        <v/>
      </c>
      <c r="F682" s="72">
        <f t="shared" si="54"/>
        <v>0</v>
      </c>
      <c r="G682" s="22"/>
      <c r="H682" s="23"/>
      <c r="I682" s="74">
        <f t="shared" si="55"/>
        <v>0</v>
      </c>
      <c r="J682" s="74">
        <f t="shared" si="56"/>
        <v>0</v>
      </c>
      <c r="K682" s="74">
        <f t="shared" si="56"/>
        <v>0</v>
      </c>
      <c r="M682" s="21"/>
      <c r="N682" s="74">
        <f t="shared" si="57"/>
        <v>0</v>
      </c>
      <c r="O682" s="74">
        <f t="shared" si="58"/>
        <v>0</v>
      </c>
      <c r="P682" s="74">
        <f t="shared" si="58"/>
        <v>0</v>
      </c>
    </row>
    <row r="683" spans="1:16">
      <c r="A683" s="183"/>
      <c r="B683" s="184"/>
      <c r="C683" s="184"/>
      <c r="D683" s="153"/>
      <c r="E683" s="71" t="str">
        <f>IF(D683&gt;0,IF((LEFT(D683,2)=LEFT(Data!C$4,2)),"Intra","Inter"),"")</f>
        <v/>
      </c>
      <c r="F683" s="72">
        <f t="shared" si="54"/>
        <v>0</v>
      </c>
      <c r="G683" s="22"/>
      <c r="H683" s="23"/>
      <c r="I683" s="74">
        <f t="shared" si="55"/>
        <v>0</v>
      </c>
      <c r="J683" s="74">
        <f t="shared" si="56"/>
        <v>0</v>
      </c>
      <c r="K683" s="74">
        <f t="shared" si="56"/>
        <v>0</v>
      </c>
      <c r="M683" s="21"/>
      <c r="N683" s="74">
        <f t="shared" si="57"/>
        <v>0</v>
      </c>
      <c r="O683" s="74">
        <f t="shared" si="58"/>
        <v>0</v>
      </c>
      <c r="P683" s="74">
        <f t="shared" si="58"/>
        <v>0</v>
      </c>
    </row>
    <row r="684" spans="1:16">
      <c r="A684" s="183"/>
      <c r="B684" s="184"/>
      <c r="C684" s="184"/>
      <c r="D684" s="153"/>
      <c r="E684" s="71" t="str">
        <f>IF(D684&gt;0,IF((LEFT(D684,2)=LEFT(Data!C$4,2)),"Intra","Inter"),"")</f>
        <v/>
      </c>
      <c r="F684" s="72">
        <f t="shared" si="54"/>
        <v>0</v>
      </c>
      <c r="G684" s="22"/>
      <c r="H684" s="23"/>
      <c r="I684" s="74">
        <f t="shared" si="55"/>
        <v>0</v>
      </c>
      <c r="J684" s="74">
        <f t="shared" si="56"/>
        <v>0</v>
      </c>
      <c r="K684" s="74">
        <f t="shared" si="56"/>
        <v>0</v>
      </c>
      <c r="M684" s="21"/>
      <c r="N684" s="74">
        <f t="shared" si="57"/>
        <v>0</v>
      </c>
      <c r="O684" s="74">
        <f t="shared" si="58"/>
        <v>0</v>
      </c>
      <c r="P684" s="74">
        <f t="shared" si="58"/>
        <v>0</v>
      </c>
    </row>
    <row r="685" spans="1:16">
      <c r="A685" s="183"/>
      <c r="B685" s="184"/>
      <c r="C685" s="184"/>
      <c r="D685" s="153"/>
      <c r="E685" s="71" t="str">
        <f>IF(D685&gt;0,IF((LEFT(D685,2)=LEFT(Data!C$4,2)),"Intra","Inter"),"")</f>
        <v/>
      </c>
      <c r="F685" s="72">
        <f t="shared" si="54"/>
        <v>0</v>
      </c>
      <c r="G685" s="22"/>
      <c r="H685" s="23"/>
      <c r="I685" s="74">
        <f t="shared" si="55"/>
        <v>0</v>
      </c>
      <c r="J685" s="74">
        <f t="shared" si="56"/>
        <v>0</v>
      </c>
      <c r="K685" s="74">
        <f t="shared" si="56"/>
        <v>0</v>
      </c>
      <c r="M685" s="21"/>
      <c r="N685" s="74">
        <f t="shared" si="57"/>
        <v>0</v>
      </c>
      <c r="O685" s="74">
        <f t="shared" si="58"/>
        <v>0</v>
      </c>
      <c r="P685" s="74">
        <f t="shared" si="58"/>
        <v>0</v>
      </c>
    </row>
    <row r="686" spans="1:16">
      <c r="A686" s="183"/>
      <c r="B686" s="184"/>
      <c r="C686" s="184"/>
      <c r="D686" s="153"/>
      <c r="E686" s="71" t="str">
        <f>IF(D686&gt;0,IF((LEFT(D686,2)=LEFT(Data!C$4,2)),"Intra","Inter"),"")</f>
        <v/>
      </c>
      <c r="F686" s="72">
        <f t="shared" si="54"/>
        <v>0</v>
      </c>
      <c r="G686" s="22"/>
      <c r="H686" s="23"/>
      <c r="I686" s="74">
        <f t="shared" si="55"/>
        <v>0</v>
      </c>
      <c r="J686" s="74">
        <f t="shared" si="56"/>
        <v>0</v>
      </c>
      <c r="K686" s="74">
        <f t="shared" si="56"/>
        <v>0</v>
      </c>
      <c r="M686" s="21"/>
      <c r="N686" s="74">
        <f t="shared" si="57"/>
        <v>0</v>
      </c>
      <c r="O686" s="74">
        <f t="shared" si="58"/>
        <v>0</v>
      </c>
      <c r="P686" s="74">
        <f t="shared" si="58"/>
        <v>0</v>
      </c>
    </row>
    <row r="687" spans="1:16">
      <c r="A687" s="183"/>
      <c r="B687" s="184"/>
      <c r="C687" s="184"/>
      <c r="D687" s="153"/>
      <c r="E687" s="71" t="str">
        <f>IF(D687&gt;0,IF((LEFT(D687,2)=LEFT(Data!C$4,2)),"Intra","Inter"),"")</f>
        <v/>
      </c>
      <c r="F687" s="72">
        <f t="shared" si="54"/>
        <v>0</v>
      </c>
      <c r="G687" s="22"/>
      <c r="H687" s="23"/>
      <c r="I687" s="74">
        <f t="shared" si="55"/>
        <v>0</v>
      </c>
      <c r="J687" s="74">
        <f t="shared" si="56"/>
        <v>0</v>
      </c>
      <c r="K687" s="74">
        <f t="shared" si="56"/>
        <v>0</v>
      </c>
      <c r="M687" s="21"/>
      <c r="N687" s="74">
        <f t="shared" si="57"/>
        <v>0</v>
      </c>
      <c r="O687" s="74">
        <f t="shared" si="58"/>
        <v>0</v>
      </c>
      <c r="P687" s="74">
        <f t="shared" si="58"/>
        <v>0</v>
      </c>
    </row>
    <row r="688" spans="1:16">
      <c r="A688" s="183"/>
      <c r="B688" s="184"/>
      <c r="C688" s="184"/>
      <c r="D688" s="153"/>
      <c r="E688" s="71" t="str">
        <f>IF(D688&gt;0,IF((LEFT(D688,2)=LEFT(Data!C$4,2)),"Intra","Inter"),"")</f>
        <v/>
      </c>
      <c r="F688" s="72">
        <f t="shared" si="54"/>
        <v>0</v>
      </c>
      <c r="G688" s="22"/>
      <c r="H688" s="23"/>
      <c r="I688" s="74">
        <f t="shared" si="55"/>
        <v>0</v>
      </c>
      <c r="J688" s="74">
        <f t="shared" si="56"/>
        <v>0</v>
      </c>
      <c r="K688" s="74">
        <f t="shared" si="56"/>
        <v>0</v>
      </c>
      <c r="M688" s="21"/>
      <c r="N688" s="74">
        <f t="shared" si="57"/>
        <v>0</v>
      </c>
      <c r="O688" s="74">
        <f t="shared" si="58"/>
        <v>0</v>
      </c>
      <c r="P688" s="74">
        <f t="shared" si="58"/>
        <v>0</v>
      </c>
    </row>
    <row r="689" spans="1:16">
      <c r="A689" s="183"/>
      <c r="B689" s="184"/>
      <c r="C689" s="184"/>
      <c r="D689" s="153"/>
      <c r="E689" s="71" t="str">
        <f>IF(D689&gt;0,IF((LEFT(D689,2)=LEFT(Data!C$4,2)),"Intra","Inter"),"")</f>
        <v/>
      </c>
      <c r="F689" s="72">
        <f t="shared" si="54"/>
        <v>0</v>
      </c>
      <c r="G689" s="22"/>
      <c r="H689" s="23"/>
      <c r="I689" s="74">
        <f t="shared" si="55"/>
        <v>0</v>
      </c>
      <c r="J689" s="74">
        <f t="shared" si="56"/>
        <v>0</v>
      </c>
      <c r="K689" s="74">
        <f t="shared" si="56"/>
        <v>0</v>
      </c>
      <c r="M689" s="21"/>
      <c r="N689" s="74">
        <f t="shared" si="57"/>
        <v>0</v>
      </c>
      <c r="O689" s="74">
        <f t="shared" si="58"/>
        <v>0</v>
      </c>
      <c r="P689" s="74">
        <f t="shared" si="58"/>
        <v>0</v>
      </c>
    </row>
    <row r="690" spans="1:16">
      <c r="A690" s="183"/>
      <c r="B690" s="184"/>
      <c r="C690" s="184"/>
      <c r="D690" s="153"/>
      <c r="E690" s="71" t="str">
        <f>IF(D690&gt;0,IF((LEFT(D690,2)=LEFT(Data!C$4,2)),"Intra","Inter"),"")</f>
        <v/>
      </c>
      <c r="F690" s="72">
        <f t="shared" si="54"/>
        <v>0</v>
      </c>
      <c r="G690" s="22"/>
      <c r="H690" s="23"/>
      <c r="I690" s="74">
        <f t="shared" si="55"/>
        <v>0</v>
      </c>
      <c r="J690" s="74">
        <f t="shared" si="56"/>
        <v>0</v>
      </c>
      <c r="K690" s="74">
        <f t="shared" si="56"/>
        <v>0</v>
      </c>
      <c r="M690" s="21"/>
      <c r="N690" s="74">
        <f t="shared" si="57"/>
        <v>0</v>
      </c>
      <c r="O690" s="74">
        <f t="shared" si="58"/>
        <v>0</v>
      </c>
      <c r="P690" s="74">
        <f t="shared" si="58"/>
        <v>0</v>
      </c>
    </row>
    <row r="691" spans="1:16">
      <c r="A691" s="183"/>
      <c r="B691" s="184"/>
      <c r="C691" s="184"/>
      <c r="D691" s="153"/>
      <c r="E691" s="71" t="str">
        <f>IF(D691&gt;0,IF((LEFT(D691,2)=LEFT(Data!C$4,2)),"Intra","Inter"),"")</f>
        <v/>
      </c>
      <c r="F691" s="72">
        <f t="shared" si="54"/>
        <v>0</v>
      </c>
      <c r="G691" s="22"/>
      <c r="H691" s="23"/>
      <c r="I691" s="74">
        <f t="shared" si="55"/>
        <v>0</v>
      </c>
      <c r="J691" s="74">
        <f t="shared" si="56"/>
        <v>0</v>
      </c>
      <c r="K691" s="74">
        <f t="shared" si="56"/>
        <v>0</v>
      </c>
      <c r="M691" s="21"/>
      <c r="N691" s="74">
        <f t="shared" si="57"/>
        <v>0</v>
      </c>
      <c r="O691" s="74">
        <f t="shared" si="58"/>
        <v>0</v>
      </c>
      <c r="P691" s="74">
        <f t="shared" si="58"/>
        <v>0</v>
      </c>
    </row>
    <row r="692" spans="1:16">
      <c r="A692" s="183"/>
      <c r="B692" s="184"/>
      <c r="C692" s="184"/>
      <c r="D692" s="153"/>
      <c r="E692" s="71" t="str">
        <f>IF(D692&gt;0,IF((LEFT(D692,2)=LEFT(Data!C$4,2)),"Intra","Inter"),"")</f>
        <v/>
      </c>
      <c r="F692" s="72">
        <f t="shared" si="54"/>
        <v>0</v>
      </c>
      <c r="G692" s="22"/>
      <c r="H692" s="23"/>
      <c r="I692" s="74">
        <f t="shared" si="55"/>
        <v>0</v>
      </c>
      <c r="J692" s="74">
        <f t="shared" si="56"/>
        <v>0</v>
      </c>
      <c r="K692" s="74">
        <f t="shared" si="56"/>
        <v>0</v>
      </c>
      <c r="M692" s="21"/>
      <c r="N692" s="74">
        <f t="shared" si="57"/>
        <v>0</v>
      </c>
      <c r="O692" s="74">
        <f t="shared" si="58"/>
        <v>0</v>
      </c>
      <c r="P692" s="74">
        <f t="shared" si="58"/>
        <v>0</v>
      </c>
    </row>
    <row r="693" spans="1:16">
      <c r="A693" s="183"/>
      <c r="B693" s="184"/>
      <c r="C693" s="184"/>
      <c r="D693" s="153"/>
      <c r="E693" s="71" t="str">
        <f>IF(D693&gt;0,IF((LEFT(D693,2)=LEFT(Data!C$4,2)),"Intra","Inter"),"")</f>
        <v/>
      </c>
      <c r="F693" s="72">
        <f t="shared" si="54"/>
        <v>0</v>
      </c>
      <c r="G693" s="22"/>
      <c r="H693" s="23"/>
      <c r="I693" s="74">
        <f t="shared" si="55"/>
        <v>0</v>
      </c>
      <c r="J693" s="74">
        <f t="shared" si="56"/>
        <v>0</v>
      </c>
      <c r="K693" s="74">
        <f t="shared" si="56"/>
        <v>0</v>
      </c>
      <c r="M693" s="21"/>
      <c r="N693" s="74">
        <f t="shared" si="57"/>
        <v>0</v>
      </c>
      <c r="O693" s="74">
        <f t="shared" si="58"/>
        <v>0</v>
      </c>
      <c r="P693" s="74">
        <f t="shared" si="58"/>
        <v>0</v>
      </c>
    </row>
    <row r="694" spans="1:16">
      <c r="A694" s="183"/>
      <c r="B694" s="184"/>
      <c r="C694" s="184"/>
      <c r="D694" s="153"/>
      <c r="E694" s="71" t="str">
        <f>IF(D694&gt;0,IF((LEFT(D694,2)=LEFT(Data!C$4,2)),"Intra","Inter"),"")</f>
        <v/>
      </c>
      <c r="F694" s="72">
        <f t="shared" si="54"/>
        <v>0</v>
      </c>
      <c r="G694" s="22"/>
      <c r="H694" s="23"/>
      <c r="I694" s="74">
        <f t="shared" si="55"/>
        <v>0</v>
      </c>
      <c r="J694" s="74">
        <f t="shared" si="56"/>
        <v>0</v>
      </c>
      <c r="K694" s="74">
        <f t="shared" si="56"/>
        <v>0</v>
      </c>
      <c r="M694" s="21"/>
      <c r="N694" s="74">
        <f t="shared" si="57"/>
        <v>0</v>
      </c>
      <c r="O694" s="74">
        <f t="shared" si="58"/>
        <v>0</v>
      </c>
      <c r="P694" s="74">
        <f t="shared" si="58"/>
        <v>0</v>
      </c>
    </row>
    <row r="695" spans="1:16">
      <c r="A695" s="183"/>
      <c r="B695" s="184"/>
      <c r="C695" s="184"/>
      <c r="D695" s="153"/>
      <c r="E695" s="71" t="str">
        <f>IF(D695&gt;0,IF((LEFT(D695,2)=LEFT(Data!C$4,2)),"Intra","Inter"),"")</f>
        <v/>
      </c>
      <c r="F695" s="72">
        <f t="shared" si="54"/>
        <v>0</v>
      </c>
      <c r="G695" s="22"/>
      <c r="H695" s="23"/>
      <c r="I695" s="74">
        <f t="shared" si="55"/>
        <v>0</v>
      </c>
      <c r="J695" s="74">
        <f t="shared" si="56"/>
        <v>0</v>
      </c>
      <c r="K695" s="74">
        <f t="shared" si="56"/>
        <v>0</v>
      </c>
      <c r="M695" s="21"/>
      <c r="N695" s="74">
        <f t="shared" si="57"/>
        <v>0</v>
      </c>
      <c r="O695" s="74">
        <f t="shared" si="58"/>
        <v>0</v>
      </c>
      <c r="P695" s="74">
        <f t="shared" si="58"/>
        <v>0</v>
      </c>
    </row>
    <row r="696" spans="1:16">
      <c r="A696" s="183"/>
      <c r="B696" s="184"/>
      <c r="C696" s="184"/>
      <c r="D696" s="153"/>
      <c r="E696" s="71" t="str">
        <f>IF(D696&gt;0,IF((LEFT(D696,2)=LEFT(Data!C$4,2)),"Intra","Inter"),"")</f>
        <v/>
      </c>
      <c r="F696" s="72">
        <f t="shared" si="54"/>
        <v>0</v>
      </c>
      <c r="G696" s="22"/>
      <c r="H696" s="23"/>
      <c r="I696" s="74">
        <f t="shared" si="55"/>
        <v>0</v>
      </c>
      <c r="J696" s="74">
        <f t="shared" si="56"/>
        <v>0</v>
      </c>
      <c r="K696" s="74">
        <f t="shared" si="56"/>
        <v>0</v>
      </c>
      <c r="M696" s="21"/>
      <c r="N696" s="74">
        <f t="shared" si="57"/>
        <v>0</v>
      </c>
      <c r="O696" s="74">
        <f t="shared" si="58"/>
        <v>0</v>
      </c>
      <c r="P696" s="74">
        <f t="shared" si="58"/>
        <v>0</v>
      </c>
    </row>
    <row r="697" spans="1:16">
      <c r="A697" s="183"/>
      <c r="B697" s="184"/>
      <c r="C697" s="184"/>
      <c r="D697" s="153"/>
      <c r="E697" s="71" t="str">
        <f>IF(D697&gt;0,IF((LEFT(D697,2)=LEFT(Data!C$4,2)),"Intra","Inter"),"")</f>
        <v/>
      </c>
      <c r="F697" s="72">
        <f t="shared" si="54"/>
        <v>0</v>
      </c>
      <c r="G697" s="22"/>
      <c r="H697" s="23"/>
      <c r="I697" s="74">
        <f t="shared" si="55"/>
        <v>0</v>
      </c>
      <c r="J697" s="74">
        <f t="shared" si="56"/>
        <v>0</v>
      </c>
      <c r="K697" s="74">
        <f t="shared" si="56"/>
        <v>0</v>
      </c>
      <c r="M697" s="21"/>
      <c r="N697" s="74">
        <f t="shared" si="57"/>
        <v>0</v>
      </c>
      <c r="O697" s="74">
        <f t="shared" si="58"/>
        <v>0</v>
      </c>
      <c r="P697" s="74">
        <f t="shared" si="58"/>
        <v>0</v>
      </c>
    </row>
    <row r="698" spans="1:16">
      <c r="A698" s="183"/>
      <c r="B698" s="184"/>
      <c r="C698" s="184"/>
      <c r="D698" s="153"/>
      <c r="E698" s="71" t="str">
        <f>IF(D698&gt;0,IF((LEFT(D698,2)=LEFT(Data!C$4,2)),"Intra","Inter"),"")</f>
        <v/>
      </c>
      <c r="F698" s="72">
        <f t="shared" si="54"/>
        <v>0</v>
      </c>
      <c r="G698" s="22"/>
      <c r="H698" s="23"/>
      <c r="I698" s="74">
        <f t="shared" si="55"/>
        <v>0</v>
      </c>
      <c r="J698" s="74">
        <f t="shared" si="56"/>
        <v>0</v>
      </c>
      <c r="K698" s="74">
        <f t="shared" si="56"/>
        <v>0</v>
      </c>
      <c r="M698" s="21"/>
      <c r="N698" s="74">
        <f t="shared" si="57"/>
        <v>0</v>
      </c>
      <c r="O698" s="74">
        <f t="shared" si="58"/>
        <v>0</v>
      </c>
      <c r="P698" s="74">
        <f t="shared" si="58"/>
        <v>0</v>
      </c>
    </row>
    <row r="699" spans="1:16">
      <c r="A699" s="183"/>
      <c r="B699" s="184"/>
      <c r="C699" s="184"/>
      <c r="D699" s="153"/>
      <c r="E699" s="71" t="str">
        <f>IF(D699&gt;0,IF((LEFT(D699,2)=LEFT(Data!C$4,2)),"Intra","Inter"),"")</f>
        <v/>
      </c>
      <c r="F699" s="72">
        <f t="shared" si="54"/>
        <v>0</v>
      </c>
      <c r="G699" s="22"/>
      <c r="H699" s="23"/>
      <c r="I699" s="74">
        <f t="shared" si="55"/>
        <v>0</v>
      </c>
      <c r="J699" s="74">
        <f t="shared" si="56"/>
        <v>0</v>
      </c>
      <c r="K699" s="74">
        <f t="shared" si="56"/>
        <v>0</v>
      </c>
      <c r="M699" s="21"/>
      <c r="N699" s="74">
        <f t="shared" si="57"/>
        <v>0</v>
      </c>
      <c r="O699" s="74">
        <f t="shared" si="58"/>
        <v>0</v>
      </c>
      <c r="P699" s="74">
        <f t="shared" si="58"/>
        <v>0</v>
      </c>
    </row>
    <row r="700" spans="1:16">
      <c r="A700" s="183"/>
      <c r="B700" s="184"/>
      <c r="C700" s="184"/>
      <c r="D700" s="153"/>
      <c r="E700" s="71" t="str">
        <f>IF(D700&gt;0,IF((LEFT(D700,2)=LEFT(Data!C$4,2)),"Intra","Inter"),"")</f>
        <v/>
      </c>
      <c r="F700" s="72">
        <f t="shared" si="54"/>
        <v>0</v>
      </c>
      <c r="G700" s="22"/>
      <c r="H700" s="23"/>
      <c r="I700" s="74">
        <f t="shared" si="55"/>
        <v>0</v>
      </c>
      <c r="J700" s="74">
        <f t="shared" si="56"/>
        <v>0</v>
      </c>
      <c r="K700" s="74">
        <f t="shared" si="56"/>
        <v>0</v>
      </c>
      <c r="M700" s="21"/>
      <c r="N700" s="74">
        <f t="shared" si="57"/>
        <v>0</v>
      </c>
      <c r="O700" s="74">
        <f t="shared" si="58"/>
        <v>0</v>
      </c>
      <c r="P700" s="74">
        <f t="shared" si="58"/>
        <v>0</v>
      </c>
    </row>
    <row r="701" spans="1:16">
      <c r="A701" s="183"/>
      <c r="B701" s="184"/>
      <c r="C701" s="184"/>
      <c r="D701" s="153"/>
      <c r="E701" s="71" t="str">
        <f>IF(D701&gt;0,IF((LEFT(D701,2)=LEFT(Data!C$4,2)),"Intra","Inter"),"")</f>
        <v/>
      </c>
      <c r="F701" s="72">
        <f t="shared" si="54"/>
        <v>0</v>
      </c>
      <c r="G701" s="22"/>
      <c r="H701" s="23"/>
      <c r="I701" s="74">
        <f t="shared" si="55"/>
        <v>0</v>
      </c>
      <c r="J701" s="74">
        <f t="shared" si="56"/>
        <v>0</v>
      </c>
      <c r="K701" s="74">
        <f t="shared" si="56"/>
        <v>0</v>
      </c>
      <c r="M701" s="21"/>
      <c r="N701" s="74">
        <f t="shared" si="57"/>
        <v>0</v>
      </c>
      <c r="O701" s="74">
        <f t="shared" si="58"/>
        <v>0</v>
      </c>
      <c r="P701" s="74">
        <f t="shared" si="58"/>
        <v>0</v>
      </c>
    </row>
    <row r="702" spans="1:16">
      <c r="A702" s="183"/>
      <c r="B702" s="184"/>
      <c r="C702" s="184"/>
      <c r="D702" s="153"/>
      <c r="E702" s="71" t="str">
        <f>IF(D702&gt;0,IF((LEFT(D702,2)=LEFT(Data!C$4,2)),"Intra","Inter"),"")</f>
        <v/>
      </c>
      <c r="F702" s="72">
        <f t="shared" si="54"/>
        <v>0</v>
      </c>
      <c r="G702" s="22"/>
      <c r="H702" s="23"/>
      <c r="I702" s="74">
        <f t="shared" si="55"/>
        <v>0</v>
      </c>
      <c r="J702" s="74">
        <f t="shared" si="56"/>
        <v>0</v>
      </c>
      <c r="K702" s="74">
        <f t="shared" si="56"/>
        <v>0</v>
      </c>
      <c r="M702" s="21"/>
      <c r="N702" s="74">
        <f t="shared" si="57"/>
        <v>0</v>
      </c>
      <c r="O702" s="74">
        <f t="shared" si="58"/>
        <v>0</v>
      </c>
      <c r="P702" s="74">
        <f t="shared" si="58"/>
        <v>0</v>
      </c>
    </row>
    <row r="703" spans="1:16">
      <c r="A703" s="183"/>
      <c r="B703" s="184"/>
      <c r="C703" s="184"/>
      <c r="D703" s="153"/>
      <c r="E703" s="71" t="str">
        <f>IF(D703&gt;0,IF((LEFT(D703,2)=LEFT(Data!C$4,2)),"Intra","Inter"),"")</f>
        <v/>
      </c>
      <c r="F703" s="72">
        <f t="shared" si="54"/>
        <v>0</v>
      </c>
      <c r="G703" s="22"/>
      <c r="H703" s="23"/>
      <c r="I703" s="74">
        <f t="shared" si="55"/>
        <v>0</v>
      </c>
      <c r="J703" s="74">
        <f t="shared" si="56"/>
        <v>0</v>
      </c>
      <c r="K703" s="74">
        <f t="shared" si="56"/>
        <v>0</v>
      </c>
      <c r="M703" s="21"/>
      <c r="N703" s="74">
        <f t="shared" si="57"/>
        <v>0</v>
      </c>
      <c r="O703" s="74">
        <f t="shared" si="58"/>
        <v>0</v>
      </c>
      <c r="P703" s="74">
        <f t="shared" si="58"/>
        <v>0</v>
      </c>
    </row>
    <row r="704" spans="1:16">
      <c r="A704" s="183"/>
      <c r="B704" s="184"/>
      <c r="C704" s="184"/>
      <c r="D704" s="153"/>
      <c r="E704" s="71" t="str">
        <f>IF(D704&gt;0,IF((LEFT(D704,2)=LEFT(Data!C$4,2)),"Intra","Inter"),"")</f>
        <v/>
      </c>
      <c r="F704" s="72">
        <f t="shared" si="54"/>
        <v>0</v>
      </c>
      <c r="G704" s="22"/>
      <c r="H704" s="23"/>
      <c r="I704" s="74">
        <f t="shared" si="55"/>
        <v>0</v>
      </c>
      <c r="J704" s="74">
        <f t="shared" si="56"/>
        <v>0</v>
      </c>
      <c r="K704" s="74">
        <f t="shared" si="56"/>
        <v>0</v>
      </c>
      <c r="M704" s="21"/>
      <c r="N704" s="74">
        <f t="shared" si="57"/>
        <v>0</v>
      </c>
      <c r="O704" s="74">
        <f t="shared" si="58"/>
        <v>0</v>
      </c>
      <c r="P704" s="74">
        <f t="shared" si="58"/>
        <v>0</v>
      </c>
    </row>
    <row r="705" spans="1:16">
      <c r="A705" s="183"/>
      <c r="B705" s="184"/>
      <c r="C705" s="184"/>
      <c r="D705" s="153"/>
      <c r="E705" s="71" t="str">
        <f>IF(D705&gt;0,IF((LEFT(D705,2)=LEFT(Data!C$4,2)),"Intra","Inter"),"")</f>
        <v/>
      </c>
      <c r="F705" s="72">
        <f t="shared" ref="F705:F768" si="59">ROUND(G705+I705+J705+K705,0)</f>
        <v>0</v>
      </c>
      <c r="G705" s="22"/>
      <c r="H705" s="23"/>
      <c r="I705" s="74">
        <f t="shared" si="55"/>
        <v>0</v>
      </c>
      <c r="J705" s="74">
        <f t="shared" si="56"/>
        <v>0</v>
      </c>
      <c r="K705" s="74">
        <f t="shared" si="56"/>
        <v>0</v>
      </c>
      <c r="M705" s="21"/>
      <c r="N705" s="74">
        <f t="shared" si="57"/>
        <v>0</v>
      </c>
      <c r="O705" s="74">
        <f t="shared" si="58"/>
        <v>0</v>
      </c>
      <c r="P705" s="74">
        <f t="shared" si="58"/>
        <v>0</v>
      </c>
    </row>
    <row r="706" spans="1:16">
      <c r="A706" s="183"/>
      <c r="B706" s="184"/>
      <c r="C706" s="184"/>
      <c r="D706" s="153"/>
      <c r="E706" s="71" t="str">
        <f>IF(D706&gt;0,IF((LEFT(D706,2)=LEFT(Data!C$4,2)),"Intra","Inter"),"")</f>
        <v/>
      </c>
      <c r="F706" s="72">
        <f t="shared" si="59"/>
        <v>0</v>
      </c>
      <c r="G706" s="22"/>
      <c r="H706" s="23"/>
      <c r="I706" s="74">
        <f t="shared" si="55"/>
        <v>0</v>
      </c>
      <c r="J706" s="74">
        <f t="shared" si="56"/>
        <v>0</v>
      </c>
      <c r="K706" s="74">
        <f t="shared" si="56"/>
        <v>0</v>
      </c>
      <c r="M706" s="21"/>
      <c r="N706" s="74">
        <f t="shared" si="57"/>
        <v>0</v>
      </c>
      <c r="O706" s="74">
        <f t="shared" si="58"/>
        <v>0</v>
      </c>
      <c r="P706" s="74">
        <f t="shared" si="58"/>
        <v>0</v>
      </c>
    </row>
    <row r="707" spans="1:16">
      <c r="A707" s="183"/>
      <c r="B707" s="184"/>
      <c r="C707" s="184"/>
      <c r="D707" s="153"/>
      <c r="E707" s="71" t="str">
        <f>IF(D707&gt;0,IF((LEFT(D707,2)=LEFT(Data!C$4,2)),"Intra","Inter"),"")</f>
        <v/>
      </c>
      <c r="F707" s="72">
        <f t="shared" si="59"/>
        <v>0</v>
      </c>
      <c r="G707" s="22"/>
      <c r="H707" s="23"/>
      <c r="I707" s="74">
        <f t="shared" si="55"/>
        <v>0</v>
      </c>
      <c r="J707" s="74">
        <f t="shared" si="56"/>
        <v>0</v>
      </c>
      <c r="K707" s="74">
        <f t="shared" si="56"/>
        <v>0</v>
      </c>
      <c r="M707" s="21"/>
      <c r="N707" s="74">
        <f t="shared" si="57"/>
        <v>0</v>
      </c>
      <c r="O707" s="74">
        <f t="shared" si="58"/>
        <v>0</v>
      </c>
      <c r="P707" s="74">
        <f t="shared" si="58"/>
        <v>0</v>
      </c>
    </row>
    <row r="708" spans="1:16">
      <c r="A708" s="183"/>
      <c r="B708" s="184"/>
      <c r="C708" s="184"/>
      <c r="D708" s="153"/>
      <c r="E708" s="71" t="str">
        <f>IF(D708&gt;0,IF((LEFT(D708,2)=LEFT(Data!C$4,2)),"Intra","Inter"),"")</f>
        <v/>
      </c>
      <c r="F708" s="72">
        <f t="shared" si="59"/>
        <v>0</v>
      </c>
      <c r="G708" s="22"/>
      <c r="H708" s="23"/>
      <c r="I708" s="74">
        <f t="shared" si="55"/>
        <v>0</v>
      </c>
      <c r="J708" s="74">
        <f t="shared" si="56"/>
        <v>0</v>
      </c>
      <c r="K708" s="74">
        <f t="shared" si="56"/>
        <v>0</v>
      </c>
      <c r="M708" s="21"/>
      <c r="N708" s="74">
        <f t="shared" si="57"/>
        <v>0</v>
      </c>
      <c r="O708" s="74">
        <f t="shared" si="58"/>
        <v>0</v>
      </c>
      <c r="P708" s="74">
        <f t="shared" si="58"/>
        <v>0</v>
      </c>
    </row>
    <row r="709" spans="1:16">
      <c r="A709" s="183"/>
      <c r="B709" s="184"/>
      <c r="C709" s="184"/>
      <c r="D709" s="153"/>
      <c r="E709" s="71" t="str">
        <f>IF(D709&gt;0,IF((LEFT(D709,2)=LEFT(Data!C$4,2)),"Intra","Inter"),"")</f>
        <v/>
      </c>
      <c r="F709" s="72">
        <f t="shared" si="59"/>
        <v>0</v>
      </c>
      <c r="G709" s="22"/>
      <c r="H709" s="23"/>
      <c r="I709" s="74">
        <f t="shared" si="55"/>
        <v>0</v>
      </c>
      <c r="J709" s="74">
        <f t="shared" si="56"/>
        <v>0</v>
      </c>
      <c r="K709" s="74">
        <f t="shared" si="56"/>
        <v>0</v>
      </c>
      <c r="M709" s="21"/>
      <c r="N709" s="74">
        <f t="shared" si="57"/>
        <v>0</v>
      </c>
      <c r="O709" s="74">
        <f t="shared" si="58"/>
        <v>0</v>
      </c>
      <c r="P709" s="74">
        <f t="shared" si="58"/>
        <v>0</v>
      </c>
    </row>
    <row r="710" spans="1:16">
      <c r="A710" s="183"/>
      <c r="B710" s="184"/>
      <c r="C710" s="184"/>
      <c r="D710" s="153"/>
      <c r="E710" s="71" t="str">
        <f>IF(D710&gt;0,IF((LEFT(D710,2)=LEFT(Data!C$4,2)),"Intra","Inter"),"")</f>
        <v/>
      </c>
      <c r="F710" s="72">
        <f t="shared" si="59"/>
        <v>0</v>
      </c>
      <c r="G710" s="22"/>
      <c r="H710" s="23"/>
      <c r="I710" s="74">
        <f t="shared" si="55"/>
        <v>0</v>
      </c>
      <c r="J710" s="74">
        <f t="shared" si="56"/>
        <v>0</v>
      </c>
      <c r="K710" s="74">
        <f t="shared" si="56"/>
        <v>0</v>
      </c>
      <c r="M710" s="21"/>
      <c r="N710" s="74">
        <f t="shared" si="57"/>
        <v>0</v>
      </c>
      <c r="O710" s="74">
        <f t="shared" si="58"/>
        <v>0</v>
      </c>
      <c r="P710" s="74">
        <f t="shared" si="58"/>
        <v>0</v>
      </c>
    </row>
    <row r="711" spans="1:16">
      <c r="A711" s="183"/>
      <c r="B711" s="184"/>
      <c r="C711" s="184"/>
      <c r="D711" s="153"/>
      <c r="E711" s="71" t="str">
        <f>IF(D711&gt;0,IF((LEFT(D711,2)=LEFT(Data!C$4,2)),"Intra","Inter"),"")</f>
        <v/>
      </c>
      <c r="F711" s="72">
        <f t="shared" si="59"/>
        <v>0</v>
      </c>
      <c r="G711" s="22"/>
      <c r="H711" s="23"/>
      <c r="I711" s="74">
        <f t="shared" si="55"/>
        <v>0</v>
      </c>
      <c r="J711" s="74">
        <f t="shared" si="56"/>
        <v>0</v>
      </c>
      <c r="K711" s="74">
        <f t="shared" si="56"/>
        <v>0</v>
      </c>
      <c r="M711" s="21"/>
      <c r="N711" s="74">
        <f t="shared" si="57"/>
        <v>0</v>
      </c>
      <c r="O711" s="74">
        <f t="shared" si="58"/>
        <v>0</v>
      </c>
      <c r="P711" s="74">
        <f t="shared" si="58"/>
        <v>0</v>
      </c>
    </row>
    <row r="712" spans="1:16">
      <c r="A712" s="183"/>
      <c r="B712" s="184"/>
      <c r="C712" s="184"/>
      <c r="D712" s="153"/>
      <c r="E712" s="71" t="str">
        <f>IF(D712&gt;0,IF((LEFT(D712,2)=LEFT(Data!C$4,2)),"Intra","Inter"),"")</f>
        <v/>
      </c>
      <c r="F712" s="72">
        <f t="shared" si="59"/>
        <v>0</v>
      </c>
      <c r="G712" s="22"/>
      <c r="H712" s="23"/>
      <c r="I712" s="74">
        <f t="shared" si="55"/>
        <v>0</v>
      </c>
      <c r="J712" s="74">
        <f t="shared" si="56"/>
        <v>0</v>
      </c>
      <c r="K712" s="74">
        <f t="shared" si="56"/>
        <v>0</v>
      </c>
      <c r="M712" s="21"/>
      <c r="N712" s="74">
        <f t="shared" si="57"/>
        <v>0</v>
      </c>
      <c r="O712" s="74">
        <f t="shared" si="58"/>
        <v>0</v>
      </c>
      <c r="P712" s="74">
        <f t="shared" si="58"/>
        <v>0</v>
      </c>
    </row>
    <row r="713" spans="1:16">
      <c r="A713" s="183"/>
      <c r="B713" s="184"/>
      <c r="C713" s="184"/>
      <c r="D713" s="153"/>
      <c r="E713" s="71" t="str">
        <f>IF(D713&gt;0,IF((LEFT(D713,2)=LEFT(Data!C$4,2)),"Intra","Inter"),"")</f>
        <v/>
      </c>
      <c r="F713" s="72">
        <f t="shared" si="59"/>
        <v>0</v>
      </c>
      <c r="G713" s="22"/>
      <c r="H713" s="23"/>
      <c r="I713" s="74">
        <f t="shared" si="55"/>
        <v>0</v>
      </c>
      <c r="J713" s="74">
        <f t="shared" si="56"/>
        <v>0</v>
      </c>
      <c r="K713" s="74">
        <f t="shared" si="56"/>
        <v>0</v>
      </c>
      <c r="M713" s="21"/>
      <c r="N713" s="74">
        <f t="shared" si="57"/>
        <v>0</v>
      </c>
      <c r="O713" s="74">
        <f t="shared" si="58"/>
        <v>0</v>
      </c>
      <c r="P713" s="74">
        <f t="shared" si="58"/>
        <v>0</v>
      </c>
    </row>
    <row r="714" spans="1:16">
      <c r="A714" s="183"/>
      <c r="B714" s="184"/>
      <c r="C714" s="184"/>
      <c r="D714" s="153"/>
      <c r="E714" s="71" t="str">
        <f>IF(D714&gt;0,IF((LEFT(D714,2)=LEFT(Data!C$4,2)),"Intra","Inter"),"")</f>
        <v/>
      </c>
      <c r="F714" s="72">
        <f t="shared" si="59"/>
        <v>0</v>
      </c>
      <c r="G714" s="22"/>
      <c r="H714" s="23"/>
      <c r="I714" s="74">
        <f t="shared" si="55"/>
        <v>0</v>
      </c>
      <c r="J714" s="74">
        <f t="shared" si="56"/>
        <v>0</v>
      </c>
      <c r="K714" s="74">
        <f t="shared" si="56"/>
        <v>0</v>
      </c>
      <c r="M714" s="21"/>
      <c r="N714" s="74">
        <f t="shared" si="57"/>
        <v>0</v>
      </c>
      <c r="O714" s="74">
        <f t="shared" si="58"/>
        <v>0</v>
      </c>
      <c r="P714" s="74">
        <f t="shared" si="58"/>
        <v>0</v>
      </c>
    </row>
    <row r="715" spans="1:16">
      <c r="A715" s="183"/>
      <c r="B715" s="184"/>
      <c r="C715" s="184"/>
      <c r="D715" s="153"/>
      <c r="E715" s="71" t="str">
        <f>IF(D715&gt;0,IF((LEFT(D715,2)=LEFT(Data!C$4,2)),"Intra","Inter"),"")</f>
        <v/>
      </c>
      <c r="F715" s="72">
        <f t="shared" si="59"/>
        <v>0</v>
      </c>
      <c r="G715" s="22"/>
      <c r="H715" s="23"/>
      <c r="I715" s="74">
        <f t="shared" si="55"/>
        <v>0</v>
      </c>
      <c r="J715" s="74">
        <f t="shared" si="56"/>
        <v>0</v>
      </c>
      <c r="K715" s="74">
        <f t="shared" si="56"/>
        <v>0</v>
      </c>
      <c r="M715" s="21"/>
      <c r="N715" s="74">
        <f t="shared" si="57"/>
        <v>0</v>
      </c>
      <c r="O715" s="74">
        <f t="shared" si="58"/>
        <v>0</v>
      </c>
      <c r="P715" s="74">
        <f t="shared" si="58"/>
        <v>0</v>
      </c>
    </row>
    <row r="716" spans="1:16">
      <c r="A716" s="183"/>
      <c r="B716" s="184"/>
      <c r="C716" s="184"/>
      <c r="D716" s="153"/>
      <c r="E716" s="71" t="str">
        <f>IF(D716&gt;0,IF((LEFT(D716,2)=LEFT(Data!C$4,2)),"Intra","Inter"),"")</f>
        <v/>
      </c>
      <c r="F716" s="72">
        <f t="shared" si="59"/>
        <v>0</v>
      </c>
      <c r="G716" s="22"/>
      <c r="H716" s="23"/>
      <c r="I716" s="74">
        <f t="shared" ref="I716:I779" si="60">IF($E716="inter",IF($H716&lt;&gt;"Exempt",IF($H716&lt;&gt;"Non GST",($G716*($H716)),(0)),(0)),(0))</f>
        <v>0</v>
      </c>
      <c r="J716" s="74">
        <f t="shared" ref="J716:K779" si="61">IF($E716="intra",IF($H716&lt;&gt;"Exempt",IF($H716&lt;&gt;"Non GST",($G716*($H716/2)),(0)),(0)),(0))</f>
        <v>0</v>
      </c>
      <c r="K716" s="74">
        <f t="shared" si="61"/>
        <v>0</v>
      </c>
      <c r="M716" s="21"/>
      <c r="N716" s="74">
        <f t="shared" ref="N716:N779" si="62">IF($M716="Yes",IF($E716="Inter",($G716*(2%)),(0)),(0))</f>
        <v>0</v>
      </c>
      <c r="O716" s="74">
        <f t="shared" ref="O716:P779" si="63">IF($M716="Yes",IF($E716="Intra",($G716*(1%)),(0)),(0))</f>
        <v>0</v>
      </c>
      <c r="P716" s="74">
        <f t="shared" si="63"/>
        <v>0</v>
      </c>
    </row>
    <row r="717" spans="1:16">
      <c r="A717" s="183"/>
      <c r="B717" s="184"/>
      <c r="C717" s="184"/>
      <c r="D717" s="153"/>
      <c r="E717" s="71" t="str">
        <f>IF(D717&gt;0,IF((LEFT(D717,2)=LEFT(Data!C$4,2)),"Intra","Inter"),"")</f>
        <v/>
      </c>
      <c r="F717" s="72">
        <f t="shared" si="59"/>
        <v>0</v>
      </c>
      <c r="G717" s="22"/>
      <c r="H717" s="23"/>
      <c r="I717" s="74">
        <f t="shared" si="60"/>
        <v>0</v>
      </c>
      <c r="J717" s="74">
        <f t="shared" si="61"/>
        <v>0</v>
      </c>
      <c r="K717" s="74">
        <f t="shared" si="61"/>
        <v>0</v>
      </c>
      <c r="M717" s="21"/>
      <c r="N717" s="74">
        <f t="shared" si="62"/>
        <v>0</v>
      </c>
      <c r="O717" s="74">
        <f t="shared" si="63"/>
        <v>0</v>
      </c>
      <c r="P717" s="74">
        <f t="shared" si="63"/>
        <v>0</v>
      </c>
    </row>
    <row r="718" spans="1:16">
      <c r="A718" s="183"/>
      <c r="B718" s="184"/>
      <c r="C718" s="184"/>
      <c r="D718" s="153"/>
      <c r="E718" s="71" t="str">
        <f>IF(D718&gt;0,IF((LEFT(D718,2)=LEFT(Data!C$4,2)),"Intra","Inter"),"")</f>
        <v/>
      </c>
      <c r="F718" s="72">
        <f t="shared" si="59"/>
        <v>0</v>
      </c>
      <c r="G718" s="22"/>
      <c r="H718" s="23"/>
      <c r="I718" s="74">
        <f t="shared" si="60"/>
        <v>0</v>
      </c>
      <c r="J718" s="74">
        <f t="shared" si="61"/>
        <v>0</v>
      </c>
      <c r="K718" s="74">
        <f t="shared" si="61"/>
        <v>0</v>
      </c>
      <c r="M718" s="21"/>
      <c r="N718" s="74">
        <f t="shared" si="62"/>
        <v>0</v>
      </c>
      <c r="O718" s="74">
        <f t="shared" si="63"/>
        <v>0</v>
      </c>
      <c r="P718" s="74">
        <f t="shared" si="63"/>
        <v>0</v>
      </c>
    </row>
    <row r="719" spans="1:16">
      <c r="A719" s="183"/>
      <c r="B719" s="184"/>
      <c r="C719" s="184"/>
      <c r="D719" s="153"/>
      <c r="E719" s="71" t="str">
        <f>IF(D719&gt;0,IF((LEFT(D719,2)=LEFT(Data!C$4,2)),"Intra","Inter"),"")</f>
        <v/>
      </c>
      <c r="F719" s="72">
        <f t="shared" si="59"/>
        <v>0</v>
      </c>
      <c r="G719" s="22"/>
      <c r="H719" s="23"/>
      <c r="I719" s="74">
        <f t="shared" si="60"/>
        <v>0</v>
      </c>
      <c r="J719" s="74">
        <f t="shared" si="61"/>
        <v>0</v>
      </c>
      <c r="K719" s="74">
        <f t="shared" si="61"/>
        <v>0</v>
      </c>
      <c r="M719" s="21"/>
      <c r="N719" s="74">
        <f t="shared" si="62"/>
        <v>0</v>
      </c>
      <c r="O719" s="74">
        <f t="shared" si="63"/>
        <v>0</v>
      </c>
      <c r="P719" s="74">
        <f t="shared" si="63"/>
        <v>0</v>
      </c>
    </row>
    <row r="720" spans="1:16">
      <c r="A720" s="183"/>
      <c r="B720" s="184"/>
      <c r="C720" s="184"/>
      <c r="D720" s="153"/>
      <c r="E720" s="71" t="str">
        <f>IF(D720&gt;0,IF((LEFT(D720,2)=LEFT(Data!C$4,2)),"Intra","Inter"),"")</f>
        <v/>
      </c>
      <c r="F720" s="72">
        <f t="shared" si="59"/>
        <v>0</v>
      </c>
      <c r="G720" s="22"/>
      <c r="H720" s="23"/>
      <c r="I720" s="74">
        <f t="shared" si="60"/>
        <v>0</v>
      </c>
      <c r="J720" s="74">
        <f t="shared" si="61"/>
        <v>0</v>
      </c>
      <c r="K720" s="74">
        <f t="shared" si="61"/>
        <v>0</v>
      </c>
      <c r="M720" s="21"/>
      <c r="N720" s="74">
        <f t="shared" si="62"/>
        <v>0</v>
      </c>
      <c r="O720" s="74">
        <f t="shared" si="63"/>
        <v>0</v>
      </c>
      <c r="P720" s="74">
        <f t="shared" si="63"/>
        <v>0</v>
      </c>
    </row>
    <row r="721" spans="1:16">
      <c r="A721" s="183"/>
      <c r="B721" s="184"/>
      <c r="C721" s="184"/>
      <c r="D721" s="153"/>
      <c r="E721" s="71" t="str">
        <f>IF(D721&gt;0,IF((LEFT(D721,2)=LEFT(Data!C$4,2)),"Intra","Inter"),"")</f>
        <v/>
      </c>
      <c r="F721" s="72">
        <f t="shared" si="59"/>
        <v>0</v>
      </c>
      <c r="G721" s="22"/>
      <c r="H721" s="23"/>
      <c r="I721" s="74">
        <f t="shared" si="60"/>
        <v>0</v>
      </c>
      <c r="J721" s="74">
        <f t="shared" si="61"/>
        <v>0</v>
      </c>
      <c r="K721" s="74">
        <f t="shared" si="61"/>
        <v>0</v>
      </c>
      <c r="M721" s="21"/>
      <c r="N721" s="74">
        <f t="shared" si="62"/>
        <v>0</v>
      </c>
      <c r="O721" s="74">
        <f t="shared" si="63"/>
        <v>0</v>
      </c>
      <c r="P721" s="74">
        <f t="shared" si="63"/>
        <v>0</v>
      </c>
    </row>
    <row r="722" spans="1:16">
      <c r="A722" s="183"/>
      <c r="B722" s="184"/>
      <c r="C722" s="184"/>
      <c r="D722" s="153"/>
      <c r="E722" s="71" t="str">
        <f>IF(D722&gt;0,IF((LEFT(D722,2)=LEFT(Data!C$4,2)),"Intra","Inter"),"")</f>
        <v/>
      </c>
      <c r="F722" s="72">
        <f t="shared" si="59"/>
        <v>0</v>
      </c>
      <c r="G722" s="22"/>
      <c r="H722" s="23"/>
      <c r="I722" s="74">
        <f t="shared" si="60"/>
        <v>0</v>
      </c>
      <c r="J722" s="74">
        <f t="shared" si="61"/>
        <v>0</v>
      </c>
      <c r="K722" s="74">
        <f t="shared" si="61"/>
        <v>0</v>
      </c>
      <c r="M722" s="21"/>
      <c r="N722" s="74">
        <f t="shared" si="62"/>
        <v>0</v>
      </c>
      <c r="O722" s="74">
        <f t="shared" si="63"/>
        <v>0</v>
      </c>
      <c r="P722" s="74">
        <f t="shared" si="63"/>
        <v>0</v>
      </c>
    </row>
    <row r="723" spans="1:16">
      <c r="A723" s="183"/>
      <c r="B723" s="184"/>
      <c r="C723" s="184"/>
      <c r="D723" s="153"/>
      <c r="E723" s="71" t="str">
        <f>IF(D723&gt;0,IF((LEFT(D723,2)=LEFT(Data!C$4,2)),"Intra","Inter"),"")</f>
        <v/>
      </c>
      <c r="F723" s="72">
        <f t="shared" si="59"/>
        <v>0</v>
      </c>
      <c r="G723" s="22"/>
      <c r="H723" s="23"/>
      <c r="I723" s="74">
        <f t="shared" si="60"/>
        <v>0</v>
      </c>
      <c r="J723" s="74">
        <f t="shared" si="61"/>
        <v>0</v>
      </c>
      <c r="K723" s="74">
        <f t="shared" si="61"/>
        <v>0</v>
      </c>
      <c r="M723" s="21"/>
      <c r="N723" s="74">
        <f t="shared" si="62"/>
        <v>0</v>
      </c>
      <c r="O723" s="74">
        <f t="shared" si="63"/>
        <v>0</v>
      </c>
      <c r="P723" s="74">
        <f t="shared" si="63"/>
        <v>0</v>
      </c>
    </row>
    <row r="724" spans="1:16">
      <c r="A724" s="183"/>
      <c r="B724" s="184"/>
      <c r="C724" s="184"/>
      <c r="D724" s="153"/>
      <c r="E724" s="71" t="str">
        <f>IF(D724&gt;0,IF((LEFT(D724,2)=LEFT(Data!C$4,2)),"Intra","Inter"),"")</f>
        <v/>
      </c>
      <c r="F724" s="72">
        <f t="shared" si="59"/>
        <v>0</v>
      </c>
      <c r="G724" s="22"/>
      <c r="H724" s="23"/>
      <c r="I724" s="74">
        <f t="shared" si="60"/>
        <v>0</v>
      </c>
      <c r="J724" s="74">
        <f t="shared" si="61"/>
        <v>0</v>
      </c>
      <c r="K724" s="74">
        <f t="shared" si="61"/>
        <v>0</v>
      </c>
      <c r="M724" s="21"/>
      <c r="N724" s="74">
        <f t="shared" si="62"/>
        <v>0</v>
      </c>
      <c r="O724" s="74">
        <f t="shared" si="63"/>
        <v>0</v>
      </c>
      <c r="P724" s="74">
        <f t="shared" si="63"/>
        <v>0</v>
      </c>
    </row>
    <row r="725" spans="1:16">
      <c r="A725" s="183"/>
      <c r="B725" s="184"/>
      <c r="C725" s="184"/>
      <c r="D725" s="153"/>
      <c r="E725" s="71" t="str">
        <f>IF(D725&gt;0,IF((LEFT(D725,2)=LEFT(Data!C$4,2)),"Intra","Inter"),"")</f>
        <v/>
      </c>
      <c r="F725" s="72">
        <f t="shared" si="59"/>
        <v>0</v>
      </c>
      <c r="G725" s="22"/>
      <c r="H725" s="23"/>
      <c r="I725" s="74">
        <f t="shared" si="60"/>
        <v>0</v>
      </c>
      <c r="J725" s="74">
        <f t="shared" si="61"/>
        <v>0</v>
      </c>
      <c r="K725" s="74">
        <f t="shared" si="61"/>
        <v>0</v>
      </c>
      <c r="M725" s="21"/>
      <c r="N725" s="74">
        <f t="shared" si="62"/>
        <v>0</v>
      </c>
      <c r="O725" s="74">
        <f t="shared" si="63"/>
        <v>0</v>
      </c>
      <c r="P725" s="74">
        <f t="shared" si="63"/>
        <v>0</v>
      </c>
    </row>
    <row r="726" spans="1:16">
      <c r="A726" s="183"/>
      <c r="B726" s="184"/>
      <c r="C726" s="184"/>
      <c r="D726" s="153"/>
      <c r="E726" s="71" t="str">
        <f>IF(D726&gt;0,IF((LEFT(D726,2)=LEFT(Data!C$4,2)),"Intra","Inter"),"")</f>
        <v/>
      </c>
      <c r="F726" s="72">
        <f t="shared" si="59"/>
        <v>0</v>
      </c>
      <c r="G726" s="22"/>
      <c r="H726" s="23"/>
      <c r="I726" s="74">
        <f t="shared" si="60"/>
        <v>0</v>
      </c>
      <c r="J726" s="74">
        <f t="shared" si="61"/>
        <v>0</v>
      </c>
      <c r="K726" s="74">
        <f t="shared" si="61"/>
        <v>0</v>
      </c>
      <c r="M726" s="21"/>
      <c r="N726" s="74">
        <f t="shared" si="62"/>
        <v>0</v>
      </c>
      <c r="O726" s="74">
        <f t="shared" si="63"/>
        <v>0</v>
      </c>
      <c r="P726" s="74">
        <f t="shared" si="63"/>
        <v>0</v>
      </c>
    </row>
    <row r="727" spans="1:16">
      <c r="A727" s="183"/>
      <c r="B727" s="184"/>
      <c r="C727" s="184"/>
      <c r="D727" s="153"/>
      <c r="E727" s="71" t="str">
        <f>IF(D727&gt;0,IF((LEFT(D727,2)=LEFT(Data!C$4,2)),"Intra","Inter"),"")</f>
        <v/>
      </c>
      <c r="F727" s="72">
        <f t="shared" si="59"/>
        <v>0</v>
      </c>
      <c r="G727" s="22"/>
      <c r="H727" s="23"/>
      <c r="I727" s="74">
        <f t="shared" si="60"/>
        <v>0</v>
      </c>
      <c r="J727" s="74">
        <f t="shared" si="61"/>
        <v>0</v>
      </c>
      <c r="K727" s="74">
        <f t="shared" si="61"/>
        <v>0</v>
      </c>
      <c r="M727" s="21"/>
      <c r="N727" s="74">
        <f t="shared" si="62"/>
        <v>0</v>
      </c>
      <c r="O727" s="74">
        <f t="shared" si="63"/>
        <v>0</v>
      </c>
      <c r="P727" s="74">
        <f t="shared" si="63"/>
        <v>0</v>
      </c>
    </row>
    <row r="728" spans="1:16">
      <c r="A728" s="183"/>
      <c r="B728" s="184"/>
      <c r="C728" s="184"/>
      <c r="D728" s="153"/>
      <c r="E728" s="71" t="str">
        <f>IF(D728&gt;0,IF((LEFT(D728,2)=LEFT(Data!C$4,2)),"Intra","Inter"),"")</f>
        <v/>
      </c>
      <c r="F728" s="72">
        <f t="shared" si="59"/>
        <v>0</v>
      </c>
      <c r="G728" s="22"/>
      <c r="H728" s="23"/>
      <c r="I728" s="74">
        <f t="shared" si="60"/>
        <v>0</v>
      </c>
      <c r="J728" s="74">
        <f t="shared" si="61"/>
        <v>0</v>
      </c>
      <c r="K728" s="74">
        <f t="shared" si="61"/>
        <v>0</v>
      </c>
      <c r="M728" s="21"/>
      <c r="N728" s="74">
        <f t="shared" si="62"/>
        <v>0</v>
      </c>
      <c r="O728" s="74">
        <f t="shared" si="63"/>
        <v>0</v>
      </c>
      <c r="P728" s="74">
        <f t="shared" si="63"/>
        <v>0</v>
      </c>
    </row>
    <row r="729" spans="1:16">
      <c r="A729" s="183"/>
      <c r="B729" s="184"/>
      <c r="C729" s="184"/>
      <c r="D729" s="153"/>
      <c r="E729" s="71" t="str">
        <f>IF(D729&gt;0,IF((LEFT(D729,2)=LEFT(Data!C$4,2)),"Intra","Inter"),"")</f>
        <v/>
      </c>
      <c r="F729" s="72">
        <f t="shared" si="59"/>
        <v>0</v>
      </c>
      <c r="G729" s="22"/>
      <c r="H729" s="23"/>
      <c r="I729" s="74">
        <f t="shared" si="60"/>
        <v>0</v>
      </c>
      <c r="J729" s="74">
        <f t="shared" si="61"/>
        <v>0</v>
      </c>
      <c r="K729" s="74">
        <f t="shared" si="61"/>
        <v>0</v>
      </c>
      <c r="M729" s="21"/>
      <c r="N729" s="74">
        <f t="shared" si="62"/>
        <v>0</v>
      </c>
      <c r="O729" s="74">
        <f t="shared" si="63"/>
        <v>0</v>
      </c>
      <c r="P729" s="74">
        <f t="shared" si="63"/>
        <v>0</v>
      </c>
    </row>
    <row r="730" spans="1:16">
      <c r="A730" s="183"/>
      <c r="B730" s="184"/>
      <c r="C730" s="184"/>
      <c r="D730" s="153"/>
      <c r="E730" s="71" t="str">
        <f>IF(D730&gt;0,IF((LEFT(D730,2)=LEFT(Data!C$4,2)),"Intra","Inter"),"")</f>
        <v/>
      </c>
      <c r="F730" s="72">
        <f t="shared" si="59"/>
        <v>0</v>
      </c>
      <c r="G730" s="22"/>
      <c r="H730" s="23"/>
      <c r="I730" s="74">
        <f t="shared" si="60"/>
        <v>0</v>
      </c>
      <c r="J730" s="74">
        <f t="shared" si="61"/>
        <v>0</v>
      </c>
      <c r="K730" s="74">
        <f t="shared" si="61"/>
        <v>0</v>
      </c>
      <c r="M730" s="21"/>
      <c r="N730" s="74">
        <f t="shared" si="62"/>
        <v>0</v>
      </c>
      <c r="O730" s="74">
        <f t="shared" si="63"/>
        <v>0</v>
      </c>
      <c r="P730" s="74">
        <f t="shared" si="63"/>
        <v>0</v>
      </c>
    </row>
    <row r="731" spans="1:16">
      <c r="A731" s="183"/>
      <c r="B731" s="184"/>
      <c r="C731" s="184"/>
      <c r="D731" s="153"/>
      <c r="E731" s="71" t="str">
        <f>IF(D731&gt;0,IF((LEFT(D731,2)=LEFT(Data!C$4,2)),"Intra","Inter"),"")</f>
        <v/>
      </c>
      <c r="F731" s="72">
        <f t="shared" si="59"/>
        <v>0</v>
      </c>
      <c r="G731" s="22"/>
      <c r="H731" s="23"/>
      <c r="I731" s="74">
        <f t="shared" si="60"/>
        <v>0</v>
      </c>
      <c r="J731" s="74">
        <f t="shared" si="61"/>
        <v>0</v>
      </c>
      <c r="K731" s="74">
        <f t="shared" si="61"/>
        <v>0</v>
      </c>
      <c r="M731" s="21"/>
      <c r="N731" s="74">
        <f t="shared" si="62"/>
        <v>0</v>
      </c>
      <c r="O731" s="74">
        <f t="shared" si="63"/>
        <v>0</v>
      </c>
      <c r="P731" s="74">
        <f t="shared" si="63"/>
        <v>0</v>
      </c>
    </row>
    <row r="732" spans="1:16">
      <c r="A732" s="183"/>
      <c r="B732" s="184"/>
      <c r="C732" s="184"/>
      <c r="D732" s="153"/>
      <c r="E732" s="71" t="str">
        <f>IF(D732&gt;0,IF((LEFT(D732,2)=LEFT(Data!C$4,2)),"Intra","Inter"),"")</f>
        <v/>
      </c>
      <c r="F732" s="72">
        <f t="shared" si="59"/>
        <v>0</v>
      </c>
      <c r="G732" s="22"/>
      <c r="H732" s="23"/>
      <c r="I732" s="74">
        <f t="shared" si="60"/>
        <v>0</v>
      </c>
      <c r="J732" s="74">
        <f t="shared" si="61"/>
        <v>0</v>
      </c>
      <c r="K732" s="74">
        <f t="shared" si="61"/>
        <v>0</v>
      </c>
      <c r="M732" s="21"/>
      <c r="N732" s="74">
        <f t="shared" si="62"/>
        <v>0</v>
      </c>
      <c r="O732" s="74">
        <f t="shared" si="63"/>
        <v>0</v>
      </c>
      <c r="P732" s="74">
        <f t="shared" si="63"/>
        <v>0</v>
      </c>
    </row>
    <row r="733" spans="1:16">
      <c r="A733" s="183"/>
      <c r="B733" s="184"/>
      <c r="C733" s="184"/>
      <c r="D733" s="153"/>
      <c r="E733" s="71" t="str">
        <f>IF(D733&gt;0,IF((LEFT(D733,2)=LEFT(Data!C$4,2)),"Intra","Inter"),"")</f>
        <v/>
      </c>
      <c r="F733" s="72">
        <f t="shared" si="59"/>
        <v>0</v>
      </c>
      <c r="G733" s="22"/>
      <c r="H733" s="23"/>
      <c r="I733" s="74">
        <f t="shared" si="60"/>
        <v>0</v>
      </c>
      <c r="J733" s="74">
        <f t="shared" si="61"/>
        <v>0</v>
      </c>
      <c r="K733" s="74">
        <f t="shared" si="61"/>
        <v>0</v>
      </c>
      <c r="M733" s="21"/>
      <c r="N733" s="74">
        <f t="shared" si="62"/>
        <v>0</v>
      </c>
      <c r="O733" s="74">
        <f t="shared" si="63"/>
        <v>0</v>
      </c>
      <c r="P733" s="74">
        <f t="shared" si="63"/>
        <v>0</v>
      </c>
    </row>
    <row r="734" spans="1:16">
      <c r="A734" s="183"/>
      <c r="B734" s="184"/>
      <c r="C734" s="184"/>
      <c r="D734" s="153"/>
      <c r="E734" s="71" t="str">
        <f>IF(D734&gt;0,IF((LEFT(D734,2)=LEFT(Data!C$4,2)),"Intra","Inter"),"")</f>
        <v/>
      </c>
      <c r="F734" s="72">
        <f t="shared" si="59"/>
        <v>0</v>
      </c>
      <c r="G734" s="22"/>
      <c r="H734" s="23"/>
      <c r="I734" s="74">
        <f t="shared" si="60"/>
        <v>0</v>
      </c>
      <c r="J734" s="74">
        <f t="shared" si="61"/>
        <v>0</v>
      </c>
      <c r="K734" s="74">
        <f t="shared" si="61"/>
        <v>0</v>
      </c>
      <c r="M734" s="21"/>
      <c r="N734" s="74">
        <f t="shared" si="62"/>
        <v>0</v>
      </c>
      <c r="O734" s="74">
        <f t="shared" si="63"/>
        <v>0</v>
      </c>
      <c r="P734" s="74">
        <f t="shared" si="63"/>
        <v>0</v>
      </c>
    </row>
    <row r="735" spans="1:16">
      <c r="A735" s="183"/>
      <c r="B735" s="184"/>
      <c r="C735" s="184"/>
      <c r="D735" s="153"/>
      <c r="E735" s="71" t="str">
        <f>IF(D735&gt;0,IF((LEFT(D735,2)=LEFT(Data!C$4,2)),"Intra","Inter"),"")</f>
        <v/>
      </c>
      <c r="F735" s="72">
        <f t="shared" si="59"/>
        <v>0</v>
      </c>
      <c r="G735" s="22"/>
      <c r="H735" s="23"/>
      <c r="I735" s="74">
        <f t="shared" si="60"/>
        <v>0</v>
      </c>
      <c r="J735" s="74">
        <f t="shared" si="61"/>
        <v>0</v>
      </c>
      <c r="K735" s="74">
        <f t="shared" si="61"/>
        <v>0</v>
      </c>
      <c r="M735" s="21"/>
      <c r="N735" s="74">
        <f t="shared" si="62"/>
        <v>0</v>
      </c>
      <c r="O735" s="74">
        <f t="shared" si="63"/>
        <v>0</v>
      </c>
      <c r="P735" s="74">
        <f t="shared" si="63"/>
        <v>0</v>
      </c>
    </row>
    <row r="736" spans="1:16">
      <c r="A736" s="183"/>
      <c r="B736" s="184"/>
      <c r="C736" s="184"/>
      <c r="D736" s="153"/>
      <c r="E736" s="71" t="str">
        <f>IF(D736&gt;0,IF((LEFT(D736,2)=LEFT(Data!C$4,2)),"Intra","Inter"),"")</f>
        <v/>
      </c>
      <c r="F736" s="72">
        <f t="shared" si="59"/>
        <v>0</v>
      </c>
      <c r="G736" s="22"/>
      <c r="H736" s="23"/>
      <c r="I736" s="74">
        <f t="shared" si="60"/>
        <v>0</v>
      </c>
      <c r="J736" s="74">
        <f t="shared" si="61"/>
        <v>0</v>
      </c>
      <c r="K736" s="74">
        <f t="shared" si="61"/>
        <v>0</v>
      </c>
      <c r="M736" s="21"/>
      <c r="N736" s="74">
        <f t="shared" si="62"/>
        <v>0</v>
      </c>
      <c r="O736" s="74">
        <f t="shared" si="63"/>
        <v>0</v>
      </c>
      <c r="P736" s="74">
        <f t="shared" si="63"/>
        <v>0</v>
      </c>
    </row>
    <row r="737" spans="1:16">
      <c r="A737" s="183"/>
      <c r="B737" s="184"/>
      <c r="C737" s="184"/>
      <c r="D737" s="153"/>
      <c r="E737" s="71" t="str">
        <f>IF(D737&gt;0,IF((LEFT(D737,2)=LEFT(Data!C$4,2)),"Intra","Inter"),"")</f>
        <v/>
      </c>
      <c r="F737" s="72">
        <f t="shared" si="59"/>
        <v>0</v>
      </c>
      <c r="G737" s="22"/>
      <c r="H737" s="23"/>
      <c r="I737" s="74">
        <f t="shared" si="60"/>
        <v>0</v>
      </c>
      <c r="J737" s="74">
        <f t="shared" si="61"/>
        <v>0</v>
      </c>
      <c r="K737" s="74">
        <f t="shared" si="61"/>
        <v>0</v>
      </c>
      <c r="M737" s="21"/>
      <c r="N737" s="74">
        <f t="shared" si="62"/>
        <v>0</v>
      </c>
      <c r="O737" s="74">
        <f t="shared" si="63"/>
        <v>0</v>
      </c>
      <c r="P737" s="74">
        <f t="shared" si="63"/>
        <v>0</v>
      </c>
    </row>
    <row r="738" spans="1:16">
      <c r="A738" s="183"/>
      <c r="B738" s="184"/>
      <c r="C738" s="184"/>
      <c r="D738" s="153"/>
      <c r="E738" s="71" t="str">
        <f>IF(D738&gt;0,IF((LEFT(D738,2)=LEFT(Data!C$4,2)),"Intra","Inter"),"")</f>
        <v/>
      </c>
      <c r="F738" s="72">
        <f t="shared" si="59"/>
        <v>0</v>
      </c>
      <c r="G738" s="22"/>
      <c r="H738" s="23"/>
      <c r="I738" s="74">
        <f t="shared" si="60"/>
        <v>0</v>
      </c>
      <c r="J738" s="74">
        <f t="shared" si="61"/>
        <v>0</v>
      </c>
      <c r="K738" s="74">
        <f t="shared" si="61"/>
        <v>0</v>
      </c>
      <c r="M738" s="21"/>
      <c r="N738" s="74">
        <f t="shared" si="62"/>
        <v>0</v>
      </c>
      <c r="O738" s="74">
        <f t="shared" si="63"/>
        <v>0</v>
      </c>
      <c r="P738" s="74">
        <f t="shared" si="63"/>
        <v>0</v>
      </c>
    </row>
    <row r="739" spans="1:16">
      <c r="A739" s="183"/>
      <c r="B739" s="184"/>
      <c r="C739" s="184"/>
      <c r="D739" s="153"/>
      <c r="E739" s="71" t="str">
        <f>IF(D739&gt;0,IF((LEFT(D739,2)=LEFT(Data!C$4,2)),"Intra","Inter"),"")</f>
        <v/>
      </c>
      <c r="F739" s="72">
        <f t="shared" si="59"/>
        <v>0</v>
      </c>
      <c r="G739" s="22"/>
      <c r="H739" s="23"/>
      <c r="I739" s="74">
        <f t="shared" si="60"/>
        <v>0</v>
      </c>
      <c r="J739" s="74">
        <f t="shared" si="61"/>
        <v>0</v>
      </c>
      <c r="K739" s="74">
        <f t="shared" si="61"/>
        <v>0</v>
      </c>
      <c r="M739" s="21"/>
      <c r="N739" s="74">
        <f t="shared" si="62"/>
        <v>0</v>
      </c>
      <c r="O739" s="74">
        <f t="shared" si="63"/>
        <v>0</v>
      </c>
      <c r="P739" s="74">
        <f t="shared" si="63"/>
        <v>0</v>
      </c>
    </row>
    <row r="740" spans="1:16">
      <c r="A740" s="183"/>
      <c r="B740" s="184"/>
      <c r="C740" s="184"/>
      <c r="D740" s="153"/>
      <c r="E740" s="71" t="str">
        <f>IF(D740&gt;0,IF((LEFT(D740,2)=LEFT(Data!C$4,2)),"Intra","Inter"),"")</f>
        <v/>
      </c>
      <c r="F740" s="72">
        <f t="shared" si="59"/>
        <v>0</v>
      </c>
      <c r="G740" s="22"/>
      <c r="H740" s="23"/>
      <c r="I740" s="74">
        <f t="shared" si="60"/>
        <v>0</v>
      </c>
      <c r="J740" s="74">
        <f t="shared" si="61"/>
        <v>0</v>
      </c>
      <c r="K740" s="74">
        <f t="shared" si="61"/>
        <v>0</v>
      </c>
      <c r="M740" s="21"/>
      <c r="N740" s="74">
        <f t="shared" si="62"/>
        <v>0</v>
      </c>
      <c r="O740" s="74">
        <f t="shared" si="63"/>
        <v>0</v>
      </c>
      <c r="P740" s="74">
        <f t="shared" si="63"/>
        <v>0</v>
      </c>
    </row>
    <row r="741" spans="1:16">
      <c r="A741" s="183"/>
      <c r="B741" s="184"/>
      <c r="C741" s="184"/>
      <c r="D741" s="153"/>
      <c r="E741" s="71" t="str">
        <f>IF(D741&gt;0,IF((LEFT(D741,2)=LEFT(Data!C$4,2)),"Intra","Inter"),"")</f>
        <v/>
      </c>
      <c r="F741" s="72">
        <f t="shared" si="59"/>
        <v>0</v>
      </c>
      <c r="G741" s="22"/>
      <c r="H741" s="23"/>
      <c r="I741" s="74">
        <f t="shared" si="60"/>
        <v>0</v>
      </c>
      <c r="J741" s="74">
        <f t="shared" si="61"/>
        <v>0</v>
      </c>
      <c r="K741" s="74">
        <f t="shared" si="61"/>
        <v>0</v>
      </c>
      <c r="M741" s="21"/>
      <c r="N741" s="74">
        <f t="shared" si="62"/>
        <v>0</v>
      </c>
      <c r="O741" s="74">
        <f t="shared" si="63"/>
        <v>0</v>
      </c>
      <c r="P741" s="74">
        <f t="shared" si="63"/>
        <v>0</v>
      </c>
    </row>
    <row r="742" spans="1:16">
      <c r="A742" s="183"/>
      <c r="B742" s="184"/>
      <c r="C742" s="184"/>
      <c r="D742" s="153"/>
      <c r="E742" s="71" t="str">
        <f>IF(D742&gt;0,IF((LEFT(D742,2)=LEFT(Data!C$4,2)),"Intra","Inter"),"")</f>
        <v/>
      </c>
      <c r="F742" s="72">
        <f t="shared" si="59"/>
        <v>0</v>
      </c>
      <c r="G742" s="22"/>
      <c r="H742" s="23"/>
      <c r="I742" s="74">
        <f t="shared" si="60"/>
        <v>0</v>
      </c>
      <c r="J742" s="74">
        <f t="shared" si="61"/>
        <v>0</v>
      </c>
      <c r="K742" s="74">
        <f t="shared" si="61"/>
        <v>0</v>
      </c>
      <c r="M742" s="21"/>
      <c r="N742" s="74">
        <f t="shared" si="62"/>
        <v>0</v>
      </c>
      <c r="O742" s="74">
        <f t="shared" si="63"/>
        <v>0</v>
      </c>
      <c r="P742" s="74">
        <f t="shared" si="63"/>
        <v>0</v>
      </c>
    </row>
    <row r="743" spans="1:16">
      <c r="A743" s="183"/>
      <c r="B743" s="184"/>
      <c r="C743" s="184"/>
      <c r="D743" s="153"/>
      <c r="E743" s="71" t="str">
        <f>IF(D743&gt;0,IF((LEFT(D743,2)=LEFT(Data!C$4,2)),"Intra","Inter"),"")</f>
        <v/>
      </c>
      <c r="F743" s="72">
        <f t="shared" si="59"/>
        <v>0</v>
      </c>
      <c r="G743" s="22"/>
      <c r="H743" s="23"/>
      <c r="I743" s="74">
        <f t="shared" si="60"/>
        <v>0</v>
      </c>
      <c r="J743" s="74">
        <f t="shared" si="61"/>
        <v>0</v>
      </c>
      <c r="K743" s="74">
        <f t="shared" si="61"/>
        <v>0</v>
      </c>
      <c r="M743" s="21"/>
      <c r="N743" s="74">
        <f t="shared" si="62"/>
        <v>0</v>
      </c>
      <c r="O743" s="74">
        <f t="shared" si="63"/>
        <v>0</v>
      </c>
      <c r="P743" s="74">
        <f t="shared" si="63"/>
        <v>0</v>
      </c>
    </row>
    <row r="744" spans="1:16">
      <c r="A744" s="183"/>
      <c r="B744" s="184"/>
      <c r="C744" s="184"/>
      <c r="D744" s="153"/>
      <c r="E744" s="71" t="str">
        <f>IF(D744&gt;0,IF((LEFT(D744,2)=LEFT(Data!C$4,2)),"Intra","Inter"),"")</f>
        <v/>
      </c>
      <c r="F744" s="72">
        <f t="shared" si="59"/>
        <v>0</v>
      </c>
      <c r="G744" s="22"/>
      <c r="H744" s="23"/>
      <c r="I744" s="74">
        <f t="shared" si="60"/>
        <v>0</v>
      </c>
      <c r="J744" s="74">
        <f t="shared" si="61"/>
        <v>0</v>
      </c>
      <c r="K744" s="74">
        <f t="shared" si="61"/>
        <v>0</v>
      </c>
      <c r="M744" s="21"/>
      <c r="N744" s="74">
        <f t="shared" si="62"/>
        <v>0</v>
      </c>
      <c r="O744" s="74">
        <f t="shared" si="63"/>
        <v>0</v>
      </c>
      <c r="P744" s="74">
        <f t="shared" si="63"/>
        <v>0</v>
      </c>
    </row>
    <row r="745" spans="1:16">
      <c r="A745" s="183"/>
      <c r="B745" s="184"/>
      <c r="C745" s="184"/>
      <c r="D745" s="153"/>
      <c r="E745" s="71" t="str">
        <f>IF(D745&gt;0,IF((LEFT(D745,2)=LEFT(Data!C$4,2)),"Intra","Inter"),"")</f>
        <v/>
      </c>
      <c r="F745" s="72">
        <f t="shared" si="59"/>
        <v>0</v>
      </c>
      <c r="G745" s="22"/>
      <c r="H745" s="23"/>
      <c r="I745" s="74">
        <f t="shared" si="60"/>
        <v>0</v>
      </c>
      <c r="J745" s="74">
        <f t="shared" si="61"/>
        <v>0</v>
      </c>
      <c r="K745" s="74">
        <f t="shared" si="61"/>
        <v>0</v>
      </c>
      <c r="M745" s="21"/>
      <c r="N745" s="74">
        <f t="shared" si="62"/>
        <v>0</v>
      </c>
      <c r="O745" s="74">
        <f t="shared" si="63"/>
        <v>0</v>
      </c>
      <c r="P745" s="74">
        <f t="shared" si="63"/>
        <v>0</v>
      </c>
    </row>
    <row r="746" spans="1:16">
      <c r="A746" s="183"/>
      <c r="B746" s="184"/>
      <c r="C746" s="184"/>
      <c r="D746" s="153"/>
      <c r="E746" s="71" t="str">
        <f>IF(D746&gt;0,IF((LEFT(D746,2)=LEFT(Data!C$4,2)),"Intra","Inter"),"")</f>
        <v/>
      </c>
      <c r="F746" s="72">
        <f t="shared" si="59"/>
        <v>0</v>
      </c>
      <c r="G746" s="22"/>
      <c r="H746" s="23"/>
      <c r="I746" s="74">
        <f t="shared" si="60"/>
        <v>0</v>
      </c>
      <c r="J746" s="74">
        <f t="shared" si="61"/>
        <v>0</v>
      </c>
      <c r="K746" s="74">
        <f t="shared" si="61"/>
        <v>0</v>
      </c>
      <c r="M746" s="21"/>
      <c r="N746" s="74">
        <f t="shared" si="62"/>
        <v>0</v>
      </c>
      <c r="O746" s="74">
        <f t="shared" si="63"/>
        <v>0</v>
      </c>
      <c r="P746" s="74">
        <f t="shared" si="63"/>
        <v>0</v>
      </c>
    </row>
    <row r="747" spans="1:16">
      <c r="A747" s="183"/>
      <c r="B747" s="184"/>
      <c r="C747" s="184"/>
      <c r="D747" s="153"/>
      <c r="E747" s="71" t="str">
        <f>IF(D747&gt;0,IF((LEFT(D747,2)=LEFT(Data!C$4,2)),"Intra","Inter"),"")</f>
        <v/>
      </c>
      <c r="F747" s="72">
        <f t="shared" si="59"/>
        <v>0</v>
      </c>
      <c r="G747" s="22"/>
      <c r="H747" s="23"/>
      <c r="I747" s="74">
        <f t="shared" si="60"/>
        <v>0</v>
      </c>
      <c r="J747" s="74">
        <f t="shared" si="61"/>
        <v>0</v>
      </c>
      <c r="K747" s="74">
        <f t="shared" si="61"/>
        <v>0</v>
      </c>
      <c r="M747" s="21"/>
      <c r="N747" s="74">
        <f t="shared" si="62"/>
        <v>0</v>
      </c>
      <c r="O747" s="74">
        <f t="shared" si="63"/>
        <v>0</v>
      </c>
      <c r="P747" s="74">
        <f t="shared" si="63"/>
        <v>0</v>
      </c>
    </row>
    <row r="748" spans="1:16">
      <c r="A748" s="183"/>
      <c r="B748" s="184"/>
      <c r="C748" s="184"/>
      <c r="D748" s="153"/>
      <c r="E748" s="71" t="str">
        <f>IF(D748&gt;0,IF((LEFT(D748,2)=LEFT(Data!C$4,2)),"Intra","Inter"),"")</f>
        <v/>
      </c>
      <c r="F748" s="72">
        <f t="shared" si="59"/>
        <v>0</v>
      </c>
      <c r="G748" s="22"/>
      <c r="H748" s="23"/>
      <c r="I748" s="74">
        <f t="shared" si="60"/>
        <v>0</v>
      </c>
      <c r="J748" s="74">
        <f t="shared" si="61"/>
        <v>0</v>
      </c>
      <c r="K748" s="74">
        <f t="shared" si="61"/>
        <v>0</v>
      </c>
      <c r="M748" s="21"/>
      <c r="N748" s="74">
        <f t="shared" si="62"/>
        <v>0</v>
      </c>
      <c r="O748" s="74">
        <f t="shared" si="63"/>
        <v>0</v>
      </c>
      <c r="P748" s="74">
        <f t="shared" si="63"/>
        <v>0</v>
      </c>
    </row>
    <row r="749" spans="1:16">
      <c r="A749" s="183"/>
      <c r="B749" s="184"/>
      <c r="C749" s="184"/>
      <c r="D749" s="153"/>
      <c r="E749" s="71" t="str">
        <f>IF(D749&gt;0,IF((LEFT(D749,2)=LEFT(Data!C$4,2)),"Intra","Inter"),"")</f>
        <v/>
      </c>
      <c r="F749" s="72">
        <f t="shared" si="59"/>
        <v>0</v>
      </c>
      <c r="G749" s="22"/>
      <c r="H749" s="23"/>
      <c r="I749" s="74">
        <f t="shared" si="60"/>
        <v>0</v>
      </c>
      <c r="J749" s="74">
        <f t="shared" si="61"/>
        <v>0</v>
      </c>
      <c r="K749" s="74">
        <f t="shared" si="61"/>
        <v>0</v>
      </c>
      <c r="M749" s="21"/>
      <c r="N749" s="74">
        <f t="shared" si="62"/>
        <v>0</v>
      </c>
      <c r="O749" s="74">
        <f t="shared" si="63"/>
        <v>0</v>
      </c>
      <c r="P749" s="74">
        <f t="shared" si="63"/>
        <v>0</v>
      </c>
    </row>
    <row r="750" spans="1:16">
      <c r="A750" s="183"/>
      <c r="B750" s="184"/>
      <c r="C750" s="184"/>
      <c r="D750" s="153"/>
      <c r="E750" s="71" t="str">
        <f>IF(D750&gt;0,IF((LEFT(D750,2)=LEFT(Data!C$4,2)),"Intra","Inter"),"")</f>
        <v/>
      </c>
      <c r="F750" s="72">
        <f t="shared" si="59"/>
        <v>0</v>
      </c>
      <c r="G750" s="22"/>
      <c r="H750" s="23"/>
      <c r="I750" s="74">
        <f t="shared" si="60"/>
        <v>0</v>
      </c>
      <c r="J750" s="74">
        <f t="shared" si="61"/>
        <v>0</v>
      </c>
      <c r="K750" s="74">
        <f t="shared" si="61"/>
        <v>0</v>
      </c>
      <c r="M750" s="21"/>
      <c r="N750" s="74">
        <f t="shared" si="62"/>
        <v>0</v>
      </c>
      <c r="O750" s="74">
        <f t="shared" si="63"/>
        <v>0</v>
      </c>
      <c r="P750" s="74">
        <f t="shared" si="63"/>
        <v>0</v>
      </c>
    </row>
    <row r="751" spans="1:16">
      <c r="A751" s="183"/>
      <c r="B751" s="184"/>
      <c r="C751" s="184"/>
      <c r="D751" s="153"/>
      <c r="E751" s="71" t="str">
        <f>IF(D751&gt;0,IF((LEFT(D751,2)=LEFT(Data!C$4,2)),"Intra","Inter"),"")</f>
        <v/>
      </c>
      <c r="F751" s="72">
        <f t="shared" si="59"/>
        <v>0</v>
      </c>
      <c r="G751" s="22"/>
      <c r="H751" s="23"/>
      <c r="I751" s="74">
        <f t="shared" si="60"/>
        <v>0</v>
      </c>
      <c r="J751" s="74">
        <f t="shared" si="61"/>
        <v>0</v>
      </c>
      <c r="K751" s="74">
        <f t="shared" si="61"/>
        <v>0</v>
      </c>
      <c r="M751" s="21"/>
      <c r="N751" s="74">
        <f t="shared" si="62"/>
        <v>0</v>
      </c>
      <c r="O751" s="74">
        <f t="shared" si="63"/>
        <v>0</v>
      </c>
      <c r="P751" s="74">
        <f t="shared" si="63"/>
        <v>0</v>
      </c>
    </row>
    <row r="752" spans="1:16">
      <c r="A752" s="183"/>
      <c r="B752" s="184"/>
      <c r="C752" s="184"/>
      <c r="D752" s="153"/>
      <c r="E752" s="71" t="str">
        <f>IF(D752&gt;0,IF((LEFT(D752,2)=LEFT(Data!C$4,2)),"Intra","Inter"),"")</f>
        <v/>
      </c>
      <c r="F752" s="72">
        <f t="shared" si="59"/>
        <v>0</v>
      </c>
      <c r="G752" s="22"/>
      <c r="H752" s="23"/>
      <c r="I752" s="74">
        <f t="shared" si="60"/>
        <v>0</v>
      </c>
      <c r="J752" s="74">
        <f t="shared" si="61"/>
        <v>0</v>
      </c>
      <c r="K752" s="74">
        <f t="shared" si="61"/>
        <v>0</v>
      </c>
      <c r="M752" s="21"/>
      <c r="N752" s="74">
        <f t="shared" si="62"/>
        <v>0</v>
      </c>
      <c r="O752" s="74">
        <f t="shared" si="63"/>
        <v>0</v>
      </c>
      <c r="P752" s="74">
        <f t="shared" si="63"/>
        <v>0</v>
      </c>
    </row>
    <row r="753" spans="1:16">
      <c r="A753" s="183"/>
      <c r="B753" s="184"/>
      <c r="C753" s="184"/>
      <c r="D753" s="153"/>
      <c r="E753" s="71" t="str">
        <f>IF(D753&gt;0,IF((LEFT(D753,2)=LEFT(Data!C$4,2)),"Intra","Inter"),"")</f>
        <v/>
      </c>
      <c r="F753" s="72">
        <f t="shared" si="59"/>
        <v>0</v>
      </c>
      <c r="G753" s="22"/>
      <c r="H753" s="23"/>
      <c r="I753" s="74">
        <f t="shared" si="60"/>
        <v>0</v>
      </c>
      <c r="J753" s="74">
        <f t="shared" si="61"/>
        <v>0</v>
      </c>
      <c r="K753" s="74">
        <f t="shared" si="61"/>
        <v>0</v>
      </c>
      <c r="M753" s="21"/>
      <c r="N753" s="74">
        <f t="shared" si="62"/>
        <v>0</v>
      </c>
      <c r="O753" s="74">
        <f t="shared" si="63"/>
        <v>0</v>
      </c>
      <c r="P753" s="74">
        <f t="shared" si="63"/>
        <v>0</v>
      </c>
    </row>
    <row r="754" spans="1:16">
      <c r="A754" s="183"/>
      <c r="B754" s="184"/>
      <c r="C754" s="184"/>
      <c r="D754" s="153"/>
      <c r="E754" s="71" t="str">
        <f>IF(D754&gt;0,IF((LEFT(D754,2)=LEFT(Data!C$4,2)),"Intra","Inter"),"")</f>
        <v/>
      </c>
      <c r="F754" s="72">
        <f t="shared" si="59"/>
        <v>0</v>
      </c>
      <c r="G754" s="22"/>
      <c r="H754" s="23"/>
      <c r="I754" s="74">
        <f t="shared" si="60"/>
        <v>0</v>
      </c>
      <c r="J754" s="74">
        <f t="shared" si="61"/>
        <v>0</v>
      </c>
      <c r="K754" s="74">
        <f t="shared" si="61"/>
        <v>0</v>
      </c>
      <c r="M754" s="21"/>
      <c r="N754" s="74">
        <f t="shared" si="62"/>
        <v>0</v>
      </c>
      <c r="O754" s="74">
        <f t="shared" si="63"/>
        <v>0</v>
      </c>
      <c r="P754" s="74">
        <f t="shared" si="63"/>
        <v>0</v>
      </c>
    </row>
    <row r="755" spans="1:16">
      <c r="A755" s="183"/>
      <c r="B755" s="184"/>
      <c r="C755" s="184"/>
      <c r="D755" s="153"/>
      <c r="E755" s="71" t="str">
        <f>IF(D755&gt;0,IF((LEFT(D755,2)=LEFT(Data!C$4,2)),"Intra","Inter"),"")</f>
        <v/>
      </c>
      <c r="F755" s="72">
        <f t="shared" si="59"/>
        <v>0</v>
      </c>
      <c r="G755" s="22"/>
      <c r="H755" s="23"/>
      <c r="I755" s="74">
        <f t="shared" si="60"/>
        <v>0</v>
      </c>
      <c r="J755" s="74">
        <f t="shared" si="61"/>
        <v>0</v>
      </c>
      <c r="K755" s="74">
        <f t="shared" si="61"/>
        <v>0</v>
      </c>
      <c r="M755" s="21"/>
      <c r="N755" s="74">
        <f t="shared" si="62"/>
        <v>0</v>
      </c>
      <c r="O755" s="74">
        <f t="shared" si="63"/>
        <v>0</v>
      </c>
      <c r="P755" s="74">
        <f t="shared" si="63"/>
        <v>0</v>
      </c>
    </row>
    <row r="756" spans="1:16">
      <c r="A756" s="183"/>
      <c r="B756" s="184"/>
      <c r="C756" s="184"/>
      <c r="D756" s="153"/>
      <c r="E756" s="71" t="str">
        <f>IF(D756&gt;0,IF((LEFT(D756,2)=LEFT(Data!C$4,2)),"Intra","Inter"),"")</f>
        <v/>
      </c>
      <c r="F756" s="72">
        <f t="shared" si="59"/>
        <v>0</v>
      </c>
      <c r="G756" s="22"/>
      <c r="H756" s="23"/>
      <c r="I756" s="74">
        <f t="shared" si="60"/>
        <v>0</v>
      </c>
      <c r="J756" s="74">
        <f t="shared" si="61"/>
        <v>0</v>
      </c>
      <c r="K756" s="74">
        <f t="shared" si="61"/>
        <v>0</v>
      </c>
      <c r="M756" s="21"/>
      <c r="N756" s="74">
        <f t="shared" si="62"/>
        <v>0</v>
      </c>
      <c r="O756" s="74">
        <f t="shared" si="63"/>
        <v>0</v>
      </c>
      <c r="P756" s="74">
        <f t="shared" si="63"/>
        <v>0</v>
      </c>
    </row>
    <row r="757" spans="1:16">
      <c r="A757" s="183"/>
      <c r="B757" s="184"/>
      <c r="C757" s="184"/>
      <c r="D757" s="153"/>
      <c r="E757" s="71" t="str">
        <f>IF(D757&gt;0,IF((LEFT(D757,2)=LEFT(Data!C$4,2)),"Intra","Inter"),"")</f>
        <v/>
      </c>
      <c r="F757" s="72">
        <f t="shared" si="59"/>
        <v>0</v>
      </c>
      <c r="G757" s="22"/>
      <c r="H757" s="23"/>
      <c r="I757" s="74">
        <f t="shared" si="60"/>
        <v>0</v>
      </c>
      <c r="J757" s="74">
        <f t="shared" si="61"/>
        <v>0</v>
      </c>
      <c r="K757" s="74">
        <f t="shared" si="61"/>
        <v>0</v>
      </c>
      <c r="M757" s="21"/>
      <c r="N757" s="74">
        <f t="shared" si="62"/>
        <v>0</v>
      </c>
      <c r="O757" s="74">
        <f t="shared" si="63"/>
        <v>0</v>
      </c>
      <c r="P757" s="74">
        <f t="shared" si="63"/>
        <v>0</v>
      </c>
    </row>
    <row r="758" spans="1:16">
      <c r="A758" s="183"/>
      <c r="B758" s="184"/>
      <c r="C758" s="184"/>
      <c r="D758" s="153"/>
      <c r="E758" s="71" t="str">
        <f>IF(D758&gt;0,IF((LEFT(D758,2)=LEFT(Data!C$4,2)),"Intra","Inter"),"")</f>
        <v/>
      </c>
      <c r="F758" s="72">
        <f t="shared" si="59"/>
        <v>0</v>
      </c>
      <c r="G758" s="22"/>
      <c r="H758" s="23"/>
      <c r="I758" s="74">
        <f t="shared" si="60"/>
        <v>0</v>
      </c>
      <c r="J758" s="74">
        <f t="shared" si="61"/>
        <v>0</v>
      </c>
      <c r="K758" s="74">
        <f t="shared" si="61"/>
        <v>0</v>
      </c>
      <c r="M758" s="21"/>
      <c r="N758" s="74">
        <f t="shared" si="62"/>
        <v>0</v>
      </c>
      <c r="O758" s="74">
        <f t="shared" si="63"/>
        <v>0</v>
      </c>
      <c r="P758" s="74">
        <f t="shared" si="63"/>
        <v>0</v>
      </c>
    </row>
    <row r="759" spans="1:16">
      <c r="A759" s="183"/>
      <c r="B759" s="184"/>
      <c r="C759" s="184"/>
      <c r="D759" s="153"/>
      <c r="E759" s="71" t="str">
        <f>IF(D759&gt;0,IF((LEFT(D759,2)=LEFT(Data!C$4,2)),"Intra","Inter"),"")</f>
        <v/>
      </c>
      <c r="F759" s="72">
        <f t="shared" si="59"/>
        <v>0</v>
      </c>
      <c r="G759" s="22"/>
      <c r="H759" s="23"/>
      <c r="I759" s="74">
        <f t="shared" si="60"/>
        <v>0</v>
      </c>
      <c r="J759" s="74">
        <f t="shared" si="61"/>
        <v>0</v>
      </c>
      <c r="K759" s="74">
        <f t="shared" si="61"/>
        <v>0</v>
      </c>
      <c r="M759" s="21"/>
      <c r="N759" s="74">
        <f t="shared" si="62"/>
        <v>0</v>
      </c>
      <c r="O759" s="74">
        <f t="shared" si="63"/>
        <v>0</v>
      </c>
      <c r="P759" s="74">
        <f t="shared" si="63"/>
        <v>0</v>
      </c>
    </row>
    <row r="760" spans="1:16">
      <c r="A760" s="183"/>
      <c r="B760" s="184"/>
      <c r="C760" s="184"/>
      <c r="D760" s="153"/>
      <c r="E760" s="71" t="str">
        <f>IF(D760&gt;0,IF((LEFT(D760,2)=LEFT(Data!C$4,2)),"Intra","Inter"),"")</f>
        <v/>
      </c>
      <c r="F760" s="72">
        <f t="shared" si="59"/>
        <v>0</v>
      </c>
      <c r="G760" s="22"/>
      <c r="H760" s="23"/>
      <c r="I760" s="74">
        <f t="shared" si="60"/>
        <v>0</v>
      </c>
      <c r="J760" s="74">
        <f t="shared" si="61"/>
        <v>0</v>
      </c>
      <c r="K760" s="74">
        <f t="shared" si="61"/>
        <v>0</v>
      </c>
      <c r="M760" s="21"/>
      <c r="N760" s="74">
        <f t="shared" si="62"/>
        <v>0</v>
      </c>
      <c r="O760" s="74">
        <f t="shared" si="63"/>
        <v>0</v>
      </c>
      <c r="P760" s="74">
        <f t="shared" si="63"/>
        <v>0</v>
      </c>
    </row>
    <row r="761" spans="1:16">
      <c r="A761" s="183"/>
      <c r="B761" s="184"/>
      <c r="C761" s="184"/>
      <c r="D761" s="153"/>
      <c r="E761" s="71" t="str">
        <f>IF(D761&gt;0,IF((LEFT(D761,2)=LEFT(Data!C$4,2)),"Intra","Inter"),"")</f>
        <v/>
      </c>
      <c r="F761" s="72">
        <f t="shared" si="59"/>
        <v>0</v>
      </c>
      <c r="G761" s="22"/>
      <c r="H761" s="23"/>
      <c r="I761" s="74">
        <f t="shared" si="60"/>
        <v>0</v>
      </c>
      <c r="J761" s="74">
        <f t="shared" si="61"/>
        <v>0</v>
      </c>
      <c r="K761" s="74">
        <f t="shared" si="61"/>
        <v>0</v>
      </c>
      <c r="M761" s="21"/>
      <c r="N761" s="74">
        <f t="shared" si="62"/>
        <v>0</v>
      </c>
      <c r="O761" s="74">
        <f t="shared" si="63"/>
        <v>0</v>
      </c>
      <c r="P761" s="74">
        <f t="shared" si="63"/>
        <v>0</v>
      </c>
    </row>
    <row r="762" spans="1:16">
      <c r="A762" s="183"/>
      <c r="B762" s="184"/>
      <c r="C762" s="184"/>
      <c r="D762" s="153"/>
      <c r="E762" s="71" t="str">
        <f>IF(D762&gt;0,IF((LEFT(D762,2)=LEFT(Data!C$4,2)),"Intra","Inter"),"")</f>
        <v/>
      </c>
      <c r="F762" s="72">
        <f t="shared" si="59"/>
        <v>0</v>
      </c>
      <c r="G762" s="22"/>
      <c r="H762" s="23"/>
      <c r="I762" s="74">
        <f t="shared" si="60"/>
        <v>0</v>
      </c>
      <c r="J762" s="74">
        <f t="shared" si="61"/>
        <v>0</v>
      </c>
      <c r="K762" s="74">
        <f t="shared" si="61"/>
        <v>0</v>
      </c>
      <c r="M762" s="21"/>
      <c r="N762" s="74">
        <f t="shared" si="62"/>
        <v>0</v>
      </c>
      <c r="O762" s="74">
        <f t="shared" si="63"/>
        <v>0</v>
      </c>
      <c r="P762" s="74">
        <f t="shared" si="63"/>
        <v>0</v>
      </c>
    </row>
    <row r="763" spans="1:16">
      <c r="A763" s="183"/>
      <c r="B763" s="184"/>
      <c r="C763" s="184"/>
      <c r="D763" s="153"/>
      <c r="E763" s="71" t="str">
        <f>IF(D763&gt;0,IF((LEFT(D763,2)=LEFT(Data!C$4,2)),"Intra","Inter"),"")</f>
        <v/>
      </c>
      <c r="F763" s="72">
        <f t="shared" si="59"/>
        <v>0</v>
      </c>
      <c r="G763" s="22"/>
      <c r="H763" s="23"/>
      <c r="I763" s="74">
        <f t="shared" si="60"/>
        <v>0</v>
      </c>
      <c r="J763" s="74">
        <f t="shared" si="61"/>
        <v>0</v>
      </c>
      <c r="K763" s="74">
        <f t="shared" si="61"/>
        <v>0</v>
      </c>
      <c r="M763" s="21"/>
      <c r="N763" s="74">
        <f t="shared" si="62"/>
        <v>0</v>
      </c>
      <c r="O763" s="74">
        <f t="shared" si="63"/>
        <v>0</v>
      </c>
      <c r="P763" s="74">
        <f t="shared" si="63"/>
        <v>0</v>
      </c>
    </row>
    <row r="764" spans="1:16">
      <c r="A764" s="183"/>
      <c r="B764" s="184"/>
      <c r="C764" s="184"/>
      <c r="D764" s="153"/>
      <c r="E764" s="71" t="str">
        <f>IF(D764&gt;0,IF((LEFT(D764,2)=LEFT(Data!C$4,2)),"Intra","Inter"),"")</f>
        <v/>
      </c>
      <c r="F764" s="72">
        <f t="shared" si="59"/>
        <v>0</v>
      </c>
      <c r="G764" s="22"/>
      <c r="H764" s="23"/>
      <c r="I764" s="74">
        <f t="shared" si="60"/>
        <v>0</v>
      </c>
      <c r="J764" s="74">
        <f t="shared" si="61"/>
        <v>0</v>
      </c>
      <c r="K764" s="74">
        <f t="shared" si="61"/>
        <v>0</v>
      </c>
      <c r="M764" s="21"/>
      <c r="N764" s="74">
        <f t="shared" si="62"/>
        <v>0</v>
      </c>
      <c r="O764" s="74">
        <f t="shared" si="63"/>
        <v>0</v>
      </c>
      <c r="P764" s="74">
        <f t="shared" si="63"/>
        <v>0</v>
      </c>
    </row>
    <row r="765" spans="1:16">
      <c r="A765" s="183"/>
      <c r="B765" s="184"/>
      <c r="C765" s="184"/>
      <c r="D765" s="153"/>
      <c r="E765" s="71" t="str">
        <f>IF(D765&gt;0,IF((LEFT(D765,2)=LEFT(Data!C$4,2)),"Intra","Inter"),"")</f>
        <v/>
      </c>
      <c r="F765" s="72">
        <f t="shared" si="59"/>
        <v>0</v>
      </c>
      <c r="G765" s="22"/>
      <c r="H765" s="23"/>
      <c r="I765" s="74">
        <f t="shared" si="60"/>
        <v>0</v>
      </c>
      <c r="J765" s="74">
        <f t="shared" si="61"/>
        <v>0</v>
      </c>
      <c r="K765" s="74">
        <f t="shared" si="61"/>
        <v>0</v>
      </c>
      <c r="M765" s="21"/>
      <c r="N765" s="74">
        <f t="shared" si="62"/>
        <v>0</v>
      </c>
      <c r="O765" s="74">
        <f t="shared" si="63"/>
        <v>0</v>
      </c>
      <c r="P765" s="74">
        <f t="shared" si="63"/>
        <v>0</v>
      </c>
    </row>
    <row r="766" spans="1:16">
      <c r="A766" s="183"/>
      <c r="B766" s="184"/>
      <c r="C766" s="184"/>
      <c r="D766" s="153"/>
      <c r="E766" s="71" t="str">
        <f>IF(D766&gt;0,IF((LEFT(D766,2)=LEFT(Data!C$4,2)),"Intra","Inter"),"")</f>
        <v/>
      </c>
      <c r="F766" s="72">
        <f t="shared" si="59"/>
        <v>0</v>
      </c>
      <c r="G766" s="22"/>
      <c r="H766" s="23"/>
      <c r="I766" s="74">
        <f t="shared" si="60"/>
        <v>0</v>
      </c>
      <c r="J766" s="74">
        <f t="shared" si="61"/>
        <v>0</v>
      </c>
      <c r="K766" s="74">
        <f t="shared" si="61"/>
        <v>0</v>
      </c>
      <c r="M766" s="21"/>
      <c r="N766" s="74">
        <f t="shared" si="62"/>
        <v>0</v>
      </c>
      <c r="O766" s="74">
        <f t="shared" si="63"/>
        <v>0</v>
      </c>
      <c r="P766" s="74">
        <f t="shared" si="63"/>
        <v>0</v>
      </c>
    </row>
    <row r="767" spans="1:16">
      <c r="A767" s="183"/>
      <c r="B767" s="184"/>
      <c r="C767" s="184"/>
      <c r="D767" s="153"/>
      <c r="E767" s="71" t="str">
        <f>IF(D767&gt;0,IF((LEFT(D767,2)=LEFT(Data!C$4,2)),"Intra","Inter"),"")</f>
        <v/>
      </c>
      <c r="F767" s="72">
        <f t="shared" si="59"/>
        <v>0</v>
      </c>
      <c r="G767" s="22"/>
      <c r="H767" s="23"/>
      <c r="I767" s="74">
        <f t="shared" si="60"/>
        <v>0</v>
      </c>
      <c r="J767" s="74">
        <f t="shared" si="61"/>
        <v>0</v>
      </c>
      <c r="K767" s="74">
        <f t="shared" si="61"/>
        <v>0</v>
      </c>
      <c r="M767" s="21"/>
      <c r="N767" s="74">
        <f t="shared" si="62"/>
        <v>0</v>
      </c>
      <c r="O767" s="74">
        <f t="shared" si="63"/>
        <v>0</v>
      </c>
      <c r="P767" s="74">
        <f t="shared" si="63"/>
        <v>0</v>
      </c>
    </row>
    <row r="768" spans="1:16">
      <c r="A768" s="183"/>
      <c r="B768" s="184"/>
      <c r="C768" s="184"/>
      <c r="D768" s="153"/>
      <c r="E768" s="71" t="str">
        <f>IF(D768&gt;0,IF((LEFT(D768,2)=LEFT(Data!C$4,2)),"Intra","Inter"),"")</f>
        <v/>
      </c>
      <c r="F768" s="72">
        <f t="shared" si="59"/>
        <v>0</v>
      </c>
      <c r="G768" s="22"/>
      <c r="H768" s="23"/>
      <c r="I768" s="74">
        <f t="shared" si="60"/>
        <v>0</v>
      </c>
      <c r="J768" s="74">
        <f t="shared" si="61"/>
        <v>0</v>
      </c>
      <c r="K768" s="74">
        <f t="shared" si="61"/>
        <v>0</v>
      </c>
      <c r="M768" s="21"/>
      <c r="N768" s="74">
        <f t="shared" si="62"/>
        <v>0</v>
      </c>
      <c r="O768" s="74">
        <f t="shared" si="63"/>
        <v>0</v>
      </c>
      <c r="P768" s="74">
        <f t="shared" si="63"/>
        <v>0</v>
      </c>
    </row>
    <row r="769" spans="1:16">
      <c r="A769" s="183"/>
      <c r="B769" s="184"/>
      <c r="C769" s="184"/>
      <c r="D769" s="153"/>
      <c r="E769" s="71" t="str">
        <f>IF(D769&gt;0,IF((LEFT(D769,2)=LEFT(Data!C$4,2)),"Intra","Inter"),"")</f>
        <v/>
      </c>
      <c r="F769" s="72">
        <f t="shared" ref="F769:F832" si="64">ROUND(G769+I769+J769+K769,0)</f>
        <v>0</v>
      </c>
      <c r="G769" s="22"/>
      <c r="H769" s="23"/>
      <c r="I769" s="74">
        <f t="shared" si="60"/>
        <v>0</v>
      </c>
      <c r="J769" s="74">
        <f t="shared" si="61"/>
        <v>0</v>
      </c>
      <c r="K769" s="74">
        <f t="shared" si="61"/>
        <v>0</v>
      </c>
      <c r="M769" s="21"/>
      <c r="N769" s="74">
        <f t="shared" si="62"/>
        <v>0</v>
      </c>
      <c r="O769" s="74">
        <f t="shared" si="63"/>
        <v>0</v>
      </c>
      <c r="P769" s="74">
        <f t="shared" si="63"/>
        <v>0</v>
      </c>
    </row>
    <row r="770" spans="1:16">
      <c r="A770" s="183"/>
      <c r="B770" s="184"/>
      <c r="C770" s="184"/>
      <c r="D770" s="153"/>
      <c r="E770" s="71" t="str">
        <f>IF(D770&gt;0,IF((LEFT(D770,2)=LEFT(Data!C$4,2)),"Intra","Inter"),"")</f>
        <v/>
      </c>
      <c r="F770" s="72">
        <f t="shared" si="64"/>
        <v>0</v>
      </c>
      <c r="G770" s="22"/>
      <c r="H770" s="23"/>
      <c r="I770" s="74">
        <f t="shared" si="60"/>
        <v>0</v>
      </c>
      <c r="J770" s="74">
        <f t="shared" si="61"/>
        <v>0</v>
      </c>
      <c r="K770" s="74">
        <f t="shared" si="61"/>
        <v>0</v>
      </c>
      <c r="M770" s="21"/>
      <c r="N770" s="74">
        <f t="shared" si="62"/>
        <v>0</v>
      </c>
      <c r="O770" s="74">
        <f t="shared" si="63"/>
        <v>0</v>
      </c>
      <c r="P770" s="74">
        <f t="shared" si="63"/>
        <v>0</v>
      </c>
    </row>
    <row r="771" spans="1:16">
      <c r="A771" s="183"/>
      <c r="B771" s="184"/>
      <c r="C771" s="184"/>
      <c r="D771" s="153"/>
      <c r="E771" s="71" t="str">
        <f>IF(D771&gt;0,IF((LEFT(D771,2)=LEFT(Data!C$4,2)),"Intra","Inter"),"")</f>
        <v/>
      </c>
      <c r="F771" s="72">
        <f t="shared" si="64"/>
        <v>0</v>
      </c>
      <c r="G771" s="22"/>
      <c r="H771" s="23"/>
      <c r="I771" s="74">
        <f t="shared" si="60"/>
        <v>0</v>
      </c>
      <c r="J771" s="74">
        <f t="shared" si="61"/>
        <v>0</v>
      </c>
      <c r="K771" s="74">
        <f t="shared" si="61"/>
        <v>0</v>
      </c>
      <c r="M771" s="21"/>
      <c r="N771" s="74">
        <f t="shared" si="62"/>
        <v>0</v>
      </c>
      <c r="O771" s="74">
        <f t="shared" si="63"/>
        <v>0</v>
      </c>
      <c r="P771" s="74">
        <f t="shared" si="63"/>
        <v>0</v>
      </c>
    </row>
    <row r="772" spans="1:16">
      <c r="A772" s="183"/>
      <c r="B772" s="184"/>
      <c r="C772" s="184"/>
      <c r="D772" s="153"/>
      <c r="E772" s="71" t="str">
        <f>IF(D772&gt;0,IF((LEFT(D772,2)=LEFT(Data!C$4,2)),"Intra","Inter"),"")</f>
        <v/>
      </c>
      <c r="F772" s="72">
        <f t="shared" si="64"/>
        <v>0</v>
      </c>
      <c r="G772" s="22"/>
      <c r="H772" s="23"/>
      <c r="I772" s="74">
        <f t="shared" si="60"/>
        <v>0</v>
      </c>
      <c r="J772" s="74">
        <f t="shared" si="61"/>
        <v>0</v>
      </c>
      <c r="K772" s="74">
        <f t="shared" si="61"/>
        <v>0</v>
      </c>
      <c r="M772" s="21"/>
      <c r="N772" s="74">
        <f t="shared" si="62"/>
        <v>0</v>
      </c>
      <c r="O772" s="74">
        <f t="shared" si="63"/>
        <v>0</v>
      </c>
      <c r="P772" s="74">
        <f t="shared" si="63"/>
        <v>0</v>
      </c>
    </row>
    <row r="773" spans="1:16">
      <c r="A773" s="183"/>
      <c r="B773" s="184"/>
      <c r="C773" s="184"/>
      <c r="D773" s="153"/>
      <c r="E773" s="71" t="str">
        <f>IF(D773&gt;0,IF((LEFT(D773,2)=LEFT(Data!C$4,2)),"Intra","Inter"),"")</f>
        <v/>
      </c>
      <c r="F773" s="72">
        <f t="shared" si="64"/>
        <v>0</v>
      </c>
      <c r="G773" s="22"/>
      <c r="H773" s="23"/>
      <c r="I773" s="74">
        <f t="shared" si="60"/>
        <v>0</v>
      </c>
      <c r="J773" s="74">
        <f t="shared" si="61"/>
        <v>0</v>
      </c>
      <c r="K773" s="74">
        <f t="shared" si="61"/>
        <v>0</v>
      </c>
      <c r="M773" s="21"/>
      <c r="N773" s="74">
        <f t="shared" si="62"/>
        <v>0</v>
      </c>
      <c r="O773" s="74">
        <f t="shared" si="63"/>
        <v>0</v>
      </c>
      <c r="P773" s="74">
        <f t="shared" si="63"/>
        <v>0</v>
      </c>
    </row>
    <row r="774" spans="1:16">
      <c r="A774" s="183"/>
      <c r="B774" s="184"/>
      <c r="C774" s="184"/>
      <c r="D774" s="153"/>
      <c r="E774" s="71" t="str">
        <f>IF(D774&gt;0,IF((LEFT(D774,2)=LEFT(Data!C$4,2)),"Intra","Inter"),"")</f>
        <v/>
      </c>
      <c r="F774" s="72">
        <f t="shared" si="64"/>
        <v>0</v>
      </c>
      <c r="G774" s="22"/>
      <c r="H774" s="23"/>
      <c r="I774" s="74">
        <f t="shared" si="60"/>
        <v>0</v>
      </c>
      <c r="J774" s="74">
        <f t="shared" si="61"/>
        <v>0</v>
      </c>
      <c r="K774" s="74">
        <f t="shared" si="61"/>
        <v>0</v>
      </c>
      <c r="M774" s="21"/>
      <c r="N774" s="74">
        <f t="shared" si="62"/>
        <v>0</v>
      </c>
      <c r="O774" s="74">
        <f t="shared" si="63"/>
        <v>0</v>
      </c>
      <c r="P774" s="74">
        <f t="shared" si="63"/>
        <v>0</v>
      </c>
    </row>
    <row r="775" spans="1:16">
      <c r="A775" s="183"/>
      <c r="B775" s="184"/>
      <c r="C775" s="184"/>
      <c r="D775" s="153"/>
      <c r="E775" s="71" t="str">
        <f>IF(D775&gt;0,IF((LEFT(D775,2)=LEFT(Data!C$4,2)),"Intra","Inter"),"")</f>
        <v/>
      </c>
      <c r="F775" s="72">
        <f t="shared" si="64"/>
        <v>0</v>
      </c>
      <c r="G775" s="22"/>
      <c r="H775" s="23"/>
      <c r="I775" s="74">
        <f t="shared" si="60"/>
        <v>0</v>
      </c>
      <c r="J775" s="74">
        <f t="shared" si="61"/>
        <v>0</v>
      </c>
      <c r="K775" s="74">
        <f t="shared" si="61"/>
        <v>0</v>
      </c>
      <c r="M775" s="21"/>
      <c r="N775" s="74">
        <f t="shared" si="62"/>
        <v>0</v>
      </c>
      <c r="O775" s="74">
        <f t="shared" si="63"/>
        <v>0</v>
      </c>
      <c r="P775" s="74">
        <f t="shared" si="63"/>
        <v>0</v>
      </c>
    </row>
    <row r="776" spans="1:16">
      <c r="A776" s="183"/>
      <c r="B776" s="184"/>
      <c r="C776" s="184"/>
      <c r="D776" s="153"/>
      <c r="E776" s="71" t="str">
        <f>IF(D776&gt;0,IF((LEFT(D776,2)=LEFT(Data!C$4,2)),"Intra","Inter"),"")</f>
        <v/>
      </c>
      <c r="F776" s="72">
        <f t="shared" si="64"/>
        <v>0</v>
      </c>
      <c r="G776" s="22"/>
      <c r="H776" s="23"/>
      <c r="I776" s="74">
        <f t="shared" si="60"/>
        <v>0</v>
      </c>
      <c r="J776" s="74">
        <f t="shared" si="61"/>
        <v>0</v>
      </c>
      <c r="K776" s="74">
        <f t="shared" si="61"/>
        <v>0</v>
      </c>
      <c r="M776" s="21"/>
      <c r="N776" s="74">
        <f t="shared" si="62"/>
        <v>0</v>
      </c>
      <c r="O776" s="74">
        <f t="shared" si="63"/>
        <v>0</v>
      </c>
      <c r="P776" s="74">
        <f t="shared" si="63"/>
        <v>0</v>
      </c>
    </row>
    <row r="777" spans="1:16">
      <c r="A777" s="183"/>
      <c r="B777" s="184"/>
      <c r="C777" s="184"/>
      <c r="D777" s="153"/>
      <c r="E777" s="71" t="str">
        <f>IF(D777&gt;0,IF((LEFT(D777,2)=LEFT(Data!C$4,2)),"Intra","Inter"),"")</f>
        <v/>
      </c>
      <c r="F777" s="72">
        <f t="shared" si="64"/>
        <v>0</v>
      </c>
      <c r="G777" s="22"/>
      <c r="H777" s="23"/>
      <c r="I777" s="74">
        <f t="shared" si="60"/>
        <v>0</v>
      </c>
      <c r="J777" s="74">
        <f t="shared" si="61"/>
        <v>0</v>
      </c>
      <c r="K777" s="74">
        <f t="shared" si="61"/>
        <v>0</v>
      </c>
      <c r="M777" s="21"/>
      <c r="N777" s="74">
        <f t="shared" si="62"/>
        <v>0</v>
      </c>
      <c r="O777" s="74">
        <f t="shared" si="63"/>
        <v>0</v>
      </c>
      <c r="P777" s="74">
        <f t="shared" si="63"/>
        <v>0</v>
      </c>
    </row>
    <row r="778" spans="1:16">
      <c r="A778" s="183"/>
      <c r="B778" s="184"/>
      <c r="C778" s="184"/>
      <c r="D778" s="153"/>
      <c r="E778" s="71" t="str">
        <f>IF(D778&gt;0,IF((LEFT(D778,2)=LEFT(Data!C$4,2)),"Intra","Inter"),"")</f>
        <v/>
      </c>
      <c r="F778" s="72">
        <f t="shared" si="64"/>
        <v>0</v>
      </c>
      <c r="G778" s="22"/>
      <c r="H778" s="23"/>
      <c r="I778" s="74">
        <f t="shared" si="60"/>
        <v>0</v>
      </c>
      <c r="J778" s="74">
        <f t="shared" si="61"/>
        <v>0</v>
      </c>
      <c r="K778" s="74">
        <f t="shared" si="61"/>
        <v>0</v>
      </c>
      <c r="M778" s="21"/>
      <c r="N778" s="74">
        <f t="shared" si="62"/>
        <v>0</v>
      </c>
      <c r="O778" s="74">
        <f t="shared" si="63"/>
        <v>0</v>
      </c>
      <c r="P778" s="74">
        <f t="shared" si="63"/>
        <v>0</v>
      </c>
    </row>
    <row r="779" spans="1:16">
      <c r="A779" s="183"/>
      <c r="B779" s="184"/>
      <c r="C779" s="184"/>
      <c r="D779" s="153"/>
      <c r="E779" s="71" t="str">
        <f>IF(D779&gt;0,IF((LEFT(D779,2)=LEFT(Data!C$4,2)),"Intra","Inter"),"")</f>
        <v/>
      </c>
      <c r="F779" s="72">
        <f t="shared" si="64"/>
        <v>0</v>
      </c>
      <c r="G779" s="22"/>
      <c r="H779" s="23"/>
      <c r="I779" s="74">
        <f t="shared" si="60"/>
        <v>0</v>
      </c>
      <c r="J779" s="74">
        <f t="shared" si="61"/>
        <v>0</v>
      </c>
      <c r="K779" s="74">
        <f t="shared" si="61"/>
        <v>0</v>
      </c>
      <c r="M779" s="21"/>
      <c r="N779" s="74">
        <f t="shared" si="62"/>
        <v>0</v>
      </c>
      <c r="O779" s="74">
        <f t="shared" si="63"/>
        <v>0</v>
      </c>
      <c r="P779" s="74">
        <f t="shared" si="63"/>
        <v>0</v>
      </c>
    </row>
    <row r="780" spans="1:16">
      <c r="A780" s="183"/>
      <c r="B780" s="184"/>
      <c r="C780" s="184"/>
      <c r="D780" s="153"/>
      <c r="E780" s="71" t="str">
        <f>IF(D780&gt;0,IF((LEFT(D780,2)=LEFT(Data!C$4,2)),"Intra","Inter"),"")</f>
        <v/>
      </c>
      <c r="F780" s="72">
        <f t="shared" si="64"/>
        <v>0</v>
      </c>
      <c r="G780" s="22"/>
      <c r="H780" s="23"/>
      <c r="I780" s="74">
        <f t="shared" ref="I780:I843" si="65">IF($E780="inter",IF($H780&lt;&gt;"Exempt",IF($H780&lt;&gt;"Non GST",($G780*($H780)),(0)),(0)),(0))</f>
        <v>0</v>
      </c>
      <c r="J780" s="74">
        <f t="shared" ref="J780:K843" si="66">IF($E780="intra",IF($H780&lt;&gt;"Exempt",IF($H780&lt;&gt;"Non GST",($G780*($H780/2)),(0)),(0)),(0))</f>
        <v>0</v>
      </c>
      <c r="K780" s="74">
        <f t="shared" si="66"/>
        <v>0</v>
      </c>
      <c r="M780" s="21"/>
      <c r="N780" s="74">
        <f t="shared" ref="N780:N843" si="67">IF($M780="Yes",IF($E780="Inter",($G780*(2%)),(0)),(0))</f>
        <v>0</v>
      </c>
      <c r="O780" s="74">
        <f t="shared" ref="O780:P843" si="68">IF($M780="Yes",IF($E780="Intra",($G780*(1%)),(0)),(0))</f>
        <v>0</v>
      </c>
      <c r="P780" s="74">
        <f t="shared" si="68"/>
        <v>0</v>
      </c>
    </row>
    <row r="781" spans="1:16">
      <c r="A781" s="183"/>
      <c r="B781" s="184"/>
      <c r="C781" s="184"/>
      <c r="D781" s="153"/>
      <c r="E781" s="71" t="str">
        <f>IF(D781&gt;0,IF((LEFT(D781,2)=LEFT(Data!C$4,2)),"Intra","Inter"),"")</f>
        <v/>
      </c>
      <c r="F781" s="72">
        <f t="shared" si="64"/>
        <v>0</v>
      </c>
      <c r="G781" s="22"/>
      <c r="H781" s="23"/>
      <c r="I781" s="74">
        <f t="shared" si="65"/>
        <v>0</v>
      </c>
      <c r="J781" s="74">
        <f t="shared" si="66"/>
        <v>0</v>
      </c>
      <c r="K781" s="74">
        <f t="shared" si="66"/>
        <v>0</v>
      </c>
      <c r="M781" s="21"/>
      <c r="N781" s="74">
        <f t="shared" si="67"/>
        <v>0</v>
      </c>
      <c r="O781" s="74">
        <f t="shared" si="68"/>
        <v>0</v>
      </c>
      <c r="P781" s="74">
        <f t="shared" si="68"/>
        <v>0</v>
      </c>
    </row>
    <row r="782" spans="1:16">
      <c r="A782" s="183"/>
      <c r="B782" s="184"/>
      <c r="C782" s="184"/>
      <c r="D782" s="153"/>
      <c r="E782" s="71" t="str">
        <f>IF(D782&gt;0,IF((LEFT(D782,2)=LEFT(Data!C$4,2)),"Intra","Inter"),"")</f>
        <v/>
      </c>
      <c r="F782" s="72">
        <f t="shared" si="64"/>
        <v>0</v>
      </c>
      <c r="G782" s="22"/>
      <c r="H782" s="23"/>
      <c r="I782" s="74">
        <f t="shared" si="65"/>
        <v>0</v>
      </c>
      <c r="J782" s="74">
        <f t="shared" si="66"/>
        <v>0</v>
      </c>
      <c r="K782" s="74">
        <f t="shared" si="66"/>
        <v>0</v>
      </c>
      <c r="M782" s="21"/>
      <c r="N782" s="74">
        <f t="shared" si="67"/>
        <v>0</v>
      </c>
      <c r="O782" s="74">
        <f t="shared" si="68"/>
        <v>0</v>
      </c>
      <c r="P782" s="74">
        <f t="shared" si="68"/>
        <v>0</v>
      </c>
    </row>
    <row r="783" spans="1:16">
      <c r="A783" s="183"/>
      <c r="B783" s="184"/>
      <c r="C783" s="184"/>
      <c r="D783" s="153"/>
      <c r="E783" s="71" t="str">
        <f>IF(D783&gt;0,IF((LEFT(D783,2)=LEFT(Data!C$4,2)),"Intra","Inter"),"")</f>
        <v/>
      </c>
      <c r="F783" s="72">
        <f t="shared" si="64"/>
        <v>0</v>
      </c>
      <c r="G783" s="22"/>
      <c r="H783" s="23"/>
      <c r="I783" s="74">
        <f t="shared" si="65"/>
        <v>0</v>
      </c>
      <c r="J783" s="74">
        <f t="shared" si="66"/>
        <v>0</v>
      </c>
      <c r="K783" s="74">
        <f t="shared" si="66"/>
        <v>0</v>
      </c>
      <c r="M783" s="21"/>
      <c r="N783" s="74">
        <f t="shared" si="67"/>
        <v>0</v>
      </c>
      <c r="O783" s="74">
        <f t="shared" si="68"/>
        <v>0</v>
      </c>
      <c r="P783" s="74">
        <f t="shared" si="68"/>
        <v>0</v>
      </c>
    </row>
    <row r="784" spans="1:16">
      <c r="A784" s="183"/>
      <c r="B784" s="184"/>
      <c r="C784" s="184"/>
      <c r="D784" s="153"/>
      <c r="E784" s="71" t="str">
        <f>IF(D784&gt;0,IF((LEFT(D784,2)=LEFT(Data!C$4,2)),"Intra","Inter"),"")</f>
        <v/>
      </c>
      <c r="F784" s="72">
        <f t="shared" si="64"/>
        <v>0</v>
      </c>
      <c r="G784" s="22"/>
      <c r="H784" s="23"/>
      <c r="I784" s="74">
        <f t="shared" si="65"/>
        <v>0</v>
      </c>
      <c r="J784" s="74">
        <f t="shared" si="66"/>
        <v>0</v>
      </c>
      <c r="K784" s="74">
        <f t="shared" si="66"/>
        <v>0</v>
      </c>
      <c r="M784" s="21"/>
      <c r="N784" s="74">
        <f t="shared" si="67"/>
        <v>0</v>
      </c>
      <c r="O784" s="74">
        <f t="shared" si="68"/>
        <v>0</v>
      </c>
      <c r="P784" s="74">
        <f t="shared" si="68"/>
        <v>0</v>
      </c>
    </row>
    <row r="785" spans="1:16">
      <c r="A785" s="183"/>
      <c r="B785" s="184"/>
      <c r="C785" s="184"/>
      <c r="D785" s="153"/>
      <c r="E785" s="71" t="str">
        <f>IF(D785&gt;0,IF((LEFT(D785,2)=LEFT(Data!C$4,2)),"Intra","Inter"),"")</f>
        <v/>
      </c>
      <c r="F785" s="72">
        <f t="shared" si="64"/>
        <v>0</v>
      </c>
      <c r="G785" s="22"/>
      <c r="H785" s="23"/>
      <c r="I785" s="74">
        <f t="shared" si="65"/>
        <v>0</v>
      </c>
      <c r="J785" s="74">
        <f t="shared" si="66"/>
        <v>0</v>
      </c>
      <c r="K785" s="74">
        <f t="shared" si="66"/>
        <v>0</v>
      </c>
      <c r="M785" s="21"/>
      <c r="N785" s="74">
        <f t="shared" si="67"/>
        <v>0</v>
      </c>
      <c r="O785" s="74">
        <f t="shared" si="68"/>
        <v>0</v>
      </c>
      <c r="P785" s="74">
        <f t="shared" si="68"/>
        <v>0</v>
      </c>
    </row>
    <row r="786" spans="1:16">
      <c r="A786" s="183"/>
      <c r="B786" s="184"/>
      <c r="C786" s="184"/>
      <c r="D786" s="153"/>
      <c r="E786" s="71" t="str">
        <f>IF(D786&gt;0,IF((LEFT(D786,2)=LEFT(Data!C$4,2)),"Intra","Inter"),"")</f>
        <v/>
      </c>
      <c r="F786" s="72">
        <f t="shared" si="64"/>
        <v>0</v>
      </c>
      <c r="G786" s="22"/>
      <c r="H786" s="23"/>
      <c r="I786" s="74">
        <f t="shared" si="65"/>
        <v>0</v>
      </c>
      <c r="J786" s="74">
        <f t="shared" si="66"/>
        <v>0</v>
      </c>
      <c r="K786" s="74">
        <f t="shared" si="66"/>
        <v>0</v>
      </c>
      <c r="M786" s="21"/>
      <c r="N786" s="74">
        <f t="shared" si="67"/>
        <v>0</v>
      </c>
      <c r="O786" s="74">
        <f t="shared" si="68"/>
        <v>0</v>
      </c>
      <c r="P786" s="74">
        <f t="shared" si="68"/>
        <v>0</v>
      </c>
    </row>
    <row r="787" spans="1:16">
      <c r="A787" s="183"/>
      <c r="B787" s="184"/>
      <c r="C787" s="184"/>
      <c r="D787" s="153"/>
      <c r="E787" s="71" t="str">
        <f>IF(D787&gt;0,IF((LEFT(D787,2)=LEFT(Data!C$4,2)),"Intra","Inter"),"")</f>
        <v/>
      </c>
      <c r="F787" s="72">
        <f t="shared" si="64"/>
        <v>0</v>
      </c>
      <c r="G787" s="22"/>
      <c r="H787" s="23"/>
      <c r="I787" s="74">
        <f t="shared" si="65"/>
        <v>0</v>
      </c>
      <c r="J787" s="74">
        <f t="shared" si="66"/>
        <v>0</v>
      </c>
      <c r="K787" s="74">
        <f t="shared" si="66"/>
        <v>0</v>
      </c>
      <c r="M787" s="21"/>
      <c r="N787" s="74">
        <f t="shared" si="67"/>
        <v>0</v>
      </c>
      <c r="O787" s="74">
        <f t="shared" si="68"/>
        <v>0</v>
      </c>
      <c r="P787" s="74">
        <f t="shared" si="68"/>
        <v>0</v>
      </c>
    </row>
    <row r="788" spans="1:16">
      <c r="A788" s="183"/>
      <c r="B788" s="184"/>
      <c r="C788" s="184"/>
      <c r="D788" s="153"/>
      <c r="E788" s="71" t="str">
        <f>IF(D788&gt;0,IF((LEFT(D788,2)=LEFT(Data!C$4,2)),"Intra","Inter"),"")</f>
        <v/>
      </c>
      <c r="F788" s="72">
        <f t="shared" si="64"/>
        <v>0</v>
      </c>
      <c r="G788" s="22"/>
      <c r="H788" s="23"/>
      <c r="I788" s="74">
        <f t="shared" si="65"/>
        <v>0</v>
      </c>
      <c r="J788" s="74">
        <f t="shared" si="66"/>
        <v>0</v>
      </c>
      <c r="K788" s="74">
        <f t="shared" si="66"/>
        <v>0</v>
      </c>
      <c r="M788" s="21"/>
      <c r="N788" s="74">
        <f t="shared" si="67"/>
        <v>0</v>
      </c>
      <c r="O788" s="74">
        <f t="shared" si="68"/>
        <v>0</v>
      </c>
      <c r="P788" s="74">
        <f t="shared" si="68"/>
        <v>0</v>
      </c>
    </row>
    <row r="789" spans="1:16">
      <c r="A789" s="183"/>
      <c r="B789" s="184"/>
      <c r="C789" s="184"/>
      <c r="D789" s="153"/>
      <c r="E789" s="71" t="str">
        <f>IF(D789&gt;0,IF((LEFT(D789,2)=LEFT(Data!C$4,2)),"Intra","Inter"),"")</f>
        <v/>
      </c>
      <c r="F789" s="72">
        <f t="shared" si="64"/>
        <v>0</v>
      </c>
      <c r="G789" s="22"/>
      <c r="H789" s="23"/>
      <c r="I789" s="74">
        <f t="shared" si="65"/>
        <v>0</v>
      </c>
      <c r="J789" s="74">
        <f t="shared" si="66"/>
        <v>0</v>
      </c>
      <c r="K789" s="74">
        <f t="shared" si="66"/>
        <v>0</v>
      </c>
      <c r="M789" s="21"/>
      <c r="N789" s="74">
        <f t="shared" si="67"/>
        <v>0</v>
      </c>
      <c r="O789" s="74">
        <f t="shared" si="68"/>
        <v>0</v>
      </c>
      <c r="P789" s="74">
        <f t="shared" si="68"/>
        <v>0</v>
      </c>
    </row>
    <row r="790" spans="1:16">
      <c r="A790" s="183"/>
      <c r="B790" s="184"/>
      <c r="C790" s="184"/>
      <c r="D790" s="153"/>
      <c r="E790" s="71" t="str">
        <f>IF(D790&gt;0,IF((LEFT(D790,2)=LEFT(Data!C$4,2)),"Intra","Inter"),"")</f>
        <v/>
      </c>
      <c r="F790" s="72">
        <f t="shared" si="64"/>
        <v>0</v>
      </c>
      <c r="G790" s="22"/>
      <c r="H790" s="23"/>
      <c r="I790" s="74">
        <f t="shared" si="65"/>
        <v>0</v>
      </c>
      <c r="J790" s="74">
        <f t="shared" si="66"/>
        <v>0</v>
      </c>
      <c r="K790" s="74">
        <f t="shared" si="66"/>
        <v>0</v>
      </c>
      <c r="M790" s="21"/>
      <c r="N790" s="74">
        <f t="shared" si="67"/>
        <v>0</v>
      </c>
      <c r="O790" s="74">
        <f t="shared" si="68"/>
        <v>0</v>
      </c>
      <c r="P790" s="74">
        <f t="shared" si="68"/>
        <v>0</v>
      </c>
    </row>
    <row r="791" spans="1:16">
      <c r="A791" s="183"/>
      <c r="B791" s="184"/>
      <c r="C791" s="184"/>
      <c r="D791" s="153"/>
      <c r="E791" s="71" t="str">
        <f>IF(D791&gt;0,IF((LEFT(D791,2)=LEFT(Data!C$4,2)),"Intra","Inter"),"")</f>
        <v/>
      </c>
      <c r="F791" s="72">
        <f t="shared" si="64"/>
        <v>0</v>
      </c>
      <c r="G791" s="22"/>
      <c r="H791" s="23"/>
      <c r="I791" s="74">
        <f t="shared" si="65"/>
        <v>0</v>
      </c>
      <c r="J791" s="74">
        <f t="shared" si="66"/>
        <v>0</v>
      </c>
      <c r="K791" s="74">
        <f t="shared" si="66"/>
        <v>0</v>
      </c>
      <c r="M791" s="21"/>
      <c r="N791" s="74">
        <f t="shared" si="67"/>
        <v>0</v>
      </c>
      <c r="O791" s="74">
        <f t="shared" si="68"/>
        <v>0</v>
      </c>
      <c r="P791" s="74">
        <f t="shared" si="68"/>
        <v>0</v>
      </c>
    </row>
    <row r="792" spans="1:16">
      <c r="A792" s="183"/>
      <c r="B792" s="184"/>
      <c r="C792" s="184"/>
      <c r="D792" s="153"/>
      <c r="E792" s="71" t="str">
        <f>IF(D792&gt;0,IF((LEFT(D792,2)=LEFT(Data!C$4,2)),"Intra","Inter"),"")</f>
        <v/>
      </c>
      <c r="F792" s="72">
        <f t="shared" si="64"/>
        <v>0</v>
      </c>
      <c r="G792" s="22"/>
      <c r="H792" s="23"/>
      <c r="I792" s="74">
        <f t="shared" si="65"/>
        <v>0</v>
      </c>
      <c r="J792" s="74">
        <f t="shared" si="66"/>
        <v>0</v>
      </c>
      <c r="K792" s="74">
        <f t="shared" si="66"/>
        <v>0</v>
      </c>
      <c r="M792" s="21"/>
      <c r="N792" s="74">
        <f t="shared" si="67"/>
        <v>0</v>
      </c>
      <c r="O792" s="74">
        <f t="shared" si="68"/>
        <v>0</v>
      </c>
      <c r="P792" s="74">
        <f t="shared" si="68"/>
        <v>0</v>
      </c>
    </row>
    <row r="793" spans="1:16">
      <c r="A793" s="183"/>
      <c r="B793" s="184"/>
      <c r="C793" s="184"/>
      <c r="D793" s="153"/>
      <c r="E793" s="71" t="str">
        <f>IF(D793&gt;0,IF((LEFT(D793,2)=LEFT(Data!C$4,2)),"Intra","Inter"),"")</f>
        <v/>
      </c>
      <c r="F793" s="72">
        <f t="shared" si="64"/>
        <v>0</v>
      </c>
      <c r="G793" s="22"/>
      <c r="H793" s="23"/>
      <c r="I793" s="74">
        <f t="shared" si="65"/>
        <v>0</v>
      </c>
      <c r="J793" s="74">
        <f t="shared" si="66"/>
        <v>0</v>
      </c>
      <c r="K793" s="74">
        <f t="shared" si="66"/>
        <v>0</v>
      </c>
      <c r="M793" s="21"/>
      <c r="N793" s="74">
        <f t="shared" si="67"/>
        <v>0</v>
      </c>
      <c r="O793" s="74">
        <f t="shared" si="68"/>
        <v>0</v>
      </c>
      <c r="P793" s="74">
        <f t="shared" si="68"/>
        <v>0</v>
      </c>
    </row>
    <row r="794" spans="1:16">
      <c r="A794" s="183"/>
      <c r="B794" s="184"/>
      <c r="C794" s="184"/>
      <c r="D794" s="153"/>
      <c r="E794" s="71" t="str">
        <f>IF(D794&gt;0,IF((LEFT(D794,2)=LEFT(Data!C$4,2)),"Intra","Inter"),"")</f>
        <v/>
      </c>
      <c r="F794" s="72">
        <f t="shared" si="64"/>
        <v>0</v>
      </c>
      <c r="G794" s="22"/>
      <c r="H794" s="23"/>
      <c r="I794" s="74">
        <f t="shared" si="65"/>
        <v>0</v>
      </c>
      <c r="J794" s="74">
        <f t="shared" si="66"/>
        <v>0</v>
      </c>
      <c r="K794" s="74">
        <f t="shared" si="66"/>
        <v>0</v>
      </c>
      <c r="M794" s="21"/>
      <c r="N794" s="74">
        <f t="shared" si="67"/>
        <v>0</v>
      </c>
      <c r="O794" s="74">
        <f t="shared" si="68"/>
        <v>0</v>
      </c>
      <c r="P794" s="74">
        <f t="shared" si="68"/>
        <v>0</v>
      </c>
    </row>
    <row r="795" spans="1:16">
      <c r="A795" s="183"/>
      <c r="B795" s="184"/>
      <c r="C795" s="184"/>
      <c r="D795" s="153"/>
      <c r="E795" s="71" t="str">
        <f>IF(D795&gt;0,IF((LEFT(D795,2)=LEFT(Data!C$4,2)),"Intra","Inter"),"")</f>
        <v/>
      </c>
      <c r="F795" s="72">
        <f t="shared" si="64"/>
        <v>0</v>
      </c>
      <c r="G795" s="22"/>
      <c r="H795" s="23"/>
      <c r="I795" s="74">
        <f t="shared" si="65"/>
        <v>0</v>
      </c>
      <c r="J795" s="74">
        <f t="shared" si="66"/>
        <v>0</v>
      </c>
      <c r="K795" s="74">
        <f t="shared" si="66"/>
        <v>0</v>
      </c>
      <c r="M795" s="21"/>
      <c r="N795" s="74">
        <f t="shared" si="67"/>
        <v>0</v>
      </c>
      <c r="O795" s="74">
        <f t="shared" si="68"/>
        <v>0</v>
      </c>
      <c r="P795" s="74">
        <f t="shared" si="68"/>
        <v>0</v>
      </c>
    </row>
    <row r="796" spans="1:16">
      <c r="A796" s="183"/>
      <c r="B796" s="184"/>
      <c r="C796" s="184"/>
      <c r="D796" s="153"/>
      <c r="E796" s="71" t="str">
        <f>IF(D796&gt;0,IF((LEFT(D796,2)=LEFT(Data!C$4,2)),"Intra","Inter"),"")</f>
        <v/>
      </c>
      <c r="F796" s="72">
        <f t="shared" si="64"/>
        <v>0</v>
      </c>
      <c r="G796" s="22"/>
      <c r="H796" s="23"/>
      <c r="I796" s="74">
        <f t="shared" si="65"/>
        <v>0</v>
      </c>
      <c r="J796" s="74">
        <f t="shared" si="66"/>
        <v>0</v>
      </c>
      <c r="K796" s="74">
        <f t="shared" si="66"/>
        <v>0</v>
      </c>
      <c r="M796" s="21"/>
      <c r="N796" s="74">
        <f t="shared" si="67"/>
        <v>0</v>
      </c>
      <c r="O796" s="74">
        <f t="shared" si="68"/>
        <v>0</v>
      </c>
      <c r="P796" s="74">
        <f t="shared" si="68"/>
        <v>0</v>
      </c>
    </row>
    <row r="797" spans="1:16">
      <c r="A797" s="183"/>
      <c r="B797" s="184"/>
      <c r="C797" s="184"/>
      <c r="D797" s="153"/>
      <c r="E797" s="71" t="str">
        <f>IF(D797&gt;0,IF((LEFT(D797,2)=LEFT(Data!C$4,2)),"Intra","Inter"),"")</f>
        <v/>
      </c>
      <c r="F797" s="72">
        <f t="shared" si="64"/>
        <v>0</v>
      </c>
      <c r="G797" s="22"/>
      <c r="H797" s="23"/>
      <c r="I797" s="74">
        <f t="shared" si="65"/>
        <v>0</v>
      </c>
      <c r="J797" s="74">
        <f t="shared" si="66"/>
        <v>0</v>
      </c>
      <c r="K797" s="74">
        <f t="shared" si="66"/>
        <v>0</v>
      </c>
      <c r="M797" s="21"/>
      <c r="N797" s="74">
        <f t="shared" si="67"/>
        <v>0</v>
      </c>
      <c r="O797" s="74">
        <f t="shared" si="68"/>
        <v>0</v>
      </c>
      <c r="P797" s="74">
        <f t="shared" si="68"/>
        <v>0</v>
      </c>
    </row>
    <row r="798" spans="1:16">
      <c r="A798" s="183"/>
      <c r="B798" s="184"/>
      <c r="C798" s="184"/>
      <c r="D798" s="153"/>
      <c r="E798" s="71" t="str">
        <f>IF(D798&gt;0,IF((LEFT(D798,2)=LEFT(Data!C$4,2)),"Intra","Inter"),"")</f>
        <v/>
      </c>
      <c r="F798" s="72">
        <f t="shared" si="64"/>
        <v>0</v>
      </c>
      <c r="G798" s="22"/>
      <c r="H798" s="23"/>
      <c r="I798" s="74">
        <f t="shared" si="65"/>
        <v>0</v>
      </c>
      <c r="J798" s="74">
        <f t="shared" si="66"/>
        <v>0</v>
      </c>
      <c r="K798" s="74">
        <f t="shared" si="66"/>
        <v>0</v>
      </c>
      <c r="M798" s="21"/>
      <c r="N798" s="74">
        <f t="shared" si="67"/>
        <v>0</v>
      </c>
      <c r="O798" s="74">
        <f t="shared" si="68"/>
        <v>0</v>
      </c>
      <c r="P798" s="74">
        <f t="shared" si="68"/>
        <v>0</v>
      </c>
    </row>
    <row r="799" spans="1:16">
      <c r="A799" s="183"/>
      <c r="B799" s="184"/>
      <c r="C799" s="184"/>
      <c r="D799" s="153"/>
      <c r="E799" s="71" t="str">
        <f>IF(D799&gt;0,IF((LEFT(D799,2)=LEFT(Data!C$4,2)),"Intra","Inter"),"")</f>
        <v/>
      </c>
      <c r="F799" s="72">
        <f t="shared" si="64"/>
        <v>0</v>
      </c>
      <c r="G799" s="22"/>
      <c r="H799" s="23"/>
      <c r="I799" s="74">
        <f t="shared" si="65"/>
        <v>0</v>
      </c>
      <c r="J799" s="74">
        <f t="shared" si="66"/>
        <v>0</v>
      </c>
      <c r="K799" s="74">
        <f t="shared" si="66"/>
        <v>0</v>
      </c>
      <c r="M799" s="21"/>
      <c r="N799" s="74">
        <f t="shared" si="67"/>
        <v>0</v>
      </c>
      <c r="O799" s="74">
        <f t="shared" si="68"/>
        <v>0</v>
      </c>
      <c r="P799" s="74">
        <f t="shared" si="68"/>
        <v>0</v>
      </c>
    </row>
    <row r="800" spans="1:16">
      <c r="A800" s="183"/>
      <c r="B800" s="184"/>
      <c r="C800" s="184"/>
      <c r="D800" s="153"/>
      <c r="E800" s="71" t="str">
        <f>IF(D800&gt;0,IF((LEFT(D800,2)=LEFT(Data!C$4,2)),"Intra","Inter"),"")</f>
        <v/>
      </c>
      <c r="F800" s="72">
        <f t="shared" si="64"/>
        <v>0</v>
      </c>
      <c r="G800" s="22"/>
      <c r="H800" s="23"/>
      <c r="I800" s="74">
        <f t="shared" si="65"/>
        <v>0</v>
      </c>
      <c r="J800" s="74">
        <f t="shared" si="66"/>
        <v>0</v>
      </c>
      <c r="K800" s="74">
        <f t="shared" si="66"/>
        <v>0</v>
      </c>
      <c r="M800" s="21"/>
      <c r="N800" s="74">
        <f t="shared" si="67"/>
        <v>0</v>
      </c>
      <c r="O800" s="74">
        <f t="shared" si="68"/>
        <v>0</v>
      </c>
      <c r="P800" s="74">
        <f t="shared" si="68"/>
        <v>0</v>
      </c>
    </row>
    <row r="801" spans="1:16">
      <c r="A801" s="183"/>
      <c r="B801" s="184"/>
      <c r="C801" s="184"/>
      <c r="D801" s="153"/>
      <c r="E801" s="71" t="str">
        <f>IF(D801&gt;0,IF((LEFT(D801,2)=LEFT(Data!C$4,2)),"Intra","Inter"),"")</f>
        <v/>
      </c>
      <c r="F801" s="72">
        <f t="shared" si="64"/>
        <v>0</v>
      </c>
      <c r="G801" s="22"/>
      <c r="H801" s="23"/>
      <c r="I801" s="74">
        <f t="shared" si="65"/>
        <v>0</v>
      </c>
      <c r="J801" s="74">
        <f t="shared" si="66"/>
        <v>0</v>
      </c>
      <c r="K801" s="74">
        <f t="shared" si="66"/>
        <v>0</v>
      </c>
      <c r="M801" s="21"/>
      <c r="N801" s="74">
        <f t="shared" si="67"/>
        <v>0</v>
      </c>
      <c r="O801" s="74">
        <f t="shared" si="68"/>
        <v>0</v>
      </c>
      <c r="P801" s="74">
        <f t="shared" si="68"/>
        <v>0</v>
      </c>
    </row>
    <row r="802" spans="1:16">
      <c r="A802" s="183"/>
      <c r="B802" s="184"/>
      <c r="C802" s="184"/>
      <c r="D802" s="153"/>
      <c r="E802" s="71" t="str">
        <f>IF(D802&gt;0,IF((LEFT(D802,2)=LEFT(Data!C$4,2)),"Intra","Inter"),"")</f>
        <v/>
      </c>
      <c r="F802" s="72">
        <f t="shared" si="64"/>
        <v>0</v>
      </c>
      <c r="G802" s="22"/>
      <c r="H802" s="23"/>
      <c r="I802" s="74">
        <f t="shared" si="65"/>
        <v>0</v>
      </c>
      <c r="J802" s="74">
        <f t="shared" si="66"/>
        <v>0</v>
      </c>
      <c r="K802" s="74">
        <f t="shared" si="66"/>
        <v>0</v>
      </c>
      <c r="M802" s="21"/>
      <c r="N802" s="74">
        <f t="shared" si="67"/>
        <v>0</v>
      </c>
      <c r="O802" s="74">
        <f t="shared" si="68"/>
        <v>0</v>
      </c>
      <c r="P802" s="74">
        <f t="shared" si="68"/>
        <v>0</v>
      </c>
    </row>
    <row r="803" spans="1:16">
      <c r="A803" s="183"/>
      <c r="B803" s="184"/>
      <c r="C803" s="184"/>
      <c r="D803" s="153"/>
      <c r="E803" s="71" t="str">
        <f>IF(D803&gt;0,IF((LEFT(D803,2)=LEFT(Data!C$4,2)),"Intra","Inter"),"")</f>
        <v/>
      </c>
      <c r="F803" s="72">
        <f t="shared" si="64"/>
        <v>0</v>
      </c>
      <c r="G803" s="22"/>
      <c r="H803" s="23"/>
      <c r="I803" s="74">
        <f t="shared" si="65"/>
        <v>0</v>
      </c>
      <c r="J803" s="74">
        <f t="shared" si="66"/>
        <v>0</v>
      </c>
      <c r="K803" s="74">
        <f t="shared" si="66"/>
        <v>0</v>
      </c>
      <c r="M803" s="21"/>
      <c r="N803" s="74">
        <f t="shared" si="67"/>
        <v>0</v>
      </c>
      <c r="O803" s="74">
        <f t="shared" si="68"/>
        <v>0</v>
      </c>
      <c r="P803" s="74">
        <f t="shared" si="68"/>
        <v>0</v>
      </c>
    </row>
    <row r="804" spans="1:16">
      <c r="A804" s="183"/>
      <c r="B804" s="184"/>
      <c r="C804" s="184"/>
      <c r="D804" s="153"/>
      <c r="E804" s="71" t="str">
        <f>IF(D804&gt;0,IF((LEFT(D804,2)=LEFT(Data!C$4,2)),"Intra","Inter"),"")</f>
        <v/>
      </c>
      <c r="F804" s="72">
        <f t="shared" si="64"/>
        <v>0</v>
      </c>
      <c r="G804" s="22"/>
      <c r="H804" s="23"/>
      <c r="I804" s="74">
        <f t="shared" si="65"/>
        <v>0</v>
      </c>
      <c r="J804" s="74">
        <f t="shared" si="66"/>
        <v>0</v>
      </c>
      <c r="K804" s="74">
        <f t="shared" si="66"/>
        <v>0</v>
      </c>
      <c r="M804" s="21"/>
      <c r="N804" s="74">
        <f t="shared" si="67"/>
        <v>0</v>
      </c>
      <c r="O804" s="74">
        <f t="shared" si="68"/>
        <v>0</v>
      </c>
      <c r="P804" s="74">
        <f t="shared" si="68"/>
        <v>0</v>
      </c>
    </row>
    <row r="805" spans="1:16">
      <c r="A805" s="183"/>
      <c r="B805" s="184"/>
      <c r="C805" s="184"/>
      <c r="D805" s="153"/>
      <c r="E805" s="71" t="str">
        <f>IF(D805&gt;0,IF((LEFT(D805,2)=LEFT(Data!C$4,2)),"Intra","Inter"),"")</f>
        <v/>
      </c>
      <c r="F805" s="72">
        <f t="shared" si="64"/>
        <v>0</v>
      </c>
      <c r="G805" s="22"/>
      <c r="H805" s="23"/>
      <c r="I805" s="74">
        <f t="shared" si="65"/>
        <v>0</v>
      </c>
      <c r="J805" s="74">
        <f t="shared" si="66"/>
        <v>0</v>
      </c>
      <c r="K805" s="74">
        <f t="shared" si="66"/>
        <v>0</v>
      </c>
      <c r="M805" s="21"/>
      <c r="N805" s="74">
        <f t="shared" si="67"/>
        <v>0</v>
      </c>
      <c r="O805" s="74">
        <f t="shared" si="68"/>
        <v>0</v>
      </c>
      <c r="P805" s="74">
        <f t="shared" si="68"/>
        <v>0</v>
      </c>
    </row>
    <row r="806" spans="1:16">
      <c r="A806" s="183"/>
      <c r="B806" s="184"/>
      <c r="C806" s="184"/>
      <c r="D806" s="153"/>
      <c r="E806" s="71" t="str">
        <f>IF(D806&gt;0,IF((LEFT(D806,2)=LEFT(Data!C$4,2)),"Intra","Inter"),"")</f>
        <v/>
      </c>
      <c r="F806" s="72">
        <f t="shared" si="64"/>
        <v>0</v>
      </c>
      <c r="G806" s="22"/>
      <c r="H806" s="23"/>
      <c r="I806" s="74">
        <f t="shared" si="65"/>
        <v>0</v>
      </c>
      <c r="J806" s="74">
        <f t="shared" si="66"/>
        <v>0</v>
      </c>
      <c r="K806" s="74">
        <f t="shared" si="66"/>
        <v>0</v>
      </c>
      <c r="M806" s="21"/>
      <c r="N806" s="74">
        <f t="shared" si="67"/>
        <v>0</v>
      </c>
      <c r="O806" s="74">
        <f t="shared" si="68"/>
        <v>0</v>
      </c>
      <c r="P806" s="74">
        <f t="shared" si="68"/>
        <v>0</v>
      </c>
    </row>
    <row r="807" spans="1:16">
      <c r="A807" s="183"/>
      <c r="B807" s="184"/>
      <c r="C807" s="184"/>
      <c r="D807" s="153"/>
      <c r="E807" s="71" t="str">
        <f>IF(D807&gt;0,IF((LEFT(D807,2)=LEFT(Data!C$4,2)),"Intra","Inter"),"")</f>
        <v/>
      </c>
      <c r="F807" s="72">
        <f t="shared" si="64"/>
        <v>0</v>
      </c>
      <c r="G807" s="22"/>
      <c r="H807" s="23"/>
      <c r="I807" s="74">
        <f t="shared" si="65"/>
        <v>0</v>
      </c>
      <c r="J807" s="74">
        <f t="shared" si="66"/>
        <v>0</v>
      </c>
      <c r="K807" s="74">
        <f t="shared" si="66"/>
        <v>0</v>
      </c>
      <c r="M807" s="21"/>
      <c r="N807" s="74">
        <f t="shared" si="67"/>
        <v>0</v>
      </c>
      <c r="O807" s="74">
        <f t="shared" si="68"/>
        <v>0</v>
      </c>
      <c r="P807" s="74">
        <f t="shared" si="68"/>
        <v>0</v>
      </c>
    </row>
    <row r="808" spans="1:16">
      <c r="A808" s="183"/>
      <c r="B808" s="184"/>
      <c r="C808" s="184"/>
      <c r="D808" s="153"/>
      <c r="E808" s="71" t="str">
        <f>IF(D808&gt;0,IF((LEFT(D808,2)=LEFT(Data!C$4,2)),"Intra","Inter"),"")</f>
        <v/>
      </c>
      <c r="F808" s="72">
        <f t="shared" si="64"/>
        <v>0</v>
      </c>
      <c r="G808" s="22"/>
      <c r="H808" s="23"/>
      <c r="I808" s="74">
        <f t="shared" si="65"/>
        <v>0</v>
      </c>
      <c r="J808" s="74">
        <f t="shared" si="66"/>
        <v>0</v>
      </c>
      <c r="K808" s="74">
        <f t="shared" si="66"/>
        <v>0</v>
      </c>
      <c r="M808" s="21"/>
      <c r="N808" s="74">
        <f t="shared" si="67"/>
        <v>0</v>
      </c>
      <c r="O808" s="74">
        <f t="shared" si="68"/>
        <v>0</v>
      </c>
      <c r="P808" s="74">
        <f t="shared" si="68"/>
        <v>0</v>
      </c>
    </row>
    <row r="809" spans="1:16">
      <c r="A809" s="183"/>
      <c r="B809" s="184"/>
      <c r="C809" s="184"/>
      <c r="D809" s="153"/>
      <c r="E809" s="71" t="str">
        <f>IF(D809&gt;0,IF((LEFT(D809,2)=LEFT(Data!C$4,2)),"Intra","Inter"),"")</f>
        <v/>
      </c>
      <c r="F809" s="72">
        <f t="shared" si="64"/>
        <v>0</v>
      </c>
      <c r="G809" s="22"/>
      <c r="H809" s="23"/>
      <c r="I809" s="74">
        <f t="shared" si="65"/>
        <v>0</v>
      </c>
      <c r="J809" s="74">
        <f t="shared" si="66"/>
        <v>0</v>
      </c>
      <c r="K809" s="74">
        <f t="shared" si="66"/>
        <v>0</v>
      </c>
      <c r="M809" s="21"/>
      <c r="N809" s="74">
        <f t="shared" si="67"/>
        <v>0</v>
      </c>
      <c r="O809" s="74">
        <f t="shared" si="68"/>
        <v>0</v>
      </c>
      <c r="P809" s="74">
        <f t="shared" si="68"/>
        <v>0</v>
      </c>
    </row>
    <row r="810" spans="1:16">
      <c r="A810" s="183"/>
      <c r="B810" s="184"/>
      <c r="C810" s="184"/>
      <c r="D810" s="153"/>
      <c r="E810" s="71" t="str">
        <f>IF(D810&gt;0,IF((LEFT(D810,2)=LEFT(Data!C$4,2)),"Intra","Inter"),"")</f>
        <v/>
      </c>
      <c r="F810" s="72">
        <f t="shared" si="64"/>
        <v>0</v>
      </c>
      <c r="G810" s="22"/>
      <c r="H810" s="23"/>
      <c r="I810" s="74">
        <f t="shared" si="65"/>
        <v>0</v>
      </c>
      <c r="J810" s="74">
        <f t="shared" si="66"/>
        <v>0</v>
      </c>
      <c r="K810" s="74">
        <f t="shared" si="66"/>
        <v>0</v>
      </c>
      <c r="M810" s="21"/>
      <c r="N810" s="74">
        <f t="shared" si="67"/>
        <v>0</v>
      </c>
      <c r="O810" s="74">
        <f t="shared" si="68"/>
        <v>0</v>
      </c>
      <c r="P810" s="74">
        <f t="shared" si="68"/>
        <v>0</v>
      </c>
    </row>
    <row r="811" spans="1:16">
      <c r="A811" s="183"/>
      <c r="B811" s="184"/>
      <c r="C811" s="184"/>
      <c r="D811" s="153"/>
      <c r="E811" s="71" t="str">
        <f>IF(D811&gt;0,IF((LEFT(D811,2)=LEFT(Data!C$4,2)),"Intra","Inter"),"")</f>
        <v/>
      </c>
      <c r="F811" s="72">
        <f t="shared" si="64"/>
        <v>0</v>
      </c>
      <c r="G811" s="22"/>
      <c r="H811" s="23"/>
      <c r="I811" s="74">
        <f t="shared" si="65"/>
        <v>0</v>
      </c>
      <c r="J811" s="74">
        <f t="shared" si="66"/>
        <v>0</v>
      </c>
      <c r="K811" s="74">
        <f t="shared" si="66"/>
        <v>0</v>
      </c>
      <c r="M811" s="21"/>
      <c r="N811" s="74">
        <f t="shared" si="67"/>
        <v>0</v>
      </c>
      <c r="O811" s="74">
        <f t="shared" si="68"/>
        <v>0</v>
      </c>
      <c r="P811" s="74">
        <f t="shared" si="68"/>
        <v>0</v>
      </c>
    </row>
    <row r="812" spans="1:16">
      <c r="A812" s="183"/>
      <c r="B812" s="184"/>
      <c r="C812" s="184"/>
      <c r="D812" s="153"/>
      <c r="E812" s="71" t="str">
        <f>IF(D812&gt;0,IF((LEFT(D812,2)=LEFT(Data!C$4,2)),"Intra","Inter"),"")</f>
        <v/>
      </c>
      <c r="F812" s="72">
        <f t="shared" si="64"/>
        <v>0</v>
      </c>
      <c r="G812" s="22"/>
      <c r="H812" s="23"/>
      <c r="I812" s="74">
        <f t="shared" si="65"/>
        <v>0</v>
      </c>
      <c r="J812" s="74">
        <f t="shared" si="66"/>
        <v>0</v>
      </c>
      <c r="K812" s="74">
        <f t="shared" si="66"/>
        <v>0</v>
      </c>
      <c r="M812" s="21"/>
      <c r="N812" s="74">
        <f t="shared" si="67"/>
        <v>0</v>
      </c>
      <c r="O812" s="74">
        <f t="shared" si="68"/>
        <v>0</v>
      </c>
      <c r="P812" s="74">
        <f t="shared" si="68"/>
        <v>0</v>
      </c>
    </row>
    <row r="813" spans="1:16">
      <c r="A813" s="183"/>
      <c r="B813" s="184"/>
      <c r="C813" s="184"/>
      <c r="D813" s="153"/>
      <c r="E813" s="71" t="str">
        <f>IF(D813&gt;0,IF((LEFT(D813,2)=LEFT(Data!C$4,2)),"Intra","Inter"),"")</f>
        <v/>
      </c>
      <c r="F813" s="72">
        <f t="shared" si="64"/>
        <v>0</v>
      </c>
      <c r="G813" s="22"/>
      <c r="H813" s="23"/>
      <c r="I813" s="74">
        <f t="shared" si="65"/>
        <v>0</v>
      </c>
      <c r="J813" s="74">
        <f t="shared" si="66"/>
        <v>0</v>
      </c>
      <c r="K813" s="74">
        <f t="shared" si="66"/>
        <v>0</v>
      </c>
      <c r="M813" s="21"/>
      <c r="N813" s="74">
        <f t="shared" si="67"/>
        <v>0</v>
      </c>
      <c r="O813" s="74">
        <f t="shared" si="68"/>
        <v>0</v>
      </c>
      <c r="P813" s="74">
        <f t="shared" si="68"/>
        <v>0</v>
      </c>
    </row>
    <row r="814" spans="1:16">
      <c r="A814" s="183"/>
      <c r="B814" s="184"/>
      <c r="C814" s="184"/>
      <c r="D814" s="153"/>
      <c r="E814" s="71" t="str">
        <f>IF(D814&gt;0,IF((LEFT(D814,2)=LEFT(Data!C$4,2)),"Intra","Inter"),"")</f>
        <v/>
      </c>
      <c r="F814" s="72">
        <f t="shared" si="64"/>
        <v>0</v>
      </c>
      <c r="G814" s="22"/>
      <c r="H814" s="23"/>
      <c r="I814" s="74">
        <f t="shared" si="65"/>
        <v>0</v>
      </c>
      <c r="J814" s="74">
        <f t="shared" si="66"/>
        <v>0</v>
      </c>
      <c r="K814" s="74">
        <f t="shared" si="66"/>
        <v>0</v>
      </c>
      <c r="M814" s="21"/>
      <c r="N814" s="74">
        <f t="shared" si="67"/>
        <v>0</v>
      </c>
      <c r="O814" s="74">
        <f t="shared" si="68"/>
        <v>0</v>
      </c>
      <c r="P814" s="74">
        <f t="shared" si="68"/>
        <v>0</v>
      </c>
    </row>
    <row r="815" spans="1:16">
      <c r="A815" s="183"/>
      <c r="B815" s="184"/>
      <c r="C815" s="184"/>
      <c r="D815" s="153"/>
      <c r="E815" s="71" t="str">
        <f>IF(D815&gt;0,IF((LEFT(D815,2)=LEFT(Data!C$4,2)),"Intra","Inter"),"")</f>
        <v/>
      </c>
      <c r="F815" s="72">
        <f t="shared" si="64"/>
        <v>0</v>
      </c>
      <c r="G815" s="22"/>
      <c r="H815" s="23"/>
      <c r="I815" s="74">
        <f t="shared" si="65"/>
        <v>0</v>
      </c>
      <c r="J815" s="74">
        <f t="shared" si="66"/>
        <v>0</v>
      </c>
      <c r="K815" s="74">
        <f t="shared" si="66"/>
        <v>0</v>
      </c>
      <c r="M815" s="21"/>
      <c r="N815" s="74">
        <f t="shared" si="67"/>
        <v>0</v>
      </c>
      <c r="O815" s="74">
        <f t="shared" si="68"/>
        <v>0</v>
      </c>
      <c r="P815" s="74">
        <f t="shared" si="68"/>
        <v>0</v>
      </c>
    </row>
    <row r="816" spans="1:16">
      <c r="A816" s="183"/>
      <c r="B816" s="184"/>
      <c r="C816" s="184"/>
      <c r="D816" s="153"/>
      <c r="E816" s="71" t="str">
        <f>IF(D816&gt;0,IF((LEFT(D816,2)=LEFT(Data!C$4,2)),"Intra","Inter"),"")</f>
        <v/>
      </c>
      <c r="F816" s="72">
        <f t="shared" si="64"/>
        <v>0</v>
      </c>
      <c r="G816" s="22"/>
      <c r="H816" s="23"/>
      <c r="I816" s="74">
        <f t="shared" si="65"/>
        <v>0</v>
      </c>
      <c r="J816" s="74">
        <f t="shared" si="66"/>
        <v>0</v>
      </c>
      <c r="K816" s="74">
        <f t="shared" si="66"/>
        <v>0</v>
      </c>
      <c r="M816" s="21"/>
      <c r="N816" s="74">
        <f t="shared" si="67"/>
        <v>0</v>
      </c>
      <c r="O816" s="74">
        <f t="shared" si="68"/>
        <v>0</v>
      </c>
      <c r="P816" s="74">
        <f t="shared" si="68"/>
        <v>0</v>
      </c>
    </row>
    <row r="817" spans="1:16">
      <c r="A817" s="183"/>
      <c r="B817" s="184"/>
      <c r="C817" s="184"/>
      <c r="D817" s="153"/>
      <c r="E817" s="71" t="str">
        <f>IF(D817&gt;0,IF((LEFT(D817,2)=LEFT(Data!C$4,2)),"Intra","Inter"),"")</f>
        <v/>
      </c>
      <c r="F817" s="72">
        <f t="shared" si="64"/>
        <v>0</v>
      </c>
      <c r="G817" s="22"/>
      <c r="H817" s="23"/>
      <c r="I817" s="74">
        <f t="shared" si="65"/>
        <v>0</v>
      </c>
      <c r="J817" s="74">
        <f t="shared" si="66"/>
        <v>0</v>
      </c>
      <c r="K817" s="74">
        <f t="shared" si="66"/>
        <v>0</v>
      </c>
      <c r="M817" s="21"/>
      <c r="N817" s="74">
        <f t="shared" si="67"/>
        <v>0</v>
      </c>
      <c r="O817" s="74">
        <f t="shared" si="68"/>
        <v>0</v>
      </c>
      <c r="P817" s="74">
        <f t="shared" si="68"/>
        <v>0</v>
      </c>
    </row>
    <row r="818" spans="1:16">
      <c r="A818" s="183"/>
      <c r="B818" s="184"/>
      <c r="C818" s="184"/>
      <c r="D818" s="153"/>
      <c r="E818" s="71" t="str">
        <f>IF(D818&gt;0,IF((LEFT(D818,2)=LEFT(Data!C$4,2)),"Intra","Inter"),"")</f>
        <v/>
      </c>
      <c r="F818" s="72">
        <f t="shared" si="64"/>
        <v>0</v>
      </c>
      <c r="G818" s="22"/>
      <c r="H818" s="23"/>
      <c r="I818" s="74">
        <f t="shared" si="65"/>
        <v>0</v>
      </c>
      <c r="J818" s="74">
        <f t="shared" si="66"/>
        <v>0</v>
      </c>
      <c r="K818" s="74">
        <f t="shared" si="66"/>
        <v>0</v>
      </c>
      <c r="M818" s="21"/>
      <c r="N818" s="74">
        <f t="shared" si="67"/>
        <v>0</v>
      </c>
      <c r="O818" s="74">
        <f t="shared" si="68"/>
        <v>0</v>
      </c>
      <c r="P818" s="74">
        <f t="shared" si="68"/>
        <v>0</v>
      </c>
    </row>
    <row r="819" spans="1:16">
      <c r="A819" s="183"/>
      <c r="B819" s="184"/>
      <c r="C819" s="184"/>
      <c r="D819" s="153"/>
      <c r="E819" s="71" t="str">
        <f>IF(D819&gt;0,IF((LEFT(D819,2)=LEFT(Data!C$4,2)),"Intra","Inter"),"")</f>
        <v/>
      </c>
      <c r="F819" s="72">
        <f t="shared" si="64"/>
        <v>0</v>
      </c>
      <c r="G819" s="22"/>
      <c r="H819" s="23"/>
      <c r="I819" s="74">
        <f t="shared" si="65"/>
        <v>0</v>
      </c>
      <c r="J819" s="74">
        <f t="shared" si="66"/>
        <v>0</v>
      </c>
      <c r="K819" s="74">
        <f t="shared" si="66"/>
        <v>0</v>
      </c>
      <c r="M819" s="21"/>
      <c r="N819" s="74">
        <f t="shared" si="67"/>
        <v>0</v>
      </c>
      <c r="O819" s="74">
        <f t="shared" si="68"/>
        <v>0</v>
      </c>
      <c r="P819" s="74">
        <f t="shared" si="68"/>
        <v>0</v>
      </c>
    </row>
    <row r="820" spans="1:16">
      <c r="A820" s="183"/>
      <c r="B820" s="184"/>
      <c r="C820" s="184"/>
      <c r="D820" s="153"/>
      <c r="E820" s="71" t="str">
        <f>IF(D820&gt;0,IF((LEFT(D820,2)=LEFT(Data!C$4,2)),"Intra","Inter"),"")</f>
        <v/>
      </c>
      <c r="F820" s="72">
        <f t="shared" si="64"/>
        <v>0</v>
      </c>
      <c r="G820" s="22"/>
      <c r="H820" s="23"/>
      <c r="I820" s="74">
        <f t="shared" si="65"/>
        <v>0</v>
      </c>
      <c r="J820" s="74">
        <f t="shared" si="66"/>
        <v>0</v>
      </c>
      <c r="K820" s="74">
        <f t="shared" si="66"/>
        <v>0</v>
      </c>
      <c r="M820" s="21"/>
      <c r="N820" s="74">
        <f t="shared" si="67"/>
        <v>0</v>
      </c>
      <c r="O820" s="74">
        <f t="shared" si="68"/>
        <v>0</v>
      </c>
      <c r="P820" s="74">
        <f t="shared" si="68"/>
        <v>0</v>
      </c>
    </row>
    <row r="821" spans="1:16">
      <c r="A821" s="183"/>
      <c r="B821" s="184"/>
      <c r="C821" s="184"/>
      <c r="D821" s="153"/>
      <c r="E821" s="71" t="str">
        <f>IF(D821&gt;0,IF((LEFT(D821,2)=LEFT(Data!C$4,2)),"Intra","Inter"),"")</f>
        <v/>
      </c>
      <c r="F821" s="72">
        <f t="shared" si="64"/>
        <v>0</v>
      </c>
      <c r="G821" s="22"/>
      <c r="H821" s="23"/>
      <c r="I821" s="74">
        <f t="shared" si="65"/>
        <v>0</v>
      </c>
      <c r="J821" s="74">
        <f t="shared" si="66"/>
        <v>0</v>
      </c>
      <c r="K821" s="74">
        <f t="shared" si="66"/>
        <v>0</v>
      </c>
      <c r="M821" s="21"/>
      <c r="N821" s="74">
        <f t="shared" si="67"/>
        <v>0</v>
      </c>
      <c r="O821" s="74">
        <f t="shared" si="68"/>
        <v>0</v>
      </c>
      <c r="P821" s="74">
        <f t="shared" si="68"/>
        <v>0</v>
      </c>
    </row>
    <row r="822" spans="1:16">
      <c r="A822" s="183"/>
      <c r="B822" s="184"/>
      <c r="C822" s="184"/>
      <c r="D822" s="153"/>
      <c r="E822" s="71" t="str">
        <f>IF(D822&gt;0,IF((LEFT(D822,2)=LEFT(Data!C$4,2)),"Intra","Inter"),"")</f>
        <v/>
      </c>
      <c r="F822" s="72">
        <f t="shared" si="64"/>
        <v>0</v>
      </c>
      <c r="G822" s="22"/>
      <c r="H822" s="23"/>
      <c r="I822" s="74">
        <f t="shared" si="65"/>
        <v>0</v>
      </c>
      <c r="J822" s="74">
        <f t="shared" si="66"/>
        <v>0</v>
      </c>
      <c r="K822" s="74">
        <f t="shared" si="66"/>
        <v>0</v>
      </c>
      <c r="M822" s="21"/>
      <c r="N822" s="74">
        <f t="shared" si="67"/>
        <v>0</v>
      </c>
      <c r="O822" s="74">
        <f t="shared" si="68"/>
        <v>0</v>
      </c>
      <c r="P822" s="74">
        <f t="shared" si="68"/>
        <v>0</v>
      </c>
    </row>
    <row r="823" spans="1:16">
      <c r="A823" s="183"/>
      <c r="B823" s="184"/>
      <c r="C823" s="184"/>
      <c r="D823" s="153"/>
      <c r="E823" s="71" t="str">
        <f>IF(D823&gt;0,IF((LEFT(D823,2)=LEFT(Data!C$4,2)),"Intra","Inter"),"")</f>
        <v/>
      </c>
      <c r="F823" s="72">
        <f t="shared" si="64"/>
        <v>0</v>
      </c>
      <c r="G823" s="22"/>
      <c r="H823" s="23"/>
      <c r="I823" s="74">
        <f t="shared" si="65"/>
        <v>0</v>
      </c>
      <c r="J823" s="74">
        <f t="shared" si="66"/>
        <v>0</v>
      </c>
      <c r="K823" s="74">
        <f t="shared" si="66"/>
        <v>0</v>
      </c>
      <c r="M823" s="21"/>
      <c r="N823" s="74">
        <f t="shared" si="67"/>
        <v>0</v>
      </c>
      <c r="O823" s="74">
        <f t="shared" si="68"/>
        <v>0</v>
      </c>
      <c r="P823" s="74">
        <f t="shared" si="68"/>
        <v>0</v>
      </c>
    </row>
    <row r="824" spans="1:16">
      <c r="A824" s="183"/>
      <c r="B824" s="184"/>
      <c r="C824" s="184"/>
      <c r="D824" s="153"/>
      <c r="E824" s="71" t="str">
        <f>IF(D824&gt;0,IF((LEFT(D824,2)=LEFT(Data!C$4,2)),"Intra","Inter"),"")</f>
        <v/>
      </c>
      <c r="F824" s="72">
        <f t="shared" si="64"/>
        <v>0</v>
      </c>
      <c r="G824" s="22"/>
      <c r="H824" s="23"/>
      <c r="I824" s="74">
        <f t="shared" si="65"/>
        <v>0</v>
      </c>
      <c r="J824" s="74">
        <f t="shared" si="66"/>
        <v>0</v>
      </c>
      <c r="K824" s="74">
        <f t="shared" si="66"/>
        <v>0</v>
      </c>
      <c r="M824" s="21"/>
      <c r="N824" s="74">
        <f t="shared" si="67"/>
        <v>0</v>
      </c>
      <c r="O824" s="74">
        <f t="shared" si="68"/>
        <v>0</v>
      </c>
      <c r="P824" s="74">
        <f t="shared" si="68"/>
        <v>0</v>
      </c>
    </row>
    <row r="825" spans="1:16">
      <c r="A825" s="183"/>
      <c r="B825" s="184"/>
      <c r="C825" s="184"/>
      <c r="D825" s="153"/>
      <c r="E825" s="71" t="str">
        <f>IF(D825&gt;0,IF((LEFT(D825,2)=LEFT(Data!C$4,2)),"Intra","Inter"),"")</f>
        <v/>
      </c>
      <c r="F825" s="72">
        <f t="shared" si="64"/>
        <v>0</v>
      </c>
      <c r="G825" s="22"/>
      <c r="H825" s="23"/>
      <c r="I825" s="74">
        <f t="shared" si="65"/>
        <v>0</v>
      </c>
      <c r="J825" s="74">
        <f t="shared" si="66"/>
        <v>0</v>
      </c>
      <c r="K825" s="74">
        <f t="shared" si="66"/>
        <v>0</v>
      </c>
      <c r="M825" s="21"/>
      <c r="N825" s="74">
        <f t="shared" si="67"/>
        <v>0</v>
      </c>
      <c r="O825" s="74">
        <f t="shared" si="68"/>
        <v>0</v>
      </c>
      <c r="P825" s="74">
        <f t="shared" si="68"/>
        <v>0</v>
      </c>
    </row>
    <row r="826" spans="1:16">
      <c r="A826" s="183"/>
      <c r="B826" s="184"/>
      <c r="C826" s="184"/>
      <c r="D826" s="153"/>
      <c r="E826" s="71" t="str">
        <f>IF(D826&gt;0,IF((LEFT(D826,2)=LEFT(Data!C$4,2)),"Intra","Inter"),"")</f>
        <v/>
      </c>
      <c r="F826" s="72">
        <f t="shared" si="64"/>
        <v>0</v>
      </c>
      <c r="G826" s="22"/>
      <c r="H826" s="23"/>
      <c r="I826" s="74">
        <f t="shared" si="65"/>
        <v>0</v>
      </c>
      <c r="J826" s="74">
        <f t="shared" si="66"/>
        <v>0</v>
      </c>
      <c r="K826" s="74">
        <f t="shared" si="66"/>
        <v>0</v>
      </c>
      <c r="M826" s="21"/>
      <c r="N826" s="74">
        <f t="shared" si="67"/>
        <v>0</v>
      </c>
      <c r="O826" s="74">
        <f t="shared" si="68"/>
        <v>0</v>
      </c>
      <c r="P826" s="74">
        <f t="shared" si="68"/>
        <v>0</v>
      </c>
    </row>
    <row r="827" spans="1:16">
      <c r="A827" s="183"/>
      <c r="B827" s="184"/>
      <c r="C827" s="184"/>
      <c r="D827" s="153"/>
      <c r="E827" s="71" t="str">
        <f>IF(D827&gt;0,IF((LEFT(D827,2)=LEFT(Data!C$4,2)),"Intra","Inter"),"")</f>
        <v/>
      </c>
      <c r="F827" s="72">
        <f t="shared" si="64"/>
        <v>0</v>
      </c>
      <c r="G827" s="22"/>
      <c r="H827" s="23"/>
      <c r="I827" s="74">
        <f t="shared" si="65"/>
        <v>0</v>
      </c>
      <c r="J827" s="74">
        <f t="shared" si="66"/>
        <v>0</v>
      </c>
      <c r="K827" s="74">
        <f t="shared" si="66"/>
        <v>0</v>
      </c>
      <c r="M827" s="21"/>
      <c r="N827" s="74">
        <f t="shared" si="67"/>
        <v>0</v>
      </c>
      <c r="O827" s="74">
        <f t="shared" si="68"/>
        <v>0</v>
      </c>
      <c r="P827" s="74">
        <f t="shared" si="68"/>
        <v>0</v>
      </c>
    </row>
    <row r="828" spans="1:16">
      <c r="A828" s="183"/>
      <c r="B828" s="184"/>
      <c r="C828" s="184"/>
      <c r="D828" s="153"/>
      <c r="E828" s="71" t="str">
        <f>IF(D828&gt;0,IF((LEFT(D828,2)=LEFT(Data!C$4,2)),"Intra","Inter"),"")</f>
        <v/>
      </c>
      <c r="F828" s="72">
        <f t="shared" si="64"/>
        <v>0</v>
      </c>
      <c r="G828" s="22"/>
      <c r="H828" s="23"/>
      <c r="I828" s="74">
        <f t="shared" si="65"/>
        <v>0</v>
      </c>
      <c r="J828" s="74">
        <f t="shared" si="66"/>
        <v>0</v>
      </c>
      <c r="K828" s="74">
        <f t="shared" si="66"/>
        <v>0</v>
      </c>
      <c r="M828" s="21"/>
      <c r="N828" s="74">
        <f t="shared" si="67"/>
        <v>0</v>
      </c>
      <c r="O828" s="74">
        <f t="shared" si="68"/>
        <v>0</v>
      </c>
      <c r="P828" s="74">
        <f t="shared" si="68"/>
        <v>0</v>
      </c>
    </row>
    <row r="829" spans="1:16">
      <c r="A829" s="183"/>
      <c r="B829" s="184"/>
      <c r="C829" s="184"/>
      <c r="D829" s="153"/>
      <c r="E829" s="71" t="str">
        <f>IF(D829&gt;0,IF((LEFT(D829,2)=LEFT(Data!C$4,2)),"Intra","Inter"),"")</f>
        <v/>
      </c>
      <c r="F829" s="72">
        <f t="shared" si="64"/>
        <v>0</v>
      </c>
      <c r="G829" s="22"/>
      <c r="H829" s="23"/>
      <c r="I829" s="74">
        <f t="shared" si="65"/>
        <v>0</v>
      </c>
      <c r="J829" s="74">
        <f t="shared" si="66"/>
        <v>0</v>
      </c>
      <c r="K829" s="74">
        <f t="shared" si="66"/>
        <v>0</v>
      </c>
      <c r="M829" s="21"/>
      <c r="N829" s="74">
        <f t="shared" si="67"/>
        <v>0</v>
      </c>
      <c r="O829" s="74">
        <f t="shared" si="68"/>
        <v>0</v>
      </c>
      <c r="P829" s="74">
        <f t="shared" si="68"/>
        <v>0</v>
      </c>
    </row>
    <row r="830" spans="1:16">
      <c r="A830" s="183"/>
      <c r="B830" s="184"/>
      <c r="C830" s="184"/>
      <c r="D830" s="153"/>
      <c r="E830" s="71" t="str">
        <f>IF(D830&gt;0,IF((LEFT(D830,2)=LEFT(Data!C$4,2)),"Intra","Inter"),"")</f>
        <v/>
      </c>
      <c r="F830" s="72">
        <f t="shared" si="64"/>
        <v>0</v>
      </c>
      <c r="G830" s="22"/>
      <c r="H830" s="23"/>
      <c r="I830" s="74">
        <f t="shared" si="65"/>
        <v>0</v>
      </c>
      <c r="J830" s="74">
        <f t="shared" si="66"/>
        <v>0</v>
      </c>
      <c r="K830" s="74">
        <f t="shared" si="66"/>
        <v>0</v>
      </c>
      <c r="M830" s="21"/>
      <c r="N830" s="74">
        <f t="shared" si="67"/>
        <v>0</v>
      </c>
      <c r="O830" s="74">
        <f t="shared" si="68"/>
        <v>0</v>
      </c>
      <c r="P830" s="74">
        <f t="shared" si="68"/>
        <v>0</v>
      </c>
    </row>
    <row r="831" spans="1:16">
      <c r="A831" s="183"/>
      <c r="B831" s="184"/>
      <c r="C831" s="184"/>
      <c r="D831" s="153"/>
      <c r="E831" s="71" t="str">
        <f>IF(D831&gt;0,IF((LEFT(D831,2)=LEFT(Data!C$4,2)),"Intra","Inter"),"")</f>
        <v/>
      </c>
      <c r="F831" s="72">
        <f t="shared" si="64"/>
        <v>0</v>
      </c>
      <c r="G831" s="22"/>
      <c r="H831" s="23"/>
      <c r="I831" s="74">
        <f t="shared" si="65"/>
        <v>0</v>
      </c>
      <c r="J831" s="74">
        <f t="shared" si="66"/>
        <v>0</v>
      </c>
      <c r="K831" s="74">
        <f t="shared" si="66"/>
        <v>0</v>
      </c>
      <c r="M831" s="21"/>
      <c r="N831" s="74">
        <f t="shared" si="67"/>
        <v>0</v>
      </c>
      <c r="O831" s="74">
        <f t="shared" si="68"/>
        <v>0</v>
      </c>
      <c r="P831" s="74">
        <f t="shared" si="68"/>
        <v>0</v>
      </c>
    </row>
    <row r="832" spans="1:16">
      <c r="A832" s="183"/>
      <c r="B832" s="184"/>
      <c r="C832" s="184"/>
      <c r="D832" s="153"/>
      <c r="E832" s="71" t="str">
        <f>IF(D832&gt;0,IF((LEFT(D832,2)=LEFT(Data!C$4,2)),"Intra","Inter"),"")</f>
        <v/>
      </c>
      <c r="F832" s="72">
        <f t="shared" si="64"/>
        <v>0</v>
      </c>
      <c r="G832" s="22"/>
      <c r="H832" s="23"/>
      <c r="I832" s="74">
        <f t="shared" si="65"/>
        <v>0</v>
      </c>
      <c r="J832" s="74">
        <f t="shared" si="66"/>
        <v>0</v>
      </c>
      <c r="K832" s="74">
        <f t="shared" si="66"/>
        <v>0</v>
      </c>
      <c r="M832" s="21"/>
      <c r="N832" s="74">
        <f t="shared" si="67"/>
        <v>0</v>
      </c>
      <c r="O832" s="74">
        <f t="shared" si="68"/>
        <v>0</v>
      </c>
      <c r="P832" s="74">
        <f t="shared" si="68"/>
        <v>0</v>
      </c>
    </row>
    <row r="833" spans="1:16">
      <c r="A833" s="183"/>
      <c r="B833" s="184"/>
      <c r="C833" s="184"/>
      <c r="D833" s="153"/>
      <c r="E833" s="71" t="str">
        <f>IF(D833&gt;0,IF((LEFT(D833,2)=LEFT(Data!C$4,2)),"Intra","Inter"),"")</f>
        <v/>
      </c>
      <c r="F833" s="72">
        <f t="shared" ref="F833:F896" si="69">ROUND(G833+I833+J833+K833,0)</f>
        <v>0</v>
      </c>
      <c r="G833" s="22"/>
      <c r="H833" s="23"/>
      <c r="I833" s="74">
        <f t="shared" si="65"/>
        <v>0</v>
      </c>
      <c r="J833" s="74">
        <f t="shared" si="66"/>
        <v>0</v>
      </c>
      <c r="K833" s="74">
        <f t="shared" si="66"/>
        <v>0</v>
      </c>
      <c r="M833" s="21"/>
      <c r="N833" s="74">
        <f t="shared" si="67"/>
        <v>0</v>
      </c>
      <c r="O833" s="74">
        <f t="shared" si="68"/>
        <v>0</v>
      </c>
      <c r="P833" s="74">
        <f t="shared" si="68"/>
        <v>0</v>
      </c>
    </row>
    <row r="834" spans="1:16">
      <c r="A834" s="183"/>
      <c r="B834" s="184"/>
      <c r="C834" s="184"/>
      <c r="D834" s="153"/>
      <c r="E834" s="71" t="str">
        <f>IF(D834&gt;0,IF((LEFT(D834,2)=LEFT(Data!C$4,2)),"Intra","Inter"),"")</f>
        <v/>
      </c>
      <c r="F834" s="72">
        <f t="shared" si="69"/>
        <v>0</v>
      </c>
      <c r="G834" s="22"/>
      <c r="H834" s="23"/>
      <c r="I834" s="74">
        <f t="shared" si="65"/>
        <v>0</v>
      </c>
      <c r="J834" s="74">
        <f t="shared" si="66"/>
        <v>0</v>
      </c>
      <c r="K834" s="74">
        <f t="shared" si="66"/>
        <v>0</v>
      </c>
      <c r="M834" s="21"/>
      <c r="N834" s="74">
        <f t="shared" si="67"/>
        <v>0</v>
      </c>
      <c r="O834" s="74">
        <f t="shared" si="68"/>
        <v>0</v>
      </c>
      <c r="P834" s="74">
        <f t="shared" si="68"/>
        <v>0</v>
      </c>
    </row>
    <row r="835" spans="1:16">
      <c r="A835" s="183"/>
      <c r="B835" s="184"/>
      <c r="C835" s="184"/>
      <c r="D835" s="153"/>
      <c r="E835" s="71" t="str">
        <f>IF(D835&gt;0,IF((LEFT(D835,2)=LEFT(Data!C$4,2)),"Intra","Inter"),"")</f>
        <v/>
      </c>
      <c r="F835" s="72">
        <f t="shared" si="69"/>
        <v>0</v>
      </c>
      <c r="G835" s="22"/>
      <c r="H835" s="23"/>
      <c r="I835" s="74">
        <f t="shared" si="65"/>
        <v>0</v>
      </c>
      <c r="J835" s="74">
        <f t="shared" si="66"/>
        <v>0</v>
      </c>
      <c r="K835" s="74">
        <f t="shared" si="66"/>
        <v>0</v>
      </c>
      <c r="M835" s="21"/>
      <c r="N835" s="74">
        <f t="shared" si="67"/>
        <v>0</v>
      </c>
      <c r="O835" s="74">
        <f t="shared" si="68"/>
        <v>0</v>
      </c>
      <c r="P835" s="74">
        <f t="shared" si="68"/>
        <v>0</v>
      </c>
    </row>
    <row r="836" spans="1:16">
      <c r="A836" s="183"/>
      <c r="B836" s="184"/>
      <c r="C836" s="184"/>
      <c r="D836" s="153"/>
      <c r="E836" s="71" t="str">
        <f>IF(D836&gt;0,IF((LEFT(D836,2)=LEFT(Data!C$4,2)),"Intra","Inter"),"")</f>
        <v/>
      </c>
      <c r="F836" s="72">
        <f t="shared" si="69"/>
        <v>0</v>
      </c>
      <c r="G836" s="22"/>
      <c r="H836" s="23"/>
      <c r="I836" s="74">
        <f t="shared" si="65"/>
        <v>0</v>
      </c>
      <c r="J836" s="74">
        <f t="shared" si="66"/>
        <v>0</v>
      </c>
      <c r="K836" s="74">
        <f t="shared" si="66"/>
        <v>0</v>
      </c>
      <c r="M836" s="21"/>
      <c r="N836" s="74">
        <f t="shared" si="67"/>
        <v>0</v>
      </c>
      <c r="O836" s="74">
        <f t="shared" si="68"/>
        <v>0</v>
      </c>
      <c r="P836" s="74">
        <f t="shared" si="68"/>
        <v>0</v>
      </c>
    </row>
    <row r="837" spans="1:16">
      <c r="A837" s="183"/>
      <c r="B837" s="184"/>
      <c r="C837" s="184"/>
      <c r="D837" s="153"/>
      <c r="E837" s="71" t="str">
        <f>IF(D837&gt;0,IF((LEFT(D837,2)=LEFT(Data!C$4,2)),"Intra","Inter"),"")</f>
        <v/>
      </c>
      <c r="F837" s="72">
        <f t="shared" si="69"/>
        <v>0</v>
      </c>
      <c r="G837" s="22"/>
      <c r="H837" s="23"/>
      <c r="I837" s="74">
        <f t="shared" si="65"/>
        <v>0</v>
      </c>
      <c r="J837" s="74">
        <f t="shared" si="66"/>
        <v>0</v>
      </c>
      <c r="K837" s="74">
        <f t="shared" si="66"/>
        <v>0</v>
      </c>
      <c r="M837" s="21"/>
      <c r="N837" s="74">
        <f t="shared" si="67"/>
        <v>0</v>
      </c>
      <c r="O837" s="74">
        <f t="shared" si="68"/>
        <v>0</v>
      </c>
      <c r="P837" s="74">
        <f t="shared" si="68"/>
        <v>0</v>
      </c>
    </row>
    <row r="838" spans="1:16">
      <c r="A838" s="183"/>
      <c r="B838" s="184"/>
      <c r="C838" s="184"/>
      <c r="D838" s="153"/>
      <c r="E838" s="71" t="str">
        <f>IF(D838&gt;0,IF((LEFT(D838,2)=LEFT(Data!C$4,2)),"Intra","Inter"),"")</f>
        <v/>
      </c>
      <c r="F838" s="72">
        <f t="shared" si="69"/>
        <v>0</v>
      </c>
      <c r="G838" s="22"/>
      <c r="H838" s="23"/>
      <c r="I838" s="74">
        <f t="shared" si="65"/>
        <v>0</v>
      </c>
      <c r="J838" s="74">
        <f t="shared" si="66"/>
        <v>0</v>
      </c>
      <c r="K838" s="74">
        <f t="shared" si="66"/>
        <v>0</v>
      </c>
      <c r="M838" s="21"/>
      <c r="N838" s="74">
        <f t="shared" si="67"/>
        <v>0</v>
      </c>
      <c r="O838" s="74">
        <f t="shared" si="68"/>
        <v>0</v>
      </c>
      <c r="P838" s="74">
        <f t="shared" si="68"/>
        <v>0</v>
      </c>
    </row>
    <row r="839" spans="1:16">
      <c r="A839" s="183"/>
      <c r="B839" s="184"/>
      <c r="C839" s="184"/>
      <c r="D839" s="153"/>
      <c r="E839" s="71" t="str">
        <f>IF(D839&gt;0,IF((LEFT(D839,2)=LEFT(Data!C$4,2)),"Intra","Inter"),"")</f>
        <v/>
      </c>
      <c r="F839" s="72">
        <f t="shared" si="69"/>
        <v>0</v>
      </c>
      <c r="G839" s="22"/>
      <c r="H839" s="23"/>
      <c r="I839" s="74">
        <f t="shared" si="65"/>
        <v>0</v>
      </c>
      <c r="J839" s="74">
        <f t="shared" si="66"/>
        <v>0</v>
      </c>
      <c r="K839" s="74">
        <f t="shared" si="66"/>
        <v>0</v>
      </c>
      <c r="M839" s="21"/>
      <c r="N839" s="74">
        <f t="shared" si="67"/>
        <v>0</v>
      </c>
      <c r="O839" s="74">
        <f t="shared" si="68"/>
        <v>0</v>
      </c>
      <c r="P839" s="74">
        <f t="shared" si="68"/>
        <v>0</v>
      </c>
    </row>
    <row r="840" spans="1:16">
      <c r="A840" s="183"/>
      <c r="B840" s="184"/>
      <c r="C840" s="184"/>
      <c r="D840" s="153"/>
      <c r="E840" s="71" t="str">
        <f>IF(D840&gt;0,IF((LEFT(D840,2)=LEFT(Data!C$4,2)),"Intra","Inter"),"")</f>
        <v/>
      </c>
      <c r="F840" s="72">
        <f t="shared" si="69"/>
        <v>0</v>
      </c>
      <c r="G840" s="22"/>
      <c r="H840" s="23"/>
      <c r="I840" s="74">
        <f t="shared" si="65"/>
        <v>0</v>
      </c>
      <c r="J840" s="74">
        <f t="shared" si="66"/>
        <v>0</v>
      </c>
      <c r="K840" s="74">
        <f t="shared" si="66"/>
        <v>0</v>
      </c>
      <c r="M840" s="21"/>
      <c r="N840" s="74">
        <f t="shared" si="67"/>
        <v>0</v>
      </c>
      <c r="O840" s="74">
        <f t="shared" si="68"/>
        <v>0</v>
      </c>
      <c r="P840" s="74">
        <f t="shared" si="68"/>
        <v>0</v>
      </c>
    </row>
    <row r="841" spans="1:16">
      <c r="A841" s="183"/>
      <c r="B841" s="184"/>
      <c r="C841" s="184"/>
      <c r="D841" s="153"/>
      <c r="E841" s="71" t="str">
        <f>IF(D841&gt;0,IF((LEFT(D841,2)=LEFT(Data!C$4,2)),"Intra","Inter"),"")</f>
        <v/>
      </c>
      <c r="F841" s="72">
        <f t="shared" si="69"/>
        <v>0</v>
      </c>
      <c r="G841" s="22"/>
      <c r="H841" s="23"/>
      <c r="I841" s="74">
        <f t="shared" si="65"/>
        <v>0</v>
      </c>
      <c r="J841" s="74">
        <f t="shared" si="66"/>
        <v>0</v>
      </c>
      <c r="K841" s="74">
        <f t="shared" si="66"/>
        <v>0</v>
      </c>
      <c r="M841" s="21"/>
      <c r="N841" s="74">
        <f t="shared" si="67"/>
        <v>0</v>
      </c>
      <c r="O841" s="74">
        <f t="shared" si="68"/>
        <v>0</v>
      </c>
      <c r="P841" s="74">
        <f t="shared" si="68"/>
        <v>0</v>
      </c>
    </row>
    <row r="842" spans="1:16">
      <c r="A842" s="183"/>
      <c r="B842" s="184"/>
      <c r="C842" s="184"/>
      <c r="D842" s="153"/>
      <c r="E842" s="71" t="str">
        <f>IF(D842&gt;0,IF((LEFT(D842,2)=LEFT(Data!C$4,2)),"Intra","Inter"),"")</f>
        <v/>
      </c>
      <c r="F842" s="72">
        <f t="shared" si="69"/>
        <v>0</v>
      </c>
      <c r="G842" s="22"/>
      <c r="H842" s="23"/>
      <c r="I842" s="74">
        <f t="shared" si="65"/>
        <v>0</v>
      </c>
      <c r="J842" s="74">
        <f t="shared" si="66"/>
        <v>0</v>
      </c>
      <c r="K842" s="74">
        <f t="shared" si="66"/>
        <v>0</v>
      </c>
      <c r="M842" s="21"/>
      <c r="N842" s="74">
        <f t="shared" si="67"/>
        <v>0</v>
      </c>
      <c r="O842" s="74">
        <f t="shared" si="68"/>
        <v>0</v>
      </c>
      <c r="P842" s="74">
        <f t="shared" si="68"/>
        <v>0</v>
      </c>
    </row>
    <row r="843" spans="1:16">
      <c r="A843" s="183"/>
      <c r="B843" s="184"/>
      <c r="C843" s="184"/>
      <c r="D843" s="153"/>
      <c r="E843" s="71" t="str">
        <f>IF(D843&gt;0,IF((LEFT(D843,2)=LEFT(Data!C$4,2)),"Intra","Inter"),"")</f>
        <v/>
      </c>
      <c r="F843" s="72">
        <f t="shared" si="69"/>
        <v>0</v>
      </c>
      <c r="G843" s="22"/>
      <c r="H843" s="23"/>
      <c r="I843" s="74">
        <f t="shared" si="65"/>
        <v>0</v>
      </c>
      <c r="J843" s="74">
        <f t="shared" si="66"/>
        <v>0</v>
      </c>
      <c r="K843" s="74">
        <f t="shared" si="66"/>
        <v>0</v>
      </c>
      <c r="M843" s="21"/>
      <c r="N843" s="74">
        <f t="shared" si="67"/>
        <v>0</v>
      </c>
      <c r="O843" s="74">
        <f t="shared" si="68"/>
        <v>0</v>
      </c>
      <c r="P843" s="74">
        <f t="shared" si="68"/>
        <v>0</v>
      </c>
    </row>
    <row r="844" spans="1:16">
      <c r="A844" s="183"/>
      <c r="B844" s="184"/>
      <c r="C844" s="184"/>
      <c r="D844" s="153"/>
      <c r="E844" s="71" t="str">
        <f>IF(D844&gt;0,IF((LEFT(D844,2)=LEFT(Data!C$4,2)),"Intra","Inter"),"")</f>
        <v/>
      </c>
      <c r="F844" s="72">
        <f t="shared" si="69"/>
        <v>0</v>
      </c>
      <c r="G844" s="22"/>
      <c r="H844" s="23"/>
      <c r="I844" s="74">
        <f t="shared" ref="I844:I907" si="70">IF($E844="inter",IF($H844&lt;&gt;"Exempt",IF($H844&lt;&gt;"Non GST",($G844*($H844)),(0)),(0)),(0))</f>
        <v>0</v>
      </c>
      <c r="J844" s="74">
        <f t="shared" ref="J844:K875" si="71">IF($E844="intra",IF($H844&lt;&gt;"Exempt",IF($H844&lt;&gt;"Non GST",($G844*($H844/2)),(0)),(0)),(0))</f>
        <v>0</v>
      </c>
      <c r="K844" s="74">
        <f t="shared" si="71"/>
        <v>0</v>
      </c>
      <c r="M844" s="21"/>
      <c r="N844" s="74">
        <f t="shared" ref="N844:N907" si="72">IF($M844="Yes",IF($E844="Inter",($G844*(2%)),(0)),(0))</f>
        <v>0</v>
      </c>
      <c r="O844" s="74">
        <f t="shared" ref="O844:P875" si="73">IF($M844="Yes",IF($E844="Intra",($G844*(1%)),(0)),(0))</f>
        <v>0</v>
      </c>
      <c r="P844" s="74">
        <f t="shared" si="73"/>
        <v>0</v>
      </c>
    </row>
    <row r="845" spans="1:16">
      <c r="A845" s="183"/>
      <c r="B845" s="184"/>
      <c r="C845" s="184"/>
      <c r="D845" s="153"/>
      <c r="E845" s="71" t="str">
        <f>IF(D845&gt;0,IF((LEFT(D845,2)=LEFT(Data!C$4,2)),"Intra","Inter"),"")</f>
        <v/>
      </c>
      <c r="F845" s="72">
        <f t="shared" si="69"/>
        <v>0</v>
      </c>
      <c r="G845" s="22"/>
      <c r="H845" s="23"/>
      <c r="I845" s="74">
        <f t="shared" si="70"/>
        <v>0</v>
      </c>
      <c r="J845" s="74">
        <f t="shared" si="71"/>
        <v>0</v>
      </c>
      <c r="K845" s="74">
        <f t="shared" si="71"/>
        <v>0</v>
      </c>
      <c r="M845" s="21"/>
      <c r="N845" s="74">
        <f t="shared" si="72"/>
        <v>0</v>
      </c>
      <c r="O845" s="74">
        <f t="shared" si="73"/>
        <v>0</v>
      </c>
      <c r="P845" s="74">
        <f t="shared" si="73"/>
        <v>0</v>
      </c>
    </row>
    <row r="846" spans="1:16">
      <c r="A846" s="183"/>
      <c r="B846" s="184"/>
      <c r="C846" s="184"/>
      <c r="D846" s="153"/>
      <c r="E846" s="71" t="str">
        <f>IF(D846&gt;0,IF((LEFT(D846,2)=LEFT(Data!C$4,2)),"Intra","Inter"),"")</f>
        <v/>
      </c>
      <c r="F846" s="72">
        <f t="shared" si="69"/>
        <v>0</v>
      </c>
      <c r="G846" s="22"/>
      <c r="H846" s="23"/>
      <c r="I846" s="74">
        <f t="shared" si="70"/>
        <v>0</v>
      </c>
      <c r="J846" s="74">
        <f t="shared" si="71"/>
        <v>0</v>
      </c>
      <c r="K846" s="74">
        <f t="shared" si="71"/>
        <v>0</v>
      </c>
      <c r="M846" s="21"/>
      <c r="N846" s="74">
        <f t="shared" si="72"/>
        <v>0</v>
      </c>
      <c r="O846" s="74">
        <f t="shared" si="73"/>
        <v>0</v>
      </c>
      <c r="P846" s="74">
        <f t="shared" si="73"/>
        <v>0</v>
      </c>
    </row>
    <row r="847" spans="1:16">
      <c r="A847" s="183"/>
      <c r="B847" s="184"/>
      <c r="C847" s="184"/>
      <c r="D847" s="153"/>
      <c r="E847" s="71" t="str">
        <f>IF(D847&gt;0,IF((LEFT(D847,2)=LEFT(Data!C$4,2)),"Intra","Inter"),"")</f>
        <v/>
      </c>
      <c r="F847" s="72">
        <f t="shared" si="69"/>
        <v>0</v>
      </c>
      <c r="G847" s="22"/>
      <c r="H847" s="23"/>
      <c r="I847" s="74">
        <f t="shared" si="70"/>
        <v>0</v>
      </c>
      <c r="J847" s="74">
        <f t="shared" si="71"/>
        <v>0</v>
      </c>
      <c r="K847" s="74">
        <f t="shared" si="71"/>
        <v>0</v>
      </c>
      <c r="M847" s="21"/>
      <c r="N847" s="74">
        <f t="shared" si="72"/>
        <v>0</v>
      </c>
      <c r="O847" s="74">
        <f t="shared" si="73"/>
        <v>0</v>
      </c>
      <c r="P847" s="74">
        <f t="shared" si="73"/>
        <v>0</v>
      </c>
    </row>
    <row r="848" spans="1:16">
      <c r="A848" s="183"/>
      <c r="B848" s="184"/>
      <c r="C848" s="184"/>
      <c r="D848" s="153"/>
      <c r="E848" s="71" t="str">
        <f>IF(D848&gt;0,IF((LEFT(D848,2)=LEFT(Data!C$4,2)),"Intra","Inter"),"")</f>
        <v/>
      </c>
      <c r="F848" s="72">
        <f t="shared" si="69"/>
        <v>0</v>
      </c>
      <c r="G848" s="22"/>
      <c r="H848" s="23"/>
      <c r="I848" s="74">
        <f t="shared" si="70"/>
        <v>0</v>
      </c>
      <c r="J848" s="74">
        <f t="shared" si="71"/>
        <v>0</v>
      </c>
      <c r="K848" s="74">
        <f t="shared" si="71"/>
        <v>0</v>
      </c>
      <c r="M848" s="21"/>
      <c r="N848" s="74">
        <f t="shared" si="72"/>
        <v>0</v>
      </c>
      <c r="O848" s="74">
        <f t="shared" si="73"/>
        <v>0</v>
      </c>
      <c r="P848" s="74">
        <f t="shared" si="73"/>
        <v>0</v>
      </c>
    </row>
    <row r="849" spans="1:16">
      <c r="A849" s="183"/>
      <c r="B849" s="184"/>
      <c r="C849" s="184"/>
      <c r="D849" s="153"/>
      <c r="E849" s="71" t="str">
        <f>IF(D849&gt;0,IF((LEFT(D849,2)=LEFT(Data!C$4,2)),"Intra","Inter"),"")</f>
        <v/>
      </c>
      <c r="F849" s="72">
        <f t="shared" si="69"/>
        <v>0</v>
      </c>
      <c r="G849" s="22"/>
      <c r="H849" s="23"/>
      <c r="I849" s="74">
        <f t="shared" si="70"/>
        <v>0</v>
      </c>
      <c r="J849" s="74">
        <f t="shared" si="71"/>
        <v>0</v>
      </c>
      <c r="K849" s="74">
        <f t="shared" si="71"/>
        <v>0</v>
      </c>
      <c r="M849" s="21"/>
      <c r="N849" s="74">
        <f t="shared" si="72"/>
        <v>0</v>
      </c>
      <c r="O849" s="74">
        <f t="shared" si="73"/>
        <v>0</v>
      </c>
      <c r="P849" s="74">
        <f t="shared" si="73"/>
        <v>0</v>
      </c>
    </row>
    <row r="850" spans="1:16">
      <c r="A850" s="183"/>
      <c r="B850" s="184"/>
      <c r="C850" s="184"/>
      <c r="D850" s="153"/>
      <c r="E850" s="71" t="str">
        <f>IF(D850&gt;0,IF((LEFT(D850,2)=LEFT(Data!C$4,2)),"Intra","Inter"),"")</f>
        <v/>
      </c>
      <c r="F850" s="72">
        <f t="shared" si="69"/>
        <v>0</v>
      </c>
      <c r="G850" s="22"/>
      <c r="H850" s="23"/>
      <c r="I850" s="74">
        <f t="shared" si="70"/>
        <v>0</v>
      </c>
      <c r="J850" s="74">
        <f t="shared" si="71"/>
        <v>0</v>
      </c>
      <c r="K850" s="74">
        <f t="shared" si="71"/>
        <v>0</v>
      </c>
      <c r="M850" s="21"/>
      <c r="N850" s="74">
        <f t="shared" si="72"/>
        <v>0</v>
      </c>
      <c r="O850" s="74">
        <f t="shared" si="73"/>
        <v>0</v>
      </c>
      <c r="P850" s="74">
        <f t="shared" si="73"/>
        <v>0</v>
      </c>
    </row>
    <row r="851" spans="1:16">
      <c r="A851" s="183"/>
      <c r="B851" s="184"/>
      <c r="C851" s="184"/>
      <c r="D851" s="153"/>
      <c r="E851" s="71" t="str">
        <f>IF(D851&gt;0,IF((LEFT(D851,2)=LEFT(Data!C$4,2)),"Intra","Inter"),"")</f>
        <v/>
      </c>
      <c r="F851" s="72">
        <f t="shared" si="69"/>
        <v>0</v>
      </c>
      <c r="G851" s="22"/>
      <c r="H851" s="23"/>
      <c r="I851" s="74">
        <f t="shared" si="70"/>
        <v>0</v>
      </c>
      <c r="J851" s="74">
        <f t="shared" si="71"/>
        <v>0</v>
      </c>
      <c r="K851" s="74">
        <f t="shared" si="71"/>
        <v>0</v>
      </c>
      <c r="M851" s="21"/>
      <c r="N851" s="74">
        <f t="shared" si="72"/>
        <v>0</v>
      </c>
      <c r="O851" s="74">
        <f t="shared" si="73"/>
        <v>0</v>
      </c>
      <c r="P851" s="74">
        <f t="shared" si="73"/>
        <v>0</v>
      </c>
    </row>
    <row r="852" spans="1:16">
      <c r="A852" s="183"/>
      <c r="B852" s="184"/>
      <c r="C852" s="184"/>
      <c r="D852" s="153"/>
      <c r="E852" s="71" t="str">
        <f>IF(D852&gt;0,IF((LEFT(D852,2)=LEFT(Data!C$4,2)),"Intra","Inter"),"")</f>
        <v/>
      </c>
      <c r="F852" s="72">
        <f t="shared" si="69"/>
        <v>0</v>
      </c>
      <c r="G852" s="22"/>
      <c r="H852" s="23"/>
      <c r="I852" s="74">
        <f t="shared" si="70"/>
        <v>0</v>
      </c>
      <c r="J852" s="74">
        <f t="shared" si="71"/>
        <v>0</v>
      </c>
      <c r="K852" s="74">
        <f t="shared" si="71"/>
        <v>0</v>
      </c>
      <c r="M852" s="21"/>
      <c r="N852" s="74">
        <f t="shared" si="72"/>
        <v>0</v>
      </c>
      <c r="O852" s="74">
        <f t="shared" si="73"/>
        <v>0</v>
      </c>
      <c r="P852" s="74">
        <f t="shared" si="73"/>
        <v>0</v>
      </c>
    </row>
    <row r="853" spans="1:16">
      <c r="A853" s="183"/>
      <c r="B853" s="184"/>
      <c r="C853" s="184"/>
      <c r="D853" s="153"/>
      <c r="E853" s="71" t="str">
        <f>IF(D853&gt;0,IF((LEFT(D853,2)=LEFT(Data!C$4,2)),"Intra","Inter"),"")</f>
        <v/>
      </c>
      <c r="F853" s="72">
        <f t="shared" si="69"/>
        <v>0</v>
      </c>
      <c r="G853" s="22"/>
      <c r="H853" s="23"/>
      <c r="I853" s="74">
        <f t="shared" si="70"/>
        <v>0</v>
      </c>
      <c r="J853" s="74">
        <f t="shared" si="71"/>
        <v>0</v>
      </c>
      <c r="K853" s="74">
        <f t="shared" si="71"/>
        <v>0</v>
      </c>
      <c r="M853" s="21"/>
      <c r="N853" s="74">
        <f t="shared" si="72"/>
        <v>0</v>
      </c>
      <c r="O853" s="74">
        <f t="shared" si="73"/>
        <v>0</v>
      </c>
      <c r="P853" s="74">
        <f t="shared" si="73"/>
        <v>0</v>
      </c>
    </row>
    <row r="854" spans="1:16">
      <c r="A854" s="183"/>
      <c r="B854" s="184"/>
      <c r="C854" s="184"/>
      <c r="D854" s="153"/>
      <c r="E854" s="71" t="str">
        <f>IF(D854&gt;0,IF((LEFT(D854,2)=LEFT(Data!C$4,2)),"Intra","Inter"),"")</f>
        <v/>
      </c>
      <c r="F854" s="72">
        <f t="shared" si="69"/>
        <v>0</v>
      </c>
      <c r="G854" s="22"/>
      <c r="H854" s="23"/>
      <c r="I854" s="74">
        <f t="shared" si="70"/>
        <v>0</v>
      </c>
      <c r="J854" s="74">
        <f t="shared" si="71"/>
        <v>0</v>
      </c>
      <c r="K854" s="74">
        <f t="shared" si="71"/>
        <v>0</v>
      </c>
      <c r="M854" s="21"/>
      <c r="N854" s="74">
        <f t="shared" si="72"/>
        <v>0</v>
      </c>
      <c r="O854" s="74">
        <f t="shared" si="73"/>
        <v>0</v>
      </c>
      <c r="P854" s="74">
        <f t="shared" si="73"/>
        <v>0</v>
      </c>
    </row>
    <row r="855" spans="1:16">
      <c r="A855" s="183"/>
      <c r="B855" s="184"/>
      <c r="C855" s="184"/>
      <c r="D855" s="153"/>
      <c r="E855" s="71" t="str">
        <f>IF(D855&gt;0,IF((LEFT(D855,2)=LEFT(Data!C$4,2)),"Intra","Inter"),"")</f>
        <v/>
      </c>
      <c r="F855" s="72">
        <f t="shared" si="69"/>
        <v>0</v>
      </c>
      <c r="G855" s="22"/>
      <c r="H855" s="23"/>
      <c r="I855" s="74">
        <f t="shared" si="70"/>
        <v>0</v>
      </c>
      <c r="J855" s="74">
        <f t="shared" si="71"/>
        <v>0</v>
      </c>
      <c r="K855" s="74">
        <f t="shared" si="71"/>
        <v>0</v>
      </c>
      <c r="M855" s="21"/>
      <c r="N855" s="74">
        <f t="shared" si="72"/>
        <v>0</v>
      </c>
      <c r="O855" s="74">
        <f t="shared" si="73"/>
        <v>0</v>
      </c>
      <c r="P855" s="74">
        <f t="shared" si="73"/>
        <v>0</v>
      </c>
    </row>
    <row r="856" spans="1:16">
      <c r="A856" s="183"/>
      <c r="B856" s="184"/>
      <c r="C856" s="184"/>
      <c r="D856" s="153"/>
      <c r="E856" s="71" t="str">
        <f>IF(D856&gt;0,IF((LEFT(D856,2)=LEFT(Data!C$4,2)),"Intra","Inter"),"")</f>
        <v/>
      </c>
      <c r="F856" s="72">
        <f t="shared" si="69"/>
        <v>0</v>
      </c>
      <c r="G856" s="22"/>
      <c r="H856" s="23"/>
      <c r="I856" s="74">
        <f t="shared" si="70"/>
        <v>0</v>
      </c>
      <c r="J856" s="74">
        <f t="shared" si="71"/>
        <v>0</v>
      </c>
      <c r="K856" s="74">
        <f t="shared" si="71"/>
        <v>0</v>
      </c>
      <c r="M856" s="21"/>
      <c r="N856" s="74">
        <f t="shared" si="72"/>
        <v>0</v>
      </c>
      <c r="O856" s="74">
        <f t="shared" si="73"/>
        <v>0</v>
      </c>
      <c r="P856" s="74">
        <f t="shared" si="73"/>
        <v>0</v>
      </c>
    </row>
    <row r="857" spans="1:16">
      <c r="A857" s="183"/>
      <c r="B857" s="184"/>
      <c r="C857" s="184"/>
      <c r="D857" s="153"/>
      <c r="E857" s="71" t="str">
        <f>IF(D857&gt;0,IF((LEFT(D857,2)=LEFT(Data!C$4,2)),"Intra","Inter"),"")</f>
        <v/>
      </c>
      <c r="F857" s="72">
        <f t="shared" si="69"/>
        <v>0</v>
      </c>
      <c r="G857" s="22"/>
      <c r="H857" s="23"/>
      <c r="I857" s="74">
        <f t="shared" si="70"/>
        <v>0</v>
      </c>
      <c r="J857" s="74">
        <f t="shared" si="71"/>
        <v>0</v>
      </c>
      <c r="K857" s="74">
        <f t="shared" si="71"/>
        <v>0</v>
      </c>
      <c r="M857" s="21"/>
      <c r="N857" s="74">
        <f t="shared" si="72"/>
        <v>0</v>
      </c>
      <c r="O857" s="74">
        <f t="shared" si="73"/>
        <v>0</v>
      </c>
      <c r="P857" s="74">
        <f t="shared" si="73"/>
        <v>0</v>
      </c>
    </row>
    <row r="858" spans="1:16">
      <c r="A858" s="183"/>
      <c r="B858" s="184"/>
      <c r="C858" s="184"/>
      <c r="D858" s="153"/>
      <c r="E858" s="71" t="str">
        <f>IF(D858&gt;0,IF((LEFT(D858,2)=LEFT(Data!C$4,2)),"Intra","Inter"),"")</f>
        <v/>
      </c>
      <c r="F858" s="72">
        <f t="shared" si="69"/>
        <v>0</v>
      </c>
      <c r="G858" s="22"/>
      <c r="H858" s="23"/>
      <c r="I858" s="74">
        <f t="shared" si="70"/>
        <v>0</v>
      </c>
      <c r="J858" s="74">
        <f t="shared" si="71"/>
        <v>0</v>
      </c>
      <c r="K858" s="74">
        <f t="shared" si="71"/>
        <v>0</v>
      </c>
      <c r="M858" s="21"/>
      <c r="N858" s="74">
        <f t="shared" si="72"/>
        <v>0</v>
      </c>
      <c r="O858" s="74">
        <f t="shared" si="73"/>
        <v>0</v>
      </c>
      <c r="P858" s="74">
        <f t="shared" si="73"/>
        <v>0</v>
      </c>
    </row>
    <row r="859" spans="1:16">
      <c r="A859" s="183"/>
      <c r="B859" s="184"/>
      <c r="C859" s="184"/>
      <c r="D859" s="153"/>
      <c r="E859" s="71" t="str">
        <f>IF(D859&gt;0,IF((LEFT(D859,2)=LEFT(Data!C$4,2)),"Intra","Inter"),"")</f>
        <v/>
      </c>
      <c r="F859" s="72">
        <f t="shared" si="69"/>
        <v>0</v>
      </c>
      <c r="G859" s="22"/>
      <c r="H859" s="23"/>
      <c r="I859" s="74">
        <f t="shared" si="70"/>
        <v>0</v>
      </c>
      <c r="J859" s="74">
        <f t="shared" si="71"/>
        <v>0</v>
      </c>
      <c r="K859" s="74">
        <f t="shared" si="71"/>
        <v>0</v>
      </c>
      <c r="M859" s="21"/>
      <c r="N859" s="74">
        <f t="shared" si="72"/>
        <v>0</v>
      </c>
      <c r="O859" s="74">
        <f t="shared" si="73"/>
        <v>0</v>
      </c>
      <c r="P859" s="74">
        <f t="shared" si="73"/>
        <v>0</v>
      </c>
    </row>
    <row r="860" spans="1:16">
      <c r="A860" s="183"/>
      <c r="B860" s="184"/>
      <c r="C860" s="184"/>
      <c r="D860" s="153"/>
      <c r="E860" s="71" t="str">
        <f>IF(D860&gt;0,IF((LEFT(D860,2)=LEFT(Data!C$4,2)),"Intra","Inter"),"")</f>
        <v/>
      </c>
      <c r="F860" s="72">
        <f t="shared" si="69"/>
        <v>0</v>
      </c>
      <c r="G860" s="22"/>
      <c r="H860" s="23"/>
      <c r="I860" s="74">
        <f t="shared" si="70"/>
        <v>0</v>
      </c>
      <c r="J860" s="74">
        <f t="shared" si="71"/>
        <v>0</v>
      </c>
      <c r="K860" s="74">
        <f t="shared" si="71"/>
        <v>0</v>
      </c>
      <c r="M860" s="21"/>
      <c r="N860" s="74">
        <f t="shared" si="72"/>
        <v>0</v>
      </c>
      <c r="O860" s="74">
        <f t="shared" si="73"/>
        <v>0</v>
      </c>
      <c r="P860" s="74">
        <f t="shared" si="73"/>
        <v>0</v>
      </c>
    </row>
    <row r="861" spans="1:16">
      <c r="A861" s="183"/>
      <c r="B861" s="184"/>
      <c r="C861" s="184"/>
      <c r="D861" s="153"/>
      <c r="E861" s="71" t="str">
        <f>IF(D861&gt;0,IF((LEFT(D861,2)=LEFT(Data!C$4,2)),"Intra","Inter"),"")</f>
        <v/>
      </c>
      <c r="F861" s="72">
        <f t="shared" si="69"/>
        <v>0</v>
      </c>
      <c r="G861" s="22"/>
      <c r="H861" s="23"/>
      <c r="I861" s="74">
        <f t="shared" si="70"/>
        <v>0</v>
      </c>
      <c r="J861" s="74">
        <f t="shared" si="71"/>
        <v>0</v>
      </c>
      <c r="K861" s="74">
        <f t="shared" si="71"/>
        <v>0</v>
      </c>
      <c r="M861" s="21"/>
      <c r="N861" s="74">
        <f t="shared" si="72"/>
        <v>0</v>
      </c>
      <c r="O861" s="74">
        <f t="shared" si="73"/>
        <v>0</v>
      </c>
      <c r="P861" s="74">
        <f t="shared" si="73"/>
        <v>0</v>
      </c>
    </row>
    <row r="862" spans="1:16">
      <c r="A862" s="183"/>
      <c r="B862" s="184"/>
      <c r="C862" s="184"/>
      <c r="D862" s="153"/>
      <c r="E862" s="71" t="str">
        <f>IF(D862&gt;0,IF((LEFT(D862,2)=LEFT(Data!C$4,2)),"Intra","Inter"),"")</f>
        <v/>
      </c>
      <c r="F862" s="72">
        <f t="shared" si="69"/>
        <v>0</v>
      </c>
      <c r="G862" s="22"/>
      <c r="H862" s="23"/>
      <c r="I862" s="74">
        <f t="shared" si="70"/>
        <v>0</v>
      </c>
      <c r="J862" s="74">
        <f t="shared" si="71"/>
        <v>0</v>
      </c>
      <c r="K862" s="74">
        <f t="shared" si="71"/>
        <v>0</v>
      </c>
      <c r="M862" s="21"/>
      <c r="N862" s="74">
        <f t="shared" si="72"/>
        <v>0</v>
      </c>
      <c r="O862" s="74">
        <f t="shared" si="73"/>
        <v>0</v>
      </c>
      <c r="P862" s="74">
        <f t="shared" si="73"/>
        <v>0</v>
      </c>
    </row>
    <row r="863" spans="1:16">
      <c r="A863" s="183"/>
      <c r="B863" s="184"/>
      <c r="C863" s="184"/>
      <c r="D863" s="153"/>
      <c r="E863" s="71" t="str">
        <f>IF(D863&gt;0,IF((LEFT(D863,2)=LEFT(Data!C$4,2)),"Intra","Inter"),"")</f>
        <v/>
      </c>
      <c r="F863" s="72">
        <f t="shared" si="69"/>
        <v>0</v>
      </c>
      <c r="G863" s="22"/>
      <c r="H863" s="23"/>
      <c r="I863" s="74">
        <f t="shared" si="70"/>
        <v>0</v>
      </c>
      <c r="J863" s="74">
        <f t="shared" si="71"/>
        <v>0</v>
      </c>
      <c r="K863" s="74">
        <f t="shared" si="71"/>
        <v>0</v>
      </c>
      <c r="M863" s="21"/>
      <c r="N863" s="74">
        <f t="shared" si="72"/>
        <v>0</v>
      </c>
      <c r="O863" s="74">
        <f t="shared" si="73"/>
        <v>0</v>
      </c>
      <c r="P863" s="74">
        <f t="shared" si="73"/>
        <v>0</v>
      </c>
    </row>
    <row r="864" spans="1:16">
      <c r="A864" s="183"/>
      <c r="B864" s="184"/>
      <c r="C864" s="184"/>
      <c r="D864" s="153"/>
      <c r="E864" s="71" t="str">
        <f>IF(D864&gt;0,IF((LEFT(D864,2)=LEFT(Data!C$4,2)),"Intra","Inter"),"")</f>
        <v/>
      </c>
      <c r="F864" s="72">
        <f t="shared" si="69"/>
        <v>0</v>
      </c>
      <c r="G864" s="22"/>
      <c r="H864" s="23"/>
      <c r="I864" s="74">
        <f t="shared" si="70"/>
        <v>0</v>
      </c>
      <c r="J864" s="74">
        <f t="shared" si="71"/>
        <v>0</v>
      </c>
      <c r="K864" s="74">
        <f t="shared" si="71"/>
        <v>0</v>
      </c>
      <c r="M864" s="21"/>
      <c r="N864" s="74">
        <f t="shared" si="72"/>
        <v>0</v>
      </c>
      <c r="O864" s="74">
        <f t="shared" si="73"/>
        <v>0</v>
      </c>
      <c r="P864" s="74">
        <f t="shared" si="73"/>
        <v>0</v>
      </c>
    </row>
    <row r="865" spans="1:16">
      <c r="A865" s="183"/>
      <c r="B865" s="184"/>
      <c r="C865" s="184"/>
      <c r="D865" s="153"/>
      <c r="E865" s="71" t="str">
        <f>IF(D865&gt;0,IF((LEFT(D865,2)=LEFT(Data!C$4,2)),"Intra","Inter"),"")</f>
        <v/>
      </c>
      <c r="F865" s="72">
        <f t="shared" si="69"/>
        <v>0</v>
      </c>
      <c r="G865" s="22"/>
      <c r="H865" s="23"/>
      <c r="I865" s="74">
        <f t="shared" si="70"/>
        <v>0</v>
      </c>
      <c r="J865" s="74">
        <f t="shared" si="71"/>
        <v>0</v>
      </c>
      <c r="K865" s="74">
        <f t="shared" si="71"/>
        <v>0</v>
      </c>
      <c r="M865" s="21"/>
      <c r="N865" s="74">
        <f t="shared" si="72"/>
        <v>0</v>
      </c>
      <c r="O865" s="74">
        <f t="shared" si="73"/>
        <v>0</v>
      </c>
      <c r="P865" s="74">
        <f t="shared" si="73"/>
        <v>0</v>
      </c>
    </row>
    <row r="866" spans="1:16">
      <c r="A866" s="183"/>
      <c r="B866" s="184"/>
      <c r="C866" s="184"/>
      <c r="D866" s="153"/>
      <c r="E866" s="71" t="str">
        <f>IF(D866&gt;0,IF((LEFT(D866,2)=LEFT(Data!C$4,2)),"Intra","Inter"),"")</f>
        <v/>
      </c>
      <c r="F866" s="72">
        <f t="shared" si="69"/>
        <v>0</v>
      </c>
      <c r="G866" s="22"/>
      <c r="H866" s="23"/>
      <c r="I866" s="74">
        <f t="shared" si="70"/>
        <v>0</v>
      </c>
      <c r="J866" s="74">
        <f t="shared" si="71"/>
        <v>0</v>
      </c>
      <c r="K866" s="74">
        <f t="shared" si="71"/>
        <v>0</v>
      </c>
      <c r="M866" s="21"/>
      <c r="N866" s="74">
        <f t="shared" si="72"/>
        <v>0</v>
      </c>
      <c r="O866" s="74">
        <f t="shared" si="73"/>
        <v>0</v>
      </c>
      <c r="P866" s="74">
        <f t="shared" si="73"/>
        <v>0</v>
      </c>
    </row>
    <row r="867" spans="1:16">
      <c r="A867" s="183"/>
      <c r="B867" s="184"/>
      <c r="C867" s="184"/>
      <c r="D867" s="153"/>
      <c r="E867" s="71" t="str">
        <f>IF(D867&gt;0,IF((LEFT(D867,2)=LEFT(Data!C$4,2)),"Intra","Inter"),"")</f>
        <v/>
      </c>
      <c r="F867" s="72">
        <f t="shared" si="69"/>
        <v>0</v>
      </c>
      <c r="G867" s="22"/>
      <c r="H867" s="23"/>
      <c r="I867" s="74">
        <f t="shared" si="70"/>
        <v>0</v>
      </c>
      <c r="J867" s="74">
        <f t="shared" si="71"/>
        <v>0</v>
      </c>
      <c r="K867" s="74">
        <f t="shared" si="71"/>
        <v>0</v>
      </c>
      <c r="M867" s="21"/>
      <c r="N867" s="74">
        <f t="shared" si="72"/>
        <v>0</v>
      </c>
      <c r="O867" s="74">
        <f t="shared" si="73"/>
        <v>0</v>
      </c>
      <c r="P867" s="74">
        <f t="shared" si="73"/>
        <v>0</v>
      </c>
    </row>
    <row r="868" spans="1:16">
      <c r="A868" s="183"/>
      <c r="B868" s="184"/>
      <c r="C868" s="184"/>
      <c r="D868" s="153"/>
      <c r="E868" s="71" t="str">
        <f>IF(D868&gt;0,IF((LEFT(D868,2)=LEFT(Data!C$4,2)),"Intra","Inter"),"")</f>
        <v/>
      </c>
      <c r="F868" s="72">
        <f t="shared" si="69"/>
        <v>0</v>
      </c>
      <c r="G868" s="22"/>
      <c r="H868" s="23"/>
      <c r="I868" s="74">
        <f t="shared" si="70"/>
        <v>0</v>
      </c>
      <c r="J868" s="74">
        <f t="shared" si="71"/>
        <v>0</v>
      </c>
      <c r="K868" s="74">
        <f t="shared" si="71"/>
        <v>0</v>
      </c>
      <c r="M868" s="21"/>
      <c r="N868" s="74">
        <f t="shared" si="72"/>
        <v>0</v>
      </c>
      <c r="O868" s="74">
        <f t="shared" si="73"/>
        <v>0</v>
      </c>
      <c r="P868" s="74">
        <f t="shared" si="73"/>
        <v>0</v>
      </c>
    </row>
    <row r="869" spans="1:16">
      <c r="A869" s="183"/>
      <c r="B869" s="184"/>
      <c r="C869" s="184"/>
      <c r="D869" s="153"/>
      <c r="E869" s="71" t="str">
        <f>IF(D869&gt;0,IF((LEFT(D869,2)=LEFT(Data!C$4,2)),"Intra","Inter"),"")</f>
        <v/>
      </c>
      <c r="F869" s="72">
        <f t="shared" si="69"/>
        <v>0</v>
      </c>
      <c r="G869" s="22"/>
      <c r="H869" s="23"/>
      <c r="I869" s="74">
        <f t="shared" si="70"/>
        <v>0</v>
      </c>
      <c r="J869" s="74">
        <f t="shared" si="71"/>
        <v>0</v>
      </c>
      <c r="K869" s="74">
        <f t="shared" si="71"/>
        <v>0</v>
      </c>
      <c r="M869" s="21"/>
      <c r="N869" s="74">
        <f t="shared" si="72"/>
        <v>0</v>
      </c>
      <c r="O869" s="74">
        <f t="shared" si="73"/>
        <v>0</v>
      </c>
      <c r="P869" s="74">
        <f t="shared" si="73"/>
        <v>0</v>
      </c>
    </row>
    <row r="870" spans="1:16">
      <c r="A870" s="183"/>
      <c r="B870" s="184"/>
      <c r="C870" s="184"/>
      <c r="D870" s="153"/>
      <c r="E870" s="71" t="str">
        <f>IF(D870&gt;0,IF((LEFT(D870,2)=LEFT(Data!C$4,2)),"Intra","Inter"),"")</f>
        <v/>
      </c>
      <c r="F870" s="72">
        <f t="shared" si="69"/>
        <v>0</v>
      </c>
      <c r="G870" s="22"/>
      <c r="H870" s="23"/>
      <c r="I870" s="74">
        <f t="shared" si="70"/>
        <v>0</v>
      </c>
      <c r="J870" s="74">
        <f t="shared" si="71"/>
        <v>0</v>
      </c>
      <c r="K870" s="74">
        <f t="shared" si="71"/>
        <v>0</v>
      </c>
      <c r="M870" s="21"/>
      <c r="N870" s="74">
        <f t="shared" si="72"/>
        <v>0</v>
      </c>
      <c r="O870" s="74">
        <f t="shared" si="73"/>
        <v>0</v>
      </c>
      <c r="P870" s="74">
        <f t="shared" si="73"/>
        <v>0</v>
      </c>
    </row>
    <row r="871" spans="1:16">
      <c r="A871" s="183"/>
      <c r="B871" s="184"/>
      <c r="C871" s="184"/>
      <c r="D871" s="153"/>
      <c r="E871" s="71" t="str">
        <f>IF(D871&gt;0,IF((LEFT(D871,2)=LEFT(Data!C$4,2)),"Intra","Inter"),"")</f>
        <v/>
      </c>
      <c r="F871" s="72">
        <f t="shared" si="69"/>
        <v>0</v>
      </c>
      <c r="G871" s="22"/>
      <c r="H871" s="23"/>
      <c r="I871" s="74">
        <f t="shared" si="70"/>
        <v>0</v>
      </c>
      <c r="J871" s="74">
        <f t="shared" si="71"/>
        <v>0</v>
      </c>
      <c r="K871" s="74">
        <f t="shared" si="71"/>
        <v>0</v>
      </c>
      <c r="M871" s="21"/>
      <c r="N871" s="74">
        <f t="shared" si="72"/>
        <v>0</v>
      </c>
      <c r="O871" s="74">
        <f t="shared" si="73"/>
        <v>0</v>
      </c>
      <c r="P871" s="74">
        <f t="shared" si="73"/>
        <v>0</v>
      </c>
    </row>
    <row r="872" spans="1:16">
      <c r="A872" s="183"/>
      <c r="B872" s="184"/>
      <c r="C872" s="184"/>
      <c r="D872" s="153"/>
      <c r="E872" s="71" t="str">
        <f>IF(D872&gt;0,IF((LEFT(D872,2)=LEFT(Data!C$4,2)),"Intra","Inter"),"")</f>
        <v/>
      </c>
      <c r="F872" s="72">
        <f t="shared" si="69"/>
        <v>0</v>
      </c>
      <c r="G872" s="22"/>
      <c r="H872" s="23"/>
      <c r="I872" s="74">
        <f t="shared" si="70"/>
        <v>0</v>
      </c>
      <c r="J872" s="74">
        <f t="shared" si="71"/>
        <v>0</v>
      </c>
      <c r="K872" s="74">
        <f t="shared" si="71"/>
        <v>0</v>
      </c>
      <c r="M872" s="21"/>
      <c r="N872" s="74">
        <f t="shared" si="72"/>
        <v>0</v>
      </c>
      <c r="O872" s="74">
        <f t="shared" si="73"/>
        <v>0</v>
      </c>
      <c r="P872" s="74">
        <f t="shared" si="73"/>
        <v>0</v>
      </c>
    </row>
    <row r="873" spans="1:16">
      <c r="A873" s="183"/>
      <c r="B873" s="184"/>
      <c r="C873" s="184"/>
      <c r="D873" s="153"/>
      <c r="E873" s="71" t="str">
        <f>IF(D873&gt;0,IF((LEFT(D873,2)=LEFT(Data!C$4,2)),"Intra","Inter"),"")</f>
        <v/>
      </c>
      <c r="F873" s="72">
        <f t="shared" si="69"/>
        <v>0</v>
      </c>
      <c r="G873" s="22"/>
      <c r="H873" s="23"/>
      <c r="I873" s="74">
        <f t="shared" si="70"/>
        <v>0</v>
      </c>
      <c r="J873" s="74">
        <f t="shared" si="71"/>
        <v>0</v>
      </c>
      <c r="K873" s="74">
        <f t="shared" si="71"/>
        <v>0</v>
      </c>
      <c r="M873" s="21"/>
      <c r="N873" s="74">
        <f t="shared" si="72"/>
        <v>0</v>
      </c>
      <c r="O873" s="74">
        <f t="shared" si="73"/>
        <v>0</v>
      </c>
      <c r="P873" s="74">
        <f t="shared" si="73"/>
        <v>0</v>
      </c>
    </row>
    <row r="874" spans="1:16">
      <c r="A874" s="183"/>
      <c r="B874" s="184"/>
      <c r="C874" s="184"/>
      <c r="D874" s="153"/>
      <c r="E874" s="71" t="str">
        <f>IF(D874&gt;0,IF((LEFT(D874,2)=LEFT(Data!C$4,2)),"Intra","Inter"),"")</f>
        <v/>
      </c>
      <c r="F874" s="72">
        <f t="shared" si="69"/>
        <v>0</v>
      </c>
      <c r="G874" s="22"/>
      <c r="H874" s="23"/>
      <c r="I874" s="74">
        <f t="shared" si="70"/>
        <v>0</v>
      </c>
      <c r="J874" s="74">
        <f t="shared" si="71"/>
        <v>0</v>
      </c>
      <c r="K874" s="74">
        <f t="shared" si="71"/>
        <v>0</v>
      </c>
      <c r="M874" s="21"/>
      <c r="N874" s="74">
        <f t="shared" si="72"/>
        <v>0</v>
      </c>
      <c r="O874" s="74">
        <f t="shared" si="73"/>
        <v>0</v>
      </c>
      <c r="P874" s="74">
        <f t="shared" si="73"/>
        <v>0</v>
      </c>
    </row>
    <row r="875" spans="1:16">
      <c r="A875" s="183"/>
      <c r="B875" s="184"/>
      <c r="C875" s="184"/>
      <c r="D875" s="153"/>
      <c r="E875" s="71" t="str">
        <f>IF(D875&gt;0,IF((LEFT(D875,2)=LEFT(Data!C$4,2)),"Intra","Inter"),"")</f>
        <v/>
      </c>
      <c r="F875" s="72">
        <f t="shared" si="69"/>
        <v>0</v>
      </c>
      <c r="G875" s="22"/>
      <c r="H875" s="23"/>
      <c r="I875" s="74">
        <f t="shared" si="70"/>
        <v>0</v>
      </c>
      <c r="J875" s="74">
        <f t="shared" si="71"/>
        <v>0</v>
      </c>
      <c r="K875" s="74">
        <f t="shared" si="71"/>
        <v>0</v>
      </c>
      <c r="M875" s="21"/>
      <c r="N875" s="74">
        <f t="shared" si="72"/>
        <v>0</v>
      </c>
      <c r="O875" s="74">
        <f t="shared" si="73"/>
        <v>0</v>
      </c>
      <c r="P875" s="74">
        <f t="shared" si="73"/>
        <v>0</v>
      </c>
    </row>
    <row r="876" spans="1:16">
      <c r="A876" s="183"/>
      <c r="B876" s="184"/>
      <c r="C876" s="184"/>
      <c r="D876" s="153"/>
      <c r="E876" s="71" t="str">
        <f>IF(D876&gt;0,IF((LEFT(D876,2)=LEFT(Data!C$4,2)),"Intra","Inter"),"")</f>
        <v/>
      </c>
      <c r="F876" s="72">
        <f t="shared" si="69"/>
        <v>0</v>
      </c>
      <c r="G876" s="22"/>
      <c r="H876" s="23"/>
      <c r="I876" s="74">
        <f t="shared" si="70"/>
        <v>0</v>
      </c>
      <c r="J876" s="74">
        <f t="shared" ref="J876:K907" si="74">IF($E876="intra",IF($H876&lt;&gt;"Exempt",IF($H876&lt;&gt;"Non GST",($G876*($H876/2)),(0)),(0)),(0))</f>
        <v>0</v>
      </c>
      <c r="K876" s="74">
        <f t="shared" si="74"/>
        <v>0</v>
      </c>
      <c r="M876" s="21"/>
      <c r="N876" s="74">
        <f t="shared" si="72"/>
        <v>0</v>
      </c>
      <c r="O876" s="74">
        <f t="shared" ref="O876:P907" si="75">IF($M876="Yes",IF($E876="Intra",($G876*(1%)),(0)),(0))</f>
        <v>0</v>
      </c>
      <c r="P876" s="74">
        <f t="shared" si="75"/>
        <v>0</v>
      </c>
    </row>
    <row r="877" spans="1:16">
      <c r="A877" s="183"/>
      <c r="B877" s="184"/>
      <c r="C877" s="184"/>
      <c r="D877" s="153"/>
      <c r="E877" s="71" t="str">
        <f>IF(D877&gt;0,IF((LEFT(D877,2)=LEFT(Data!C$4,2)),"Intra","Inter"),"")</f>
        <v/>
      </c>
      <c r="F877" s="72">
        <f t="shared" si="69"/>
        <v>0</v>
      </c>
      <c r="G877" s="22"/>
      <c r="H877" s="23"/>
      <c r="I877" s="74">
        <f t="shared" si="70"/>
        <v>0</v>
      </c>
      <c r="J877" s="74">
        <f t="shared" si="74"/>
        <v>0</v>
      </c>
      <c r="K877" s="74">
        <f t="shared" si="74"/>
        <v>0</v>
      </c>
      <c r="M877" s="21"/>
      <c r="N877" s="74">
        <f t="shared" si="72"/>
        <v>0</v>
      </c>
      <c r="O877" s="74">
        <f t="shared" si="75"/>
        <v>0</v>
      </c>
      <c r="P877" s="74">
        <f t="shared" si="75"/>
        <v>0</v>
      </c>
    </row>
    <row r="878" spans="1:16">
      <c r="A878" s="183"/>
      <c r="B878" s="184"/>
      <c r="C878" s="184"/>
      <c r="D878" s="153"/>
      <c r="E878" s="71" t="str">
        <f>IF(D878&gt;0,IF((LEFT(D878,2)=LEFT(Data!C$4,2)),"Intra","Inter"),"")</f>
        <v/>
      </c>
      <c r="F878" s="72">
        <f t="shared" si="69"/>
        <v>0</v>
      </c>
      <c r="G878" s="22"/>
      <c r="H878" s="23"/>
      <c r="I878" s="74">
        <f t="shared" si="70"/>
        <v>0</v>
      </c>
      <c r="J878" s="74">
        <f t="shared" si="74"/>
        <v>0</v>
      </c>
      <c r="K878" s="74">
        <f t="shared" si="74"/>
        <v>0</v>
      </c>
      <c r="M878" s="21"/>
      <c r="N878" s="74">
        <f t="shared" si="72"/>
        <v>0</v>
      </c>
      <c r="O878" s="74">
        <f t="shared" si="75"/>
        <v>0</v>
      </c>
      <c r="P878" s="74">
        <f t="shared" si="75"/>
        <v>0</v>
      </c>
    </row>
    <row r="879" spans="1:16">
      <c r="A879" s="183"/>
      <c r="B879" s="184"/>
      <c r="C879" s="184"/>
      <c r="D879" s="153"/>
      <c r="E879" s="71" t="str">
        <f>IF(D879&gt;0,IF((LEFT(D879,2)=LEFT(Data!C$4,2)),"Intra","Inter"),"")</f>
        <v/>
      </c>
      <c r="F879" s="72">
        <f t="shared" si="69"/>
        <v>0</v>
      </c>
      <c r="G879" s="22"/>
      <c r="H879" s="23"/>
      <c r="I879" s="74">
        <f t="shared" si="70"/>
        <v>0</v>
      </c>
      <c r="J879" s="74">
        <f t="shared" si="74"/>
        <v>0</v>
      </c>
      <c r="K879" s="74">
        <f t="shared" si="74"/>
        <v>0</v>
      </c>
      <c r="M879" s="21"/>
      <c r="N879" s="74">
        <f t="shared" si="72"/>
        <v>0</v>
      </c>
      <c r="O879" s="74">
        <f t="shared" si="75"/>
        <v>0</v>
      </c>
      <c r="P879" s="74">
        <f t="shared" si="75"/>
        <v>0</v>
      </c>
    </row>
    <row r="880" spans="1:16">
      <c r="A880" s="183"/>
      <c r="B880" s="184"/>
      <c r="C880" s="184"/>
      <c r="D880" s="153"/>
      <c r="E880" s="71" t="str">
        <f>IF(D880&gt;0,IF((LEFT(D880,2)=LEFT(Data!C$4,2)),"Intra","Inter"),"")</f>
        <v/>
      </c>
      <c r="F880" s="72">
        <f t="shared" si="69"/>
        <v>0</v>
      </c>
      <c r="G880" s="22"/>
      <c r="H880" s="23"/>
      <c r="I880" s="74">
        <f t="shared" si="70"/>
        <v>0</v>
      </c>
      <c r="J880" s="74">
        <f t="shared" si="74"/>
        <v>0</v>
      </c>
      <c r="K880" s="74">
        <f t="shared" si="74"/>
        <v>0</v>
      </c>
      <c r="M880" s="21"/>
      <c r="N880" s="74">
        <f t="shared" si="72"/>
        <v>0</v>
      </c>
      <c r="O880" s="74">
        <f t="shared" si="75"/>
        <v>0</v>
      </c>
      <c r="P880" s="74">
        <f t="shared" si="75"/>
        <v>0</v>
      </c>
    </row>
    <row r="881" spans="1:16">
      <c r="A881" s="183"/>
      <c r="B881" s="184"/>
      <c r="C881" s="184"/>
      <c r="D881" s="153"/>
      <c r="E881" s="71" t="str">
        <f>IF(D881&gt;0,IF((LEFT(D881,2)=LEFT(Data!C$4,2)),"Intra","Inter"),"")</f>
        <v/>
      </c>
      <c r="F881" s="72">
        <f t="shared" si="69"/>
        <v>0</v>
      </c>
      <c r="G881" s="22"/>
      <c r="H881" s="23"/>
      <c r="I881" s="74">
        <f t="shared" si="70"/>
        <v>0</v>
      </c>
      <c r="J881" s="74">
        <f t="shared" si="74"/>
        <v>0</v>
      </c>
      <c r="K881" s="74">
        <f t="shared" si="74"/>
        <v>0</v>
      </c>
      <c r="M881" s="21"/>
      <c r="N881" s="74">
        <f t="shared" si="72"/>
        <v>0</v>
      </c>
      <c r="O881" s="74">
        <f t="shared" si="75"/>
        <v>0</v>
      </c>
      <c r="P881" s="74">
        <f t="shared" si="75"/>
        <v>0</v>
      </c>
    </row>
    <row r="882" spans="1:16">
      <c r="A882" s="183"/>
      <c r="B882" s="184"/>
      <c r="C882" s="184"/>
      <c r="D882" s="153"/>
      <c r="E882" s="71" t="str">
        <f>IF(D882&gt;0,IF((LEFT(D882,2)=LEFT(Data!C$4,2)),"Intra","Inter"),"")</f>
        <v/>
      </c>
      <c r="F882" s="72">
        <f t="shared" si="69"/>
        <v>0</v>
      </c>
      <c r="G882" s="22"/>
      <c r="H882" s="23"/>
      <c r="I882" s="74">
        <f t="shared" si="70"/>
        <v>0</v>
      </c>
      <c r="J882" s="74">
        <f t="shared" si="74"/>
        <v>0</v>
      </c>
      <c r="K882" s="74">
        <f t="shared" si="74"/>
        <v>0</v>
      </c>
      <c r="M882" s="21"/>
      <c r="N882" s="74">
        <f t="shared" si="72"/>
        <v>0</v>
      </c>
      <c r="O882" s="74">
        <f t="shared" si="75"/>
        <v>0</v>
      </c>
      <c r="P882" s="74">
        <f t="shared" si="75"/>
        <v>0</v>
      </c>
    </row>
    <row r="883" spans="1:16">
      <c r="A883" s="183"/>
      <c r="B883" s="184"/>
      <c r="C883" s="184"/>
      <c r="D883" s="153"/>
      <c r="E883" s="71" t="str">
        <f>IF(D883&gt;0,IF((LEFT(D883,2)=LEFT(Data!C$4,2)),"Intra","Inter"),"")</f>
        <v/>
      </c>
      <c r="F883" s="72">
        <f t="shared" si="69"/>
        <v>0</v>
      </c>
      <c r="G883" s="22"/>
      <c r="H883" s="23"/>
      <c r="I883" s="74">
        <f t="shared" si="70"/>
        <v>0</v>
      </c>
      <c r="J883" s="74">
        <f t="shared" si="74"/>
        <v>0</v>
      </c>
      <c r="K883" s="74">
        <f t="shared" si="74"/>
        <v>0</v>
      </c>
      <c r="M883" s="21"/>
      <c r="N883" s="74">
        <f t="shared" si="72"/>
        <v>0</v>
      </c>
      <c r="O883" s="74">
        <f t="shared" si="75"/>
        <v>0</v>
      </c>
      <c r="P883" s="74">
        <f t="shared" si="75"/>
        <v>0</v>
      </c>
    </row>
    <row r="884" spans="1:16">
      <c r="A884" s="183"/>
      <c r="B884" s="184"/>
      <c r="C884" s="184"/>
      <c r="D884" s="153"/>
      <c r="E884" s="71" t="str">
        <f>IF(D884&gt;0,IF((LEFT(D884,2)=LEFT(Data!C$4,2)),"Intra","Inter"),"")</f>
        <v/>
      </c>
      <c r="F884" s="72">
        <f t="shared" si="69"/>
        <v>0</v>
      </c>
      <c r="G884" s="22"/>
      <c r="H884" s="23"/>
      <c r="I884" s="74">
        <f t="shared" si="70"/>
        <v>0</v>
      </c>
      <c r="J884" s="74">
        <f t="shared" si="74"/>
        <v>0</v>
      </c>
      <c r="K884" s="74">
        <f t="shared" si="74"/>
        <v>0</v>
      </c>
      <c r="M884" s="21"/>
      <c r="N884" s="74">
        <f t="shared" si="72"/>
        <v>0</v>
      </c>
      <c r="O884" s="74">
        <f t="shared" si="75"/>
        <v>0</v>
      </c>
      <c r="P884" s="74">
        <f t="shared" si="75"/>
        <v>0</v>
      </c>
    </row>
    <row r="885" spans="1:16">
      <c r="A885" s="183"/>
      <c r="B885" s="184"/>
      <c r="C885" s="184"/>
      <c r="D885" s="153"/>
      <c r="E885" s="71" t="str">
        <f>IF(D885&gt;0,IF((LEFT(D885,2)=LEFT(Data!C$4,2)),"Intra","Inter"),"")</f>
        <v/>
      </c>
      <c r="F885" s="72">
        <f t="shared" si="69"/>
        <v>0</v>
      </c>
      <c r="G885" s="22"/>
      <c r="H885" s="23"/>
      <c r="I885" s="74">
        <f t="shared" si="70"/>
        <v>0</v>
      </c>
      <c r="J885" s="74">
        <f t="shared" si="74"/>
        <v>0</v>
      </c>
      <c r="K885" s="74">
        <f t="shared" si="74"/>
        <v>0</v>
      </c>
      <c r="M885" s="21"/>
      <c r="N885" s="74">
        <f t="shared" si="72"/>
        <v>0</v>
      </c>
      <c r="O885" s="74">
        <f t="shared" si="75"/>
        <v>0</v>
      </c>
      <c r="P885" s="74">
        <f t="shared" si="75"/>
        <v>0</v>
      </c>
    </row>
    <row r="886" spans="1:16">
      <c r="A886" s="183"/>
      <c r="B886" s="184"/>
      <c r="C886" s="184"/>
      <c r="D886" s="153"/>
      <c r="E886" s="71" t="str">
        <f>IF(D886&gt;0,IF((LEFT(D886,2)=LEFT(Data!C$4,2)),"Intra","Inter"),"")</f>
        <v/>
      </c>
      <c r="F886" s="72">
        <f t="shared" si="69"/>
        <v>0</v>
      </c>
      <c r="G886" s="22"/>
      <c r="H886" s="23"/>
      <c r="I886" s="74">
        <f t="shared" si="70"/>
        <v>0</v>
      </c>
      <c r="J886" s="74">
        <f t="shared" si="74"/>
        <v>0</v>
      </c>
      <c r="K886" s="74">
        <f t="shared" si="74"/>
        <v>0</v>
      </c>
      <c r="M886" s="21"/>
      <c r="N886" s="74">
        <f t="shared" si="72"/>
        <v>0</v>
      </c>
      <c r="O886" s="74">
        <f t="shared" si="75"/>
        <v>0</v>
      </c>
      <c r="P886" s="74">
        <f t="shared" si="75"/>
        <v>0</v>
      </c>
    </row>
    <row r="887" spans="1:16">
      <c r="A887" s="183"/>
      <c r="B887" s="184"/>
      <c r="C887" s="184"/>
      <c r="D887" s="153"/>
      <c r="E887" s="71" t="str">
        <f>IF(D887&gt;0,IF((LEFT(D887,2)=LEFT(Data!C$4,2)),"Intra","Inter"),"")</f>
        <v/>
      </c>
      <c r="F887" s="72">
        <f t="shared" si="69"/>
        <v>0</v>
      </c>
      <c r="G887" s="22"/>
      <c r="H887" s="23"/>
      <c r="I887" s="74">
        <f t="shared" si="70"/>
        <v>0</v>
      </c>
      <c r="J887" s="74">
        <f t="shared" si="74"/>
        <v>0</v>
      </c>
      <c r="K887" s="74">
        <f t="shared" si="74"/>
        <v>0</v>
      </c>
      <c r="M887" s="21"/>
      <c r="N887" s="74">
        <f t="shared" si="72"/>
        <v>0</v>
      </c>
      <c r="O887" s="74">
        <f t="shared" si="75"/>
        <v>0</v>
      </c>
      <c r="P887" s="74">
        <f t="shared" si="75"/>
        <v>0</v>
      </c>
    </row>
    <row r="888" spans="1:16">
      <c r="A888" s="183"/>
      <c r="B888" s="184"/>
      <c r="C888" s="184"/>
      <c r="D888" s="153"/>
      <c r="E888" s="71" t="str">
        <f>IF(D888&gt;0,IF((LEFT(D888,2)=LEFT(Data!C$4,2)),"Intra","Inter"),"")</f>
        <v/>
      </c>
      <c r="F888" s="72">
        <f t="shared" si="69"/>
        <v>0</v>
      </c>
      <c r="G888" s="22"/>
      <c r="H888" s="23"/>
      <c r="I888" s="74">
        <f t="shared" si="70"/>
        <v>0</v>
      </c>
      <c r="J888" s="74">
        <f t="shared" si="74"/>
        <v>0</v>
      </c>
      <c r="K888" s="74">
        <f t="shared" si="74"/>
        <v>0</v>
      </c>
      <c r="M888" s="21"/>
      <c r="N888" s="74">
        <f t="shared" si="72"/>
        <v>0</v>
      </c>
      <c r="O888" s="74">
        <f t="shared" si="75"/>
        <v>0</v>
      </c>
      <c r="P888" s="74">
        <f t="shared" si="75"/>
        <v>0</v>
      </c>
    </row>
    <row r="889" spans="1:16">
      <c r="A889" s="183"/>
      <c r="B889" s="184"/>
      <c r="C889" s="184"/>
      <c r="D889" s="153"/>
      <c r="E889" s="71" t="str">
        <f>IF(D889&gt;0,IF((LEFT(D889,2)=LEFT(Data!C$4,2)),"Intra","Inter"),"")</f>
        <v/>
      </c>
      <c r="F889" s="72">
        <f t="shared" si="69"/>
        <v>0</v>
      </c>
      <c r="G889" s="22"/>
      <c r="H889" s="23"/>
      <c r="I889" s="74">
        <f t="shared" si="70"/>
        <v>0</v>
      </c>
      <c r="J889" s="74">
        <f t="shared" si="74"/>
        <v>0</v>
      </c>
      <c r="K889" s="74">
        <f t="shared" si="74"/>
        <v>0</v>
      </c>
      <c r="M889" s="21"/>
      <c r="N889" s="74">
        <f t="shared" si="72"/>
        <v>0</v>
      </c>
      <c r="O889" s="74">
        <f t="shared" si="75"/>
        <v>0</v>
      </c>
      <c r="P889" s="74">
        <f t="shared" si="75"/>
        <v>0</v>
      </c>
    </row>
    <row r="890" spans="1:16">
      <c r="A890" s="183"/>
      <c r="B890" s="184"/>
      <c r="C890" s="184"/>
      <c r="D890" s="153"/>
      <c r="E890" s="71" t="str">
        <f>IF(D890&gt;0,IF((LEFT(D890,2)=LEFT(Data!C$4,2)),"Intra","Inter"),"")</f>
        <v/>
      </c>
      <c r="F890" s="72">
        <f t="shared" si="69"/>
        <v>0</v>
      </c>
      <c r="G890" s="22"/>
      <c r="H890" s="23"/>
      <c r="I890" s="74">
        <f t="shared" si="70"/>
        <v>0</v>
      </c>
      <c r="J890" s="74">
        <f t="shared" si="74"/>
        <v>0</v>
      </c>
      <c r="K890" s="74">
        <f t="shared" si="74"/>
        <v>0</v>
      </c>
      <c r="M890" s="21"/>
      <c r="N890" s="74">
        <f t="shared" si="72"/>
        <v>0</v>
      </c>
      <c r="O890" s="74">
        <f t="shared" si="75"/>
        <v>0</v>
      </c>
      <c r="P890" s="74">
        <f t="shared" si="75"/>
        <v>0</v>
      </c>
    </row>
    <row r="891" spans="1:16">
      <c r="A891" s="183"/>
      <c r="B891" s="184"/>
      <c r="C891" s="184"/>
      <c r="D891" s="153"/>
      <c r="E891" s="71" t="str">
        <f>IF(D891&gt;0,IF((LEFT(D891,2)=LEFT(Data!C$4,2)),"Intra","Inter"),"")</f>
        <v/>
      </c>
      <c r="F891" s="72">
        <f t="shared" si="69"/>
        <v>0</v>
      </c>
      <c r="G891" s="22"/>
      <c r="H891" s="23"/>
      <c r="I891" s="74">
        <f t="shared" si="70"/>
        <v>0</v>
      </c>
      <c r="J891" s="74">
        <f t="shared" si="74"/>
        <v>0</v>
      </c>
      <c r="K891" s="74">
        <f t="shared" si="74"/>
        <v>0</v>
      </c>
      <c r="M891" s="21"/>
      <c r="N891" s="74">
        <f t="shared" si="72"/>
        <v>0</v>
      </c>
      <c r="O891" s="74">
        <f t="shared" si="75"/>
        <v>0</v>
      </c>
      <c r="P891" s="74">
        <f t="shared" si="75"/>
        <v>0</v>
      </c>
    </row>
    <row r="892" spans="1:16">
      <c r="A892" s="183"/>
      <c r="B892" s="184"/>
      <c r="C892" s="184"/>
      <c r="D892" s="153"/>
      <c r="E892" s="71" t="str">
        <f>IF(D892&gt;0,IF((LEFT(D892,2)=LEFT(Data!C$4,2)),"Intra","Inter"),"")</f>
        <v/>
      </c>
      <c r="F892" s="72">
        <f t="shared" si="69"/>
        <v>0</v>
      </c>
      <c r="G892" s="22"/>
      <c r="H892" s="23"/>
      <c r="I892" s="74">
        <f t="shared" si="70"/>
        <v>0</v>
      </c>
      <c r="J892" s="74">
        <f t="shared" si="74"/>
        <v>0</v>
      </c>
      <c r="K892" s="74">
        <f t="shared" si="74"/>
        <v>0</v>
      </c>
      <c r="M892" s="21"/>
      <c r="N892" s="74">
        <f t="shared" si="72"/>
        <v>0</v>
      </c>
      <c r="O892" s="74">
        <f t="shared" si="75"/>
        <v>0</v>
      </c>
      <c r="P892" s="74">
        <f t="shared" si="75"/>
        <v>0</v>
      </c>
    </row>
    <row r="893" spans="1:16">
      <c r="A893" s="183"/>
      <c r="B893" s="184"/>
      <c r="C893" s="184"/>
      <c r="D893" s="153"/>
      <c r="E893" s="71" t="str">
        <f>IF(D893&gt;0,IF((LEFT(D893,2)=LEFT(Data!C$4,2)),"Intra","Inter"),"")</f>
        <v/>
      </c>
      <c r="F893" s="72">
        <f t="shared" si="69"/>
        <v>0</v>
      </c>
      <c r="G893" s="22"/>
      <c r="H893" s="23"/>
      <c r="I893" s="74">
        <f t="shared" si="70"/>
        <v>0</v>
      </c>
      <c r="J893" s="74">
        <f t="shared" si="74"/>
        <v>0</v>
      </c>
      <c r="K893" s="74">
        <f t="shared" si="74"/>
        <v>0</v>
      </c>
      <c r="M893" s="21"/>
      <c r="N893" s="74">
        <f t="shared" si="72"/>
        <v>0</v>
      </c>
      <c r="O893" s="74">
        <f t="shared" si="75"/>
        <v>0</v>
      </c>
      <c r="P893" s="74">
        <f t="shared" si="75"/>
        <v>0</v>
      </c>
    </row>
    <row r="894" spans="1:16">
      <c r="A894" s="183"/>
      <c r="B894" s="184"/>
      <c r="C894" s="184"/>
      <c r="D894" s="153"/>
      <c r="E894" s="71" t="str">
        <f>IF(D894&gt;0,IF((LEFT(D894,2)=LEFT(Data!C$4,2)),"Intra","Inter"),"")</f>
        <v/>
      </c>
      <c r="F894" s="72">
        <f t="shared" si="69"/>
        <v>0</v>
      </c>
      <c r="G894" s="22"/>
      <c r="H894" s="23"/>
      <c r="I894" s="74">
        <f t="shared" si="70"/>
        <v>0</v>
      </c>
      <c r="J894" s="74">
        <f t="shared" si="74"/>
        <v>0</v>
      </c>
      <c r="K894" s="74">
        <f t="shared" si="74"/>
        <v>0</v>
      </c>
      <c r="M894" s="21"/>
      <c r="N894" s="74">
        <f t="shared" si="72"/>
        <v>0</v>
      </c>
      <c r="O894" s="74">
        <f t="shared" si="75"/>
        <v>0</v>
      </c>
      <c r="P894" s="74">
        <f t="shared" si="75"/>
        <v>0</v>
      </c>
    </row>
    <row r="895" spans="1:16">
      <c r="A895" s="183"/>
      <c r="B895" s="184"/>
      <c r="C895" s="184"/>
      <c r="D895" s="153"/>
      <c r="E895" s="71" t="str">
        <f>IF(D895&gt;0,IF((LEFT(D895,2)=LEFT(Data!C$4,2)),"Intra","Inter"),"")</f>
        <v/>
      </c>
      <c r="F895" s="72">
        <f t="shared" si="69"/>
        <v>0</v>
      </c>
      <c r="G895" s="22"/>
      <c r="H895" s="23"/>
      <c r="I895" s="74">
        <f t="shared" si="70"/>
        <v>0</v>
      </c>
      <c r="J895" s="74">
        <f t="shared" si="74"/>
        <v>0</v>
      </c>
      <c r="K895" s="74">
        <f t="shared" si="74"/>
        <v>0</v>
      </c>
      <c r="M895" s="21"/>
      <c r="N895" s="74">
        <f t="shared" si="72"/>
        <v>0</v>
      </c>
      <c r="O895" s="74">
        <f t="shared" si="75"/>
        <v>0</v>
      </c>
      <c r="P895" s="74">
        <f t="shared" si="75"/>
        <v>0</v>
      </c>
    </row>
    <row r="896" spans="1:16">
      <c r="A896" s="183"/>
      <c r="B896" s="184"/>
      <c r="C896" s="184"/>
      <c r="D896" s="153"/>
      <c r="E896" s="71" t="str">
        <f>IF(D896&gt;0,IF((LEFT(D896,2)=LEFT(Data!C$4,2)),"Intra","Inter"),"")</f>
        <v/>
      </c>
      <c r="F896" s="72">
        <f t="shared" si="69"/>
        <v>0</v>
      </c>
      <c r="G896" s="22"/>
      <c r="H896" s="23"/>
      <c r="I896" s="74">
        <f t="shared" si="70"/>
        <v>0</v>
      </c>
      <c r="J896" s="74">
        <f t="shared" si="74"/>
        <v>0</v>
      </c>
      <c r="K896" s="74">
        <f t="shared" si="74"/>
        <v>0</v>
      </c>
      <c r="M896" s="21"/>
      <c r="N896" s="74">
        <f t="shared" si="72"/>
        <v>0</v>
      </c>
      <c r="O896" s="74">
        <f t="shared" si="75"/>
        <v>0</v>
      </c>
      <c r="P896" s="74">
        <f t="shared" si="75"/>
        <v>0</v>
      </c>
    </row>
    <row r="897" spans="1:16">
      <c r="A897" s="183"/>
      <c r="B897" s="184"/>
      <c r="C897" s="184"/>
      <c r="D897" s="153"/>
      <c r="E897" s="71" t="str">
        <f>IF(D897&gt;0,IF((LEFT(D897,2)=LEFT(Data!C$4,2)),"Intra","Inter"),"")</f>
        <v/>
      </c>
      <c r="F897" s="72">
        <f t="shared" ref="F897:F960" si="76">ROUND(G897+I897+J897+K897,0)</f>
        <v>0</v>
      </c>
      <c r="G897" s="22"/>
      <c r="H897" s="23"/>
      <c r="I897" s="74">
        <f t="shared" si="70"/>
        <v>0</v>
      </c>
      <c r="J897" s="74">
        <f t="shared" si="74"/>
        <v>0</v>
      </c>
      <c r="K897" s="74">
        <f t="shared" si="74"/>
        <v>0</v>
      </c>
      <c r="M897" s="21"/>
      <c r="N897" s="74">
        <f t="shared" si="72"/>
        <v>0</v>
      </c>
      <c r="O897" s="74">
        <f t="shared" si="75"/>
        <v>0</v>
      </c>
      <c r="P897" s="74">
        <f t="shared" si="75"/>
        <v>0</v>
      </c>
    </row>
    <row r="898" spans="1:16">
      <c r="A898" s="183"/>
      <c r="B898" s="184"/>
      <c r="C898" s="184"/>
      <c r="D898" s="153"/>
      <c r="E898" s="71" t="str">
        <f>IF(D898&gt;0,IF((LEFT(D898,2)=LEFT(Data!C$4,2)),"Intra","Inter"),"")</f>
        <v/>
      </c>
      <c r="F898" s="72">
        <f t="shared" si="76"/>
        <v>0</v>
      </c>
      <c r="G898" s="22"/>
      <c r="H898" s="23"/>
      <c r="I898" s="74">
        <f t="shared" si="70"/>
        <v>0</v>
      </c>
      <c r="J898" s="74">
        <f t="shared" si="74"/>
        <v>0</v>
      </c>
      <c r="K898" s="74">
        <f t="shared" si="74"/>
        <v>0</v>
      </c>
      <c r="M898" s="21"/>
      <c r="N898" s="74">
        <f t="shared" si="72"/>
        <v>0</v>
      </c>
      <c r="O898" s="74">
        <f t="shared" si="75"/>
        <v>0</v>
      </c>
      <c r="P898" s="74">
        <f t="shared" si="75"/>
        <v>0</v>
      </c>
    </row>
    <row r="899" spans="1:16">
      <c r="A899" s="183"/>
      <c r="B899" s="184"/>
      <c r="C899" s="184"/>
      <c r="D899" s="153"/>
      <c r="E899" s="71" t="str">
        <f>IF(D899&gt;0,IF((LEFT(D899,2)=LEFT(Data!C$4,2)),"Intra","Inter"),"")</f>
        <v/>
      </c>
      <c r="F899" s="72">
        <f t="shared" si="76"/>
        <v>0</v>
      </c>
      <c r="G899" s="22"/>
      <c r="H899" s="23"/>
      <c r="I899" s="74">
        <f t="shared" si="70"/>
        <v>0</v>
      </c>
      <c r="J899" s="74">
        <f t="shared" si="74"/>
        <v>0</v>
      </c>
      <c r="K899" s="74">
        <f t="shared" si="74"/>
        <v>0</v>
      </c>
      <c r="M899" s="21"/>
      <c r="N899" s="74">
        <f t="shared" si="72"/>
        <v>0</v>
      </c>
      <c r="O899" s="74">
        <f t="shared" si="75"/>
        <v>0</v>
      </c>
      <c r="P899" s="74">
        <f t="shared" si="75"/>
        <v>0</v>
      </c>
    </row>
    <row r="900" spans="1:16">
      <c r="A900" s="183"/>
      <c r="B900" s="184"/>
      <c r="C900" s="184"/>
      <c r="D900" s="153"/>
      <c r="E900" s="71" t="str">
        <f>IF(D900&gt;0,IF((LEFT(D900,2)=LEFT(Data!C$4,2)),"Intra","Inter"),"")</f>
        <v/>
      </c>
      <c r="F900" s="72">
        <f t="shared" si="76"/>
        <v>0</v>
      </c>
      <c r="G900" s="22"/>
      <c r="H900" s="23"/>
      <c r="I900" s="74">
        <f t="shared" si="70"/>
        <v>0</v>
      </c>
      <c r="J900" s="74">
        <f t="shared" si="74"/>
        <v>0</v>
      </c>
      <c r="K900" s="74">
        <f t="shared" si="74"/>
        <v>0</v>
      </c>
      <c r="M900" s="21"/>
      <c r="N900" s="74">
        <f t="shared" si="72"/>
        <v>0</v>
      </c>
      <c r="O900" s="74">
        <f t="shared" si="75"/>
        <v>0</v>
      </c>
      <c r="P900" s="74">
        <f t="shared" si="75"/>
        <v>0</v>
      </c>
    </row>
    <row r="901" spans="1:16">
      <c r="A901" s="183"/>
      <c r="B901" s="184"/>
      <c r="C901" s="184"/>
      <c r="D901" s="153"/>
      <c r="E901" s="71" t="str">
        <f>IF(D901&gt;0,IF((LEFT(D901,2)=LEFT(Data!C$4,2)),"Intra","Inter"),"")</f>
        <v/>
      </c>
      <c r="F901" s="72">
        <f t="shared" si="76"/>
        <v>0</v>
      </c>
      <c r="G901" s="22"/>
      <c r="H901" s="23"/>
      <c r="I901" s="74">
        <f t="shared" si="70"/>
        <v>0</v>
      </c>
      <c r="J901" s="74">
        <f t="shared" si="74"/>
        <v>0</v>
      </c>
      <c r="K901" s="74">
        <f t="shared" si="74"/>
        <v>0</v>
      </c>
      <c r="M901" s="21"/>
      <c r="N901" s="74">
        <f t="shared" si="72"/>
        <v>0</v>
      </c>
      <c r="O901" s="74">
        <f t="shared" si="75"/>
        <v>0</v>
      </c>
      <c r="P901" s="74">
        <f t="shared" si="75"/>
        <v>0</v>
      </c>
    </row>
    <row r="902" spans="1:16">
      <c r="A902" s="183"/>
      <c r="B902" s="184"/>
      <c r="C902" s="184"/>
      <c r="D902" s="153"/>
      <c r="E902" s="71" t="str">
        <f>IF(D902&gt;0,IF((LEFT(D902,2)=LEFT(Data!C$4,2)),"Intra","Inter"),"")</f>
        <v/>
      </c>
      <c r="F902" s="72">
        <f t="shared" si="76"/>
        <v>0</v>
      </c>
      <c r="G902" s="22"/>
      <c r="H902" s="23"/>
      <c r="I902" s="74">
        <f t="shared" si="70"/>
        <v>0</v>
      </c>
      <c r="J902" s="74">
        <f t="shared" si="74"/>
        <v>0</v>
      </c>
      <c r="K902" s="74">
        <f t="shared" si="74"/>
        <v>0</v>
      </c>
      <c r="M902" s="21"/>
      <c r="N902" s="74">
        <f t="shared" si="72"/>
        <v>0</v>
      </c>
      <c r="O902" s="74">
        <f t="shared" si="75"/>
        <v>0</v>
      </c>
      <c r="P902" s="74">
        <f t="shared" si="75"/>
        <v>0</v>
      </c>
    </row>
    <row r="903" spans="1:16">
      <c r="A903" s="183"/>
      <c r="B903" s="184"/>
      <c r="C903" s="184"/>
      <c r="D903" s="153"/>
      <c r="E903" s="71" t="str">
        <f>IF(D903&gt;0,IF((LEFT(D903,2)=LEFT(Data!C$4,2)),"Intra","Inter"),"")</f>
        <v/>
      </c>
      <c r="F903" s="72">
        <f t="shared" si="76"/>
        <v>0</v>
      </c>
      <c r="G903" s="22"/>
      <c r="H903" s="23"/>
      <c r="I903" s="74">
        <f t="shared" si="70"/>
        <v>0</v>
      </c>
      <c r="J903" s="74">
        <f t="shared" si="74"/>
        <v>0</v>
      </c>
      <c r="K903" s="74">
        <f t="shared" si="74"/>
        <v>0</v>
      </c>
      <c r="M903" s="21"/>
      <c r="N903" s="74">
        <f t="shared" si="72"/>
        <v>0</v>
      </c>
      <c r="O903" s="74">
        <f t="shared" si="75"/>
        <v>0</v>
      </c>
      <c r="P903" s="74">
        <f t="shared" si="75"/>
        <v>0</v>
      </c>
    </row>
    <row r="904" spans="1:16">
      <c r="A904" s="183"/>
      <c r="B904" s="184"/>
      <c r="C904" s="184"/>
      <c r="D904" s="153"/>
      <c r="E904" s="71" t="str">
        <f>IF(D904&gt;0,IF((LEFT(D904,2)=LEFT(Data!C$4,2)),"Intra","Inter"),"")</f>
        <v/>
      </c>
      <c r="F904" s="72">
        <f t="shared" si="76"/>
        <v>0</v>
      </c>
      <c r="G904" s="22"/>
      <c r="H904" s="23"/>
      <c r="I904" s="74">
        <f t="shared" si="70"/>
        <v>0</v>
      </c>
      <c r="J904" s="74">
        <f t="shared" si="74"/>
        <v>0</v>
      </c>
      <c r="K904" s="74">
        <f t="shared" si="74"/>
        <v>0</v>
      </c>
      <c r="M904" s="21"/>
      <c r="N904" s="74">
        <f t="shared" si="72"/>
        <v>0</v>
      </c>
      <c r="O904" s="74">
        <f t="shared" si="75"/>
        <v>0</v>
      </c>
      <c r="P904" s="74">
        <f t="shared" si="75"/>
        <v>0</v>
      </c>
    </row>
    <row r="905" spans="1:16">
      <c r="A905" s="183"/>
      <c r="B905" s="184"/>
      <c r="C905" s="184"/>
      <c r="D905" s="153"/>
      <c r="E905" s="71" t="str">
        <f>IF(D905&gt;0,IF((LEFT(D905,2)=LEFT(Data!C$4,2)),"Intra","Inter"),"")</f>
        <v/>
      </c>
      <c r="F905" s="72">
        <f t="shared" si="76"/>
        <v>0</v>
      </c>
      <c r="G905" s="22"/>
      <c r="H905" s="23"/>
      <c r="I905" s="74">
        <f t="shared" si="70"/>
        <v>0</v>
      </c>
      <c r="J905" s="74">
        <f t="shared" si="74"/>
        <v>0</v>
      </c>
      <c r="K905" s="74">
        <f t="shared" si="74"/>
        <v>0</v>
      </c>
      <c r="M905" s="21"/>
      <c r="N905" s="74">
        <f t="shared" si="72"/>
        <v>0</v>
      </c>
      <c r="O905" s="74">
        <f t="shared" si="75"/>
        <v>0</v>
      </c>
      <c r="P905" s="74">
        <f t="shared" si="75"/>
        <v>0</v>
      </c>
    </row>
    <row r="906" spans="1:16">
      <c r="A906" s="183"/>
      <c r="B906" s="184"/>
      <c r="C906" s="184"/>
      <c r="D906" s="153"/>
      <c r="E906" s="71" t="str">
        <f>IF(D906&gt;0,IF((LEFT(D906,2)=LEFT(Data!C$4,2)),"Intra","Inter"),"")</f>
        <v/>
      </c>
      <c r="F906" s="72">
        <f t="shared" si="76"/>
        <v>0</v>
      </c>
      <c r="G906" s="22"/>
      <c r="H906" s="23"/>
      <c r="I906" s="74">
        <f t="shared" si="70"/>
        <v>0</v>
      </c>
      <c r="J906" s="74">
        <f t="shared" si="74"/>
        <v>0</v>
      </c>
      <c r="K906" s="74">
        <f t="shared" si="74"/>
        <v>0</v>
      </c>
      <c r="M906" s="21"/>
      <c r="N906" s="74">
        <f t="shared" si="72"/>
        <v>0</v>
      </c>
      <c r="O906" s="74">
        <f t="shared" si="75"/>
        <v>0</v>
      </c>
      <c r="P906" s="74">
        <f t="shared" si="75"/>
        <v>0</v>
      </c>
    </row>
    <row r="907" spans="1:16">
      <c r="A907" s="183"/>
      <c r="B907" s="184"/>
      <c r="C907" s="184"/>
      <c r="D907" s="153"/>
      <c r="E907" s="71" t="str">
        <f>IF(D907&gt;0,IF((LEFT(D907,2)=LEFT(Data!C$4,2)),"Intra","Inter"),"")</f>
        <v/>
      </c>
      <c r="F907" s="72">
        <f t="shared" si="76"/>
        <v>0</v>
      </c>
      <c r="G907" s="22"/>
      <c r="H907" s="23"/>
      <c r="I907" s="74">
        <f t="shared" si="70"/>
        <v>0</v>
      </c>
      <c r="J907" s="74">
        <f t="shared" si="74"/>
        <v>0</v>
      </c>
      <c r="K907" s="74">
        <f t="shared" si="74"/>
        <v>0</v>
      </c>
      <c r="M907" s="21"/>
      <c r="N907" s="74">
        <f t="shared" si="72"/>
        <v>0</v>
      </c>
      <c r="O907" s="74">
        <f t="shared" si="75"/>
        <v>0</v>
      </c>
      <c r="P907" s="74">
        <f t="shared" si="75"/>
        <v>0</v>
      </c>
    </row>
    <row r="908" spans="1:16">
      <c r="A908" s="183"/>
      <c r="B908" s="184"/>
      <c r="C908" s="184"/>
      <c r="D908" s="153"/>
      <c r="E908" s="71" t="str">
        <f>IF(D908&gt;0,IF((LEFT(D908,2)=LEFT(Data!C$4,2)),"Intra","Inter"),"")</f>
        <v/>
      </c>
      <c r="F908" s="72">
        <f t="shared" si="76"/>
        <v>0</v>
      </c>
      <c r="G908" s="22"/>
      <c r="H908" s="23"/>
      <c r="I908" s="74">
        <f t="shared" ref="I908:I971" si="77">IF($E908="inter",IF($H908&lt;&gt;"Exempt",IF($H908&lt;&gt;"Non GST",($G908*($H908)),(0)),(0)),(0))</f>
        <v>0</v>
      </c>
      <c r="J908" s="74">
        <f t="shared" ref="J908:K939" si="78">IF($E908="intra",IF($H908&lt;&gt;"Exempt",IF($H908&lt;&gt;"Non GST",($G908*($H908/2)),(0)),(0)),(0))</f>
        <v>0</v>
      </c>
      <c r="K908" s="74">
        <f t="shared" si="78"/>
        <v>0</v>
      </c>
      <c r="M908" s="21"/>
      <c r="N908" s="74">
        <f t="shared" ref="N908:N971" si="79">IF($M908="Yes",IF($E908="Inter",($G908*(2%)),(0)),(0))</f>
        <v>0</v>
      </c>
      <c r="O908" s="74">
        <f t="shared" ref="O908:P939" si="80">IF($M908="Yes",IF($E908="Intra",($G908*(1%)),(0)),(0))</f>
        <v>0</v>
      </c>
      <c r="P908" s="74">
        <f t="shared" si="80"/>
        <v>0</v>
      </c>
    </row>
    <row r="909" spans="1:16">
      <c r="A909" s="183"/>
      <c r="B909" s="184"/>
      <c r="C909" s="184"/>
      <c r="D909" s="153"/>
      <c r="E909" s="71" t="str">
        <f>IF(D909&gt;0,IF((LEFT(D909,2)=LEFT(Data!C$4,2)),"Intra","Inter"),"")</f>
        <v/>
      </c>
      <c r="F909" s="72">
        <f t="shared" si="76"/>
        <v>0</v>
      </c>
      <c r="G909" s="22"/>
      <c r="H909" s="23"/>
      <c r="I909" s="74">
        <f t="shared" si="77"/>
        <v>0</v>
      </c>
      <c r="J909" s="74">
        <f t="shared" si="78"/>
        <v>0</v>
      </c>
      <c r="K909" s="74">
        <f t="shared" si="78"/>
        <v>0</v>
      </c>
      <c r="M909" s="21"/>
      <c r="N909" s="74">
        <f t="shared" si="79"/>
        <v>0</v>
      </c>
      <c r="O909" s="74">
        <f t="shared" si="80"/>
        <v>0</v>
      </c>
      <c r="P909" s="74">
        <f t="shared" si="80"/>
        <v>0</v>
      </c>
    </row>
    <row r="910" spans="1:16">
      <c r="A910" s="183"/>
      <c r="B910" s="184"/>
      <c r="C910" s="184"/>
      <c r="D910" s="153"/>
      <c r="E910" s="71" t="str">
        <f>IF(D910&gt;0,IF((LEFT(D910,2)=LEFT(Data!C$4,2)),"Intra","Inter"),"")</f>
        <v/>
      </c>
      <c r="F910" s="72">
        <f t="shared" si="76"/>
        <v>0</v>
      </c>
      <c r="G910" s="22"/>
      <c r="H910" s="23"/>
      <c r="I910" s="74">
        <f t="shared" si="77"/>
        <v>0</v>
      </c>
      <c r="J910" s="74">
        <f t="shared" si="78"/>
        <v>0</v>
      </c>
      <c r="K910" s="74">
        <f t="shared" si="78"/>
        <v>0</v>
      </c>
      <c r="M910" s="21"/>
      <c r="N910" s="74">
        <f t="shared" si="79"/>
        <v>0</v>
      </c>
      <c r="O910" s="74">
        <f t="shared" si="80"/>
        <v>0</v>
      </c>
      <c r="P910" s="74">
        <f t="shared" si="80"/>
        <v>0</v>
      </c>
    </row>
    <row r="911" spans="1:16">
      <c r="A911" s="183"/>
      <c r="B911" s="184"/>
      <c r="C911" s="184"/>
      <c r="D911" s="153"/>
      <c r="E911" s="71" t="str">
        <f>IF(D911&gt;0,IF((LEFT(D911,2)=LEFT(Data!C$4,2)),"Intra","Inter"),"")</f>
        <v/>
      </c>
      <c r="F911" s="72">
        <f t="shared" si="76"/>
        <v>0</v>
      </c>
      <c r="G911" s="22"/>
      <c r="H911" s="23"/>
      <c r="I911" s="74">
        <f t="shared" si="77"/>
        <v>0</v>
      </c>
      <c r="J911" s="74">
        <f t="shared" si="78"/>
        <v>0</v>
      </c>
      <c r="K911" s="74">
        <f t="shared" si="78"/>
        <v>0</v>
      </c>
      <c r="M911" s="21"/>
      <c r="N911" s="74">
        <f t="shared" si="79"/>
        <v>0</v>
      </c>
      <c r="O911" s="74">
        <f t="shared" si="80"/>
        <v>0</v>
      </c>
      <c r="P911" s="74">
        <f t="shared" si="80"/>
        <v>0</v>
      </c>
    </row>
    <row r="912" spans="1:16">
      <c r="A912" s="183"/>
      <c r="B912" s="184"/>
      <c r="C912" s="184"/>
      <c r="D912" s="153"/>
      <c r="E912" s="71" t="str">
        <f>IF(D912&gt;0,IF((LEFT(D912,2)=LEFT(Data!C$4,2)),"Intra","Inter"),"")</f>
        <v/>
      </c>
      <c r="F912" s="72">
        <f t="shared" si="76"/>
        <v>0</v>
      </c>
      <c r="G912" s="22"/>
      <c r="H912" s="23"/>
      <c r="I912" s="74">
        <f t="shared" si="77"/>
        <v>0</v>
      </c>
      <c r="J912" s="74">
        <f t="shared" si="78"/>
        <v>0</v>
      </c>
      <c r="K912" s="74">
        <f t="shared" si="78"/>
        <v>0</v>
      </c>
      <c r="M912" s="21"/>
      <c r="N912" s="74">
        <f t="shared" si="79"/>
        <v>0</v>
      </c>
      <c r="O912" s="74">
        <f t="shared" si="80"/>
        <v>0</v>
      </c>
      <c r="P912" s="74">
        <f t="shared" si="80"/>
        <v>0</v>
      </c>
    </row>
    <row r="913" spans="1:16">
      <c r="A913" s="183"/>
      <c r="B913" s="184"/>
      <c r="C913" s="184"/>
      <c r="D913" s="153"/>
      <c r="E913" s="71" t="str">
        <f>IF(D913&gt;0,IF((LEFT(D913,2)=LEFT(Data!C$4,2)),"Intra","Inter"),"")</f>
        <v/>
      </c>
      <c r="F913" s="72">
        <f t="shared" si="76"/>
        <v>0</v>
      </c>
      <c r="G913" s="22"/>
      <c r="H913" s="23"/>
      <c r="I913" s="74">
        <f t="shared" si="77"/>
        <v>0</v>
      </c>
      <c r="J913" s="74">
        <f t="shared" si="78"/>
        <v>0</v>
      </c>
      <c r="K913" s="74">
        <f t="shared" si="78"/>
        <v>0</v>
      </c>
      <c r="M913" s="21"/>
      <c r="N913" s="74">
        <f t="shared" si="79"/>
        <v>0</v>
      </c>
      <c r="O913" s="74">
        <f t="shared" si="80"/>
        <v>0</v>
      </c>
      <c r="P913" s="74">
        <f t="shared" si="80"/>
        <v>0</v>
      </c>
    </row>
    <row r="914" spans="1:16">
      <c r="A914" s="183"/>
      <c r="B914" s="184"/>
      <c r="C914" s="184"/>
      <c r="D914" s="153"/>
      <c r="E914" s="71" t="str">
        <f>IF(D914&gt;0,IF((LEFT(D914,2)=LEFT(Data!C$4,2)),"Intra","Inter"),"")</f>
        <v/>
      </c>
      <c r="F914" s="72">
        <f t="shared" si="76"/>
        <v>0</v>
      </c>
      <c r="G914" s="22"/>
      <c r="H914" s="23"/>
      <c r="I914" s="74">
        <f t="shared" si="77"/>
        <v>0</v>
      </c>
      <c r="J914" s="74">
        <f t="shared" si="78"/>
        <v>0</v>
      </c>
      <c r="K914" s="74">
        <f t="shared" si="78"/>
        <v>0</v>
      </c>
      <c r="M914" s="21"/>
      <c r="N914" s="74">
        <f t="shared" si="79"/>
        <v>0</v>
      </c>
      <c r="O914" s="74">
        <f t="shared" si="80"/>
        <v>0</v>
      </c>
      <c r="P914" s="74">
        <f t="shared" si="80"/>
        <v>0</v>
      </c>
    </row>
    <row r="915" spans="1:16">
      <c r="A915" s="183"/>
      <c r="B915" s="184"/>
      <c r="C915" s="184"/>
      <c r="D915" s="153"/>
      <c r="E915" s="71" t="str">
        <f>IF(D915&gt;0,IF((LEFT(D915,2)=LEFT(Data!C$4,2)),"Intra","Inter"),"")</f>
        <v/>
      </c>
      <c r="F915" s="72">
        <f t="shared" si="76"/>
        <v>0</v>
      </c>
      <c r="G915" s="22"/>
      <c r="H915" s="23"/>
      <c r="I915" s="74">
        <f t="shared" si="77"/>
        <v>0</v>
      </c>
      <c r="J915" s="74">
        <f t="shared" si="78"/>
        <v>0</v>
      </c>
      <c r="K915" s="74">
        <f t="shared" si="78"/>
        <v>0</v>
      </c>
      <c r="M915" s="21"/>
      <c r="N915" s="74">
        <f t="shared" si="79"/>
        <v>0</v>
      </c>
      <c r="O915" s="74">
        <f t="shared" si="80"/>
        <v>0</v>
      </c>
      <c r="P915" s="74">
        <f t="shared" si="80"/>
        <v>0</v>
      </c>
    </row>
    <row r="916" spans="1:16">
      <c r="A916" s="183"/>
      <c r="B916" s="184"/>
      <c r="C916" s="184"/>
      <c r="D916" s="153"/>
      <c r="E916" s="71" t="str">
        <f>IF(D916&gt;0,IF((LEFT(D916,2)=LEFT(Data!C$4,2)),"Intra","Inter"),"")</f>
        <v/>
      </c>
      <c r="F916" s="72">
        <f t="shared" si="76"/>
        <v>0</v>
      </c>
      <c r="G916" s="22"/>
      <c r="H916" s="23"/>
      <c r="I916" s="74">
        <f t="shared" si="77"/>
        <v>0</v>
      </c>
      <c r="J916" s="74">
        <f t="shared" si="78"/>
        <v>0</v>
      </c>
      <c r="K916" s="74">
        <f t="shared" si="78"/>
        <v>0</v>
      </c>
      <c r="M916" s="21"/>
      <c r="N916" s="74">
        <f t="shared" si="79"/>
        <v>0</v>
      </c>
      <c r="O916" s="74">
        <f t="shared" si="80"/>
        <v>0</v>
      </c>
      <c r="P916" s="74">
        <f t="shared" si="80"/>
        <v>0</v>
      </c>
    </row>
    <row r="917" spans="1:16">
      <c r="A917" s="183"/>
      <c r="B917" s="184"/>
      <c r="C917" s="184"/>
      <c r="D917" s="153"/>
      <c r="E917" s="71" t="str">
        <f>IF(D917&gt;0,IF((LEFT(D917,2)=LEFT(Data!C$4,2)),"Intra","Inter"),"")</f>
        <v/>
      </c>
      <c r="F917" s="72">
        <f t="shared" si="76"/>
        <v>0</v>
      </c>
      <c r="G917" s="22"/>
      <c r="H917" s="23"/>
      <c r="I917" s="74">
        <f t="shared" si="77"/>
        <v>0</v>
      </c>
      <c r="J917" s="74">
        <f t="shared" si="78"/>
        <v>0</v>
      </c>
      <c r="K917" s="74">
        <f t="shared" si="78"/>
        <v>0</v>
      </c>
      <c r="M917" s="21"/>
      <c r="N917" s="74">
        <f t="shared" si="79"/>
        <v>0</v>
      </c>
      <c r="O917" s="74">
        <f t="shared" si="80"/>
        <v>0</v>
      </c>
      <c r="P917" s="74">
        <f t="shared" si="80"/>
        <v>0</v>
      </c>
    </row>
    <row r="918" spans="1:16">
      <c r="A918" s="183"/>
      <c r="B918" s="184"/>
      <c r="C918" s="184"/>
      <c r="D918" s="153"/>
      <c r="E918" s="71" t="str">
        <f>IF(D918&gt;0,IF((LEFT(D918,2)=LEFT(Data!C$4,2)),"Intra","Inter"),"")</f>
        <v/>
      </c>
      <c r="F918" s="72">
        <f t="shared" si="76"/>
        <v>0</v>
      </c>
      <c r="G918" s="22"/>
      <c r="H918" s="23"/>
      <c r="I918" s="74">
        <f t="shared" si="77"/>
        <v>0</v>
      </c>
      <c r="J918" s="74">
        <f t="shared" si="78"/>
        <v>0</v>
      </c>
      <c r="K918" s="74">
        <f t="shared" si="78"/>
        <v>0</v>
      </c>
      <c r="M918" s="21"/>
      <c r="N918" s="74">
        <f t="shared" si="79"/>
        <v>0</v>
      </c>
      <c r="O918" s="74">
        <f t="shared" si="80"/>
        <v>0</v>
      </c>
      <c r="P918" s="74">
        <f t="shared" si="80"/>
        <v>0</v>
      </c>
    </row>
    <row r="919" spans="1:16">
      <c r="A919" s="183"/>
      <c r="B919" s="184"/>
      <c r="C919" s="184"/>
      <c r="D919" s="153"/>
      <c r="E919" s="71" t="str">
        <f>IF(D919&gt;0,IF((LEFT(D919,2)=LEFT(Data!C$4,2)),"Intra","Inter"),"")</f>
        <v/>
      </c>
      <c r="F919" s="72">
        <f t="shared" si="76"/>
        <v>0</v>
      </c>
      <c r="G919" s="22"/>
      <c r="H919" s="23"/>
      <c r="I919" s="74">
        <f t="shared" si="77"/>
        <v>0</v>
      </c>
      <c r="J919" s="74">
        <f t="shared" si="78"/>
        <v>0</v>
      </c>
      <c r="K919" s="74">
        <f t="shared" si="78"/>
        <v>0</v>
      </c>
      <c r="M919" s="21"/>
      <c r="N919" s="74">
        <f t="shared" si="79"/>
        <v>0</v>
      </c>
      <c r="O919" s="74">
        <f t="shared" si="80"/>
        <v>0</v>
      </c>
      <c r="P919" s="74">
        <f t="shared" si="80"/>
        <v>0</v>
      </c>
    </row>
    <row r="920" spans="1:16">
      <c r="A920" s="183"/>
      <c r="B920" s="184"/>
      <c r="C920" s="184"/>
      <c r="D920" s="153"/>
      <c r="E920" s="71" t="str">
        <f>IF(D920&gt;0,IF((LEFT(D920,2)=LEFT(Data!C$4,2)),"Intra","Inter"),"")</f>
        <v/>
      </c>
      <c r="F920" s="72">
        <f t="shared" si="76"/>
        <v>0</v>
      </c>
      <c r="G920" s="22"/>
      <c r="H920" s="23"/>
      <c r="I920" s="74">
        <f t="shared" si="77"/>
        <v>0</v>
      </c>
      <c r="J920" s="74">
        <f t="shared" si="78"/>
        <v>0</v>
      </c>
      <c r="K920" s="74">
        <f t="shared" si="78"/>
        <v>0</v>
      </c>
      <c r="M920" s="21"/>
      <c r="N920" s="74">
        <f t="shared" si="79"/>
        <v>0</v>
      </c>
      <c r="O920" s="74">
        <f t="shared" si="80"/>
        <v>0</v>
      </c>
      <c r="P920" s="74">
        <f t="shared" si="80"/>
        <v>0</v>
      </c>
    </row>
    <row r="921" spans="1:16">
      <c r="A921" s="183"/>
      <c r="B921" s="184"/>
      <c r="C921" s="184"/>
      <c r="D921" s="153"/>
      <c r="E921" s="71" t="str">
        <f>IF(D921&gt;0,IF((LEFT(D921,2)=LEFT(Data!C$4,2)),"Intra","Inter"),"")</f>
        <v/>
      </c>
      <c r="F921" s="72">
        <f t="shared" si="76"/>
        <v>0</v>
      </c>
      <c r="G921" s="22"/>
      <c r="H921" s="23"/>
      <c r="I921" s="74">
        <f t="shared" si="77"/>
        <v>0</v>
      </c>
      <c r="J921" s="74">
        <f t="shared" si="78"/>
        <v>0</v>
      </c>
      <c r="K921" s="74">
        <f t="shared" si="78"/>
        <v>0</v>
      </c>
      <c r="M921" s="21"/>
      <c r="N921" s="74">
        <f t="shared" si="79"/>
        <v>0</v>
      </c>
      <c r="O921" s="74">
        <f t="shared" si="80"/>
        <v>0</v>
      </c>
      <c r="P921" s="74">
        <f t="shared" si="80"/>
        <v>0</v>
      </c>
    </row>
    <row r="922" spans="1:16">
      <c r="A922" s="183"/>
      <c r="B922" s="184"/>
      <c r="C922" s="184"/>
      <c r="D922" s="153"/>
      <c r="E922" s="71" t="str">
        <f>IF(D922&gt;0,IF((LEFT(D922,2)=LEFT(Data!C$4,2)),"Intra","Inter"),"")</f>
        <v/>
      </c>
      <c r="F922" s="72">
        <f t="shared" si="76"/>
        <v>0</v>
      </c>
      <c r="G922" s="22"/>
      <c r="H922" s="23"/>
      <c r="I922" s="74">
        <f t="shared" si="77"/>
        <v>0</v>
      </c>
      <c r="J922" s="74">
        <f t="shared" si="78"/>
        <v>0</v>
      </c>
      <c r="K922" s="74">
        <f t="shared" si="78"/>
        <v>0</v>
      </c>
      <c r="M922" s="21"/>
      <c r="N922" s="74">
        <f t="shared" si="79"/>
        <v>0</v>
      </c>
      <c r="O922" s="74">
        <f t="shared" si="80"/>
        <v>0</v>
      </c>
      <c r="P922" s="74">
        <f t="shared" si="80"/>
        <v>0</v>
      </c>
    </row>
    <row r="923" spans="1:16">
      <c r="A923" s="183"/>
      <c r="B923" s="184"/>
      <c r="C923" s="184"/>
      <c r="D923" s="153"/>
      <c r="E923" s="71" t="str">
        <f>IF(D923&gt;0,IF((LEFT(D923,2)=LEFT(Data!C$4,2)),"Intra","Inter"),"")</f>
        <v/>
      </c>
      <c r="F923" s="72">
        <f t="shared" si="76"/>
        <v>0</v>
      </c>
      <c r="G923" s="22"/>
      <c r="H923" s="23"/>
      <c r="I923" s="74">
        <f t="shared" si="77"/>
        <v>0</v>
      </c>
      <c r="J923" s="74">
        <f t="shared" si="78"/>
        <v>0</v>
      </c>
      <c r="K923" s="74">
        <f t="shared" si="78"/>
        <v>0</v>
      </c>
      <c r="M923" s="21"/>
      <c r="N923" s="74">
        <f t="shared" si="79"/>
        <v>0</v>
      </c>
      <c r="O923" s="74">
        <f t="shared" si="80"/>
        <v>0</v>
      </c>
      <c r="P923" s="74">
        <f t="shared" si="80"/>
        <v>0</v>
      </c>
    </row>
    <row r="924" spans="1:16">
      <c r="A924" s="183"/>
      <c r="B924" s="184"/>
      <c r="C924" s="184"/>
      <c r="D924" s="153"/>
      <c r="E924" s="71" t="str">
        <f>IF(D924&gt;0,IF((LEFT(D924,2)=LEFT(Data!C$4,2)),"Intra","Inter"),"")</f>
        <v/>
      </c>
      <c r="F924" s="72">
        <f t="shared" si="76"/>
        <v>0</v>
      </c>
      <c r="G924" s="22"/>
      <c r="H924" s="23"/>
      <c r="I924" s="74">
        <f t="shared" si="77"/>
        <v>0</v>
      </c>
      <c r="J924" s="74">
        <f t="shared" si="78"/>
        <v>0</v>
      </c>
      <c r="K924" s="74">
        <f t="shared" si="78"/>
        <v>0</v>
      </c>
      <c r="M924" s="21"/>
      <c r="N924" s="74">
        <f t="shared" si="79"/>
        <v>0</v>
      </c>
      <c r="O924" s="74">
        <f t="shared" si="80"/>
        <v>0</v>
      </c>
      <c r="P924" s="74">
        <f t="shared" si="80"/>
        <v>0</v>
      </c>
    </row>
    <row r="925" spans="1:16">
      <c r="A925" s="183"/>
      <c r="B925" s="184"/>
      <c r="C925" s="184"/>
      <c r="D925" s="153"/>
      <c r="E925" s="71" t="str">
        <f>IF(D925&gt;0,IF((LEFT(D925,2)=LEFT(Data!C$4,2)),"Intra","Inter"),"")</f>
        <v/>
      </c>
      <c r="F925" s="72">
        <f t="shared" si="76"/>
        <v>0</v>
      </c>
      <c r="G925" s="22"/>
      <c r="H925" s="23"/>
      <c r="I925" s="74">
        <f t="shared" si="77"/>
        <v>0</v>
      </c>
      <c r="J925" s="74">
        <f t="shared" si="78"/>
        <v>0</v>
      </c>
      <c r="K925" s="74">
        <f t="shared" si="78"/>
        <v>0</v>
      </c>
      <c r="M925" s="21"/>
      <c r="N925" s="74">
        <f t="shared" si="79"/>
        <v>0</v>
      </c>
      <c r="O925" s="74">
        <f t="shared" si="80"/>
        <v>0</v>
      </c>
      <c r="P925" s="74">
        <f t="shared" si="80"/>
        <v>0</v>
      </c>
    </row>
    <row r="926" spans="1:16">
      <c r="A926" s="183"/>
      <c r="B926" s="184"/>
      <c r="C926" s="184"/>
      <c r="D926" s="153"/>
      <c r="E926" s="71" t="str">
        <f>IF(D926&gt;0,IF((LEFT(D926,2)=LEFT(Data!C$4,2)),"Intra","Inter"),"")</f>
        <v/>
      </c>
      <c r="F926" s="72">
        <f t="shared" si="76"/>
        <v>0</v>
      </c>
      <c r="G926" s="22"/>
      <c r="H926" s="23"/>
      <c r="I926" s="74">
        <f t="shared" si="77"/>
        <v>0</v>
      </c>
      <c r="J926" s="74">
        <f t="shared" si="78"/>
        <v>0</v>
      </c>
      <c r="K926" s="74">
        <f t="shared" si="78"/>
        <v>0</v>
      </c>
      <c r="M926" s="21"/>
      <c r="N926" s="74">
        <f t="shared" si="79"/>
        <v>0</v>
      </c>
      <c r="O926" s="74">
        <f t="shared" si="80"/>
        <v>0</v>
      </c>
      <c r="P926" s="74">
        <f t="shared" si="80"/>
        <v>0</v>
      </c>
    </row>
    <row r="927" spans="1:16">
      <c r="A927" s="183"/>
      <c r="B927" s="184"/>
      <c r="C927" s="184"/>
      <c r="D927" s="153"/>
      <c r="E927" s="71" t="str">
        <f>IF(D927&gt;0,IF((LEFT(D927,2)=LEFT(Data!C$4,2)),"Intra","Inter"),"")</f>
        <v/>
      </c>
      <c r="F927" s="72">
        <f t="shared" si="76"/>
        <v>0</v>
      </c>
      <c r="G927" s="22"/>
      <c r="H927" s="23"/>
      <c r="I927" s="74">
        <f t="shared" si="77"/>
        <v>0</v>
      </c>
      <c r="J927" s="74">
        <f t="shared" si="78"/>
        <v>0</v>
      </c>
      <c r="K927" s="74">
        <f t="shared" si="78"/>
        <v>0</v>
      </c>
      <c r="M927" s="21"/>
      <c r="N927" s="74">
        <f t="shared" si="79"/>
        <v>0</v>
      </c>
      <c r="O927" s="74">
        <f t="shared" si="80"/>
        <v>0</v>
      </c>
      <c r="P927" s="74">
        <f t="shared" si="80"/>
        <v>0</v>
      </c>
    </row>
    <row r="928" spans="1:16">
      <c r="A928" s="183"/>
      <c r="B928" s="184"/>
      <c r="C928" s="184"/>
      <c r="D928" s="153"/>
      <c r="E928" s="71" t="str">
        <f>IF(D928&gt;0,IF((LEFT(D928,2)=LEFT(Data!C$4,2)),"Intra","Inter"),"")</f>
        <v/>
      </c>
      <c r="F928" s="72">
        <f t="shared" si="76"/>
        <v>0</v>
      </c>
      <c r="G928" s="22"/>
      <c r="H928" s="23"/>
      <c r="I928" s="74">
        <f t="shared" si="77"/>
        <v>0</v>
      </c>
      <c r="J928" s="74">
        <f t="shared" si="78"/>
        <v>0</v>
      </c>
      <c r="K928" s="74">
        <f t="shared" si="78"/>
        <v>0</v>
      </c>
      <c r="M928" s="21"/>
      <c r="N928" s="74">
        <f t="shared" si="79"/>
        <v>0</v>
      </c>
      <c r="O928" s="74">
        <f t="shared" si="80"/>
        <v>0</v>
      </c>
      <c r="P928" s="74">
        <f t="shared" si="80"/>
        <v>0</v>
      </c>
    </row>
    <row r="929" spans="1:16">
      <c r="A929" s="183"/>
      <c r="B929" s="184"/>
      <c r="C929" s="184"/>
      <c r="D929" s="153"/>
      <c r="E929" s="71" t="str">
        <f>IF(D929&gt;0,IF((LEFT(D929,2)=LEFT(Data!C$4,2)),"Intra","Inter"),"")</f>
        <v/>
      </c>
      <c r="F929" s="72">
        <f t="shared" si="76"/>
        <v>0</v>
      </c>
      <c r="G929" s="22"/>
      <c r="H929" s="23"/>
      <c r="I929" s="74">
        <f t="shared" si="77"/>
        <v>0</v>
      </c>
      <c r="J929" s="74">
        <f t="shared" si="78"/>
        <v>0</v>
      </c>
      <c r="K929" s="74">
        <f t="shared" si="78"/>
        <v>0</v>
      </c>
      <c r="M929" s="21"/>
      <c r="N929" s="74">
        <f t="shared" si="79"/>
        <v>0</v>
      </c>
      <c r="O929" s="74">
        <f t="shared" si="80"/>
        <v>0</v>
      </c>
      <c r="P929" s="74">
        <f t="shared" si="80"/>
        <v>0</v>
      </c>
    </row>
    <row r="930" spans="1:16">
      <c r="A930" s="183"/>
      <c r="B930" s="184"/>
      <c r="C930" s="184"/>
      <c r="D930" s="153"/>
      <c r="E930" s="71" t="str">
        <f>IF(D930&gt;0,IF((LEFT(D930,2)=LEFT(Data!C$4,2)),"Intra","Inter"),"")</f>
        <v/>
      </c>
      <c r="F930" s="72">
        <f t="shared" si="76"/>
        <v>0</v>
      </c>
      <c r="G930" s="22"/>
      <c r="H930" s="23"/>
      <c r="I930" s="74">
        <f t="shared" si="77"/>
        <v>0</v>
      </c>
      <c r="J930" s="74">
        <f t="shared" si="78"/>
        <v>0</v>
      </c>
      <c r="K930" s="74">
        <f t="shared" si="78"/>
        <v>0</v>
      </c>
      <c r="M930" s="21"/>
      <c r="N930" s="74">
        <f t="shared" si="79"/>
        <v>0</v>
      </c>
      <c r="O930" s="74">
        <f t="shared" si="80"/>
        <v>0</v>
      </c>
      <c r="P930" s="74">
        <f t="shared" si="80"/>
        <v>0</v>
      </c>
    </row>
    <row r="931" spans="1:16">
      <c r="A931" s="183"/>
      <c r="B931" s="184"/>
      <c r="C931" s="184"/>
      <c r="D931" s="153"/>
      <c r="E931" s="71" t="str">
        <f>IF(D931&gt;0,IF((LEFT(D931,2)=LEFT(Data!C$4,2)),"Intra","Inter"),"")</f>
        <v/>
      </c>
      <c r="F931" s="72">
        <f t="shared" si="76"/>
        <v>0</v>
      </c>
      <c r="G931" s="22"/>
      <c r="H931" s="23"/>
      <c r="I931" s="74">
        <f t="shared" si="77"/>
        <v>0</v>
      </c>
      <c r="J931" s="74">
        <f t="shared" si="78"/>
        <v>0</v>
      </c>
      <c r="K931" s="74">
        <f t="shared" si="78"/>
        <v>0</v>
      </c>
      <c r="M931" s="21"/>
      <c r="N931" s="74">
        <f t="shared" si="79"/>
        <v>0</v>
      </c>
      <c r="O931" s="74">
        <f t="shared" si="80"/>
        <v>0</v>
      </c>
      <c r="P931" s="74">
        <f t="shared" si="80"/>
        <v>0</v>
      </c>
    </row>
    <row r="932" spans="1:16">
      <c r="A932" s="183"/>
      <c r="B932" s="184"/>
      <c r="C932" s="184"/>
      <c r="D932" s="153"/>
      <c r="E932" s="71" t="str">
        <f>IF(D932&gt;0,IF((LEFT(D932,2)=LEFT(Data!C$4,2)),"Intra","Inter"),"")</f>
        <v/>
      </c>
      <c r="F932" s="72">
        <f t="shared" si="76"/>
        <v>0</v>
      </c>
      <c r="G932" s="22"/>
      <c r="H932" s="23"/>
      <c r="I932" s="74">
        <f t="shared" si="77"/>
        <v>0</v>
      </c>
      <c r="J932" s="74">
        <f t="shared" si="78"/>
        <v>0</v>
      </c>
      <c r="K932" s="74">
        <f t="shared" si="78"/>
        <v>0</v>
      </c>
      <c r="M932" s="21"/>
      <c r="N932" s="74">
        <f t="shared" si="79"/>
        <v>0</v>
      </c>
      <c r="O932" s="74">
        <f t="shared" si="80"/>
        <v>0</v>
      </c>
      <c r="P932" s="74">
        <f t="shared" si="80"/>
        <v>0</v>
      </c>
    </row>
    <row r="933" spans="1:16">
      <c r="A933" s="183"/>
      <c r="B933" s="184"/>
      <c r="C933" s="184"/>
      <c r="D933" s="153"/>
      <c r="E933" s="71" t="str">
        <f>IF(D933&gt;0,IF((LEFT(D933,2)=LEFT(Data!C$4,2)),"Intra","Inter"),"")</f>
        <v/>
      </c>
      <c r="F933" s="72">
        <f t="shared" si="76"/>
        <v>0</v>
      </c>
      <c r="G933" s="22"/>
      <c r="H933" s="23"/>
      <c r="I933" s="74">
        <f t="shared" si="77"/>
        <v>0</v>
      </c>
      <c r="J933" s="74">
        <f t="shared" si="78"/>
        <v>0</v>
      </c>
      <c r="K933" s="74">
        <f t="shared" si="78"/>
        <v>0</v>
      </c>
      <c r="M933" s="21"/>
      <c r="N933" s="74">
        <f t="shared" si="79"/>
        <v>0</v>
      </c>
      <c r="O933" s="74">
        <f t="shared" si="80"/>
        <v>0</v>
      </c>
      <c r="P933" s="74">
        <f t="shared" si="80"/>
        <v>0</v>
      </c>
    </row>
    <row r="934" spans="1:16">
      <c r="A934" s="183"/>
      <c r="B934" s="184"/>
      <c r="C934" s="184"/>
      <c r="D934" s="153"/>
      <c r="E934" s="71" t="str">
        <f>IF(D934&gt;0,IF((LEFT(D934,2)=LEFT(Data!C$4,2)),"Intra","Inter"),"")</f>
        <v/>
      </c>
      <c r="F934" s="72">
        <f t="shared" si="76"/>
        <v>0</v>
      </c>
      <c r="G934" s="22"/>
      <c r="H934" s="23"/>
      <c r="I934" s="74">
        <f t="shared" si="77"/>
        <v>0</v>
      </c>
      <c r="J934" s="74">
        <f t="shared" si="78"/>
        <v>0</v>
      </c>
      <c r="K934" s="74">
        <f t="shared" si="78"/>
        <v>0</v>
      </c>
      <c r="M934" s="21"/>
      <c r="N934" s="74">
        <f t="shared" si="79"/>
        <v>0</v>
      </c>
      <c r="O934" s="74">
        <f t="shared" si="80"/>
        <v>0</v>
      </c>
      <c r="P934" s="74">
        <f t="shared" si="80"/>
        <v>0</v>
      </c>
    </row>
    <row r="935" spans="1:16">
      <c r="A935" s="183"/>
      <c r="B935" s="184"/>
      <c r="C935" s="184"/>
      <c r="D935" s="153"/>
      <c r="E935" s="71" t="str">
        <f>IF(D935&gt;0,IF((LEFT(D935,2)=LEFT(Data!C$4,2)),"Intra","Inter"),"")</f>
        <v/>
      </c>
      <c r="F935" s="72">
        <f t="shared" si="76"/>
        <v>0</v>
      </c>
      <c r="G935" s="22"/>
      <c r="H935" s="23"/>
      <c r="I935" s="74">
        <f t="shared" si="77"/>
        <v>0</v>
      </c>
      <c r="J935" s="74">
        <f t="shared" si="78"/>
        <v>0</v>
      </c>
      <c r="K935" s="74">
        <f t="shared" si="78"/>
        <v>0</v>
      </c>
      <c r="M935" s="21"/>
      <c r="N935" s="74">
        <f t="shared" si="79"/>
        <v>0</v>
      </c>
      <c r="O935" s="74">
        <f t="shared" si="80"/>
        <v>0</v>
      </c>
      <c r="P935" s="74">
        <f t="shared" si="80"/>
        <v>0</v>
      </c>
    </row>
    <row r="936" spans="1:16">
      <c r="A936" s="183"/>
      <c r="B936" s="184"/>
      <c r="C936" s="184"/>
      <c r="D936" s="153"/>
      <c r="E936" s="71" t="str">
        <f>IF(D936&gt;0,IF((LEFT(D936,2)=LEFT(Data!C$4,2)),"Intra","Inter"),"")</f>
        <v/>
      </c>
      <c r="F936" s="72">
        <f t="shared" si="76"/>
        <v>0</v>
      </c>
      <c r="G936" s="22"/>
      <c r="H936" s="23"/>
      <c r="I936" s="74">
        <f t="shared" si="77"/>
        <v>0</v>
      </c>
      <c r="J936" s="74">
        <f t="shared" si="78"/>
        <v>0</v>
      </c>
      <c r="K936" s="74">
        <f t="shared" si="78"/>
        <v>0</v>
      </c>
      <c r="M936" s="21"/>
      <c r="N936" s="74">
        <f t="shared" si="79"/>
        <v>0</v>
      </c>
      <c r="O936" s="74">
        <f t="shared" si="80"/>
        <v>0</v>
      </c>
      <c r="P936" s="74">
        <f t="shared" si="80"/>
        <v>0</v>
      </c>
    </row>
    <row r="937" spans="1:16">
      <c r="A937" s="183"/>
      <c r="B937" s="184"/>
      <c r="C937" s="184"/>
      <c r="D937" s="153"/>
      <c r="E937" s="71" t="str">
        <f>IF(D937&gt;0,IF((LEFT(D937,2)=LEFT(Data!C$4,2)),"Intra","Inter"),"")</f>
        <v/>
      </c>
      <c r="F937" s="72">
        <f t="shared" si="76"/>
        <v>0</v>
      </c>
      <c r="G937" s="22"/>
      <c r="H937" s="23"/>
      <c r="I937" s="74">
        <f t="shared" si="77"/>
        <v>0</v>
      </c>
      <c r="J937" s="74">
        <f t="shared" si="78"/>
        <v>0</v>
      </c>
      <c r="K937" s="74">
        <f t="shared" si="78"/>
        <v>0</v>
      </c>
      <c r="M937" s="21"/>
      <c r="N937" s="74">
        <f t="shared" si="79"/>
        <v>0</v>
      </c>
      <c r="O937" s="74">
        <f t="shared" si="80"/>
        <v>0</v>
      </c>
      <c r="P937" s="74">
        <f t="shared" si="80"/>
        <v>0</v>
      </c>
    </row>
    <row r="938" spans="1:16">
      <c r="A938" s="183"/>
      <c r="B938" s="184"/>
      <c r="C938" s="184"/>
      <c r="D938" s="153"/>
      <c r="E938" s="71" t="str">
        <f>IF(D938&gt;0,IF((LEFT(D938,2)=LEFT(Data!C$4,2)),"Intra","Inter"),"")</f>
        <v/>
      </c>
      <c r="F938" s="72">
        <f t="shared" si="76"/>
        <v>0</v>
      </c>
      <c r="G938" s="22"/>
      <c r="H938" s="23"/>
      <c r="I938" s="74">
        <f t="shared" si="77"/>
        <v>0</v>
      </c>
      <c r="J938" s="74">
        <f t="shared" si="78"/>
        <v>0</v>
      </c>
      <c r="K938" s="74">
        <f t="shared" si="78"/>
        <v>0</v>
      </c>
      <c r="M938" s="21"/>
      <c r="N938" s="74">
        <f t="shared" si="79"/>
        <v>0</v>
      </c>
      <c r="O938" s="74">
        <f t="shared" si="80"/>
        <v>0</v>
      </c>
      <c r="P938" s="74">
        <f t="shared" si="80"/>
        <v>0</v>
      </c>
    </row>
    <row r="939" spans="1:16">
      <c r="A939" s="183"/>
      <c r="B939" s="184"/>
      <c r="C939" s="184"/>
      <c r="D939" s="153"/>
      <c r="E939" s="71" t="str">
        <f>IF(D939&gt;0,IF((LEFT(D939,2)=LEFT(Data!C$4,2)),"Intra","Inter"),"")</f>
        <v/>
      </c>
      <c r="F939" s="72">
        <f t="shared" si="76"/>
        <v>0</v>
      </c>
      <c r="G939" s="22"/>
      <c r="H939" s="23"/>
      <c r="I939" s="74">
        <f t="shared" si="77"/>
        <v>0</v>
      </c>
      <c r="J939" s="74">
        <f t="shared" si="78"/>
        <v>0</v>
      </c>
      <c r="K939" s="74">
        <f t="shared" si="78"/>
        <v>0</v>
      </c>
      <c r="M939" s="21"/>
      <c r="N939" s="74">
        <f t="shared" si="79"/>
        <v>0</v>
      </c>
      <c r="O939" s="74">
        <f t="shared" si="80"/>
        <v>0</v>
      </c>
      <c r="P939" s="74">
        <f t="shared" si="80"/>
        <v>0</v>
      </c>
    </row>
    <row r="940" spans="1:16">
      <c r="A940" s="183"/>
      <c r="B940" s="184"/>
      <c r="C940" s="184"/>
      <c r="D940" s="153"/>
      <c r="E940" s="71" t="str">
        <f>IF(D940&gt;0,IF((LEFT(D940,2)=LEFT(Data!C$4,2)),"Intra","Inter"),"")</f>
        <v/>
      </c>
      <c r="F940" s="72">
        <f t="shared" si="76"/>
        <v>0</v>
      </c>
      <c r="G940" s="22"/>
      <c r="H940" s="23"/>
      <c r="I940" s="74">
        <f t="shared" si="77"/>
        <v>0</v>
      </c>
      <c r="J940" s="74">
        <f t="shared" ref="J940:K971" si="81">IF($E940="intra",IF($H940&lt;&gt;"Exempt",IF($H940&lt;&gt;"Non GST",($G940*($H940/2)),(0)),(0)),(0))</f>
        <v>0</v>
      </c>
      <c r="K940" s="74">
        <f t="shared" si="81"/>
        <v>0</v>
      </c>
      <c r="M940" s="21"/>
      <c r="N940" s="74">
        <f t="shared" si="79"/>
        <v>0</v>
      </c>
      <c r="O940" s="74">
        <f t="shared" ref="O940:P971" si="82">IF($M940="Yes",IF($E940="Intra",($G940*(1%)),(0)),(0))</f>
        <v>0</v>
      </c>
      <c r="P940" s="74">
        <f t="shared" si="82"/>
        <v>0</v>
      </c>
    </row>
    <row r="941" spans="1:16">
      <c r="A941" s="183"/>
      <c r="B941" s="184"/>
      <c r="C941" s="184"/>
      <c r="D941" s="153"/>
      <c r="E941" s="71" t="str">
        <f>IF(D941&gt;0,IF((LEFT(D941,2)=LEFT(Data!C$4,2)),"Intra","Inter"),"")</f>
        <v/>
      </c>
      <c r="F941" s="72">
        <f t="shared" si="76"/>
        <v>0</v>
      </c>
      <c r="G941" s="22"/>
      <c r="H941" s="23"/>
      <c r="I941" s="74">
        <f t="shared" si="77"/>
        <v>0</v>
      </c>
      <c r="J941" s="74">
        <f t="shared" si="81"/>
        <v>0</v>
      </c>
      <c r="K941" s="74">
        <f t="shared" si="81"/>
        <v>0</v>
      </c>
      <c r="M941" s="21"/>
      <c r="N941" s="74">
        <f t="shared" si="79"/>
        <v>0</v>
      </c>
      <c r="O941" s="74">
        <f t="shared" si="82"/>
        <v>0</v>
      </c>
      <c r="P941" s="74">
        <f t="shared" si="82"/>
        <v>0</v>
      </c>
    </row>
    <row r="942" spans="1:16">
      <c r="A942" s="183"/>
      <c r="B942" s="184"/>
      <c r="C942" s="184"/>
      <c r="D942" s="153"/>
      <c r="E942" s="71" t="str">
        <f>IF(D942&gt;0,IF((LEFT(D942,2)=LEFT(Data!C$4,2)),"Intra","Inter"),"")</f>
        <v/>
      </c>
      <c r="F942" s="72">
        <f t="shared" si="76"/>
        <v>0</v>
      </c>
      <c r="G942" s="22"/>
      <c r="H942" s="23"/>
      <c r="I942" s="74">
        <f t="shared" si="77"/>
        <v>0</v>
      </c>
      <c r="J942" s="74">
        <f t="shared" si="81"/>
        <v>0</v>
      </c>
      <c r="K942" s="74">
        <f t="shared" si="81"/>
        <v>0</v>
      </c>
      <c r="M942" s="21"/>
      <c r="N942" s="74">
        <f t="shared" si="79"/>
        <v>0</v>
      </c>
      <c r="O942" s="74">
        <f t="shared" si="82"/>
        <v>0</v>
      </c>
      <c r="P942" s="74">
        <f t="shared" si="82"/>
        <v>0</v>
      </c>
    </row>
    <row r="943" spans="1:16">
      <c r="A943" s="183"/>
      <c r="B943" s="184"/>
      <c r="C943" s="184"/>
      <c r="D943" s="153"/>
      <c r="E943" s="71" t="str">
        <f>IF(D943&gt;0,IF((LEFT(D943,2)=LEFT(Data!C$4,2)),"Intra","Inter"),"")</f>
        <v/>
      </c>
      <c r="F943" s="72">
        <f t="shared" si="76"/>
        <v>0</v>
      </c>
      <c r="G943" s="22"/>
      <c r="H943" s="23"/>
      <c r="I943" s="74">
        <f t="shared" si="77"/>
        <v>0</v>
      </c>
      <c r="J943" s="74">
        <f t="shared" si="81"/>
        <v>0</v>
      </c>
      <c r="K943" s="74">
        <f t="shared" si="81"/>
        <v>0</v>
      </c>
      <c r="M943" s="21"/>
      <c r="N943" s="74">
        <f t="shared" si="79"/>
        <v>0</v>
      </c>
      <c r="O943" s="74">
        <f t="shared" si="82"/>
        <v>0</v>
      </c>
      <c r="P943" s="74">
        <f t="shared" si="82"/>
        <v>0</v>
      </c>
    </row>
    <row r="944" spans="1:16">
      <c r="A944" s="183"/>
      <c r="B944" s="184"/>
      <c r="C944" s="184"/>
      <c r="D944" s="153"/>
      <c r="E944" s="71" t="str">
        <f>IF(D944&gt;0,IF((LEFT(D944,2)=LEFT(Data!C$4,2)),"Intra","Inter"),"")</f>
        <v/>
      </c>
      <c r="F944" s="72">
        <f t="shared" si="76"/>
        <v>0</v>
      </c>
      <c r="G944" s="22"/>
      <c r="H944" s="23"/>
      <c r="I944" s="74">
        <f t="shared" si="77"/>
        <v>0</v>
      </c>
      <c r="J944" s="74">
        <f t="shared" si="81"/>
        <v>0</v>
      </c>
      <c r="K944" s="74">
        <f t="shared" si="81"/>
        <v>0</v>
      </c>
      <c r="M944" s="21"/>
      <c r="N944" s="74">
        <f t="shared" si="79"/>
        <v>0</v>
      </c>
      <c r="O944" s="74">
        <f t="shared" si="82"/>
        <v>0</v>
      </c>
      <c r="P944" s="74">
        <f t="shared" si="82"/>
        <v>0</v>
      </c>
    </row>
    <row r="945" spans="1:16">
      <c r="A945" s="183"/>
      <c r="B945" s="184"/>
      <c r="C945" s="184"/>
      <c r="D945" s="153"/>
      <c r="E945" s="71" t="str">
        <f>IF(D945&gt;0,IF((LEFT(D945,2)=LEFT(Data!C$4,2)),"Intra","Inter"),"")</f>
        <v/>
      </c>
      <c r="F945" s="72">
        <f t="shared" si="76"/>
        <v>0</v>
      </c>
      <c r="G945" s="22"/>
      <c r="H945" s="23"/>
      <c r="I945" s="74">
        <f t="shared" si="77"/>
        <v>0</v>
      </c>
      <c r="J945" s="74">
        <f t="shared" si="81"/>
        <v>0</v>
      </c>
      <c r="K945" s="74">
        <f t="shared" si="81"/>
        <v>0</v>
      </c>
      <c r="M945" s="21"/>
      <c r="N945" s="74">
        <f t="shared" si="79"/>
        <v>0</v>
      </c>
      <c r="O945" s="74">
        <f t="shared" si="82"/>
        <v>0</v>
      </c>
      <c r="P945" s="74">
        <f t="shared" si="82"/>
        <v>0</v>
      </c>
    </row>
    <row r="946" spans="1:16">
      <c r="A946" s="183"/>
      <c r="B946" s="184"/>
      <c r="C946" s="184"/>
      <c r="D946" s="153"/>
      <c r="E946" s="71" t="str">
        <f>IF(D946&gt;0,IF((LEFT(D946,2)=LEFT(Data!C$4,2)),"Intra","Inter"),"")</f>
        <v/>
      </c>
      <c r="F946" s="72">
        <f t="shared" si="76"/>
        <v>0</v>
      </c>
      <c r="G946" s="22"/>
      <c r="H946" s="23"/>
      <c r="I946" s="74">
        <f t="shared" si="77"/>
        <v>0</v>
      </c>
      <c r="J946" s="74">
        <f t="shared" si="81"/>
        <v>0</v>
      </c>
      <c r="K946" s="74">
        <f t="shared" si="81"/>
        <v>0</v>
      </c>
      <c r="M946" s="21"/>
      <c r="N946" s="74">
        <f t="shared" si="79"/>
        <v>0</v>
      </c>
      <c r="O946" s="74">
        <f t="shared" si="82"/>
        <v>0</v>
      </c>
      <c r="P946" s="74">
        <f t="shared" si="82"/>
        <v>0</v>
      </c>
    </row>
    <row r="947" spans="1:16">
      <c r="A947" s="183"/>
      <c r="B947" s="184"/>
      <c r="C947" s="184"/>
      <c r="D947" s="153"/>
      <c r="E947" s="71" t="str">
        <f>IF(D947&gt;0,IF((LEFT(D947,2)=LEFT(Data!C$4,2)),"Intra","Inter"),"")</f>
        <v/>
      </c>
      <c r="F947" s="72">
        <f t="shared" si="76"/>
        <v>0</v>
      </c>
      <c r="G947" s="22"/>
      <c r="H947" s="23"/>
      <c r="I947" s="74">
        <f t="shared" si="77"/>
        <v>0</v>
      </c>
      <c r="J947" s="74">
        <f t="shared" si="81"/>
        <v>0</v>
      </c>
      <c r="K947" s="74">
        <f t="shared" si="81"/>
        <v>0</v>
      </c>
      <c r="M947" s="21"/>
      <c r="N947" s="74">
        <f t="shared" si="79"/>
        <v>0</v>
      </c>
      <c r="O947" s="74">
        <f t="shared" si="82"/>
        <v>0</v>
      </c>
      <c r="P947" s="74">
        <f t="shared" si="82"/>
        <v>0</v>
      </c>
    </row>
    <row r="948" spans="1:16">
      <c r="A948" s="183"/>
      <c r="B948" s="184"/>
      <c r="C948" s="184"/>
      <c r="D948" s="153"/>
      <c r="E948" s="71" t="str">
        <f>IF(D948&gt;0,IF((LEFT(D948,2)=LEFT(Data!C$4,2)),"Intra","Inter"),"")</f>
        <v/>
      </c>
      <c r="F948" s="72">
        <f t="shared" si="76"/>
        <v>0</v>
      </c>
      <c r="G948" s="22"/>
      <c r="H948" s="23"/>
      <c r="I948" s="74">
        <f t="shared" si="77"/>
        <v>0</v>
      </c>
      <c r="J948" s="74">
        <f t="shared" si="81"/>
        <v>0</v>
      </c>
      <c r="K948" s="74">
        <f t="shared" si="81"/>
        <v>0</v>
      </c>
      <c r="M948" s="21"/>
      <c r="N948" s="74">
        <f t="shared" si="79"/>
        <v>0</v>
      </c>
      <c r="O948" s="74">
        <f t="shared" si="82"/>
        <v>0</v>
      </c>
      <c r="P948" s="74">
        <f t="shared" si="82"/>
        <v>0</v>
      </c>
    </row>
    <row r="949" spans="1:16">
      <c r="A949" s="183"/>
      <c r="B949" s="184"/>
      <c r="C949" s="184"/>
      <c r="D949" s="153"/>
      <c r="E949" s="71" t="str">
        <f>IF(D949&gt;0,IF((LEFT(D949,2)=LEFT(Data!C$4,2)),"Intra","Inter"),"")</f>
        <v/>
      </c>
      <c r="F949" s="72">
        <f t="shared" si="76"/>
        <v>0</v>
      </c>
      <c r="G949" s="22"/>
      <c r="H949" s="23"/>
      <c r="I949" s="74">
        <f t="shared" si="77"/>
        <v>0</v>
      </c>
      <c r="J949" s="74">
        <f t="shared" si="81"/>
        <v>0</v>
      </c>
      <c r="K949" s="74">
        <f t="shared" si="81"/>
        <v>0</v>
      </c>
      <c r="M949" s="21"/>
      <c r="N949" s="74">
        <f t="shared" si="79"/>
        <v>0</v>
      </c>
      <c r="O949" s="74">
        <f t="shared" si="82"/>
        <v>0</v>
      </c>
      <c r="P949" s="74">
        <f t="shared" si="82"/>
        <v>0</v>
      </c>
    </row>
    <row r="950" spans="1:16">
      <c r="A950" s="183"/>
      <c r="B950" s="184"/>
      <c r="C950" s="184"/>
      <c r="D950" s="153"/>
      <c r="E950" s="71" t="str">
        <f>IF(D950&gt;0,IF((LEFT(D950,2)=LEFT(Data!C$4,2)),"Intra","Inter"),"")</f>
        <v/>
      </c>
      <c r="F950" s="72">
        <f t="shared" si="76"/>
        <v>0</v>
      </c>
      <c r="G950" s="22"/>
      <c r="H950" s="23"/>
      <c r="I950" s="74">
        <f t="shared" si="77"/>
        <v>0</v>
      </c>
      <c r="J950" s="74">
        <f t="shared" si="81"/>
        <v>0</v>
      </c>
      <c r="K950" s="74">
        <f t="shared" si="81"/>
        <v>0</v>
      </c>
      <c r="M950" s="21"/>
      <c r="N950" s="74">
        <f t="shared" si="79"/>
        <v>0</v>
      </c>
      <c r="O950" s="74">
        <f t="shared" si="82"/>
        <v>0</v>
      </c>
      <c r="P950" s="74">
        <f t="shared" si="82"/>
        <v>0</v>
      </c>
    </row>
    <row r="951" spans="1:16">
      <c r="A951" s="183"/>
      <c r="B951" s="184"/>
      <c r="C951" s="184"/>
      <c r="D951" s="153"/>
      <c r="E951" s="71" t="str">
        <f>IF(D951&gt;0,IF((LEFT(D951,2)=LEFT(Data!C$4,2)),"Intra","Inter"),"")</f>
        <v/>
      </c>
      <c r="F951" s="72">
        <f t="shared" si="76"/>
        <v>0</v>
      </c>
      <c r="G951" s="22"/>
      <c r="H951" s="23"/>
      <c r="I951" s="74">
        <f t="shared" si="77"/>
        <v>0</v>
      </c>
      <c r="J951" s="74">
        <f t="shared" si="81"/>
        <v>0</v>
      </c>
      <c r="K951" s="74">
        <f t="shared" si="81"/>
        <v>0</v>
      </c>
      <c r="M951" s="21"/>
      <c r="N951" s="74">
        <f t="shared" si="79"/>
        <v>0</v>
      </c>
      <c r="O951" s="74">
        <f t="shared" si="82"/>
        <v>0</v>
      </c>
      <c r="P951" s="74">
        <f t="shared" si="82"/>
        <v>0</v>
      </c>
    </row>
    <row r="952" spans="1:16">
      <c r="A952" s="183"/>
      <c r="B952" s="184"/>
      <c r="C952" s="184"/>
      <c r="D952" s="153"/>
      <c r="E952" s="71" t="str">
        <f>IF(D952&gt;0,IF((LEFT(D952,2)=LEFT(Data!C$4,2)),"Intra","Inter"),"")</f>
        <v/>
      </c>
      <c r="F952" s="72">
        <f t="shared" si="76"/>
        <v>0</v>
      </c>
      <c r="G952" s="22"/>
      <c r="H952" s="23"/>
      <c r="I952" s="74">
        <f t="shared" si="77"/>
        <v>0</v>
      </c>
      <c r="J952" s="74">
        <f t="shared" si="81"/>
        <v>0</v>
      </c>
      <c r="K952" s="74">
        <f t="shared" si="81"/>
        <v>0</v>
      </c>
      <c r="M952" s="21"/>
      <c r="N952" s="74">
        <f t="shared" si="79"/>
        <v>0</v>
      </c>
      <c r="O952" s="74">
        <f t="shared" si="82"/>
        <v>0</v>
      </c>
      <c r="P952" s="74">
        <f t="shared" si="82"/>
        <v>0</v>
      </c>
    </row>
    <row r="953" spans="1:16">
      <c r="A953" s="183"/>
      <c r="B953" s="184"/>
      <c r="C953" s="184"/>
      <c r="D953" s="153"/>
      <c r="E953" s="71" t="str">
        <f>IF(D953&gt;0,IF((LEFT(D953,2)=LEFT(Data!C$4,2)),"Intra","Inter"),"")</f>
        <v/>
      </c>
      <c r="F953" s="72">
        <f t="shared" si="76"/>
        <v>0</v>
      </c>
      <c r="G953" s="22"/>
      <c r="H953" s="23"/>
      <c r="I953" s="74">
        <f t="shared" si="77"/>
        <v>0</v>
      </c>
      <c r="J953" s="74">
        <f t="shared" si="81"/>
        <v>0</v>
      </c>
      <c r="K953" s="74">
        <f t="shared" si="81"/>
        <v>0</v>
      </c>
      <c r="M953" s="21"/>
      <c r="N953" s="74">
        <f t="shared" si="79"/>
        <v>0</v>
      </c>
      <c r="O953" s="74">
        <f t="shared" si="82"/>
        <v>0</v>
      </c>
      <c r="P953" s="74">
        <f t="shared" si="82"/>
        <v>0</v>
      </c>
    </row>
    <row r="954" spans="1:16">
      <c r="A954" s="183"/>
      <c r="B954" s="184"/>
      <c r="C954" s="184"/>
      <c r="D954" s="153"/>
      <c r="E954" s="71" t="str">
        <f>IF(D954&gt;0,IF((LEFT(D954,2)=LEFT(Data!C$4,2)),"Intra","Inter"),"")</f>
        <v/>
      </c>
      <c r="F954" s="72">
        <f t="shared" si="76"/>
        <v>0</v>
      </c>
      <c r="G954" s="22"/>
      <c r="H954" s="23"/>
      <c r="I954" s="74">
        <f t="shared" si="77"/>
        <v>0</v>
      </c>
      <c r="J954" s="74">
        <f t="shared" si="81"/>
        <v>0</v>
      </c>
      <c r="K954" s="74">
        <f t="shared" si="81"/>
        <v>0</v>
      </c>
      <c r="M954" s="21"/>
      <c r="N954" s="74">
        <f t="shared" si="79"/>
        <v>0</v>
      </c>
      <c r="O954" s="74">
        <f t="shared" si="82"/>
        <v>0</v>
      </c>
      <c r="P954" s="74">
        <f t="shared" si="82"/>
        <v>0</v>
      </c>
    </row>
    <row r="955" spans="1:16">
      <c r="A955" s="183"/>
      <c r="B955" s="184"/>
      <c r="C955" s="184"/>
      <c r="D955" s="153"/>
      <c r="E955" s="71" t="str">
        <f>IF(D955&gt;0,IF((LEFT(D955,2)=LEFT(Data!C$4,2)),"Intra","Inter"),"")</f>
        <v/>
      </c>
      <c r="F955" s="72">
        <f t="shared" si="76"/>
        <v>0</v>
      </c>
      <c r="G955" s="22"/>
      <c r="H955" s="23"/>
      <c r="I955" s="74">
        <f t="shared" si="77"/>
        <v>0</v>
      </c>
      <c r="J955" s="74">
        <f t="shared" si="81"/>
        <v>0</v>
      </c>
      <c r="K955" s="74">
        <f t="shared" si="81"/>
        <v>0</v>
      </c>
      <c r="M955" s="21"/>
      <c r="N955" s="74">
        <f t="shared" si="79"/>
        <v>0</v>
      </c>
      <c r="O955" s="74">
        <f t="shared" si="82"/>
        <v>0</v>
      </c>
      <c r="P955" s="74">
        <f t="shared" si="82"/>
        <v>0</v>
      </c>
    </row>
    <row r="956" spans="1:16">
      <c r="A956" s="183"/>
      <c r="B956" s="184"/>
      <c r="C956" s="184"/>
      <c r="D956" s="153"/>
      <c r="E956" s="71" t="str">
        <f>IF(D956&gt;0,IF((LEFT(D956,2)=LEFT(Data!C$4,2)),"Intra","Inter"),"")</f>
        <v/>
      </c>
      <c r="F956" s="72">
        <f t="shared" si="76"/>
        <v>0</v>
      </c>
      <c r="G956" s="22"/>
      <c r="H956" s="23"/>
      <c r="I956" s="74">
        <f t="shared" si="77"/>
        <v>0</v>
      </c>
      <c r="J956" s="74">
        <f t="shared" si="81"/>
        <v>0</v>
      </c>
      <c r="K956" s="74">
        <f t="shared" si="81"/>
        <v>0</v>
      </c>
      <c r="M956" s="21"/>
      <c r="N956" s="74">
        <f t="shared" si="79"/>
        <v>0</v>
      </c>
      <c r="O956" s="74">
        <f t="shared" si="82"/>
        <v>0</v>
      </c>
      <c r="P956" s="74">
        <f t="shared" si="82"/>
        <v>0</v>
      </c>
    </row>
    <row r="957" spans="1:16">
      <c r="A957" s="183"/>
      <c r="B957" s="184"/>
      <c r="C957" s="184"/>
      <c r="D957" s="153"/>
      <c r="E957" s="71" t="str">
        <f>IF(D957&gt;0,IF((LEFT(D957,2)=LEFT(Data!C$4,2)),"Intra","Inter"),"")</f>
        <v/>
      </c>
      <c r="F957" s="72">
        <f t="shared" si="76"/>
        <v>0</v>
      </c>
      <c r="G957" s="22"/>
      <c r="H957" s="23"/>
      <c r="I957" s="74">
        <f t="shared" si="77"/>
        <v>0</v>
      </c>
      <c r="J957" s="74">
        <f t="shared" si="81"/>
        <v>0</v>
      </c>
      <c r="K957" s="74">
        <f t="shared" si="81"/>
        <v>0</v>
      </c>
      <c r="M957" s="21"/>
      <c r="N957" s="74">
        <f t="shared" si="79"/>
        <v>0</v>
      </c>
      <c r="O957" s="74">
        <f t="shared" si="82"/>
        <v>0</v>
      </c>
      <c r="P957" s="74">
        <f t="shared" si="82"/>
        <v>0</v>
      </c>
    </row>
    <row r="958" spans="1:16">
      <c r="A958" s="183"/>
      <c r="B958" s="184"/>
      <c r="C958" s="184"/>
      <c r="D958" s="153"/>
      <c r="E958" s="71" t="str">
        <f>IF(D958&gt;0,IF((LEFT(D958,2)=LEFT(Data!C$4,2)),"Intra","Inter"),"")</f>
        <v/>
      </c>
      <c r="F958" s="72">
        <f t="shared" si="76"/>
        <v>0</v>
      </c>
      <c r="G958" s="22"/>
      <c r="H958" s="23"/>
      <c r="I958" s="74">
        <f t="shared" si="77"/>
        <v>0</v>
      </c>
      <c r="J958" s="74">
        <f t="shared" si="81"/>
        <v>0</v>
      </c>
      <c r="K958" s="74">
        <f t="shared" si="81"/>
        <v>0</v>
      </c>
      <c r="M958" s="21"/>
      <c r="N958" s="74">
        <f t="shared" si="79"/>
        <v>0</v>
      </c>
      <c r="O958" s="74">
        <f t="shared" si="82"/>
        <v>0</v>
      </c>
      <c r="P958" s="74">
        <f t="shared" si="82"/>
        <v>0</v>
      </c>
    </row>
    <row r="959" spans="1:16">
      <c r="A959" s="183"/>
      <c r="B959" s="184"/>
      <c r="C959" s="184"/>
      <c r="D959" s="153"/>
      <c r="E959" s="71" t="str">
        <f>IF(D959&gt;0,IF((LEFT(D959,2)=LEFT(Data!C$4,2)),"Intra","Inter"),"")</f>
        <v/>
      </c>
      <c r="F959" s="72">
        <f t="shared" si="76"/>
        <v>0</v>
      </c>
      <c r="G959" s="22"/>
      <c r="H959" s="23"/>
      <c r="I959" s="74">
        <f t="shared" si="77"/>
        <v>0</v>
      </c>
      <c r="J959" s="74">
        <f t="shared" si="81"/>
        <v>0</v>
      </c>
      <c r="K959" s="74">
        <f t="shared" si="81"/>
        <v>0</v>
      </c>
      <c r="M959" s="21"/>
      <c r="N959" s="74">
        <f t="shared" si="79"/>
        <v>0</v>
      </c>
      <c r="O959" s="74">
        <f t="shared" si="82"/>
        <v>0</v>
      </c>
      <c r="P959" s="74">
        <f t="shared" si="82"/>
        <v>0</v>
      </c>
    </row>
    <row r="960" spans="1:16">
      <c r="A960" s="183"/>
      <c r="B960" s="184"/>
      <c r="C960" s="184"/>
      <c r="D960" s="153"/>
      <c r="E960" s="71" t="str">
        <f>IF(D960&gt;0,IF((LEFT(D960,2)=LEFT(Data!C$4,2)),"Intra","Inter"),"")</f>
        <v/>
      </c>
      <c r="F960" s="72">
        <f t="shared" si="76"/>
        <v>0</v>
      </c>
      <c r="G960" s="22"/>
      <c r="H960" s="23"/>
      <c r="I960" s="74">
        <f t="shared" si="77"/>
        <v>0</v>
      </c>
      <c r="J960" s="74">
        <f t="shared" si="81"/>
        <v>0</v>
      </c>
      <c r="K960" s="74">
        <f t="shared" si="81"/>
        <v>0</v>
      </c>
      <c r="M960" s="21"/>
      <c r="N960" s="74">
        <f t="shared" si="79"/>
        <v>0</v>
      </c>
      <c r="O960" s="74">
        <f t="shared" si="82"/>
        <v>0</v>
      </c>
      <c r="P960" s="74">
        <f t="shared" si="82"/>
        <v>0</v>
      </c>
    </row>
    <row r="961" spans="1:16">
      <c r="A961" s="183"/>
      <c r="B961" s="184"/>
      <c r="C961" s="184"/>
      <c r="D961" s="153"/>
      <c r="E961" s="71" t="str">
        <f>IF(D961&gt;0,IF((LEFT(D961,2)=LEFT(Data!C$4,2)),"Intra","Inter"),"")</f>
        <v/>
      </c>
      <c r="F961" s="72">
        <f t="shared" ref="F961:F1011" si="83">ROUND(G961+I961+J961+K961,0)</f>
        <v>0</v>
      </c>
      <c r="G961" s="22"/>
      <c r="H961" s="23"/>
      <c r="I961" s="74">
        <f t="shared" si="77"/>
        <v>0</v>
      </c>
      <c r="J961" s="74">
        <f t="shared" si="81"/>
        <v>0</v>
      </c>
      <c r="K961" s="74">
        <f t="shared" si="81"/>
        <v>0</v>
      </c>
      <c r="M961" s="21"/>
      <c r="N961" s="74">
        <f t="shared" si="79"/>
        <v>0</v>
      </c>
      <c r="O961" s="74">
        <f t="shared" si="82"/>
        <v>0</v>
      </c>
      <c r="P961" s="74">
        <f t="shared" si="82"/>
        <v>0</v>
      </c>
    </row>
    <row r="962" spans="1:16">
      <c r="A962" s="183"/>
      <c r="B962" s="184"/>
      <c r="C962" s="184"/>
      <c r="D962" s="153"/>
      <c r="E962" s="71" t="str">
        <f>IF(D962&gt;0,IF((LEFT(D962,2)=LEFT(Data!C$4,2)),"Intra","Inter"),"")</f>
        <v/>
      </c>
      <c r="F962" s="72">
        <f t="shared" si="83"/>
        <v>0</v>
      </c>
      <c r="G962" s="22"/>
      <c r="H962" s="23"/>
      <c r="I962" s="74">
        <f t="shared" si="77"/>
        <v>0</v>
      </c>
      <c r="J962" s="74">
        <f t="shared" si="81"/>
        <v>0</v>
      </c>
      <c r="K962" s="74">
        <f t="shared" si="81"/>
        <v>0</v>
      </c>
      <c r="M962" s="21"/>
      <c r="N962" s="74">
        <f t="shared" si="79"/>
        <v>0</v>
      </c>
      <c r="O962" s="74">
        <f t="shared" si="82"/>
        <v>0</v>
      </c>
      <c r="P962" s="74">
        <f t="shared" si="82"/>
        <v>0</v>
      </c>
    </row>
    <row r="963" spans="1:16">
      <c r="A963" s="183"/>
      <c r="B963" s="184"/>
      <c r="C963" s="184"/>
      <c r="D963" s="153"/>
      <c r="E963" s="71" t="str">
        <f>IF(D963&gt;0,IF((LEFT(D963,2)=LEFT(Data!C$4,2)),"Intra","Inter"),"")</f>
        <v/>
      </c>
      <c r="F963" s="72">
        <f t="shared" si="83"/>
        <v>0</v>
      </c>
      <c r="G963" s="22"/>
      <c r="H963" s="23"/>
      <c r="I963" s="74">
        <f t="shared" si="77"/>
        <v>0</v>
      </c>
      <c r="J963" s="74">
        <f t="shared" si="81"/>
        <v>0</v>
      </c>
      <c r="K963" s="74">
        <f t="shared" si="81"/>
        <v>0</v>
      </c>
      <c r="M963" s="21"/>
      <c r="N963" s="74">
        <f t="shared" si="79"/>
        <v>0</v>
      </c>
      <c r="O963" s="74">
        <f t="shared" si="82"/>
        <v>0</v>
      </c>
      <c r="P963" s="74">
        <f t="shared" si="82"/>
        <v>0</v>
      </c>
    </row>
    <row r="964" spans="1:16">
      <c r="A964" s="183"/>
      <c r="B964" s="184"/>
      <c r="C964" s="184"/>
      <c r="D964" s="153"/>
      <c r="E964" s="71" t="str">
        <f>IF(D964&gt;0,IF((LEFT(D964,2)=LEFT(Data!C$4,2)),"Intra","Inter"),"")</f>
        <v/>
      </c>
      <c r="F964" s="72">
        <f t="shared" si="83"/>
        <v>0</v>
      </c>
      <c r="G964" s="22"/>
      <c r="H964" s="23"/>
      <c r="I964" s="74">
        <f t="shared" si="77"/>
        <v>0</v>
      </c>
      <c r="J964" s="74">
        <f t="shared" si="81"/>
        <v>0</v>
      </c>
      <c r="K964" s="74">
        <f t="shared" si="81"/>
        <v>0</v>
      </c>
      <c r="M964" s="21"/>
      <c r="N964" s="74">
        <f t="shared" si="79"/>
        <v>0</v>
      </c>
      <c r="O964" s="74">
        <f t="shared" si="82"/>
        <v>0</v>
      </c>
      <c r="P964" s="74">
        <f t="shared" si="82"/>
        <v>0</v>
      </c>
    </row>
    <row r="965" spans="1:16">
      <c r="A965" s="183"/>
      <c r="B965" s="184"/>
      <c r="C965" s="184"/>
      <c r="D965" s="153"/>
      <c r="E965" s="71" t="str">
        <f>IF(D965&gt;0,IF((LEFT(D965,2)=LEFT(Data!C$4,2)),"Intra","Inter"),"")</f>
        <v/>
      </c>
      <c r="F965" s="72">
        <f t="shared" si="83"/>
        <v>0</v>
      </c>
      <c r="G965" s="22"/>
      <c r="H965" s="23"/>
      <c r="I965" s="74">
        <f t="shared" si="77"/>
        <v>0</v>
      </c>
      <c r="J965" s="74">
        <f t="shared" si="81"/>
        <v>0</v>
      </c>
      <c r="K965" s="74">
        <f t="shared" si="81"/>
        <v>0</v>
      </c>
      <c r="M965" s="21"/>
      <c r="N965" s="74">
        <f t="shared" si="79"/>
        <v>0</v>
      </c>
      <c r="O965" s="74">
        <f t="shared" si="82"/>
        <v>0</v>
      </c>
      <c r="P965" s="74">
        <f t="shared" si="82"/>
        <v>0</v>
      </c>
    </row>
    <row r="966" spans="1:16">
      <c r="A966" s="183"/>
      <c r="B966" s="184"/>
      <c r="C966" s="184"/>
      <c r="D966" s="153"/>
      <c r="E966" s="71" t="str">
        <f>IF(D966&gt;0,IF((LEFT(D966,2)=LEFT(Data!C$4,2)),"Intra","Inter"),"")</f>
        <v/>
      </c>
      <c r="F966" s="72">
        <f t="shared" si="83"/>
        <v>0</v>
      </c>
      <c r="G966" s="22"/>
      <c r="H966" s="23"/>
      <c r="I966" s="74">
        <f t="shared" si="77"/>
        <v>0</v>
      </c>
      <c r="J966" s="74">
        <f t="shared" si="81"/>
        <v>0</v>
      </c>
      <c r="K966" s="74">
        <f t="shared" si="81"/>
        <v>0</v>
      </c>
      <c r="M966" s="21"/>
      <c r="N966" s="74">
        <f t="shared" si="79"/>
        <v>0</v>
      </c>
      <c r="O966" s="74">
        <f t="shared" si="82"/>
        <v>0</v>
      </c>
      <c r="P966" s="74">
        <f t="shared" si="82"/>
        <v>0</v>
      </c>
    </row>
    <row r="967" spans="1:16">
      <c r="A967" s="183"/>
      <c r="B967" s="184"/>
      <c r="C967" s="184"/>
      <c r="D967" s="153"/>
      <c r="E967" s="71" t="str">
        <f>IF(D967&gt;0,IF((LEFT(D967,2)=LEFT(Data!C$4,2)),"Intra","Inter"),"")</f>
        <v/>
      </c>
      <c r="F967" s="72">
        <f t="shared" si="83"/>
        <v>0</v>
      </c>
      <c r="G967" s="22"/>
      <c r="H967" s="23"/>
      <c r="I967" s="74">
        <f t="shared" si="77"/>
        <v>0</v>
      </c>
      <c r="J967" s="74">
        <f t="shared" si="81"/>
        <v>0</v>
      </c>
      <c r="K967" s="74">
        <f t="shared" si="81"/>
        <v>0</v>
      </c>
      <c r="M967" s="21"/>
      <c r="N967" s="74">
        <f t="shared" si="79"/>
        <v>0</v>
      </c>
      <c r="O967" s="74">
        <f t="shared" si="82"/>
        <v>0</v>
      </c>
      <c r="P967" s="74">
        <f t="shared" si="82"/>
        <v>0</v>
      </c>
    </row>
    <row r="968" spans="1:16">
      <c r="A968" s="183"/>
      <c r="B968" s="184"/>
      <c r="C968" s="184"/>
      <c r="D968" s="153"/>
      <c r="E968" s="71" t="str">
        <f>IF(D968&gt;0,IF((LEFT(D968,2)=LEFT(Data!C$4,2)),"Intra","Inter"),"")</f>
        <v/>
      </c>
      <c r="F968" s="72">
        <f t="shared" si="83"/>
        <v>0</v>
      </c>
      <c r="G968" s="22"/>
      <c r="H968" s="23"/>
      <c r="I968" s="74">
        <f t="shared" si="77"/>
        <v>0</v>
      </c>
      <c r="J968" s="74">
        <f t="shared" si="81"/>
        <v>0</v>
      </c>
      <c r="K968" s="74">
        <f t="shared" si="81"/>
        <v>0</v>
      </c>
      <c r="M968" s="21"/>
      <c r="N968" s="74">
        <f t="shared" si="79"/>
        <v>0</v>
      </c>
      <c r="O968" s="74">
        <f t="shared" si="82"/>
        <v>0</v>
      </c>
      <c r="P968" s="74">
        <f t="shared" si="82"/>
        <v>0</v>
      </c>
    </row>
    <row r="969" spans="1:16">
      <c r="A969" s="183"/>
      <c r="B969" s="184"/>
      <c r="C969" s="184"/>
      <c r="D969" s="153"/>
      <c r="E969" s="71" t="str">
        <f>IF(D969&gt;0,IF((LEFT(D969,2)=LEFT(Data!C$4,2)),"Intra","Inter"),"")</f>
        <v/>
      </c>
      <c r="F969" s="72">
        <f t="shared" si="83"/>
        <v>0</v>
      </c>
      <c r="G969" s="22"/>
      <c r="H969" s="23"/>
      <c r="I969" s="74">
        <f t="shared" si="77"/>
        <v>0</v>
      </c>
      <c r="J969" s="74">
        <f t="shared" si="81"/>
        <v>0</v>
      </c>
      <c r="K969" s="74">
        <f t="shared" si="81"/>
        <v>0</v>
      </c>
      <c r="M969" s="21"/>
      <c r="N969" s="74">
        <f t="shared" si="79"/>
        <v>0</v>
      </c>
      <c r="O969" s="74">
        <f t="shared" si="82"/>
        <v>0</v>
      </c>
      <c r="P969" s="74">
        <f t="shared" si="82"/>
        <v>0</v>
      </c>
    </row>
    <row r="970" spans="1:16">
      <c r="A970" s="183"/>
      <c r="B970" s="184"/>
      <c r="C970" s="184"/>
      <c r="D970" s="153"/>
      <c r="E970" s="71" t="str">
        <f>IF(D970&gt;0,IF((LEFT(D970,2)=LEFT(Data!C$4,2)),"Intra","Inter"),"")</f>
        <v/>
      </c>
      <c r="F970" s="72">
        <f t="shared" si="83"/>
        <v>0</v>
      </c>
      <c r="G970" s="22"/>
      <c r="H970" s="23"/>
      <c r="I970" s="74">
        <f t="shared" si="77"/>
        <v>0</v>
      </c>
      <c r="J970" s="74">
        <f t="shared" si="81"/>
        <v>0</v>
      </c>
      <c r="K970" s="74">
        <f t="shared" si="81"/>
        <v>0</v>
      </c>
      <c r="M970" s="21"/>
      <c r="N970" s="74">
        <f t="shared" si="79"/>
        <v>0</v>
      </c>
      <c r="O970" s="74">
        <f t="shared" si="82"/>
        <v>0</v>
      </c>
      <c r="P970" s="74">
        <f t="shared" si="82"/>
        <v>0</v>
      </c>
    </row>
    <row r="971" spans="1:16">
      <c r="A971" s="183"/>
      <c r="B971" s="184"/>
      <c r="C971" s="184"/>
      <c r="D971" s="153"/>
      <c r="E971" s="71" t="str">
        <f>IF(D971&gt;0,IF((LEFT(D971,2)=LEFT(Data!C$4,2)),"Intra","Inter"),"")</f>
        <v/>
      </c>
      <c r="F971" s="72">
        <f t="shared" si="83"/>
        <v>0</v>
      </c>
      <c r="G971" s="22"/>
      <c r="H971" s="23"/>
      <c r="I971" s="74">
        <f t="shared" si="77"/>
        <v>0</v>
      </c>
      <c r="J971" s="74">
        <f t="shared" si="81"/>
        <v>0</v>
      </c>
      <c r="K971" s="74">
        <f t="shared" si="81"/>
        <v>0</v>
      </c>
      <c r="M971" s="21"/>
      <c r="N971" s="74">
        <f t="shared" si="79"/>
        <v>0</v>
      </c>
      <c r="O971" s="74">
        <f t="shared" si="82"/>
        <v>0</v>
      </c>
      <c r="P971" s="74">
        <f t="shared" si="82"/>
        <v>0</v>
      </c>
    </row>
    <row r="972" spans="1:16">
      <c r="A972" s="183"/>
      <c r="B972" s="184"/>
      <c r="C972" s="184"/>
      <c r="D972" s="153"/>
      <c r="E972" s="71" t="str">
        <f>IF(D972&gt;0,IF((LEFT(D972,2)=LEFT(Data!C$4,2)),"Intra","Inter"),"")</f>
        <v/>
      </c>
      <c r="F972" s="72">
        <f t="shared" si="83"/>
        <v>0</v>
      </c>
      <c r="G972" s="22"/>
      <c r="H972" s="23"/>
      <c r="I972" s="74">
        <f t="shared" ref="I972:I1011" si="84">IF($E972="inter",IF($H972&lt;&gt;"Exempt",IF($H972&lt;&gt;"Non GST",($G972*($H972)),(0)),(0)),(0))</f>
        <v>0</v>
      </c>
      <c r="J972" s="74">
        <f t="shared" ref="J972:K1011" si="85">IF($E972="intra",IF($H972&lt;&gt;"Exempt",IF($H972&lt;&gt;"Non GST",($G972*($H972/2)),(0)),(0)),(0))</f>
        <v>0</v>
      </c>
      <c r="K972" s="74">
        <f t="shared" si="85"/>
        <v>0</v>
      </c>
      <c r="M972" s="21"/>
      <c r="N972" s="74">
        <f t="shared" ref="N972:N1011" si="86">IF($M972="Yes",IF($E972="Inter",($G972*(2%)),(0)),(0))</f>
        <v>0</v>
      </c>
      <c r="O972" s="74">
        <f t="shared" ref="O972:P1011" si="87">IF($M972="Yes",IF($E972="Intra",($G972*(1%)),(0)),(0))</f>
        <v>0</v>
      </c>
      <c r="P972" s="74">
        <f t="shared" si="87"/>
        <v>0</v>
      </c>
    </row>
    <row r="973" spans="1:16">
      <c r="A973" s="183"/>
      <c r="B973" s="184"/>
      <c r="C973" s="184"/>
      <c r="D973" s="153"/>
      <c r="E973" s="71" t="str">
        <f>IF(D973&gt;0,IF((LEFT(D973,2)=LEFT(Data!C$4,2)),"Intra","Inter"),"")</f>
        <v/>
      </c>
      <c r="F973" s="72">
        <f t="shared" si="83"/>
        <v>0</v>
      </c>
      <c r="G973" s="22"/>
      <c r="H973" s="23"/>
      <c r="I973" s="74">
        <f t="shared" si="84"/>
        <v>0</v>
      </c>
      <c r="J973" s="74">
        <f t="shared" si="85"/>
        <v>0</v>
      </c>
      <c r="K973" s="74">
        <f t="shared" si="85"/>
        <v>0</v>
      </c>
      <c r="M973" s="21"/>
      <c r="N973" s="74">
        <f t="shared" si="86"/>
        <v>0</v>
      </c>
      <c r="O973" s="74">
        <f t="shared" si="87"/>
        <v>0</v>
      </c>
      <c r="P973" s="74">
        <f t="shared" si="87"/>
        <v>0</v>
      </c>
    </row>
    <row r="974" spans="1:16">
      <c r="A974" s="183"/>
      <c r="B974" s="184"/>
      <c r="C974" s="184"/>
      <c r="D974" s="153"/>
      <c r="E974" s="71" t="str">
        <f>IF(D974&gt;0,IF((LEFT(D974,2)=LEFT(Data!C$4,2)),"Intra","Inter"),"")</f>
        <v/>
      </c>
      <c r="F974" s="72">
        <f t="shared" si="83"/>
        <v>0</v>
      </c>
      <c r="G974" s="22"/>
      <c r="H974" s="23"/>
      <c r="I974" s="74">
        <f t="shared" si="84"/>
        <v>0</v>
      </c>
      <c r="J974" s="74">
        <f t="shared" si="85"/>
        <v>0</v>
      </c>
      <c r="K974" s="74">
        <f t="shared" si="85"/>
        <v>0</v>
      </c>
      <c r="M974" s="21"/>
      <c r="N974" s="74">
        <f t="shared" si="86"/>
        <v>0</v>
      </c>
      <c r="O974" s="74">
        <f t="shared" si="87"/>
        <v>0</v>
      </c>
      <c r="P974" s="74">
        <f t="shared" si="87"/>
        <v>0</v>
      </c>
    </row>
    <row r="975" spans="1:16">
      <c r="A975" s="183"/>
      <c r="B975" s="184"/>
      <c r="C975" s="184"/>
      <c r="D975" s="153"/>
      <c r="E975" s="71" t="str">
        <f>IF(D975&gt;0,IF((LEFT(D975,2)=LEFT(Data!C$4,2)),"Intra","Inter"),"")</f>
        <v/>
      </c>
      <c r="F975" s="72">
        <f t="shared" si="83"/>
        <v>0</v>
      </c>
      <c r="G975" s="22"/>
      <c r="H975" s="23"/>
      <c r="I975" s="74">
        <f t="shared" si="84"/>
        <v>0</v>
      </c>
      <c r="J975" s="74">
        <f t="shared" si="85"/>
        <v>0</v>
      </c>
      <c r="K975" s="74">
        <f t="shared" si="85"/>
        <v>0</v>
      </c>
      <c r="M975" s="21"/>
      <c r="N975" s="74">
        <f t="shared" si="86"/>
        <v>0</v>
      </c>
      <c r="O975" s="74">
        <f t="shared" si="87"/>
        <v>0</v>
      </c>
      <c r="P975" s="74">
        <f t="shared" si="87"/>
        <v>0</v>
      </c>
    </row>
    <row r="976" spans="1:16">
      <c r="A976" s="183"/>
      <c r="B976" s="184"/>
      <c r="C976" s="184"/>
      <c r="D976" s="153"/>
      <c r="E976" s="71" t="str">
        <f>IF(D976&gt;0,IF((LEFT(D976,2)=LEFT(Data!C$4,2)),"Intra","Inter"),"")</f>
        <v/>
      </c>
      <c r="F976" s="72">
        <f t="shared" si="83"/>
        <v>0</v>
      </c>
      <c r="G976" s="22"/>
      <c r="H976" s="23"/>
      <c r="I976" s="74">
        <f t="shared" si="84"/>
        <v>0</v>
      </c>
      <c r="J976" s="74">
        <f t="shared" si="85"/>
        <v>0</v>
      </c>
      <c r="K976" s="74">
        <f t="shared" si="85"/>
        <v>0</v>
      </c>
      <c r="M976" s="21"/>
      <c r="N976" s="74">
        <f t="shared" si="86"/>
        <v>0</v>
      </c>
      <c r="O976" s="74">
        <f t="shared" si="87"/>
        <v>0</v>
      </c>
      <c r="P976" s="74">
        <f t="shared" si="87"/>
        <v>0</v>
      </c>
    </row>
    <row r="977" spans="1:16">
      <c r="A977" s="183"/>
      <c r="B977" s="184"/>
      <c r="C977" s="184"/>
      <c r="D977" s="153"/>
      <c r="E977" s="71" t="str">
        <f>IF(D977&gt;0,IF((LEFT(D977,2)=LEFT(Data!C$4,2)),"Intra","Inter"),"")</f>
        <v/>
      </c>
      <c r="F977" s="72">
        <f t="shared" si="83"/>
        <v>0</v>
      </c>
      <c r="G977" s="22"/>
      <c r="H977" s="23"/>
      <c r="I977" s="74">
        <f t="shared" si="84"/>
        <v>0</v>
      </c>
      <c r="J977" s="74">
        <f t="shared" si="85"/>
        <v>0</v>
      </c>
      <c r="K977" s="74">
        <f t="shared" si="85"/>
        <v>0</v>
      </c>
      <c r="M977" s="21"/>
      <c r="N977" s="74">
        <f t="shared" si="86"/>
        <v>0</v>
      </c>
      <c r="O977" s="74">
        <f t="shared" si="87"/>
        <v>0</v>
      </c>
      <c r="P977" s="74">
        <f t="shared" si="87"/>
        <v>0</v>
      </c>
    </row>
    <row r="978" spans="1:16">
      <c r="A978" s="183"/>
      <c r="B978" s="184"/>
      <c r="C978" s="184"/>
      <c r="D978" s="153"/>
      <c r="E978" s="71" t="str">
        <f>IF(D978&gt;0,IF((LEFT(D978,2)=LEFT(Data!C$4,2)),"Intra","Inter"),"")</f>
        <v/>
      </c>
      <c r="F978" s="72">
        <f t="shared" si="83"/>
        <v>0</v>
      </c>
      <c r="G978" s="22"/>
      <c r="H978" s="23"/>
      <c r="I978" s="74">
        <f t="shared" si="84"/>
        <v>0</v>
      </c>
      <c r="J978" s="74">
        <f t="shared" si="85"/>
        <v>0</v>
      </c>
      <c r="K978" s="74">
        <f t="shared" si="85"/>
        <v>0</v>
      </c>
      <c r="M978" s="21"/>
      <c r="N978" s="74">
        <f t="shared" si="86"/>
        <v>0</v>
      </c>
      <c r="O978" s="74">
        <f t="shared" si="87"/>
        <v>0</v>
      </c>
      <c r="P978" s="74">
        <f t="shared" si="87"/>
        <v>0</v>
      </c>
    </row>
    <row r="979" spans="1:16">
      <c r="A979" s="183"/>
      <c r="B979" s="184"/>
      <c r="C979" s="184"/>
      <c r="D979" s="153"/>
      <c r="E979" s="71" t="str">
        <f>IF(D979&gt;0,IF((LEFT(D979,2)=LEFT(Data!C$4,2)),"Intra","Inter"),"")</f>
        <v/>
      </c>
      <c r="F979" s="72">
        <f t="shared" si="83"/>
        <v>0</v>
      </c>
      <c r="G979" s="22"/>
      <c r="H979" s="23"/>
      <c r="I979" s="74">
        <f t="shared" si="84"/>
        <v>0</v>
      </c>
      <c r="J979" s="74">
        <f t="shared" si="85"/>
        <v>0</v>
      </c>
      <c r="K979" s="74">
        <f t="shared" si="85"/>
        <v>0</v>
      </c>
      <c r="M979" s="21"/>
      <c r="N979" s="74">
        <f t="shared" si="86"/>
        <v>0</v>
      </c>
      <c r="O979" s="74">
        <f t="shared" si="87"/>
        <v>0</v>
      </c>
      <c r="P979" s="74">
        <f t="shared" si="87"/>
        <v>0</v>
      </c>
    </row>
    <row r="980" spans="1:16">
      <c r="A980" s="183"/>
      <c r="B980" s="184"/>
      <c r="C980" s="184"/>
      <c r="D980" s="153"/>
      <c r="E980" s="71" t="str">
        <f>IF(D980&gt;0,IF((LEFT(D980,2)=LEFT(Data!C$4,2)),"Intra","Inter"),"")</f>
        <v/>
      </c>
      <c r="F980" s="72">
        <f t="shared" si="83"/>
        <v>0</v>
      </c>
      <c r="G980" s="22"/>
      <c r="H980" s="23"/>
      <c r="I980" s="74">
        <f t="shared" si="84"/>
        <v>0</v>
      </c>
      <c r="J980" s="74">
        <f t="shared" si="85"/>
        <v>0</v>
      </c>
      <c r="K980" s="74">
        <f t="shared" si="85"/>
        <v>0</v>
      </c>
      <c r="M980" s="21"/>
      <c r="N980" s="74">
        <f t="shared" si="86"/>
        <v>0</v>
      </c>
      <c r="O980" s="74">
        <f t="shared" si="87"/>
        <v>0</v>
      </c>
      <c r="P980" s="74">
        <f t="shared" si="87"/>
        <v>0</v>
      </c>
    </row>
    <row r="981" spans="1:16">
      <c r="A981" s="183"/>
      <c r="B981" s="184"/>
      <c r="C981" s="184"/>
      <c r="D981" s="153"/>
      <c r="E981" s="71" t="str">
        <f>IF(D981&gt;0,IF((LEFT(D981,2)=LEFT(Data!C$4,2)),"Intra","Inter"),"")</f>
        <v/>
      </c>
      <c r="F981" s="72">
        <f t="shared" si="83"/>
        <v>0</v>
      </c>
      <c r="G981" s="22"/>
      <c r="H981" s="23"/>
      <c r="I981" s="74">
        <f t="shared" si="84"/>
        <v>0</v>
      </c>
      <c r="J981" s="74">
        <f t="shared" si="85"/>
        <v>0</v>
      </c>
      <c r="K981" s="74">
        <f t="shared" si="85"/>
        <v>0</v>
      </c>
      <c r="M981" s="21"/>
      <c r="N981" s="74">
        <f t="shared" si="86"/>
        <v>0</v>
      </c>
      <c r="O981" s="74">
        <f t="shared" si="87"/>
        <v>0</v>
      </c>
      <c r="P981" s="74">
        <f t="shared" si="87"/>
        <v>0</v>
      </c>
    </row>
    <row r="982" spans="1:16">
      <c r="A982" s="183"/>
      <c r="B982" s="184"/>
      <c r="C982" s="184"/>
      <c r="D982" s="153"/>
      <c r="E982" s="71" t="str">
        <f>IF(D982&gt;0,IF((LEFT(D982,2)=LEFT(Data!C$4,2)),"Intra","Inter"),"")</f>
        <v/>
      </c>
      <c r="F982" s="72">
        <f t="shared" si="83"/>
        <v>0</v>
      </c>
      <c r="G982" s="22"/>
      <c r="H982" s="23"/>
      <c r="I982" s="74">
        <f t="shared" si="84"/>
        <v>0</v>
      </c>
      <c r="J982" s="74">
        <f t="shared" si="85"/>
        <v>0</v>
      </c>
      <c r="K982" s="74">
        <f t="shared" si="85"/>
        <v>0</v>
      </c>
      <c r="M982" s="21"/>
      <c r="N982" s="74">
        <f t="shared" si="86"/>
        <v>0</v>
      </c>
      <c r="O982" s="74">
        <f t="shared" si="87"/>
        <v>0</v>
      </c>
      <c r="P982" s="74">
        <f t="shared" si="87"/>
        <v>0</v>
      </c>
    </row>
    <row r="983" spans="1:16">
      <c r="A983" s="183"/>
      <c r="B983" s="184"/>
      <c r="C983" s="184"/>
      <c r="D983" s="153"/>
      <c r="E983" s="71" t="str">
        <f>IF(D983&gt;0,IF((LEFT(D983,2)=LEFT(Data!C$4,2)),"Intra","Inter"),"")</f>
        <v/>
      </c>
      <c r="F983" s="72">
        <f t="shared" si="83"/>
        <v>0</v>
      </c>
      <c r="G983" s="22"/>
      <c r="H983" s="23"/>
      <c r="I983" s="74">
        <f t="shared" si="84"/>
        <v>0</v>
      </c>
      <c r="J983" s="74">
        <f t="shared" si="85"/>
        <v>0</v>
      </c>
      <c r="K983" s="74">
        <f t="shared" si="85"/>
        <v>0</v>
      </c>
      <c r="M983" s="21"/>
      <c r="N983" s="74">
        <f t="shared" si="86"/>
        <v>0</v>
      </c>
      <c r="O983" s="74">
        <f t="shared" si="87"/>
        <v>0</v>
      </c>
      <c r="P983" s="74">
        <f t="shared" si="87"/>
        <v>0</v>
      </c>
    </row>
    <row r="984" spans="1:16">
      <c r="A984" s="183"/>
      <c r="B984" s="184"/>
      <c r="C984" s="184"/>
      <c r="D984" s="153"/>
      <c r="E984" s="71" t="str">
        <f>IF(D984&gt;0,IF((LEFT(D984,2)=LEFT(Data!C$4,2)),"Intra","Inter"),"")</f>
        <v/>
      </c>
      <c r="F984" s="72">
        <f t="shared" si="83"/>
        <v>0</v>
      </c>
      <c r="G984" s="22"/>
      <c r="H984" s="23"/>
      <c r="I984" s="74">
        <f t="shared" si="84"/>
        <v>0</v>
      </c>
      <c r="J984" s="74">
        <f t="shared" si="85"/>
        <v>0</v>
      </c>
      <c r="K984" s="74">
        <f t="shared" si="85"/>
        <v>0</v>
      </c>
      <c r="M984" s="21"/>
      <c r="N984" s="74">
        <f t="shared" si="86"/>
        <v>0</v>
      </c>
      <c r="O984" s="74">
        <f t="shared" si="87"/>
        <v>0</v>
      </c>
      <c r="P984" s="74">
        <f t="shared" si="87"/>
        <v>0</v>
      </c>
    </row>
    <row r="985" spans="1:16">
      <c r="A985" s="183"/>
      <c r="B985" s="184"/>
      <c r="C985" s="184"/>
      <c r="D985" s="153"/>
      <c r="E985" s="71" t="str">
        <f>IF(D985&gt;0,IF((LEFT(D985,2)=LEFT(Data!C$4,2)),"Intra","Inter"),"")</f>
        <v/>
      </c>
      <c r="F985" s="72">
        <f t="shared" si="83"/>
        <v>0</v>
      </c>
      <c r="G985" s="22"/>
      <c r="H985" s="23"/>
      <c r="I985" s="74">
        <f t="shared" si="84"/>
        <v>0</v>
      </c>
      <c r="J985" s="74">
        <f t="shared" si="85"/>
        <v>0</v>
      </c>
      <c r="K985" s="74">
        <f t="shared" si="85"/>
        <v>0</v>
      </c>
      <c r="M985" s="21"/>
      <c r="N985" s="74">
        <f t="shared" si="86"/>
        <v>0</v>
      </c>
      <c r="O985" s="74">
        <f t="shared" si="87"/>
        <v>0</v>
      </c>
      <c r="P985" s="74">
        <f t="shared" si="87"/>
        <v>0</v>
      </c>
    </row>
    <row r="986" spans="1:16">
      <c r="A986" s="183"/>
      <c r="B986" s="184"/>
      <c r="C986" s="184"/>
      <c r="D986" s="153"/>
      <c r="E986" s="71" t="str">
        <f>IF(D986&gt;0,IF((LEFT(D986,2)=LEFT(Data!C$4,2)),"Intra","Inter"),"")</f>
        <v/>
      </c>
      <c r="F986" s="72">
        <f t="shared" si="83"/>
        <v>0</v>
      </c>
      <c r="G986" s="22"/>
      <c r="H986" s="23"/>
      <c r="I986" s="74">
        <f t="shared" si="84"/>
        <v>0</v>
      </c>
      <c r="J986" s="74">
        <f t="shared" si="85"/>
        <v>0</v>
      </c>
      <c r="K986" s="74">
        <f t="shared" si="85"/>
        <v>0</v>
      </c>
      <c r="M986" s="21"/>
      <c r="N986" s="74">
        <f t="shared" si="86"/>
        <v>0</v>
      </c>
      <c r="O986" s="74">
        <f t="shared" si="87"/>
        <v>0</v>
      </c>
      <c r="P986" s="74">
        <f t="shared" si="87"/>
        <v>0</v>
      </c>
    </row>
    <row r="987" spans="1:16">
      <c r="A987" s="183"/>
      <c r="B987" s="184"/>
      <c r="C987" s="184"/>
      <c r="D987" s="153"/>
      <c r="E987" s="71" t="str">
        <f>IF(D987&gt;0,IF((LEFT(D987,2)=LEFT(Data!C$4,2)),"Intra","Inter"),"")</f>
        <v/>
      </c>
      <c r="F987" s="72">
        <f t="shared" si="83"/>
        <v>0</v>
      </c>
      <c r="G987" s="22"/>
      <c r="H987" s="23"/>
      <c r="I987" s="74">
        <f t="shared" si="84"/>
        <v>0</v>
      </c>
      <c r="J987" s="74">
        <f t="shared" si="85"/>
        <v>0</v>
      </c>
      <c r="K987" s="74">
        <f t="shared" si="85"/>
        <v>0</v>
      </c>
      <c r="M987" s="21"/>
      <c r="N987" s="74">
        <f t="shared" si="86"/>
        <v>0</v>
      </c>
      <c r="O987" s="74">
        <f t="shared" si="87"/>
        <v>0</v>
      </c>
      <c r="P987" s="74">
        <f t="shared" si="87"/>
        <v>0</v>
      </c>
    </row>
    <row r="988" spans="1:16">
      <c r="A988" s="183"/>
      <c r="B988" s="184"/>
      <c r="C988" s="184"/>
      <c r="D988" s="153"/>
      <c r="E988" s="71" t="str">
        <f>IF(D988&gt;0,IF((LEFT(D988,2)=LEFT(Data!C$4,2)),"Intra","Inter"),"")</f>
        <v/>
      </c>
      <c r="F988" s="72">
        <f t="shared" si="83"/>
        <v>0</v>
      </c>
      <c r="G988" s="22"/>
      <c r="H988" s="23"/>
      <c r="I988" s="74">
        <f t="shared" si="84"/>
        <v>0</v>
      </c>
      <c r="J988" s="74">
        <f t="shared" si="85"/>
        <v>0</v>
      </c>
      <c r="K988" s="74">
        <f t="shared" si="85"/>
        <v>0</v>
      </c>
      <c r="M988" s="21"/>
      <c r="N988" s="74">
        <f t="shared" si="86"/>
        <v>0</v>
      </c>
      <c r="O988" s="74">
        <f t="shared" si="87"/>
        <v>0</v>
      </c>
      <c r="P988" s="74">
        <f t="shared" si="87"/>
        <v>0</v>
      </c>
    </row>
    <row r="989" spans="1:16">
      <c r="A989" s="183"/>
      <c r="B989" s="184"/>
      <c r="C989" s="184"/>
      <c r="D989" s="153"/>
      <c r="E989" s="71" t="str">
        <f>IF(D989&gt;0,IF((LEFT(D989,2)=LEFT(Data!C$4,2)),"Intra","Inter"),"")</f>
        <v/>
      </c>
      <c r="F989" s="72">
        <f t="shared" si="83"/>
        <v>0</v>
      </c>
      <c r="G989" s="22"/>
      <c r="H989" s="23"/>
      <c r="I989" s="74">
        <f t="shared" si="84"/>
        <v>0</v>
      </c>
      <c r="J989" s="74">
        <f t="shared" si="85"/>
        <v>0</v>
      </c>
      <c r="K989" s="74">
        <f t="shared" si="85"/>
        <v>0</v>
      </c>
      <c r="M989" s="21"/>
      <c r="N989" s="74">
        <f t="shared" si="86"/>
        <v>0</v>
      </c>
      <c r="O989" s="74">
        <f t="shared" si="87"/>
        <v>0</v>
      </c>
      <c r="P989" s="74">
        <f t="shared" si="87"/>
        <v>0</v>
      </c>
    </row>
    <row r="990" spans="1:16">
      <c r="A990" s="183"/>
      <c r="B990" s="184"/>
      <c r="C990" s="184"/>
      <c r="D990" s="153"/>
      <c r="E990" s="71" t="str">
        <f>IF(D990&gt;0,IF((LEFT(D990,2)=LEFT(Data!C$4,2)),"Intra","Inter"),"")</f>
        <v/>
      </c>
      <c r="F990" s="72">
        <f t="shared" si="83"/>
        <v>0</v>
      </c>
      <c r="G990" s="22"/>
      <c r="H990" s="23"/>
      <c r="I990" s="74">
        <f t="shared" si="84"/>
        <v>0</v>
      </c>
      <c r="J990" s="74">
        <f t="shared" si="85"/>
        <v>0</v>
      </c>
      <c r="K990" s="74">
        <f t="shared" si="85"/>
        <v>0</v>
      </c>
      <c r="M990" s="21"/>
      <c r="N990" s="74">
        <f t="shared" si="86"/>
        <v>0</v>
      </c>
      <c r="O990" s="74">
        <f t="shared" si="87"/>
        <v>0</v>
      </c>
      <c r="P990" s="74">
        <f t="shared" si="87"/>
        <v>0</v>
      </c>
    </row>
    <row r="991" spans="1:16">
      <c r="A991" s="183"/>
      <c r="B991" s="184"/>
      <c r="C991" s="184"/>
      <c r="D991" s="153"/>
      <c r="E991" s="71" t="str">
        <f>IF(D991&gt;0,IF((LEFT(D991,2)=LEFT(Data!C$4,2)),"Intra","Inter"),"")</f>
        <v/>
      </c>
      <c r="F991" s="72">
        <f t="shared" si="83"/>
        <v>0</v>
      </c>
      <c r="G991" s="22"/>
      <c r="H991" s="23"/>
      <c r="I991" s="74">
        <f t="shared" si="84"/>
        <v>0</v>
      </c>
      <c r="J991" s="74">
        <f t="shared" si="85"/>
        <v>0</v>
      </c>
      <c r="K991" s="74">
        <f t="shared" si="85"/>
        <v>0</v>
      </c>
      <c r="M991" s="21"/>
      <c r="N991" s="74">
        <f t="shared" si="86"/>
        <v>0</v>
      </c>
      <c r="O991" s="74">
        <f t="shared" si="87"/>
        <v>0</v>
      </c>
      <c r="P991" s="74">
        <f t="shared" si="87"/>
        <v>0</v>
      </c>
    </row>
    <row r="992" spans="1:16">
      <c r="A992" s="183"/>
      <c r="B992" s="184"/>
      <c r="C992" s="184"/>
      <c r="D992" s="153"/>
      <c r="E992" s="71" t="str">
        <f>IF(D992&gt;0,IF((LEFT(D992,2)=LEFT(Data!C$4,2)),"Intra","Inter"),"")</f>
        <v/>
      </c>
      <c r="F992" s="72">
        <f t="shared" si="83"/>
        <v>0</v>
      </c>
      <c r="G992" s="22"/>
      <c r="H992" s="23"/>
      <c r="I992" s="74">
        <f t="shared" si="84"/>
        <v>0</v>
      </c>
      <c r="J992" s="74">
        <f t="shared" si="85"/>
        <v>0</v>
      </c>
      <c r="K992" s="74">
        <f t="shared" si="85"/>
        <v>0</v>
      </c>
      <c r="M992" s="21"/>
      <c r="N992" s="74">
        <f t="shared" si="86"/>
        <v>0</v>
      </c>
      <c r="O992" s="74">
        <f t="shared" si="87"/>
        <v>0</v>
      </c>
      <c r="P992" s="74">
        <f t="shared" si="87"/>
        <v>0</v>
      </c>
    </row>
    <row r="993" spans="1:16">
      <c r="A993" s="183"/>
      <c r="B993" s="184"/>
      <c r="C993" s="184"/>
      <c r="D993" s="153"/>
      <c r="E993" s="71" t="str">
        <f>IF(D993&gt;0,IF((LEFT(D993,2)=LEFT(Data!C$4,2)),"Intra","Inter"),"")</f>
        <v/>
      </c>
      <c r="F993" s="72">
        <f t="shared" si="83"/>
        <v>0</v>
      </c>
      <c r="G993" s="22"/>
      <c r="H993" s="23"/>
      <c r="I993" s="74">
        <f t="shared" si="84"/>
        <v>0</v>
      </c>
      <c r="J993" s="74">
        <f t="shared" si="85"/>
        <v>0</v>
      </c>
      <c r="K993" s="74">
        <f t="shared" si="85"/>
        <v>0</v>
      </c>
      <c r="M993" s="21"/>
      <c r="N993" s="74">
        <f t="shared" si="86"/>
        <v>0</v>
      </c>
      <c r="O993" s="74">
        <f t="shared" si="87"/>
        <v>0</v>
      </c>
      <c r="P993" s="74">
        <f t="shared" si="87"/>
        <v>0</v>
      </c>
    </row>
    <row r="994" spans="1:16">
      <c r="A994" s="183"/>
      <c r="B994" s="184"/>
      <c r="C994" s="184"/>
      <c r="D994" s="153"/>
      <c r="E994" s="71" t="str">
        <f>IF(D994&gt;0,IF((LEFT(D994,2)=LEFT(Data!C$4,2)),"Intra","Inter"),"")</f>
        <v/>
      </c>
      <c r="F994" s="72">
        <f t="shared" si="83"/>
        <v>0</v>
      </c>
      <c r="G994" s="22"/>
      <c r="H994" s="23"/>
      <c r="I994" s="74">
        <f t="shared" si="84"/>
        <v>0</v>
      </c>
      <c r="J994" s="74">
        <f t="shared" si="85"/>
        <v>0</v>
      </c>
      <c r="K994" s="74">
        <f t="shared" si="85"/>
        <v>0</v>
      </c>
      <c r="M994" s="21"/>
      <c r="N994" s="74">
        <f t="shared" si="86"/>
        <v>0</v>
      </c>
      <c r="O994" s="74">
        <f t="shared" si="87"/>
        <v>0</v>
      </c>
      <c r="P994" s="74">
        <f t="shared" si="87"/>
        <v>0</v>
      </c>
    </row>
    <row r="995" spans="1:16">
      <c r="A995" s="183"/>
      <c r="B995" s="184"/>
      <c r="C995" s="184"/>
      <c r="D995" s="153"/>
      <c r="E995" s="71" t="str">
        <f>IF(D995&gt;0,IF((LEFT(D995,2)=LEFT(Data!C$4,2)),"Intra","Inter"),"")</f>
        <v/>
      </c>
      <c r="F995" s="72">
        <f t="shared" si="83"/>
        <v>0</v>
      </c>
      <c r="G995" s="22"/>
      <c r="H995" s="23"/>
      <c r="I995" s="74">
        <f t="shared" si="84"/>
        <v>0</v>
      </c>
      <c r="J995" s="74">
        <f t="shared" si="85"/>
        <v>0</v>
      </c>
      <c r="K995" s="74">
        <f t="shared" si="85"/>
        <v>0</v>
      </c>
      <c r="M995" s="21"/>
      <c r="N995" s="74">
        <f t="shared" si="86"/>
        <v>0</v>
      </c>
      <c r="O995" s="74">
        <f t="shared" si="87"/>
        <v>0</v>
      </c>
      <c r="P995" s="74">
        <f t="shared" si="87"/>
        <v>0</v>
      </c>
    </row>
    <row r="996" spans="1:16">
      <c r="A996" s="183"/>
      <c r="B996" s="184"/>
      <c r="C996" s="184"/>
      <c r="D996" s="153"/>
      <c r="E996" s="71" t="str">
        <f>IF(D996&gt;0,IF((LEFT(D996,2)=LEFT(Data!C$4,2)),"Intra","Inter"),"")</f>
        <v/>
      </c>
      <c r="F996" s="72">
        <f t="shared" si="83"/>
        <v>0</v>
      </c>
      <c r="G996" s="22"/>
      <c r="H996" s="23"/>
      <c r="I996" s="74">
        <f t="shared" si="84"/>
        <v>0</v>
      </c>
      <c r="J996" s="74">
        <f t="shared" si="85"/>
        <v>0</v>
      </c>
      <c r="K996" s="74">
        <f t="shared" si="85"/>
        <v>0</v>
      </c>
      <c r="M996" s="21"/>
      <c r="N996" s="74">
        <f t="shared" si="86"/>
        <v>0</v>
      </c>
      <c r="O996" s="74">
        <f t="shared" si="87"/>
        <v>0</v>
      </c>
      <c r="P996" s="74">
        <f t="shared" si="87"/>
        <v>0</v>
      </c>
    </row>
    <row r="997" spans="1:16">
      <c r="A997" s="183"/>
      <c r="B997" s="184"/>
      <c r="C997" s="184"/>
      <c r="D997" s="153"/>
      <c r="E997" s="71" t="str">
        <f>IF(D997&gt;0,IF((LEFT(D997,2)=LEFT(Data!C$4,2)),"Intra","Inter"),"")</f>
        <v/>
      </c>
      <c r="F997" s="72">
        <f t="shared" si="83"/>
        <v>0</v>
      </c>
      <c r="G997" s="22"/>
      <c r="H997" s="23"/>
      <c r="I997" s="74">
        <f t="shared" si="84"/>
        <v>0</v>
      </c>
      <c r="J997" s="74">
        <f t="shared" si="85"/>
        <v>0</v>
      </c>
      <c r="K997" s="74">
        <f t="shared" si="85"/>
        <v>0</v>
      </c>
      <c r="M997" s="21"/>
      <c r="N997" s="74">
        <f t="shared" si="86"/>
        <v>0</v>
      </c>
      <c r="O997" s="74">
        <f t="shared" si="87"/>
        <v>0</v>
      </c>
      <c r="P997" s="74">
        <f t="shared" si="87"/>
        <v>0</v>
      </c>
    </row>
    <row r="998" spans="1:16">
      <c r="A998" s="183"/>
      <c r="B998" s="184"/>
      <c r="C998" s="184"/>
      <c r="D998" s="153"/>
      <c r="E998" s="71" t="str">
        <f>IF(D998&gt;0,IF((LEFT(D998,2)=LEFT(Data!C$4,2)),"Intra","Inter"),"")</f>
        <v/>
      </c>
      <c r="F998" s="72">
        <f t="shared" si="83"/>
        <v>0</v>
      </c>
      <c r="G998" s="22"/>
      <c r="H998" s="23"/>
      <c r="I998" s="74">
        <f t="shared" si="84"/>
        <v>0</v>
      </c>
      <c r="J998" s="74">
        <f t="shared" si="85"/>
        <v>0</v>
      </c>
      <c r="K998" s="74">
        <f t="shared" si="85"/>
        <v>0</v>
      </c>
      <c r="M998" s="21"/>
      <c r="N998" s="74">
        <f t="shared" si="86"/>
        <v>0</v>
      </c>
      <c r="O998" s="74">
        <f t="shared" si="87"/>
        <v>0</v>
      </c>
      <c r="P998" s="74">
        <f t="shared" si="87"/>
        <v>0</v>
      </c>
    </row>
    <row r="999" spans="1:16">
      <c r="A999" s="183"/>
      <c r="B999" s="184"/>
      <c r="C999" s="184"/>
      <c r="D999" s="153"/>
      <c r="E999" s="71" t="str">
        <f>IF(D999&gt;0,IF((LEFT(D999,2)=LEFT(Data!C$4,2)),"Intra","Inter"),"")</f>
        <v/>
      </c>
      <c r="F999" s="72">
        <f t="shared" si="83"/>
        <v>0</v>
      </c>
      <c r="G999" s="22"/>
      <c r="H999" s="23"/>
      <c r="I999" s="74">
        <f t="shared" si="84"/>
        <v>0</v>
      </c>
      <c r="J999" s="74">
        <f t="shared" si="85"/>
        <v>0</v>
      </c>
      <c r="K999" s="74">
        <f t="shared" si="85"/>
        <v>0</v>
      </c>
      <c r="M999" s="21"/>
      <c r="N999" s="74">
        <f t="shared" si="86"/>
        <v>0</v>
      </c>
      <c r="O999" s="74">
        <f t="shared" si="87"/>
        <v>0</v>
      </c>
      <c r="P999" s="74">
        <f t="shared" si="87"/>
        <v>0</v>
      </c>
    </row>
    <row r="1000" spans="1:16">
      <c r="A1000" s="183"/>
      <c r="B1000" s="184"/>
      <c r="C1000" s="184"/>
      <c r="D1000" s="153"/>
      <c r="E1000" s="71" t="str">
        <f>IF(D1000&gt;0,IF((LEFT(D1000,2)=LEFT(Data!C$4,2)),"Intra","Inter"),"")</f>
        <v/>
      </c>
      <c r="F1000" s="72">
        <f t="shared" si="83"/>
        <v>0</v>
      </c>
      <c r="G1000" s="22"/>
      <c r="H1000" s="23"/>
      <c r="I1000" s="74">
        <f t="shared" si="84"/>
        <v>0</v>
      </c>
      <c r="J1000" s="74">
        <f t="shared" si="85"/>
        <v>0</v>
      </c>
      <c r="K1000" s="74">
        <f t="shared" si="85"/>
        <v>0</v>
      </c>
      <c r="M1000" s="21"/>
      <c r="N1000" s="74">
        <f t="shared" si="86"/>
        <v>0</v>
      </c>
      <c r="O1000" s="74">
        <f t="shared" si="87"/>
        <v>0</v>
      </c>
      <c r="P1000" s="74">
        <f t="shared" si="87"/>
        <v>0</v>
      </c>
    </row>
    <row r="1001" spans="1:16">
      <c r="A1001" s="183"/>
      <c r="B1001" s="184"/>
      <c r="C1001" s="184"/>
      <c r="D1001" s="153"/>
      <c r="E1001" s="71" t="str">
        <f>IF(D1001&gt;0,IF((LEFT(D1001,2)=LEFT(Data!C$4,2)),"Intra","Inter"),"")</f>
        <v/>
      </c>
      <c r="F1001" s="72">
        <f t="shared" si="83"/>
        <v>0</v>
      </c>
      <c r="G1001" s="22"/>
      <c r="H1001" s="23"/>
      <c r="I1001" s="74">
        <f t="shared" si="84"/>
        <v>0</v>
      </c>
      <c r="J1001" s="74">
        <f t="shared" si="85"/>
        <v>0</v>
      </c>
      <c r="K1001" s="74">
        <f t="shared" si="85"/>
        <v>0</v>
      </c>
      <c r="M1001" s="21"/>
      <c r="N1001" s="74">
        <f t="shared" si="86"/>
        <v>0</v>
      </c>
      <c r="O1001" s="74">
        <f t="shared" si="87"/>
        <v>0</v>
      </c>
      <c r="P1001" s="74">
        <f t="shared" si="87"/>
        <v>0</v>
      </c>
    </row>
    <row r="1002" spans="1:16">
      <c r="A1002" s="183"/>
      <c r="B1002" s="184"/>
      <c r="C1002" s="184"/>
      <c r="D1002" s="153"/>
      <c r="E1002" s="71" t="str">
        <f>IF(D1002&gt;0,IF((LEFT(D1002,2)=LEFT(Data!C$4,2)),"Intra","Inter"),"")</f>
        <v/>
      </c>
      <c r="F1002" s="72">
        <f t="shared" si="83"/>
        <v>0</v>
      </c>
      <c r="G1002" s="22"/>
      <c r="H1002" s="23"/>
      <c r="I1002" s="74">
        <f t="shared" si="84"/>
        <v>0</v>
      </c>
      <c r="J1002" s="74">
        <f t="shared" si="85"/>
        <v>0</v>
      </c>
      <c r="K1002" s="74">
        <f t="shared" si="85"/>
        <v>0</v>
      </c>
      <c r="M1002" s="21"/>
      <c r="N1002" s="74">
        <f t="shared" si="86"/>
        <v>0</v>
      </c>
      <c r="O1002" s="74">
        <f t="shared" si="87"/>
        <v>0</v>
      </c>
      <c r="P1002" s="74">
        <f t="shared" si="87"/>
        <v>0</v>
      </c>
    </row>
    <row r="1003" spans="1:16">
      <c r="A1003" s="183"/>
      <c r="B1003" s="184"/>
      <c r="C1003" s="184"/>
      <c r="D1003" s="153"/>
      <c r="E1003" s="71" t="str">
        <f>IF(D1003&gt;0,IF((LEFT(D1003,2)=LEFT(Data!C$4,2)),"Intra","Inter"),"")</f>
        <v/>
      </c>
      <c r="F1003" s="72">
        <f t="shared" si="83"/>
        <v>0</v>
      </c>
      <c r="G1003" s="22"/>
      <c r="H1003" s="23"/>
      <c r="I1003" s="74">
        <f t="shared" si="84"/>
        <v>0</v>
      </c>
      <c r="J1003" s="74">
        <f t="shared" si="85"/>
        <v>0</v>
      </c>
      <c r="K1003" s="74">
        <f t="shared" si="85"/>
        <v>0</v>
      </c>
      <c r="M1003" s="21"/>
      <c r="N1003" s="74">
        <f t="shared" si="86"/>
        <v>0</v>
      </c>
      <c r="O1003" s="74">
        <f t="shared" si="87"/>
        <v>0</v>
      </c>
      <c r="P1003" s="74">
        <f t="shared" si="87"/>
        <v>0</v>
      </c>
    </row>
    <row r="1004" spans="1:16">
      <c r="A1004" s="183"/>
      <c r="B1004" s="184"/>
      <c r="C1004" s="184"/>
      <c r="D1004" s="153"/>
      <c r="E1004" s="71" t="str">
        <f>IF(D1004&gt;0,IF((LEFT(D1004,2)=LEFT(Data!C$4,2)),"Intra","Inter"),"")</f>
        <v/>
      </c>
      <c r="F1004" s="72">
        <f t="shared" si="83"/>
        <v>0</v>
      </c>
      <c r="G1004" s="22"/>
      <c r="H1004" s="23"/>
      <c r="I1004" s="74">
        <f t="shared" si="84"/>
        <v>0</v>
      </c>
      <c r="J1004" s="74">
        <f t="shared" si="85"/>
        <v>0</v>
      </c>
      <c r="K1004" s="74">
        <f t="shared" si="85"/>
        <v>0</v>
      </c>
      <c r="M1004" s="21"/>
      <c r="N1004" s="74">
        <f t="shared" si="86"/>
        <v>0</v>
      </c>
      <c r="O1004" s="74">
        <f t="shared" si="87"/>
        <v>0</v>
      </c>
      <c r="P1004" s="74">
        <f t="shared" si="87"/>
        <v>0</v>
      </c>
    </row>
    <row r="1005" spans="1:16">
      <c r="A1005" s="183"/>
      <c r="B1005" s="184"/>
      <c r="C1005" s="184"/>
      <c r="D1005" s="153"/>
      <c r="E1005" s="71" t="str">
        <f>IF(D1005&gt;0,IF((LEFT(D1005,2)=LEFT(Data!C$4,2)),"Intra","Inter"),"")</f>
        <v/>
      </c>
      <c r="F1005" s="72">
        <f t="shared" si="83"/>
        <v>0</v>
      </c>
      <c r="G1005" s="22"/>
      <c r="H1005" s="23"/>
      <c r="I1005" s="74">
        <f t="shared" si="84"/>
        <v>0</v>
      </c>
      <c r="J1005" s="74">
        <f t="shared" si="85"/>
        <v>0</v>
      </c>
      <c r="K1005" s="74">
        <f t="shared" si="85"/>
        <v>0</v>
      </c>
      <c r="M1005" s="21"/>
      <c r="N1005" s="74">
        <f t="shared" si="86"/>
        <v>0</v>
      </c>
      <c r="O1005" s="74">
        <f t="shared" si="87"/>
        <v>0</v>
      </c>
      <c r="P1005" s="74">
        <f t="shared" si="87"/>
        <v>0</v>
      </c>
    </row>
    <row r="1006" spans="1:16">
      <c r="A1006" s="183"/>
      <c r="B1006" s="184"/>
      <c r="C1006" s="184"/>
      <c r="D1006" s="153"/>
      <c r="E1006" s="71" t="str">
        <f>IF(D1006&gt;0,IF((LEFT(D1006,2)=LEFT(Data!C$4,2)),"Intra","Inter"),"")</f>
        <v/>
      </c>
      <c r="F1006" s="72">
        <f t="shared" si="83"/>
        <v>0</v>
      </c>
      <c r="G1006" s="22"/>
      <c r="H1006" s="23"/>
      <c r="I1006" s="74">
        <f t="shared" si="84"/>
        <v>0</v>
      </c>
      <c r="J1006" s="74">
        <f t="shared" si="85"/>
        <v>0</v>
      </c>
      <c r="K1006" s="74">
        <f t="shared" si="85"/>
        <v>0</v>
      </c>
      <c r="M1006" s="21"/>
      <c r="N1006" s="74">
        <f t="shared" si="86"/>
        <v>0</v>
      </c>
      <c r="O1006" s="74">
        <f t="shared" si="87"/>
        <v>0</v>
      </c>
      <c r="P1006" s="74">
        <f t="shared" si="87"/>
        <v>0</v>
      </c>
    </row>
    <row r="1007" spans="1:16">
      <c r="A1007" s="183"/>
      <c r="B1007" s="184"/>
      <c r="C1007" s="184"/>
      <c r="D1007" s="153"/>
      <c r="E1007" s="71" t="str">
        <f>IF(D1007&gt;0,IF((LEFT(D1007,2)=LEFT(Data!C$4,2)),"Intra","Inter"),"")</f>
        <v/>
      </c>
      <c r="F1007" s="72">
        <f t="shared" si="83"/>
        <v>0</v>
      </c>
      <c r="G1007" s="22"/>
      <c r="H1007" s="23"/>
      <c r="I1007" s="74">
        <f t="shared" si="84"/>
        <v>0</v>
      </c>
      <c r="J1007" s="74">
        <f t="shared" si="85"/>
        <v>0</v>
      </c>
      <c r="K1007" s="74">
        <f t="shared" si="85"/>
        <v>0</v>
      </c>
      <c r="M1007" s="21"/>
      <c r="N1007" s="74">
        <f t="shared" si="86"/>
        <v>0</v>
      </c>
      <c r="O1007" s="74">
        <f t="shared" si="87"/>
        <v>0</v>
      </c>
      <c r="P1007" s="74">
        <f t="shared" si="87"/>
        <v>0</v>
      </c>
    </row>
    <row r="1008" spans="1:16">
      <c r="A1008" s="183"/>
      <c r="B1008" s="184"/>
      <c r="C1008" s="184"/>
      <c r="D1008" s="153"/>
      <c r="E1008" s="71" t="str">
        <f>IF(D1008&gt;0,IF((LEFT(D1008,2)=LEFT(Data!C$4,2)),"Intra","Inter"),"")</f>
        <v/>
      </c>
      <c r="F1008" s="72">
        <f t="shared" si="83"/>
        <v>0</v>
      </c>
      <c r="G1008" s="22"/>
      <c r="H1008" s="23"/>
      <c r="I1008" s="74">
        <f t="shared" si="84"/>
        <v>0</v>
      </c>
      <c r="J1008" s="74">
        <f t="shared" si="85"/>
        <v>0</v>
      </c>
      <c r="K1008" s="74">
        <f t="shared" si="85"/>
        <v>0</v>
      </c>
      <c r="M1008" s="21"/>
      <c r="N1008" s="74">
        <f t="shared" si="86"/>
        <v>0</v>
      </c>
      <c r="O1008" s="74">
        <f t="shared" si="87"/>
        <v>0</v>
      </c>
      <c r="P1008" s="74">
        <f t="shared" si="87"/>
        <v>0</v>
      </c>
    </row>
    <row r="1009" spans="1:16">
      <c r="A1009" s="183"/>
      <c r="B1009" s="184"/>
      <c r="C1009" s="184"/>
      <c r="D1009" s="153"/>
      <c r="E1009" s="71" t="str">
        <f>IF(D1009&gt;0,IF((LEFT(D1009,2)=LEFT(Data!C$4,2)),"Intra","Inter"),"")</f>
        <v/>
      </c>
      <c r="F1009" s="72">
        <f t="shared" si="83"/>
        <v>0</v>
      </c>
      <c r="G1009" s="22"/>
      <c r="H1009" s="23"/>
      <c r="I1009" s="74">
        <f t="shared" si="84"/>
        <v>0</v>
      </c>
      <c r="J1009" s="74">
        <f t="shared" si="85"/>
        <v>0</v>
      </c>
      <c r="K1009" s="74">
        <f t="shared" si="85"/>
        <v>0</v>
      </c>
      <c r="M1009" s="21"/>
      <c r="N1009" s="74">
        <f t="shared" si="86"/>
        <v>0</v>
      </c>
      <c r="O1009" s="74">
        <f t="shared" si="87"/>
        <v>0</v>
      </c>
      <c r="P1009" s="74">
        <f t="shared" si="87"/>
        <v>0</v>
      </c>
    </row>
    <row r="1010" spans="1:16">
      <c r="A1010" s="183"/>
      <c r="B1010" s="184"/>
      <c r="C1010" s="184"/>
      <c r="D1010" s="153"/>
      <c r="E1010" s="71" t="str">
        <f>IF(D1010&gt;0,IF((LEFT(D1010,2)=LEFT(Data!C$4,2)),"Intra","Inter"),"")</f>
        <v/>
      </c>
      <c r="F1010" s="72">
        <f t="shared" si="83"/>
        <v>0</v>
      </c>
      <c r="G1010" s="22"/>
      <c r="H1010" s="23"/>
      <c r="I1010" s="74">
        <f t="shared" si="84"/>
        <v>0</v>
      </c>
      <c r="J1010" s="74">
        <f t="shared" si="85"/>
        <v>0</v>
      </c>
      <c r="K1010" s="74">
        <f t="shared" si="85"/>
        <v>0</v>
      </c>
      <c r="M1010" s="21"/>
      <c r="N1010" s="74">
        <f t="shared" si="86"/>
        <v>0</v>
      </c>
      <c r="O1010" s="74">
        <f t="shared" si="87"/>
        <v>0</v>
      </c>
      <c r="P1010" s="74">
        <f t="shared" si="87"/>
        <v>0</v>
      </c>
    </row>
    <row r="1011" spans="1:16">
      <c r="A1011" s="183"/>
      <c r="B1011" s="184"/>
      <c r="C1011" s="184"/>
      <c r="D1011" s="153"/>
      <c r="E1011" s="71" t="str">
        <f>IF(D1011&gt;0,IF((LEFT(D1011,2)=LEFT(Data!C$4,2)),"Intra","Inter"),"")</f>
        <v/>
      </c>
      <c r="F1011" s="72">
        <f t="shared" si="83"/>
        <v>0</v>
      </c>
      <c r="G1011" s="22"/>
      <c r="H1011" s="23"/>
      <c r="I1011" s="74">
        <f t="shared" si="84"/>
        <v>0</v>
      </c>
      <c r="J1011" s="74">
        <f t="shared" si="85"/>
        <v>0</v>
      </c>
      <c r="K1011" s="74">
        <f t="shared" si="85"/>
        <v>0</v>
      </c>
      <c r="M1011" s="21"/>
      <c r="N1011" s="74">
        <f t="shared" si="86"/>
        <v>0</v>
      </c>
      <c r="O1011" s="74">
        <f t="shared" si="87"/>
        <v>0</v>
      </c>
      <c r="P1011" s="74">
        <f t="shared" si="87"/>
        <v>0</v>
      </c>
    </row>
    <row r="1084" spans="6:13" hidden="1">
      <c r="F1084" s="3">
        <f>SUMIF($H$11:$H$1011,"Exempt",(F$11:F$1011))</f>
        <v>0</v>
      </c>
      <c r="G1084" s="3">
        <f>SUMIF($H$11:$H$1011,"Exempt",($G$11:$G$1011))</f>
        <v>0</v>
      </c>
      <c r="H1084" s="23" t="s">
        <v>417</v>
      </c>
      <c r="I1084" s="3">
        <f>SUMIF($H$11:$H$1011,"Exempt",(I$11:I$1011))</f>
        <v>0</v>
      </c>
      <c r="J1084" s="3">
        <f>SUMIF($H$11:$H$1011,"Exempt",(J$11:J$1011))</f>
        <v>0</v>
      </c>
      <c r="K1084" s="3">
        <f>SUMIF($H$11:$H$1011,"Exempt",(K$11:K$1011))</f>
        <v>0</v>
      </c>
      <c r="L1084" s="3">
        <f>SUMIF($H$11:$H$1011,"Exempt",(L$11:L$1011))</f>
        <v>0</v>
      </c>
      <c r="M1084" t="s">
        <v>407</v>
      </c>
    </row>
    <row r="1085" spans="6:13" hidden="1">
      <c r="F1085" s="3">
        <f>SUMIF($H$11:$H$1011,"0%",(F$11:F$1011))</f>
        <v>0</v>
      </c>
      <c r="G1085" s="3">
        <f>SUMIF($H$11:$H$1011,"0%",($G$11:$G$1011))</f>
        <v>0</v>
      </c>
      <c r="H1085" s="52">
        <v>0</v>
      </c>
      <c r="I1085" s="3">
        <f>SUMIF($H$11:$H$1011,"0%",(I$11:I$1011))</f>
        <v>0</v>
      </c>
      <c r="J1085" s="3">
        <f>SUMIF($H$11:$H$1011,"0%",(J$11:J$1011))</f>
        <v>0</v>
      </c>
      <c r="K1085" s="3">
        <f>SUMIF($H$11:$H$1011,"0%",(K$11:K$1011))</f>
        <v>0</v>
      </c>
      <c r="L1085" s="3">
        <f>SUMIF($H$11:$H$1011,"0%",(L$11:L$1011))</f>
        <v>0</v>
      </c>
      <c r="M1085" t="s">
        <v>405</v>
      </c>
    </row>
    <row r="1086" spans="6:13" hidden="1">
      <c r="F1086" s="3">
        <f>SUMIF($H$11:$H$1011,"0.1%",(F$11:F$1011))</f>
        <v>0</v>
      </c>
      <c r="G1086" s="3">
        <f>SUMIF($H$11:$H$1011,"0.1%",($G$11:$G$1011))</f>
        <v>0</v>
      </c>
      <c r="H1086" s="53">
        <v>1E-3</v>
      </c>
      <c r="I1086" s="3">
        <f>SUMIF($H$11:$H$1011,"0.1%",(I$11:I$1011))</f>
        <v>0</v>
      </c>
      <c r="J1086" s="3">
        <f>SUMIF($H$11:$H$1011,"0.1%",(J$11:J$1011))</f>
        <v>0</v>
      </c>
      <c r="K1086" s="3">
        <f>SUMIF($H$11:$H$1011,"0.1%",(K$11:K$1011))</f>
        <v>0</v>
      </c>
      <c r="L1086" s="3">
        <f>SUMIF($H$11:$H$1011,"0.1%",(L$11:L$1011))</f>
        <v>0</v>
      </c>
    </row>
    <row r="1087" spans="6:13" hidden="1">
      <c r="F1087" s="3">
        <f>SUMIF($H$11:$H$1011,"0.25%",(F$11:F$1011))</f>
        <v>0</v>
      </c>
      <c r="G1087" s="3">
        <f>SUMIF($H$11:$H$1011,"0.25%",($G$11:$G$1011))</f>
        <v>0</v>
      </c>
      <c r="H1087" s="54">
        <v>2.5000000000000001E-3</v>
      </c>
      <c r="I1087" s="3">
        <f>SUMIF($H$11:$H$1011,"0.25%",(I$11:I$1011))</f>
        <v>0</v>
      </c>
      <c r="J1087" s="3">
        <f>SUMIF($H$11:$H$1011,"0.25%",(J$11:J$1011))</f>
        <v>0</v>
      </c>
      <c r="K1087" s="3">
        <f>SUMIF($H$11:$H$1011,"0.25%",(K$11:K$1011))</f>
        <v>0</v>
      </c>
      <c r="L1087" s="3">
        <f>SUMIF($H$11:$H$1011,"0.25%",(L$11:L$1011))</f>
        <v>0</v>
      </c>
    </row>
    <row r="1088" spans="6:13" hidden="1">
      <c r="F1088" s="3">
        <f>SUMIF($H$11:$H$1011,"3%",(F$11:F$1011))</f>
        <v>0</v>
      </c>
      <c r="G1088" s="3">
        <f>SUMIF($H$11:$H$1011,"3%",($G$11:$G$1011))</f>
        <v>0</v>
      </c>
      <c r="H1088" s="52">
        <v>0.03</v>
      </c>
      <c r="I1088" s="3">
        <f>SUMIF($H$11:$H$1011,"3%",(I$11:I$1011))</f>
        <v>0</v>
      </c>
      <c r="J1088" s="3">
        <f>SUMIF($H$11:$H$1011,"3%",(J$11:J$1011))</f>
        <v>0</v>
      </c>
      <c r="K1088" s="3">
        <f>SUMIF($H$11:$H$1011,"3%",(K$11:K$1011))</f>
        <v>0</v>
      </c>
      <c r="L1088" s="3">
        <f>SUMIF($H$11:$H$1011,"3%",(L$11:L$1011))</f>
        <v>0</v>
      </c>
    </row>
    <row r="1089" spans="6:12" hidden="1">
      <c r="F1089" s="3">
        <f>SUMIF($H$11:$H$1011,"5%",(F$11:F$1011))</f>
        <v>0</v>
      </c>
      <c r="G1089" s="3">
        <f>SUMIF($H$11:$H$1011,"5%",($G$11:$G$1011))</f>
        <v>0</v>
      </c>
      <c r="H1089" s="52">
        <v>0.05</v>
      </c>
      <c r="I1089" s="3">
        <f>SUMIF($H$11:$H$1011,"5%",(I$11:I$1011))</f>
        <v>0</v>
      </c>
      <c r="J1089" s="3">
        <f>SUMIF($H$11:$H$1011,"5%",(J$11:J$1011))</f>
        <v>0</v>
      </c>
      <c r="K1089" s="3">
        <f>SUMIF($H$11:$H$1011,"5%",(K$11:K$1011))</f>
        <v>0</v>
      </c>
      <c r="L1089" s="3">
        <f>SUMIF($H$11:$H$1011,"5%",(L$11:L$1011))</f>
        <v>0</v>
      </c>
    </row>
    <row r="1090" spans="6:12" hidden="1">
      <c r="F1090" s="3">
        <f>SUMIF($H$11:$H$1011,"12%",(F$11:F$1011))</f>
        <v>0</v>
      </c>
      <c r="G1090" s="3">
        <f>SUMIF($H$11:$H$1011,"12%",($G$11:$G$1011))</f>
        <v>0</v>
      </c>
      <c r="H1090" s="52">
        <v>0.12</v>
      </c>
      <c r="I1090" s="3">
        <f>SUMIF($H$11:$H$1011,"12%",(I$11:I$1011))</f>
        <v>0</v>
      </c>
      <c r="J1090" s="3">
        <f>SUMIF($H$11:$H$1011,"12%",(J$11:J$1011))</f>
        <v>0</v>
      </c>
      <c r="K1090" s="3">
        <f>SUMIF($H$11:$H$1011,"12%",(K$11:K$1011))</f>
        <v>0</v>
      </c>
      <c r="L1090" s="3">
        <f>SUMIF($H$11:$H$1011,"12%",(L$11:L$1011))</f>
        <v>0</v>
      </c>
    </row>
    <row r="1091" spans="6:12" hidden="1">
      <c r="F1091" s="3">
        <f>SUMIF($H$11:$H$1011,"18%",(F$11:F$1011))</f>
        <v>0</v>
      </c>
      <c r="G1091" s="3">
        <f>SUMIF($H$11:$H$1011,"18%",($G$11:$G$1011))</f>
        <v>0</v>
      </c>
      <c r="H1091" s="52">
        <v>0.18</v>
      </c>
      <c r="I1091" s="3">
        <f>SUMIF($H$11:$H$1011,"18%",(I$11:I$1011))</f>
        <v>0</v>
      </c>
      <c r="J1091" s="3">
        <f>SUMIF($H$11:$H$1011,"18%",(J$11:J$1011))</f>
        <v>0</v>
      </c>
      <c r="K1091" s="3">
        <f>SUMIF($H$11:$H$1011,"18%",(K$11:K$1011))</f>
        <v>0</v>
      </c>
      <c r="L1091" s="3">
        <f>SUMIF($H$11:$H$1011,"18%",(L$11:L$1011))</f>
        <v>0</v>
      </c>
    </row>
    <row r="1092" spans="6:12" hidden="1">
      <c r="F1092" s="3">
        <f>SUMIF($H$11:$H$1011,"28%",(F$11:F$1011))</f>
        <v>0</v>
      </c>
      <c r="G1092" s="3">
        <f>SUMIF($H$11:$H$1011,"28%",($G$11:$G$1011))</f>
        <v>0</v>
      </c>
      <c r="H1092" s="52">
        <v>0.28000000000000003</v>
      </c>
      <c r="I1092" s="3">
        <f>SUMIF($H$11:$H$1011,"28%",(I$11:I$1011))</f>
        <v>0</v>
      </c>
      <c r="J1092" s="3">
        <f>SUMIF($H$11:$H$1011,"28%",(J$11:J$1011))</f>
        <v>0</v>
      </c>
      <c r="K1092" s="3">
        <f>SUMIF($H$11:$H$1011,"28%",(K$11:K$1011))</f>
        <v>0</v>
      </c>
      <c r="L1092" s="3">
        <f>SUMIF($H$11:$H$1011,"28%",(L$11:L$1011))</f>
        <v>0</v>
      </c>
    </row>
    <row r="1093" spans="6:12" hidden="1">
      <c r="F1093" s="3">
        <f>SUMIF($H$11:$H$1011,"65%",(F$11:F$1011))</f>
        <v>0</v>
      </c>
      <c r="G1093" s="3">
        <f>SUMIF($H$11:$H$1011,"65%",($G$11:$G$1011))</f>
        <v>0</v>
      </c>
      <c r="H1093" s="52">
        <v>0.65</v>
      </c>
      <c r="I1093" s="3">
        <f>SUMIF($H$11:$H$1011,"65%",(I$11:I$1011))</f>
        <v>0</v>
      </c>
      <c r="J1093" s="3">
        <f>SUMIF($H$11:$H$1011,"65%",(J$11:J$1011))</f>
        <v>0</v>
      </c>
      <c r="K1093" s="3">
        <f>SUMIF($H$11:$H$1011,"65%",(K$11:K$1011))</f>
        <v>0</v>
      </c>
      <c r="L1093" s="3">
        <f>SUMIF($H$11:$H$1011,"65%",(L$11:L$1011))</f>
        <v>0</v>
      </c>
    </row>
    <row r="1094" spans="6:12" hidden="1">
      <c r="F1094" s="3">
        <f>SUMIF($H$11:$H$1011,"Non GST",(F$11:F$1011))</f>
        <v>0</v>
      </c>
      <c r="G1094" s="3">
        <f>SUMIF($H$11:$H$1011,"Non GST",($G$11:$G$1011))</f>
        <v>0</v>
      </c>
      <c r="H1094" s="52" t="s">
        <v>454</v>
      </c>
      <c r="I1094" s="3">
        <f>SUMIF($H$11:$H$1011,"Non GST",(I$11:I$1011))</f>
        <v>0</v>
      </c>
      <c r="J1094" s="3">
        <f>SUMIF($H$11:$H$1011,"Non GST",(J$11:J$1011))</f>
        <v>0</v>
      </c>
      <c r="K1094" s="3">
        <f>SUMIF($H$11:$H$1011,"Non GST",(K$11:K$1011))</f>
        <v>0</v>
      </c>
      <c r="L1094" s="3">
        <f>SUMIF($H$11:$H$1011,"Non GST",(L$11:L$1011))</f>
        <v>0</v>
      </c>
    </row>
  </sheetData>
  <sheetProtection password="CA12" sheet="1" objects="1" scenarios="1"/>
  <mergeCells count="7">
    <mergeCell ref="D6:E6"/>
    <mergeCell ref="D5:E5"/>
    <mergeCell ref="A3:G3"/>
    <mergeCell ref="H1:I1"/>
    <mergeCell ref="H2:I2"/>
    <mergeCell ref="A1:G1"/>
    <mergeCell ref="A2:G2"/>
  </mergeCells>
  <dataValidations count="5">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10;" sqref="B11:B1011">
      <formula1>16</formula1>
    </dataValidation>
    <dataValidation type="decimal" allowBlank="1" showInputMessage="1" showErrorMessage="1" sqref="G1004">
      <formula1>0</formula1>
      <formula2>99</formula2>
    </dataValidation>
    <dataValidation type="textLength" operator="equal" allowBlank="1" showInputMessage="1" showErrorMessage="1" errorTitle="Please Enter A Valid GSTIN" error="The first two digits represent the state code&#10;next ten digits will be the PAN of taxpayer&#10;13th digit will be assigned based on the number of registration within a state&#10;14th digit will be Z by default&#10;15th will be checksum " promptTitle="FORMAT OF GSTIN" prompt="State-wise PAN-based 15-digit Goods and Services Taxpayer Identification Number (GSTIN)." sqref="D11:D1011">
      <formula1>15</formula1>
    </dataValidation>
    <dataValidation type="list" allowBlank="1" showInputMessage="1" showErrorMessage="1" error="SELECT FROM DROPDOWN" sqref="H11:H1011">
      <formula1>$H$1084:$H$1094</formula1>
    </dataValidation>
    <dataValidation type="list" allowBlank="1" showInputMessage="1" showErrorMessage="1" sqref="M11:M1011">
      <formula1>$M$1084:$M$1085</formula1>
    </dataValidation>
  </dataValidations>
  <pageMargins left="0.19685039370078741" right="0.15748031496062992" top="0.46" bottom="0.28999999999999998" header="0.31496062992125984" footer="0.21"/>
  <pageSetup paperSize="9" scale="80" orientation="landscape" blackAndWhite="1" r:id="rId1"/>
</worksheet>
</file>

<file path=xl/worksheets/sheet7.xml><?xml version="1.0" encoding="utf-8"?>
<worksheet xmlns="http://schemas.openxmlformats.org/spreadsheetml/2006/main" xmlns:r="http://schemas.openxmlformats.org/officeDocument/2006/relationships">
  <sheetPr codeName="Sheet9"/>
  <dimension ref="A1:Z2648"/>
  <sheetViews>
    <sheetView tabSelected="1" workbookViewId="0">
      <pane ySplit="7" topLeftCell="A258" activePane="bottomLeft" state="frozen"/>
      <selection activeCell="O11" sqref="O11"/>
      <selection pane="bottomLeft" activeCell="K5" sqref="K5"/>
    </sheetView>
  </sheetViews>
  <sheetFormatPr defaultRowHeight="15"/>
  <cols>
    <col min="1" max="1" width="10.42578125" bestFit="1" customWidth="1"/>
    <col min="2" max="2" width="15.28515625" bestFit="1" customWidth="1"/>
    <col min="3" max="3" width="23.7109375" customWidth="1"/>
    <col min="4" max="4" width="28.42578125" bestFit="1" customWidth="1"/>
    <col min="6" max="6" width="7.7109375" bestFit="1" customWidth="1"/>
    <col min="7" max="7" width="18.5703125" bestFit="1" customWidth="1"/>
    <col min="8" max="8" width="14.42578125" customWidth="1"/>
    <col min="9" max="9" width="14.85546875" customWidth="1"/>
    <col min="10" max="10" width="17.28515625" customWidth="1"/>
    <col min="11" max="11" width="11.28515625" customWidth="1"/>
    <col min="15" max="15" width="10.5703125" bestFit="1" customWidth="1"/>
    <col min="29" max="29" width="13.28515625" bestFit="1" customWidth="1"/>
  </cols>
  <sheetData>
    <row r="1" spans="1:26">
      <c r="A1" s="259" t="str">
        <f>GSTR_3B!B3</f>
        <v>XXXXXXXXXXXXXX</v>
      </c>
      <c r="B1" s="259"/>
      <c r="C1" s="259"/>
      <c r="D1" s="259"/>
      <c r="E1" s="259"/>
      <c r="F1" s="259"/>
      <c r="G1" s="259"/>
      <c r="H1" s="259"/>
      <c r="I1" s="259" t="str">
        <f>GSTR_3B!E2</f>
        <v>Year</v>
      </c>
      <c r="J1" s="259"/>
      <c r="K1" s="160" t="str">
        <f>GSTR_3B!F2</f>
        <v>2018-19</v>
      </c>
      <c r="L1" s="178"/>
      <c r="M1" s="178"/>
      <c r="N1" s="178"/>
      <c r="O1" s="179"/>
      <c r="P1" s="179"/>
      <c r="Q1" s="179"/>
      <c r="R1" s="179"/>
      <c r="S1" s="179"/>
    </row>
    <row r="2" spans="1:26">
      <c r="A2" s="259" t="str">
        <f>GSTR_3B!B2</f>
        <v>33AAAAA0000A1ZA</v>
      </c>
      <c r="B2" s="259"/>
      <c r="C2" s="259"/>
      <c r="D2" s="259"/>
      <c r="E2" s="259"/>
      <c r="F2" s="259"/>
      <c r="G2" s="259"/>
      <c r="H2" s="259"/>
      <c r="I2" s="259" t="str">
        <f>GSTR_3B!E3</f>
        <v>Month</v>
      </c>
      <c r="J2" s="259"/>
      <c r="K2" s="160" t="str">
        <f>GSTR_3B!F3</f>
        <v>November</v>
      </c>
      <c r="L2" s="178"/>
      <c r="M2" s="178"/>
      <c r="N2" s="178"/>
      <c r="O2" s="180"/>
      <c r="P2" s="180"/>
      <c r="Q2" s="180"/>
      <c r="R2" s="180"/>
      <c r="S2" s="180"/>
    </row>
    <row r="3" spans="1:26">
      <c r="A3" s="231" t="s">
        <v>394</v>
      </c>
      <c r="B3" s="231"/>
      <c r="C3" s="231"/>
      <c r="D3" s="231"/>
      <c r="E3" s="231"/>
      <c r="F3" s="231"/>
      <c r="G3" s="231"/>
      <c r="H3" s="231"/>
      <c r="L3" s="181"/>
      <c r="M3" s="178"/>
      <c r="N3" s="178"/>
      <c r="O3" s="180"/>
      <c r="P3" s="180"/>
      <c r="Q3" s="180"/>
      <c r="R3" s="180"/>
      <c r="S3" s="180"/>
    </row>
    <row r="4" spans="1:26">
      <c r="L4" s="181"/>
      <c r="M4" s="178"/>
      <c r="N4" s="178"/>
      <c r="O4" s="180"/>
      <c r="P4" s="180"/>
      <c r="Q4" s="180"/>
      <c r="R4" s="180"/>
      <c r="S4" s="180"/>
    </row>
    <row r="5" spans="1:26">
      <c r="G5" s="130">
        <f>SUM(G8:G2508)</f>
        <v>0</v>
      </c>
      <c r="H5" s="130">
        <f t="shared" ref="H5:K5" si="0">SUM(H8:H2508)</f>
        <v>0</v>
      </c>
      <c r="I5" s="130">
        <f t="shared" si="0"/>
        <v>0</v>
      </c>
      <c r="J5" s="130">
        <f t="shared" si="0"/>
        <v>0</v>
      </c>
      <c r="K5" s="130">
        <f t="shared" si="0"/>
        <v>0</v>
      </c>
      <c r="L5" s="181"/>
      <c r="M5" s="178"/>
      <c r="N5" s="178"/>
      <c r="O5" s="180"/>
      <c r="P5" s="180"/>
      <c r="Q5" s="180"/>
      <c r="R5" s="180"/>
      <c r="S5" s="180"/>
    </row>
    <row r="6" spans="1:26">
      <c r="L6" s="181"/>
      <c r="M6" s="178"/>
      <c r="N6" s="178"/>
      <c r="O6" s="180"/>
      <c r="P6" s="178"/>
      <c r="Q6" s="180"/>
      <c r="R6" s="180"/>
      <c r="S6" s="180"/>
    </row>
    <row r="7" spans="1:26">
      <c r="A7" s="48" t="s">
        <v>44</v>
      </c>
      <c r="B7" s="48" t="s">
        <v>45</v>
      </c>
      <c r="C7" s="48" t="s">
        <v>403</v>
      </c>
      <c r="D7" s="48" t="s">
        <v>262</v>
      </c>
      <c r="E7" s="48"/>
      <c r="F7" s="48" t="s">
        <v>49</v>
      </c>
      <c r="G7" s="48" t="s">
        <v>263</v>
      </c>
      <c r="H7" s="48" t="s">
        <v>2</v>
      </c>
      <c r="I7" s="48" t="s">
        <v>3</v>
      </c>
      <c r="J7" s="48" t="s">
        <v>4</v>
      </c>
      <c r="K7" s="48" t="s">
        <v>264</v>
      </c>
      <c r="L7" s="178"/>
      <c r="M7" s="178"/>
      <c r="N7" s="178"/>
      <c r="O7" s="182"/>
      <c r="P7" s="182"/>
      <c r="Q7" s="182"/>
      <c r="R7" s="182"/>
      <c r="S7" s="182"/>
      <c r="Z7" s="128"/>
    </row>
    <row r="8" spans="1:26">
      <c r="A8" s="183"/>
      <c r="B8" s="184"/>
      <c r="C8" s="185"/>
      <c r="D8" s="21"/>
      <c r="E8" s="71" t="str">
        <f>IF(D8&gt;0,IF((LEFT(D8,2)=LEFT(Data!C$4,2)),"Intra","Inter"),"")</f>
        <v/>
      </c>
      <c r="F8" s="23"/>
      <c r="G8" s="176"/>
      <c r="H8" s="74">
        <f>IF($E8="inter",IF($F8&lt;&gt;"Exempt",IF($F8&lt;&gt;"Non GST",($G8*($F8)),(0)),(0)),(0))</f>
        <v>0</v>
      </c>
      <c r="I8" s="74">
        <f>IF($E8="intra",IF($F8&lt;&gt;"Exempt",IF($F8&lt;&gt;"Non GST",($G8*($F8/2)),(0)),(0)),(0))</f>
        <v>0</v>
      </c>
      <c r="J8" s="74">
        <f>IF($E8="intra",IF($F8&lt;&gt;"Exempt",IF($F8&lt;&gt;"Non GST",($G8*($F8/2)),(0)),(0)),(0))</f>
        <v>0</v>
      </c>
      <c r="K8" s="21"/>
      <c r="L8" s="73"/>
      <c r="M8" s="73"/>
      <c r="N8" s="73"/>
      <c r="O8" s="157"/>
      <c r="P8" s="157"/>
      <c r="Q8" s="157"/>
      <c r="R8" s="157"/>
      <c r="S8" s="157"/>
      <c r="Z8" s="128"/>
    </row>
    <row r="9" spans="1:26">
      <c r="A9" s="183"/>
      <c r="B9" s="184"/>
      <c r="C9" s="185"/>
      <c r="D9" s="21"/>
      <c r="E9" s="71" t="str">
        <f>IF(D9&gt;0,IF((LEFT(D9,2)=LEFT(Data!C$4,2)),"Intra","Inter"),"")</f>
        <v/>
      </c>
      <c r="F9" s="23"/>
      <c r="G9" s="176"/>
      <c r="H9" s="74">
        <f t="shared" ref="H9:H72" si="1">IF($E9="inter",IF($F9&lt;&gt;"Exempt",IF($F9&lt;&gt;"Non GST",($G9*($F9)),(0)),(0)),(0))</f>
        <v>0</v>
      </c>
      <c r="I9" s="74">
        <f t="shared" ref="I9:J72" si="2">IF($E9="intra",IF($F9&lt;&gt;"Exempt",IF($F9&lt;&gt;"Non GST",($G9*($F9/2)),(0)),(0)),(0))</f>
        <v>0</v>
      </c>
      <c r="J9" s="74">
        <f t="shared" si="2"/>
        <v>0</v>
      </c>
      <c r="K9" s="21"/>
    </row>
    <row r="10" spans="1:26">
      <c r="A10" s="183"/>
      <c r="B10" s="184"/>
      <c r="C10" s="185"/>
      <c r="D10" s="21"/>
      <c r="E10" s="71" t="str">
        <f>IF(D10&gt;0,IF((LEFT(D10,2)=LEFT(Data!C$4,2)),"Intra","Inter"),"")</f>
        <v/>
      </c>
      <c r="F10" s="23"/>
      <c r="G10" s="176"/>
      <c r="H10" s="74">
        <f t="shared" si="1"/>
        <v>0</v>
      </c>
      <c r="I10" s="74">
        <f t="shared" si="2"/>
        <v>0</v>
      </c>
      <c r="J10" s="74">
        <f t="shared" si="2"/>
        <v>0</v>
      </c>
      <c r="K10" s="21"/>
    </row>
    <row r="11" spans="1:26">
      <c r="A11" s="183"/>
      <c r="B11" s="184"/>
      <c r="C11" s="185"/>
      <c r="D11" s="21"/>
      <c r="E11" s="71" t="str">
        <f>IF(D11&gt;0,IF((LEFT(D11,2)=LEFT(Data!C$4,2)),"Intra","Inter"),"")</f>
        <v/>
      </c>
      <c r="F11" s="23"/>
      <c r="G11" s="176"/>
      <c r="H11" s="74">
        <f t="shared" si="1"/>
        <v>0</v>
      </c>
      <c r="I11" s="74">
        <f t="shared" si="2"/>
        <v>0</v>
      </c>
      <c r="J11" s="74">
        <f t="shared" si="2"/>
        <v>0</v>
      </c>
      <c r="K11" s="21"/>
    </row>
    <row r="12" spans="1:26">
      <c r="A12" s="183"/>
      <c r="B12" s="184"/>
      <c r="C12" s="185"/>
      <c r="D12" s="21"/>
      <c r="E12" s="71" t="str">
        <f>IF(D12&gt;0,IF((LEFT(D12,2)=LEFT(Data!C$4,2)),"Intra","Inter"),"")</f>
        <v/>
      </c>
      <c r="F12" s="23"/>
      <c r="G12" s="176"/>
      <c r="H12" s="74">
        <f t="shared" si="1"/>
        <v>0</v>
      </c>
      <c r="I12" s="74">
        <f t="shared" si="2"/>
        <v>0</v>
      </c>
      <c r="J12" s="74">
        <f t="shared" si="2"/>
        <v>0</v>
      </c>
      <c r="K12" s="21"/>
    </row>
    <row r="13" spans="1:26">
      <c r="A13" s="183"/>
      <c r="B13" s="184"/>
      <c r="C13" s="185"/>
      <c r="D13" s="21"/>
      <c r="E13" s="71" t="str">
        <f>IF(D13&gt;0,IF((LEFT(D13,2)=LEFT(Data!C$4,2)),"Intra","Inter"),"")</f>
        <v/>
      </c>
      <c r="F13" s="23"/>
      <c r="G13" s="176"/>
      <c r="H13" s="74">
        <f t="shared" si="1"/>
        <v>0</v>
      </c>
      <c r="I13" s="74">
        <f t="shared" si="2"/>
        <v>0</v>
      </c>
      <c r="J13" s="74">
        <f t="shared" si="2"/>
        <v>0</v>
      </c>
      <c r="K13" s="21"/>
    </row>
    <row r="14" spans="1:26">
      <c r="A14" s="183"/>
      <c r="B14" s="184"/>
      <c r="C14" s="185"/>
      <c r="D14" s="21"/>
      <c r="E14" s="71" t="str">
        <f>IF(D14&gt;0,IF((LEFT(D14,2)=LEFT(Data!C$4,2)),"Intra","Inter"),"")</f>
        <v/>
      </c>
      <c r="F14" s="23"/>
      <c r="G14" s="176"/>
      <c r="H14" s="74">
        <f t="shared" si="1"/>
        <v>0</v>
      </c>
      <c r="I14" s="74">
        <f t="shared" si="2"/>
        <v>0</v>
      </c>
      <c r="J14" s="74">
        <f t="shared" si="2"/>
        <v>0</v>
      </c>
      <c r="K14" s="21"/>
    </row>
    <row r="15" spans="1:26">
      <c r="A15" s="183"/>
      <c r="B15" s="184"/>
      <c r="C15" s="185"/>
      <c r="D15" s="21"/>
      <c r="E15" s="71" t="str">
        <f>IF(D15&gt;0,IF((LEFT(D15,2)=LEFT(Data!C$4,2)),"Intra","Inter"),"")</f>
        <v/>
      </c>
      <c r="F15" s="23"/>
      <c r="G15" s="176"/>
      <c r="H15" s="74">
        <f t="shared" si="1"/>
        <v>0</v>
      </c>
      <c r="I15" s="74">
        <f t="shared" si="2"/>
        <v>0</v>
      </c>
      <c r="J15" s="74">
        <f t="shared" si="2"/>
        <v>0</v>
      </c>
      <c r="K15" s="21"/>
    </row>
    <row r="16" spans="1:26">
      <c r="A16" s="183"/>
      <c r="B16" s="184"/>
      <c r="C16" s="185"/>
      <c r="D16" s="21"/>
      <c r="E16" s="71" t="str">
        <f>IF(D16&gt;0,IF((LEFT(D16,2)=LEFT(Data!C$4,2)),"Intra","Inter"),"")</f>
        <v/>
      </c>
      <c r="F16" s="23"/>
      <c r="G16" s="176"/>
      <c r="H16" s="74">
        <f t="shared" si="1"/>
        <v>0</v>
      </c>
      <c r="I16" s="74">
        <f t="shared" si="2"/>
        <v>0</v>
      </c>
      <c r="J16" s="74">
        <f t="shared" si="2"/>
        <v>0</v>
      </c>
      <c r="K16" s="21"/>
    </row>
    <row r="17" spans="1:11">
      <c r="A17" s="183"/>
      <c r="B17" s="184"/>
      <c r="C17" s="185"/>
      <c r="D17" s="21"/>
      <c r="E17" s="71" t="str">
        <f>IF(D17&gt;0,IF((LEFT(D17,2)=LEFT(Data!C$4,2)),"Intra","Inter"),"")</f>
        <v/>
      </c>
      <c r="F17" s="23"/>
      <c r="G17" s="176"/>
      <c r="H17" s="74">
        <f t="shared" si="1"/>
        <v>0</v>
      </c>
      <c r="I17" s="74">
        <f t="shared" si="2"/>
        <v>0</v>
      </c>
      <c r="J17" s="74">
        <f t="shared" si="2"/>
        <v>0</v>
      </c>
      <c r="K17" s="21"/>
    </row>
    <row r="18" spans="1:11">
      <c r="A18" s="183"/>
      <c r="B18" s="184"/>
      <c r="C18" s="185"/>
      <c r="D18" s="21"/>
      <c r="E18" s="71" t="str">
        <f>IF(D18&gt;0,IF((LEFT(D18,2)=LEFT(Data!C$4,2)),"Intra","Inter"),"")</f>
        <v/>
      </c>
      <c r="F18" s="23"/>
      <c r="G18" s="176"/>
      <c r="H18" s="74">
        <f t="shared" si="1"/>
        <v>0</v>
      </c>
      <c r="I18" s="74">
        <f t="shared" si="2"/>
        <v>0</v>
      </c>
      <c r="J18" s="74">
        <f t="shared" si="2"/>
        <v>0</v>
      </c>
      <c r="K18" s="21"/>
    </row>
    <row r="19" spans="1:11">
      <c r="A19" s="183"/>
      <c r="B19" s="184"/>
      <c r="C19" s="185"/>
      <c r="D19" s="21"/>
      <c r="E19" s="71" t="str">
        <f>IF(D19&gt;0,IF((LEFT(D19,2)=LEFT(Data!C$4,2)),"Intra","Inter"),"")</f>
        <v/>
      </c>
      <c r="F19" s="23"/>
      <c r="G19" s="176"/>
      <c r="H19" s="74">
        <f t="shared" si="1"/>
        <v>0</v>
      </c>
      <c r="I19" s="74">
        <f t="shared" si="2"/>
        <v>0</v>
      </c>
      <c r="J19" s="74">
        <f t="shared" si="2"/>
        <v>0</v>
      </c>
      <c r="K19" s="21"/>
    </row>
    <row r="20" spans="1:11">
      <c r="A20" s="183"/>
      <c r="B20" s="184"/>
      <c r="C20" s="185"/>
      <c r="D20" s="21"/>
      <c r="E20" s="71" t="str">
        <f>IF(D20&gt;0,IF((LEFT(D20,2)=LEFT(Data!C$4,2)),"Intra","Inter"),"")</f>
        <v/>
      </c>
      <c r="F20" s="23"/>
      <c r="G20" s="176"/>
      <c r="H20" s="74">
        <f t="shared" si="1"/>
        <v>0</v>
      </c>
      <c r="I20" s="74">
        <f t="shared" si="2"/>
        <v>0</v>
      </c>
      <c r="J20" s="74">
        <f t="shared" si="2"/>
        <v>0</v>
      </c>
      <c r="K20" s="21"/>
    </row>
    <row r="21" spans="1:11">
      <c r="A21" s="183"/>
      <c r="B21" s="184"/>
      <c r="C21" s="185"/>
      <c r="D21" s="21"/>
      <c r="E21" s="71" t="str">
        <f>IF(D21&gt;0,IF((LEFT(D21,2)=LEFT(Data!C$4,2)),"Intra","Inter"),"")</f>
        <v/>
      </c>
      <c r="F21" s="23"/>
      <c r="G21" s="176"/>
      <c r="H21" s="74">
        <f t="shared" si="1"/>
        <v>0</v>
      </c>
      <c r="I21" s="74">
        <f t="shared" si="2"/>
        <v>0</v>
      </c>
      <c r="J21" s="74">
        <f t="shared" si="2"/>
        <v>0</v>
      </c>
      <c r="K21" s="21"/>
    </row>
    <row r="22" spans="1:11">
      <c r="A22" s="183"/>
      <c r="B22" s="184"/>
      <c r="C22" s="185"/>
      <c r="D22" s="21"/>
      <c r="E22" s="71" t="str">
        <f>IF(D22&gt;0,IF((LEFT(D22,2)=LEFT(Data!C$4,2)),"Intra","Inter"),"")</f>
        <v/>
      </c>
      <c r="F22" s="23"/>
      <c r="G22" s="176"/>
      <c r="H22" s="74">
        <f t="shared" si="1"/>
        <v>0</v>
      </c>
      <c r="I22" s="74">
        <f t="shared" si="2"/>
        <v>0</v>
      </c>
      <c r="J22" s="74">
        <f t="shared" si="2"/>
        <v>0</v>
      </c>
      <c r="K22" s="21"/>
    </row>
    <row r="23" spans="1:11">
      <c r="A23" s="183"/>
      <c r="B23" s="184"/>
      <c r="C23" s="185"/>
      <c r="D23" s="21"/>
      <c r="E23" s="71" t="str">
        <f>IF(D23&gt;0,IF((LEFT(D23,2)=LEFT(Data!C$4,2)),"Intra","Inter"),"")</f>
        <v/>
      </c>
      <c r="F23" s="23"/>
      <c r="G23" s="176"/>
      <c r="H23" s="74">
        <f t="shared" si="1"/>
        <v>0</v>
      </c>
      <c r="I23" s="74">
        <f t="shared" si="2"/>
        <v>0</v>
      </c>
      <c r="J23" s="74">
        <f t="shared" si="2"/>
        <v>0</v>
      </c>
      <c r="K23" s="21"/>
    </row>
    <row r="24" spans="1:11">
      <c r="A24" s="183"/>
      <c r="B24" s="184"/>
      <c r="C24" s="185"/>
      <c r="D24" s="21"/>
      <c r="E24" s="71" t="str">
        <f>IF(D24&gt;0,IF((LEFT(D24,2)=LEFT(Data!C$4,2)),"Intra","Inter"),"")</f>
        <v/>
      </c>
      <c r="F24" s="23"/>
      <c r="G24" s="176"/>
      <c r="H24" s="74">
        <f t="shared" si="1"/>
        <v>0</v>
      </c>
      <c r="I24" s="74">
        <f t="shared" si="2"/>
        <v>0</v>
      </c>
      <c r="J24" s="74">
        <f t="shared" si="2"/>
        <v>0</v>
      </c>
      <c r="K24" s="21"/>
    </row>
    <row r="25" spans="1:11">
      <c r="A25" s="183"/>
      <c r="B25" s="184"/>
      <c r="C25" s="185"/>
      <c r="D25" s="21"/>
      <c r="E25" s="71" t="str">
        <f>IF(D25&gt;0,IF((LEFT(D25,2)=LEFT(Data!C$4,2)),"Intra","Inter"),"")</f>
        <v/>
      </c>
      <c r="F25" s="23"/>
      <c r="G25" s="176"/>
      <c r="H25" s="74">
        <f t="shared" si="1"/>
        <v>0</v>
      </c>
      <c r="I25" s="74">
        <f t="shared" si="2"/>
        <v>0</v>
      </c>
      <c r="J25" s="74">
        <f t="shared" si="2"/>
        <v>0</v>
      </c>
      <c r="K25" s="21"/>
    </row>
    <row r="26" spans="1:11">
      <c r="A26" s="183"/>
      <c r="B26" s="184"/>
      <c r="C26" s="185"/>
      <c r="D26" s="21"/>
      <c r="E26" s="71" t="str">
        <f>IF(D26&gt;0,IF((LEFT(D26,2)=LEFT(Data!C$4,2)),"Intra","Inter"),"")</f>
        <v/>
      </c>
      <c r="F26" s="23"/>
      <c r="G26" s="176"/>
      <c r="H26" s="74">
        <f t="shared" si="1"/>
        <v>0</v>
      </c>
      <c r="I26" s="74">
        <f t="shared" si="2"/>
        <v>0</v>
      </c>
      <c r="J26" s="74">
        <f t="shared" si="2"/>
        <v>0</v>
      </c>
      <c r="K26" s="21"/>
    </row>
    <row r="27" spans="1:11">
      <c r="A27" s="183"/>
      <c r="B27" s="184"/>
      <c r="C27" s="185"/>
      <c r="D27" s="21"/>
      <c r="E27" s="71" t="str">
        <f>IF(D27&gt;0,IF((LEFT(D27,2)=LEFT(Data!C$4,2)),"Intra","Inter"),"")</f>
        <v/>
      </c>
      <c r="F27" s="23"/>
      <c r="G27" s="176"/>
      <c r="H27" s="74">
        <f t="shared" si="1"/>
        <v>0</v>
      </c>
      <c r="I27" s="74">
        <f t="shared" si="2"/>
        <v>0</v>
      </c>
      <c r="J27" s="74">
        <f t="shared" si="2"/>
        <v>0</v>
      </c>
      <c r="K27" s="21"/>
    </row>
    <row r="28" spans="1:11">
      <c r="A28" s="183"/>
      <c r="B28" s="184"/>
      <c r="C28" s="185"/>
      <c r="D28" s="21"/>
      <c r="E28" s="71" t="str">
        <f>IF(D28&gt;0,IF((LEFT(D28,2)=LEFT(Data!C$4,2)),"Intra","Inter"),"")</f>
        <v/>
      </c>
      <c r="F28" s="23"/>
      <c r="G28" s="176"/>
      <c r="H28" s="74">
        <f t="shared" si="1"/>
        <v>0</v>
      </c>
      <c r="I28" s="74">
        <f t="shared" si="2"/>
        <v>0</v>
      </c>
      <c r="J28" s="74">
        <f t="shared" si="2"/>
        <v>0</v>
      </c>
      <c r="K28" s="21"/>
    </row>
    <row r="29" spans="1:11">
      <c r="A29" s="183"/>
      <c r="B29" s="184"/>
      <c r="C29" s="185"/>
      <c r="D29" s="21"/>
      <c r="E29" s="71" t="str">
        <f>IF(D29&gt;0,IF((LEFT(D29,2)=LEFT(Data!C$4,2)),"Intra","Inter"),"")</f>
        <v/>
      </c>
      <c r="F29" s="23"/>
      <c r="G29" s="176"/>
      <c r="H29" s="74">
        <f t="shared" si="1"/>
        <v>0</v>
      </c>
      <c r="I29" s="74">
        <f t="shared" si="2"/>
        <v>0</v>
      </c>
      <c r="J29" s="74">
        <f t="shared" si="2"/>
        <v>0</v>
      </c>
      <c r="K29" s="21"/>
    </row>
    <row r="30" spans="1:11">
      <c r="A30" s="183"/>
      <c r="B30" s="184"/>
      <c r="C30" s="185"/>
      <c r="D30" s="21"/>
      <c r="E30" s="71" t="str">
        <f>IF(D30&gt;0,IF((LEFT(D30,2)=LEFT(Data!C$4,2)),"Intra","Inter"),"")</f>
        <v/>
      </c>
      <c r="F30" s="23"/>
      <c r="G30" s="176"/>
      <c r="H30" s="74">
        <f t="shared" si="1"/>
        <v>0</v>
      </c>
      <c r="I30" s="74">
        <f t="shared" si="2"/>
        <v>0</v>
      </c>
      <c r="J30" s="74">
        <f t="shared" si="2"/>
        <v>0</v>
      </c>
      <c r="K30" s="21"/>
    </row>
    <row r="31" spans="1:11">
      <c r="A31" s="183"/>
      <c r="B31" s="184"/>
      <c r="C31" s="185"/>
      <c r="D31" s="21"/>
      <c r="E31" s="71" t="str">
        <f>IF(D31&gt;0,IF((LEFT(D31,2)=LEFT(Data!C$4,2)),"Intra","Inter"),"")</f>
        <v/>
      </c>
      <c r="F31" s="23"/>
      <c r="G31" s="176"/>
      <c r="H31" s="74">
        <f t="shared" si="1"/>
        <v>0</v>
      </c>
      <c r="I31" s="74">
        <f t="shared" si="2"/>
        <v>0</v>
      </c>
      <c r="J31" s="74">
        <f t="shared" si="2"/>
        <v>0</v>
      </c>
      <c r="K31" s="21"/>
    </row>
    <row r="32" spans="1:11">
      <c r="A32" s="183"/>
      <c r="B32" s="184"/>
      <c r="C32" s="185"/>
      <c r="D32" s="21"/>
      <c r="E32" s="71" t="str">
        <f>IF(D32&gt;0,IF((LEFT(D32,2)=LEFT(Data!C$4,2)),"Intra","Inter"),"")</f>
        <v/>
      </c>
      <c r="F32" s="23"/>
      <c r="G32" s="176"/>
      <c r="H32" s="74">
        <f t="shared" si="1"/>
        <v>0</v>
      </c>
      <c r="I32" s="74">
        <f t="shared" si="2"/>
        <v>0</v>
      </c>
      <c r="J32" s="74">
        <f t="shared" si="2"/>
        <v>0</v>
      </c>
      <c r="K32" s="21"/>
    </row>
    <row r="33" spans="1:11">
      <c r="A33" s="183"/>
      <c r="B33" s="184"/>
      <c r="C33" s="185"/>
      <c r="D33" s="21"/>
      <c r="E33" s="71" t="str">
        <f>IF(D33&gt;0,IF((LEFT(D33,2)=LEFT(Data!C$4,2)),"Intra","Inter"),"")</f>
        <v/>
      </c>
      <c r="F33" s="23"/>
      <c r="G33" s="176"/>
      <c r="H33" s="74">
        <f t="shared" si="1"/>
        <v>0</v>
      </c>
      <c r="I33" s="74">
        <f t="shared" si="2"/>
        <v>0</v>
      </c>
      <c r="J33" s="74">
        <f t="shared" si="2"/>
        <v>0</v>
      </c>
      <c r="K33" s="21"/>
    </row>
    <row r="34" spans="1:11">
      <c r="A34" s="183"/>
      <c r="B34" s="184"/>
      <c r="C34" s="185"/>
      <c r="D34" s="21"/>
      <c r="E34" s="71" t="str">
        <f>IF(D34&gt;0,IF((LEFT(D34,2)=LEFT(Data!C$4,2)),"Intra","Inter"),"")</f>
        <v/>
      </c>
      <c r="F34" s="23"/>
      <c r="G34" s="176"/>
      <c r="H34" s="74">
        <f t="shared" si="1"/>
        <v>0</v>
      </c>
      <c r="I34" s="74">
        <f t="shared" si="2"/>
        <v>0</v>
      </c>
      <c r="J34" s="74">
        <f t="shared" si="2"/>
        <v>0</v>
      </c>
      <c r="K34" s="21"/>
    </row>
    <row r="35" spans="1:11">
      <c r="A35" s="183"/>
      <c r="B35" s="184"/>
      <c r="C35" s="185"/>
      <c r="D35" s="21"/>
      <c r="E35" s="71" t="str">
        <f>IF(D35&gt;0,IF((LEFT(D35,2)=LEFT(Data!C$4,2)),"Intra","Inter"),"")</f>
        <v/>
      </c>
      <c r="F35" s="23"/>
      <c r="G35" s="176"/>
      <c r="H35" s="74">
        <f t="shared" si="1"/>
        <v>0</v>
      </c>
      <c r="I35" s="74">
        <f t="shared" si="2"/>
        <v>0</v>
      </c>
      <c r="J35" s="74">
        <f t="shared" si="2"/>
        <v>0</v>
      </c>
      <c r="K35" s="21"/>
    </row>
    <row r="36" spans="1:11">
      <c r="A36" s="183"/>
      <c r="B36" s="184"/>
      <c r="C36" s="185"/>
      <c r="D36" s="21"/>
      <c r="E36" s="71" t="str">
        <f>IF(D36&gt;0,IF((LEFT(D36,2)=LEFT(Data!C$4,2)),"Intra","Inter"),"")</f>
        <v/>
      </c>
      <c r="F36" s="23"/>
      <c r="G36" s="176"/>
      <c r="H36" s="74">
        <f t="shared" si="1"/>
        <v>0</v>
      </c>
      <c r="I36" s="74">
        <f t="shared" si="2"/>
        <v>0</v>
      </c>
      <c r="J36" s="74">
        <f t="shared" si="2"/>
        <v>0</v>
      </c>
      <c r="K36" s="21"/>
    </row>
    <row r="37" spans="1:11">
      <c r="A37" s="183"/>
      <c r="B37" s="184"/>
      <c r="C37" s="185"/>
      <c r="D37" s="21"/>
      <c r="E37" s="71" t="str">
        <f>IF(D37&gt;0,IF((LEFT(D37,2)=LEFT(Data!C$4,2)),"Intra","Inter"),"")</f>
        <v/>
      </c>
      <c r="F37" s="23"/>
      <c r="G37" s="176"/>
      <c r="H37" s="74">
        <f t="shared" si="1"/>
        <v>0</v>
      </c>
      <c r="I37" s="74">
        <f t="shared" si="2"/>
        <v>0</v>
      </c>
      <c r="J37" s="74">
        <f t="shared" si="2"/>
        <v>0</v>
      </c>
      <c r="K37" s="21"/>
    </row>
    <row r="38" spans="1:11">
      <c r="A38" s="183"/>
      <c r="B38" s="184"/>
      <c r="C38" s="185"/>
      <c r="D38" s="21"/>
      <c r="E38" s="71" t="str">
        <f>IF(D38&gt;0,IF((LEFT(D38,2)=LEFT(Data!C$4,2)),"Intra","Inter"),"")</f>
        <v/>
      </c>
      <c r="F38" s="23"/>
      <c r="G38" s="176"/>
      <c r="H38" s="74">
        <f t="shared" si="1"/>
        <v>0</v>
      </c>
      <c r="I38" s="74">
        <f t="shared" si="2"/>
        <v>0</v>
      </c>
      <c r="J38" s="74">
        <f t="shared" si="2"/>
        <v>0</v>
      </c>
      <c r="K38" s="21"/>
    </row>
    <row r="39" spans="1:11">
      <c r="A39" s="183"/>
      <c r="B39" s="184"/>
      <c r="C39" s="185"/>
      <c r="D39" s="21"/>
      <c r="E39" s="71" t="str">
        <f>IF(D39&gt;0,IF((LEFT(D39,2)=LEFT(Data!C$4,2)),"Intra","Inter"),"")</f>
        <v/>
      </c>
      <c r="F39" s="23"/>
      <c r="G39" s="176"/>
      <c r="H39" s="74">
        <f t="shared" si="1"/>
        <v>0</v>
      </c>
      <c r="I39" s="74">
        <f t="shared" si="2"/>
        <v>0</v>
      </c>
      <c r="J39" s="74">
        <f t="shared" si="2"/>
        <v>0</v>
      </c>
      <c r="K39" s="21"/>
    </row>
    <row r="40" spans="1:11">
      <c r="A40" s="183"/>
      <c r="B40" s="184"/>
      <c r="C40" s="185"/>
      <c r="D40" s="21"/>
      <c r="E40" s="71" t="str">
        <f>IF(D40&gt;0,IF((LEFT(D40,2)=LEFT(Data!C$4,2)),"Intra","Inter"),"")</f>
        <v/>
      </c>
      <c r="F40" s="23"/>
      <c r="G40" s="176"/>
      <c r="H40" s="74">
        <f t="shared" si="1"/>
        <v>0</v>
      </c>
      <c r="I40" s="74">
        <f t="shared" si="2"/>
        <v>0</v>
      </c>
      <c r="J40" s="74">
        <f t="shared" si="2"/>
        <v>0</v>
      </c>
      <c r="K40" s="21"/>
    </row>
    <row r="41" spans="1:11">
      <c r="A41" s="183"/>
      <c r="B41" s="184"/>
      <c r="C41" s="185"/>
      <c r="D41" s="21"/>
      <c r="E41" s="71" t="str">
        <f>IF(D41&gt;0,IF((LEFT(D41,2)=LEFT(Data!C$4,2)),"Intra","Inter"),"")</f>
        <v/>
      </c>
      <c r="F41" s="23"/>
      <c r="G41" s="176"/>
      <c r="H41" s="74">
        <f t="shared" si="1"/>
        <v>0</v>
      </c>
      <c r="I41" s="74">
        <f t="shared" si="2"/>
        <v>0</v>
      </c>
      <c r="J41" s="74">
        <f t="shared" si="2"/>
        <v>0</v>
      </c>
      <c r="K41" s="21"/>
    </row>
    <row r="42" spans="1:11">
      <c r="A42" s="183"/>
      <c r="B42" s="184"/>
      <c r="C42" s="185"/>
      <c r="D42" s="21"/>
      <c r="E42" s="71" t="str">
        <f>IF(D42&gt;0,IF((LEFT(D42,2)=LEFT(Data!C$4,2)),"Intra","Inter"),"")</f>
        <v/>
      </c>
      <c r="F42" s="23"/>
      <c r="G42" s="176"/>
      <c r="H42" s="74">
        <f t="shared" si="1"/>
        <v>0</v>
      </c>
      <c r="I42" s="74">
        <f t="shared" si="2"/>
        <v>0</v>
      </c>
      <c r="J42" s="74">
        <f t="shared" si="2"/>
        <v>0</v>
      </c>
      <c r="K42" s="21"/>
    </row>
    <row r="43" spans="1:11">
      <c r="A43" s="183"/>
      <c r="B43" s="184"/>
      <c r="C43" s="185"/>
      <c r="D43" s="21"/>
      <c r="E43" s="71" t="str">
        <f>IF(D43&gt;0,IF((LEFT(D43,2)=LEFT(Data!C$4,2)),"Intra","Inter"),"")</f>
        <v/>
      </c>
      <c r="F43" s="23"/>
      <c r="G43" s="176"/>
      <c r="H43" s="74">
        <f t="shared" si="1"/>
        <v>0</v>
      </c>
      <c r="I43" s="74">
        <f t="shared" si="2"/>
        <v>0</v>
      </c>
      <c r="J43" s="74">
        <f t="shared" si="2"/>
        <v>0</v>
      </c>
      <c r="K43" s="21"/>
    </row>
    <row r="44" spans="1:11">
      <c r="A44" s="183"/>
      <c r="B44" s="184"/>
      <c r="C44" s="185"/>
      <c r="D44" s="21"/>
      <c r="E44" s="71" t="str">
        <f>IF(D44&gt;0,IF((LEFT(D44,2)=LEFT(Data!C$4,2)),"Intra","Inter"),"")</f>
        <v/>
      </c>
      <c r="F44" s="23"/>
      <c r="G44" s="176"/>
      <c r="H44" s="74">
        <f t="shared" si="1"/>
        <v>0</v>
      </c>
      <c r="I44" s="74">
        <f t="shared" si="2"/>
        <v>0</v>
      </c>
      <c r="J44" s="74">
        <f t="shared" si="2"/>
        <v>0</v>
      </c>
      <c r="K44" s="21"/>
    </row>
    <row r="45" spans="1:11">
      <c r="A45" s="183"/>
      <c r="B45" s="184"/>
      <c r="C45" s="185"/>
      <c r="D45" s="21"/>
      <c r="E45" s="71" t="str">
        <f>IF(D45&gt;0,IF((LEFT(D45,2)=LEFT(Data!C$4,2)),"Intra","Inter"),"")</f>
        <v/>
      </c>
      <c r="F45" s="23"/>
      <c r="G45" s="176"/>
      <c r="H45" s="74">
        <f t="shared" si="1"/>
        <v>0</v>
      </c>
      <c r="I45" s="74">
        <f t="shared" si="2"/>
        <v>0</v>
      </c>
      <c r="J45" s="74">
        <f t="shared" si="2"/>
        <v>0</v>
      </c>
      <c r="K45" s="21"/>
    </row>
    <row r="46" spans="1:11">
      <c r="A46" s="183"/>
      <c r="B46" s="184"/>
      <c r="C46" s="185"/>
      <c r="D46" s="21"/>
      <c r="E46" s="71" t="str">
        <f>IF(D46&gt;0,IF((LEFT(D46,2)=LEFT(Data!C$4,2)),"Intra","Inter"),"")</f>
        <v/>
      </c>
      <c r="F46" s="23"/>
      <c r="G46" s="176"/>
      <c r="H46" s="74">
        <f t="shared" si="1"/>
        <v>0</v>
      </c>
      <c r="I46" s="74">
        <f t="shared" si="2"/>
        <v>0</v>
      </c>
      <c r="J46" s="74">
        <f t="shared" si="2"/>
        <v>0</v>
      </c>
      <c r="K46" s="21"/>
    </row>
    <row r="47" spans="1:11">
      <c r="A47" s="183"/>
      <c r="B47" s="184"/>
      <c r="C47" s="185"/>
      <c r="D47" s="21"/>
      <c r="E47" s="71" t="str">
        <f>IF(D47&gt;0,IF((LEFT(D47,2)=LEFT(Data!C$4,2)),"Intra","Inter"),"")</f>
        <v/>
      </c>
      <c r="F47" s="23"/>
      <c r="G47" s="176"/>
      <c r="H47" s="74">
        <f t="shared" si="1"/>
        <v>0</v>
      </c>
      <c r="I47" s="74">
        <f t="shared" si="2"/>
        <v>0</v>
      </c>
      <c r="J47" s="74">
        <f t="shared" si="2"/>
        <v>0</v>
      </c>
      <c r="K47" s="21"/>
    </row>
    <row r="48" spans="1:11">
      <c r="A48" s="183"/>
      <c r="B48" s="184"/>
      <c r="C48" s="185"/>
      <c r="D48" s="21"/>
      <c r="E48" s="71" t="str">
        <f>IF(D48&gt;0,IF((LEFT(D48,2)=LEFT(Data!C$4,2)),"Intra","Inter"),"")</f>
        <v/>
      </c>
      <c r="F48" s="23"/>
      <c r="G48" s="176"/>
      <c r="H48" s="74">
        <f t="shared" si="1"/>
        <v>0</v>
      </c>
      <c r="I48" s="74">
        <f t="shared" si="2"/>
        <v>0</v>
      </c>
      <c r="J48" s="74">
        <f t="shared" si="2"/>
        <v>0</v>
      </c>
      <c r="K48" s="21"/>
    </row>
    <row r="49" spans="1:11">
      <c r="A49" s="183"/>
      <c r="B49" s="184"/>
      <c r="C49" s="185"/>
      <c r="D49" s="21"/>
      <c r="E49" s="71" t="str">
        <f>IF(D49&gt;0,IF((LEFT(D49,2)=LEFT(Data!C$4,2)),"Intra","Inter"),"")</f>
        <v/>
      </c>
      <c r="F49" s="23"/>
      <c r="G49" s="176"/>
      <c r="H49" s="74">
        <f t="shared" si="1"/>
        <v>0</v>
      </c>
      <c r="I49" s="74">
        <f t="shared" si="2"/>
        <v>0</v>
      </c>
      <c r="J49" s="74">
        <f t="shared" si="2"/>
        <v>0</v>
      </c>
      <c r="K49" s="21"/>
    </row>
    <row r="50" spans="1:11">
      <c r="A50" s="183"/>
      <c r="B50" s="184"/>
      <c r="C50" s="185"/>
      <c r="D50" s="21"/>
      <c r="E50" s="71" t="str">
        <f>IF(D50&gt;0,IF((LEFT(D50,2)=LEFT(Data!C$4,2)),"Intra","Inter"),"")</f>
        <v/>
      </c>
      <c r="F50" s="23"/>
      <c r="G50" s="176"/>
      <c r="H50" s="74">
        <f t="shared" si="1"/>
        <v>0</v>
      </c>
      <c r="I50" s="74">
        <f t="shared" si="2"/>
        <v>0</v>
      </c>
      <c r="J50" s="74">
        <f t="shared" si="2"/>
        <v>0</v>
      </c>
      <c r="K50" s="21"/>
    </row>
    <row r="51" spans="1:11">
      <c r="A51" s="183"/>
      <c r="B51" s="184"/>
      <c r="C51" s="185"/>
      <c r="D51" s="21"/>
      <c r="E51" s="71" t="str">
        <f>IF(D51&gt;0,IF((LEFT(D51,2)=LEFT(Data!C$4,2)),"Intra","Inter"),"")</f>
        <v/>
      </c>
      <c r="F51" s="23"/>
      <c r="G51" s="176"/>
      <c r="H51" s="74">
        <f t="shared" si="1"/>
        <v>0</v>
      </c>
      <c r="I51" s="74">
        <f t="shared" si="2"/>
        <v>0</v>
      </c>
      <c r="J51" s="74">
        <f t="shared" si="2"/>
        <v>0</v>
      </c>
      <c r="K51" s="21"/>
    </row>
    <row r="52" spans="1:11">
      <c r="A52" s="183"/>
      <c r="B52" s="184"/>
      <c r="C52" s="185"/>
      <c r="D52" s="21"/>
      <c r="E52" s="71" t="str">
        <f>IF(D52&gt;0,IF((LEFT(D52,2)=LEFT(Data!C$4,2)),"Intra","Inter"),"")</f>
        <v/>
      </c>
      <c r="F52" s="23"/>
      <c r="G52" s="176"/>
      <c r="H52" s="74">
        <f t="shared" si="1"/>
        <v>0</v>
      </c>
      <c r="I52" s="74">
        <f t="shared" si="2"/>
        <v>0</v>
      </c>
      <c r="J52" s="74">
        <f t="shared" si="2"/>
        <v>0</v>
      </c>
      <c r="K52" s="21"/>
    </row>
    <row r="53" spans="1:11">
      <c r="A53" s="183"/>
      <c r="B53" s="184"/>
      <c r="C53" s="185"/>
      <c r="D53" s="21"/>
      <c r="E53" s="71" t="str">
        <f>IF(D53&gt;0,IF((LEFT(D53,2)=LEFT(Data!C$4,2)),"Intra","Inter"),"")</f>
        <v/>
      </c>
      <c r="F53" s="23"/>
      <c r="G53" s="176"/>
      <c r="H53" s="74">
        <f t="shared" si="1"/>
        <v>0</v>
      </c>
      <c r="I53" s="74">
        <f t="shared" si="2"/>
        <v>0</v>
      </c>
      <c r="J53" s="74">
        <f t="shared" si="2"/>
        <v>0</v>
      </c>
      <c r="K53" s="21"/>
    </row>
    <row r="54" spans="1:11">
      <c r="A54" s="183"/>
      <c r="B54" s="184"/>
      <c r="C54" s="185"/>
      <c r="D54" s="21"/>
      <c r="E54" s="71" t="str">
        <f>IF(D54&gt;0,IF((LEFT(D54,2)=LEFT(Data!C$4,2)),"Intra","Inter"),"")</f>
        <v/>
      </c>
      <c r="F54" s="23"/>
      <c r="G54" s="176"/>
      <c r="H54" s="74">
        <f t="shared" si="1"/>
        <v>0</v>
      </c>
      <c r="I54" s="74">
        <f t="shared" si="2"/>
        <v>0</v>
      </c>
      <c r="J54" s="74">
        <f t="shared" si="2"/>
        <v>0</v>
      </c>
      <c r="K54" s="21"/>
    </row>
    <row r="55" spans="1:11">
      <c r="A55" s="183"/>
      <c r="B55" s="184"/>
      <c r="C55" s="185"/>
      <c r="D55" s="21"/>
      <c r="E55" s="71" t="str">
        <f>IF(D55&gt;0,IF((LEFT(D55,2)=LEFT(Data!C$4,2)),"Intra","Inter"),"")</f>
        <v/>
      </c>
      <c r="F55" s="23"/>
      <c r="G55" s="176"/>
      <c r="H55" s="74">
        <f t="shared" si="1"/>
        <v>0</v>
      </c>
      <c r="I55" s="74">
        <f t="shared" si="2"/>
        <v>0</v>
      </c>
      <c r="J55" s="74">
        <f t="shared" si="2"/>
        <v>0</v>
      </c>
      <c r="K55" s="21"/>
    </row>
    <row r="56" spans="1:11">
      <c r="A56" s="183"/>
      <c r="B56" s="184"/>
      <c r="C56" s="185"/>
      <c r="D56" s="21"/>
      <c r="E56" s="71" t="str">
        <f>IF(D56&gt;0,IF((LEFT(D56,2)=LEFT(Data!C$4,2)),"Intra","Inter"),"")</f>
        <v/>
      </c>
      <c r="F56" s="23"/>
      <c r="G56" s="176"/>
      <c r="H56" s="74">
        <f t="shared" si="1"/>
        <v>0</v>
      </c>
      <c r="I56" s="74">
        <f t="shared" si="2"/>
        <v>0</v>
      </c>
      <c r="J56" s="74">
        <f t="shared" si="2"/>
        <v>0</v>
      </c>
      <c r="K56" s="21"/>
    </row>
    <row r="57" spans="1:11">
      <c r="A57" s="183"/>
      <c r="B57" s="184"/>
      <c r="C57" s="185"/>
      <c r="D57" s="21"/>
      <c r="E57" s="71" t="str">
        <f>IF(D57&gt;0,IF((LEFT(D57,2)=LEFT(Data!C$4,2)),"Intra","Inter"),"")</f>
        <v/>
      </c>
      <c r="F57" s="23"/>
      <c r="G57" s="176"/>
      <c r="H57" s="74">
        <f t="shared" si="1"/>
        <v>0</v>
      </c>
      <c r="I57" s="74">
        <f t="shared" si="2"/>
        <v>0</v>
      </c>
      <c r="J57" s="74">
        <f t="shared" si="2"/>
        <v>0</v>
      </c>
      <c r="K57" s="21"/>
    </row>
    <row r="58" spans="1:11">
      <c r="A58" s="183"/>
      <c r="B58" s="184"/>
      <c r="C58" s="185"/>
      <c r="D58" s="21"/>
      <c r="E58" s="71" t="str">
        <f>IF(D58&gt;0,IF((LEFT(D58,2)=LEFT(Data!C$4,2)),"Intra","Inter"),"")</f>
        <v/>
      </c>
      <c r="F58" s="23"/>
      <c r="G58" s="176"/>
      <c r="H58" s="74">
        <f t="shared" si="1"/>
        <v>0</v>
      </c>
      <c r="I58" s="74">
        <f t="shared" si="2"/>
        <v>0</v>
      </c>
      <c r="J58" s="74">
        <f t="shared" si="2"/>
        <v>0</v>
      </c>
      <c r="K58" s="21"/>
    </row>
    <row r="59" spans="1:11">
      <c r="A59" s="183"/>
      <c r="B59" s="184"/>
      <c r="C59" s="185"/>
      <c r="D59" s="21"/>
      <c r="E59" s="71" t="str">
        <f>IF(D59&gt;0,IF((LEFT(D59,2)=LEFT(Data!C$4,2)),"Intra","Inter"),"")</f>
        <v/>
      </c>
      <c r="F59" s="23"/>
      <c r="G59" s="176"/>
      <c r="H59" s="74">
        <f t="shared" si="1"/>
        <v>0</v>
      </c>
      <c r="I59" s="74">
        <f t="shared" si="2"/>
        <v>0</v>
      </c>
      <c r="J59" s="74">
        <f t="shared" si="2"/>
        <v>0</v>
      </c>
      <c r="K59" s="21"/>
    </row>
    <row r="60" spans="1:11">
      <c r="A60" s="183"/>
      <c r="B60" s="184"/>
      <c r="C60" s="185"/>
      <c r="D60" s="21"/>
      <c r="E60" s="71" t="str">
        <f>IF(D60&gt;0,IF((LEFT(D60,2)=LEFT(Data!C$4,2)),"Intra","Inter"),"")</f>
        <v/>
      </c>
      <c r="F60" s="23"/>
      <c r="G60" s="176"/>
      <c r="H60" s="74">
        <f t="shared" si="1"/>
        <v>0</v>
      </c>
      <c r="I60" s="74">
        <f t="shared" si="2"/>
        <v>0</v>
      </c>
      <c r="J60" s="74">
        <f t="shared" si="2"/>
        <v>0</v>
      </c>
      <c r="K60" s="21"/>
    </row>
    <row r="61" spans="1:11">
      <c r="A61" s="183"/>
      <c r="B61" s="184"/>
      <c r="C61" s="185"/>
      <c r="D61" s="21"/>
      <c r="E61" s="71" t="str">
        <f>IF(D61&gt;0,IF((LEFT(D61,2)=LEFT(Data!C$4,2)),"Intra","Inter"),"")</f>
        <v/>
      </c>
      <c r="F61" s="23"/>
      <c r="G61" s="176"/>
      <c r="H61" s="74">
        <f t="shared" si="1"/>
        <v>0</v>
      </c>
      <c r="I61" s="74">
        <f t="shared" si="2"/>
        <v>0</v>
      </c>
      <c r="J61" s="74">
        <f t="shared" si="2"/>
        <v>0</v>
      </c>
      <c r="K61" s="21"/>
    </row>
    <row r="62" spans="1:11">
      <c r="A62" s="183"/>
      <c r="B62" s="184"/>
      <c r="C62" s="185"/>
      <c r="D62" s="21"/>
      <c r="E62" s="71" t="str">
        <f>IF(D62&gt;0,IF((LEFT(D62,2)=LEFT(Data!C$4,2)),"Intra","Inter"),"")</f>
        <v/>
      </c>
      <c r="F62" s="23"/>
      <c r="G62" s="176"/>
      <c r="H62" s="74">
        <f t="shared" si="1"/>
        <v>0</v>
      </c>
      <c r="I62" s="74">
        <f t="shared" si="2"/>
        <v>0</v>
      </c>
      <c r="J62" s="74">
        <f t="shared" si="2"/>
        <v>0</v>
      </c>
      <c r="K62" s="21"/>
    </row>
    <row r="63" spans="1:11">
      <c r="A63" s="183"/>
      <c r="B63" s="184"/>
      <c r="C63" s="185"/>
      <c r="D63" s="21"/>
      <c r="E63" s="71" t="str">
        <f>IF(D63&gt;0,IF((LEFT(D63,2)=LEFT(Data!C$4,2)),"Intra","Inter"),"")</f>
        <v/>
      </c>
      <c r="F63" s="23"/>
      <c r="G63" s="176"/>
      <c r="H63" s="74">
        <f t="shared" si="1"/>
        <v>0</v>
      </c>
      <c r="I63" s="74">
        <f t="shared" si="2"/>
        <v>0</v>
      </c>
      <c r="J63" s="74">
        <f t="shared" si="2"/>
        <v>0</v>
      </c>
      <c r="K63" s="21"/>
    </row>
    <row r="64" spans="1:11">
      <c r="A64" s="183"/>
      <c r="B64" s="184"/>
      <c r="C64" s="185"/>
      <c r="D64" s="21"/>
      <c r="E64" s="71" t="str">
        <f>IF(D64&gt;0,IF((LEFT(D64,2)=LEFT(Data!C$4,2)),"Intra","Inter"),"")</f>
        <v/>
      </c>
      <c r="F64" s="23"/>
      <c r="G64" s="176"/>
      <c r="H64" s="74">
        <f t="shared" si="1"/>
        <v>0</v>
      </c>
      <c r="I64" s="74">
        <f t="shared" si="2"/>
        <v>0</v>
      </c>
      <c r="J64" s="74">
        <f t="shared" si="2"/>
        <v>0</v>
      </c>
      <c r="K64" s="21"/>
    </row>
    <row r="65" spans="1:11">
      <c r="A65" s="183"/>
      <c r="B65" s="184"/>
      <c r="C65" s="185"/>
      <c r="D65" s="21"/>
      <c r="E65" s="71" t="str">
        <f>IF(D65&gt;0,IF((LEFT(D65,2)=LEFT(Data!C$4,2)),"Intra","Inter"),"")</f>
        <v/>
      </c>
      <c r="F65" s="23"/>
      <c r="G65" s="176"/>
      <c r="H65" s="74">
        <f t="shared" si="1"/>
        <v>0</v>
      </c>
      <c r="I65" s="74">
        <f t="shared" si="2"/>
        <v>0</v>
      </c>
      <c r="J65" s="74">
        <f t="shared" si="2"/>
        <v>0</v>
      </c>
      <c r="K65" s="21"/>
    </row>
    <row r="66" spans="1:11">
      <c r="A66" s="183"/>
      <c r="B66" s="184"/>
      <c r="C66" s="185"/>
      <c r="D66" s="21"/>
      <c r="E66" s="71" t="str">
        <f>IF(D66&gt;0,IF((LEFT(D66,2)=LEFT(Data!C$4,2)),"Intra","Inter"),"")</f>
        <v/>
      </c>
      <c r="F66" s="23"/>
      <c r="G66" s="176"/>
      <c r="H66" s="74">
        <f t="shared" si="1"/>
        <v>0</v>
      </c>
      <c r="I66" s="74">
        <f t="shared" si="2"/>
        <v>0</v>
      </c>
      <c r="J66" s="74">
        <f t="shared" si="2"/>
        <v>0</v>
      </c>
      <c r="K66" s="21"/>
    </row>
    <row r="67" spans="1:11">
      <c r="A67" s="183"/>
      <c r="B67" s="184"/>
      <c r="C67" s="185"/>
      <c r="D67" s="21"/>
      <c r="E67" s="71" t="str">
        <f>IF(D67&gt;0,IF((LEFT(D67,2)=LEFT(Data!C$4,2)),"Intra","Inter"),"")</f>
        <v/>
      </c>
      <c r="F67" s="23"/>
      <c r="G67" s="176"/>
      <c r="H67" s="74">
        <f t="shared" si="1"/>
        <v>0</v>
      </c>
      <c r="I67" s="74">
        <f t="shared" si="2"/>
        <v>0</v>
      </c>
      <c r="J67" s="74">
        <f t="shared" si="2"/>
        <v>0</v>
      </c>
      <c r="K67" s="21"/>
    </row>
    <row r="68" spans="1:11">
      <c r="A68" s="183"/>
      <c r="B68" s="184"/>
      <c r="C68" s="185"/>
      <c r="D68" s="21"/>
      <c r="E68" s="71" t="str">
        <f>IF(D68&gt;0,IF((LEFT(D68,2)=LEFT(Data!C$4,2)),"Intra","Inter"),"")</f>
        <v/>
      </c>
      <c r="F68" s="23"/>
      <c r="G68" s="176"/>
      <c r="H68" s="74">
        <f t="shared" si="1"/>
        <v>0</v>
      </c>
      <c r="I68" s="74">
        <f t="shared" si="2"/>
        <v>0</v>
      </c>
      <c r="J68" s="74">
        <f t="shared" si="2"/>
        <v>0</v>
      </c>
      <c r="K68" s="21"/>
    </row>
    <row r="69" spans="1:11">
      <c r="A69" s="183"/>
      <c r="B69" s="184"/>
      <c r="C69" s="185"/>
      <c r="D69" s="21"/>
      <c r="E69" s="71" t="str">
        <f>IF(D69&gt;0,IF((LEFT(D69,2)=LEFT(Data!C$4,2)),"Intra","Inter"),"")</f>
        <v/>
      </c>
      <c r="F69" s="23"/>
      <c r="G69" s="176"/>
      <c r="H69" s="74">
        <f t="shared" si="1"/>
        <v>0</v>
      </c>
      <c r="I69" s="74">
        <f t="shared" si="2"/>
        <v>0</v>
      </c>
      <c r="J69" s="74">
        <f t="shared" si="2"/>
        <v>0</v>
      </c>
      <c r="K69" s="21"/>
    </row>
    <row r="70" spans="1:11">
      <c r="A70" s="183"/>
      <c r="B70" s="184"/>
      <c r="C70" s="185"/>
      <c r="D70" s="21"/>
      <c r="E70" s="71" t="str">
        <f>IF(D70&gt;0,IF((LEFT(D70,2)=LEFT(Data!C$4,2)),"Intra","Inter"),"")</f>
        <v/>
      </c>
      <c r="F70" s="23"/>
      <c r="G70" s="176"/>
      <c r="H70" s="74">
        <f t="shared" si="1"/>
        <v>0</v>
      </c>
      <c r="I70" s="74">
        <f t="shared" si="2"/>
        <v>0</v>
      </c>
      <c r="J70" s="74">
        <f t="shared" si="2"/>
        <v>0</v>
      </c>
      <c r="K70" s="21"/>
    </row>
    <row r="71" spans="1:11">
      <c r="A71" s="183"/>
      <c r="B71" s="184"/>
      <c r="C71" s="185"/>
      <c r="D71" s="21"/>
      <c r="E71" s="71" t="str">
        <f>IF(D71&gt;0,IF((LEFT(D71,2)=LEFT(Data!C$4,2)),"Intra","Inter"),"")</f>
        <v/>
      </c>
      <c r="F71" s="23"/>
      <c r="G71" s="176"/>
      <c r="H71" s="74">
        <f t="shared" si="1"/>
        <v>0</v>
      </c>
      <c r="I71" s="74">
        <f t="shared" si="2"/>
        <v>0</v>
      </c>
      <c r="J71" s="74">
        <f t="shared" si="2"/>
        <v>0</v>
      </c>
      <c r="K71" s="21"/>
    </row>
    <row r="72" spans="1:11">
      <c r="A72" s="183"/>
      <c r="B72" s="184"/>
      <c r="C72" s="185"/>
      <c r="D72" s="21"/>
      <c r="E72" s="71" t="str">
        <f>IF(D72&gt;0,IF((LEFT(D72,2)=LEFT(Data!C$4,2)),"Intra","Inter"),"")</f>
        <v/>
      </c>
      <c r="F72" s="23"/>
      <c r="G72" s="176"/>
      <c r="H72" s="74">
        <f t="shared" si="1"/>
        <v>0</v>
      </c>
      <c r="I72" s="74">
        <f t="shared" si="2"/>
        <v>0</v>
      </c>
      <c r="J72" s="74">
        <f t="shared" si="2"/>
        <v>0</v>
      </c>
      <c r="K72" s="21"/>
    </row>
    <row r="73" spans="1:11">
      <c r="A73" s="183"/>
      <c r="B73" s="184"/>
      <c r="C73" s="185"/>
      <c r="D73" s="21"/>
      <c r="E73" s="71" t="str">
        <f>IF(D73&gt;0,IF((LEFT(D73,2)=LEFT(Data!C$4,2)),"Intra","Inter"),"")</f>
        <v/>
      </c>
      <c r="F73" s="23"/>
      <c r="G73" s="176"/>
      <c r="H73" s="74">
        <f t="shared" ref="H73:H136" si="3">IF($E73="inter",IF($F73&lt;&gt;"Exempt",IF($F73&lt;&gt;"Non GST",($G73*($F73)),(0)),(0)),(0))</f>
        <v>0</v>
      </c>
      <c r="I73" s="74">
        <f t="shared" ref="I73:J136" si="4">IF($E73="intra",IF($F73&lt;&gt;"Exempt",IF($F73&lt;&gt;"Non GST",($G73*($F73/2)),(0)),(0)),(0))</f>
        <v>0</v>
      </c>
      <c r="J73" s="74">
        <f t="shared" si="4"/>
        <v>0</v>
      </c>
      <c r="K73" s="21"/>
    </row>
    <row r="74" spans="1:11">
      <c r="A74" s="183"/>
      <c r="B74" s="184"/>
      <c r="C74" s="185"/>
      <c r="D74" s="21"/>
      <c r="E74" s="71" t="str">
        <f>IF(D74&gt;0,IF((LEFT(D74,2)=LEFT(Data!C$4,2)),"Intra","Inter"),"")</f>
        <v/>
      </c>
      <c r="F74" s="23"/>
      <c r="G74" s="176"/>
      <c r="H74" s="74">
        <f t="shared" si="3"/>
        <v>0</v>
      </c>
      <c r="I74" s="74">
        <f t="shared" si="4"/>
        <v>0</v>
      </c>
      <c r="J74" s="74">
        <f t="shared" si="4"/>
        <v>0</v>
      </c>
      <c r="K74" s="21"/>
    </row>
    <row r="75" spans="1:11">
      <c r="A75" s="183"/>
      <c r="B75" s="184"/>
      <c r="C75" s="185"/>
      <c r="D75" s="21"/>
      <c r="E75" s="71" t="str">
        <f>IF(D75&gt;0,IF((LEFT(D75,2)=LEFT(Data!C$4,2)),"Intra","Inter"),"")</f>
        <v/>
      </c>
      <c r="F75" s="23"/>
      <c r="G75" s="176"/>
      <c r="H75" s="74">
        <f t="shared" si="3"/>
        <v>0</v>
      </c>
      <c r="I75" s="74">
        <f t="shared" si="4"/>
        <v>0</v>
      </c>
      <c r="J75" s="74">
        <f t="shared" si="4"/>
        <v>0</v>
      </c>
      <c r="K75" s="21"/>
    </row>
    <row r="76" spans="1:11">
      <c r="A76" s="183"/>
      <c r="B76" s="184"/>
      <c r="C76" s="185"/>
      <c r="D76" s="21"/>
      <c r="E76" s="71" t="str">
        <f>IF(D76&gt;0,IF((LEFT(D76,2)=LEFT(Data!C$4,2)),"Intra","Inter"),"")</f>
        <v/>
      </c>
      <c r="F76" s="23"/>
      <c r="G76" s="176"/>
      <c r="H76" s="74">
        <f t="shared" si="3"/>
        <v>0</v>
      </c>
      <c r="I76" s="74">
        <f t="shared" si="4"/>
        <v>0</v>
      </c>
      <c r="J76" s="74">
        <f t="shared" si="4"/>
        <v>0</v>
      </c>
      <c r="K76" s="21"/>
    </row>
    <row r="77" spans="1:11">
      <c r="A77" s="183"/>
      <c r="B77" s="184"/>
      <c r="C77" s="185"/>
      <c r="D77" s="21"/>
      <c r="E77" s="71" t="str">
        <f>IF(D77&gt;0,IF((LEFT(D77,2)=LEFT(Data!C$4,2)),"Intra","Inter"),"")</f>
        <v/>
      </c>
      <c r="F77" s="23"/>
      <c r="G77" s="176"/>
      <c r="H77" s="74">
        <f t="shared" si="3"/>
        <v>0</v>
      </c>
      <c r="I77" s="74">
        <f t="shared" si="4"/>
        <v>0</v>
      </c>
      <c r="J77" s="74">
        <f t="shared" si="4"/>
        <v>0</v>
      </c>
      <c r="K77" s="21"/>
    </row>
    <row r="78" spans="1:11">
      <c r="A78" s="183"/>
      <c r="B78" s="184"/>
      <c r="C78" s="185"/>
      <c r="D78" s="21"/>
      <c r="E78" s="71" t="str">
        <f>IF(D78&gt;0,IF((LEFT(D78,2)=LEFT(Data!C$4,2)),"Intra","Inter"),"")</f>
        <v/>
      </c>
      <c r="F78" s="23"/>
      <c r="G78" s="176"/>
      <c r="H78" s="74">
        <f t="shared" si="3"/>
        <v>0</v>
      </c>
      <c r="I78" s="74">
        <f t="shared" si="4"/>
        <v>0</v>
      </c>
      <c r="J78" s="74">
        <f t="shared" si="4"/>
        <v>0</v>
      </c>
      <c r="K78" s="21"/>
    </row>
    <row r="79" spans="1:11">
      <c r="A79" s="183"/>
      <c r="B79" s="184"/>
      <c r="C79" s="185"/>
      <c r="D79" s="21"/>
      <c r="E79" s="71" t="str">
        <f>IF(D79&gt;0,IF((LEFT(D79,2)=LEFT(Data!C$4,2)),"Intra","Inter"),"")</f>
        <v/>
      </c>
      <c r="F79" s="23"/>
      <c r="G79" s="176"/>
      <c r="H79" s="74">
        <f t="shared" si="3"/>
        <v>0</v>
      </c>
      <c r="I79" s="74">
        <f t="shared" si="4"/>
        <v>0</v>
      </c>
      <c r="J79" s="74">
        <f t="shared" si="4"/>
        <v>0</v>
      </c>
      <c r="K79" s="21"/>
    </row>
    <row r="80" spans="1:11">
      <c r="A80" s="183"/>
      <c r="B80" s="184"/>
      <c r="C80" s="185"/>
      <c r="D80" s="21"/>
      <c r="E80" s="71" t="str">
        <f>IF(D80&gt;0,IF((LEFT(D80,2)=LEFT(Data!C$4,2)),"Intra","Inter"),"")</f>
        <v/>
      </c>
      <c r="F80" s="23"/>
      <c r="G80" s="176"/>
      <c r="H80" s="74">
        <f t="shared" si="3"/>
        <v>0</v>
      </c>
      <c r="I80" s="74">
        <f t="shared" si="4"/>
        <v>0</v>
      </c>
      <c r="J80" s="74">
        <f t="shared" si="4"/>
        <v>0</v>
      </c>
      <c r="K80" s="21"/>
    </row>
    <row r="81" spans="1:11">
      <c r="A81" s="183"/>
      <c r="B81" s="184"/>
      <c r="C81" s="185"/>
      <c r="D81" s="21"/>
      <c r="E81" s="71" t="str">
        <f>IF(D81&gt;0,IF((LEFT(D81,2)=LEFT(Data!C$4,2)),"Intra","Inter"),"")</f>
        <v/>
      </c>
      <c r="F81" s="23"/>
      <c r="G81" s="176"/>
      <c r="H81" s="74">
        <f t="shared" si="3"/>
        <v>0</v>
      </c>
      <c r="I81" s="74">
        <f t="shared" si="4"/>
        <v>0</v>
      </c>
      <c r="J81" s="74">
        <f t="shared" si="4"/>
        <v>0</v>
      </c>
      <c r="K81" s="21"/>
    </row>
    <row r="82" spans="1:11">
      <c r="A82" s="183"/>
      <c r="B82" s="184"/>
      <c r="C82" s="185"/>
      <c r="D82" s="21"/>
      <c r="E82" s="71" t="str">
        <f>IF(D82&gt;0,IF((LEFT(D82,2)=LEFT(Data!C$4,2)),"Intra","Inter"),"")</f>
        <v/>
      </c>
      <c r="F82" s="23"/>
      <c r="G82" s="176"/>
      <c r="H82" s="74">
        <f t="shared" si="3"/>
        <v>0</v>
      </c>
      <c r="I82" s="74">
        <f t="shared" si="4"/>
        <v>0</v>
      </c>
      <c r="J82" s="74">
        <f t="shared" si="4"/>
        <v>0</v>
      </c>
      <c r="K82" s="21"/>
    </row>
    <row r="83" spans="1:11">
      <c r="A83" s="183"/>
      <c r="B83" s="184"/>
      <c r="C83" s="185"/>
      <c r="D83" s="21"/>
      <c r="E83" s="71" t="str">
        <f>IF(D83&gt;0,IF((LEFT(D83,2)=LEFT(Data!C$4,2)),"Intra","Inter"),"")</f>
        <v/>
      </c>
      <c r="F83" s="23"/>
      <c r="G83" s="176"/>
      <c r="H83" s="74">
        <f t="shared" si="3"/>
        <v>0</v>
      </c>
      <c r="I83" s="74">
        <f t="shared" si="4"/>
        <v>0</v>
      </c>
      <c r="J83" s="74">
        <f t="shared" si="4"/>
        <v>0</v>
      </c>
      <c r="K83" s="21"/>
    </row>
    <row r="84" spans="1:11">
      <c r="A84" s="183"/>
      <c r="B84" s="184"/>
      <c r="C84" s="185"/>
      <c r="D84" s="21"/>
      <c r="E84" s="71" t="str">
        <f>IF(D84&gt;0,IF((LEFT(D84,2)=LEFT(Data!C$4,2)),"Intra","Inter"),"")</f>
        <v/>
      </c>
      <c r="F84" s="23"/>
      <c r="G84" s="176"/>
      <c r="H84" s="74">
        <f t="shared" si="3"/>
        <v>0</v>
      </c>
      <c r="I84" s="74">
        <f t="shared" si="4"/>
        <v>0</v>
      </c>
      <c r="J84" s="74">
        <f t="shared" si="4"/>
        <v>0</v>
      </c>
      <c r="K84" s="21"/>
    </row>
    <row r="85" spans="1:11">
      <c r="A85" s="183"/>
      <c r="B85" s="184"/>
      <c r="C85" s="185"/>
      <c r="D85" s="21"/>
      <c r="E85" s="71" t="str">
        <f>IF(D85&gt;0,IF((LEFT(D85,2)=LEFT(Data!C$4,2)),"Intra","Inter"),"")</f>
        <v/>
      </c>
      <c r="F85" s="23"/>
      <c r="G85" s="176"/>
      <c r="H85" s="74">
        <f t="shared" si="3"/>
        <v>0</v>
      </c>
      <c r="I85" s="74">
        <f t="shared" si="4"/>
        <v>0</v>
      </c>
      <c r="J85" s="74">
        <f t="shared" si="4"/>
        <v>0</v>
      </c>
      <c r="K85" s="21"/>
    </row>
    <row r="86" spans="1:11">
      <c r="A86" s="183"/>
      <c r="B86" s="184"/>
      <c r="C86" s="185"/>
      <c r="D86" s="21"/>
      <c r="E86" s="71" t="str">
        <f>IF(D86&gt;0,IF((LEFT(D86,2)=LEFT(Data!C$4,2)),"Intra","Inter"),"")</f>
        <v/>
      </c>
      <c r="F86" s="23"/>
      <c r="G86" s="176"/>
      <c r="H86" s="74">
        <f t="shared" si="3"/>
        <v>0</v>
      </c>
      <c r="I86" s="74">
        <f t="shared" si="4"/>
        <v>0</v>
      </c>
      <c r="J86" s="74">
        <f t="shared" si="4"/>
        <v>0</v>
      </c>
      <c r="K86" s="21"/>
    </row>
    <row r="87" spans="1:11">
      <c r="A87" s="183"/>
      <c r="B87" s="184"/>
      <c r="C87" s="185"/>
      <c r="D87" s="21"/>
      <c r="E87" s="71" t="str">
        <f>IF(D87&gt;0,IF((LEFT(D87,2)=LEFT(Data!C$4,2)),"Intra","Inter"),"")</f>
        <v/>
      </c>
      <c r="F87" s="23"/>
      <c r="G87" s="176"/>
      <c r="H87" s="74">
        <f t="shared" si="3"/>
        <v>0</v>
      </c>
      <c r="I87" s="74">
        <f t="shared" si="4"/>
        <v>0</v>
      </c>
      <c r="J87" s="74">
        <f t="shared" si="4"/>
        <v>0</v>
      </c>
      <c r="K87" s="21"/>
    </row>
    <row r="88" spans="1:11">
      <c r="A88" s="183"/>
      <c r="B88" s="184"/>
      <c r="C88" s="185"/>
      <c r="D88" s="21"/>
      <c r="E88" s="71" t="str">
        <f>IF(D88&gt;0,IF((LEFT(D88,2)=LEFT(Data!C$4,2)),"Intra","Inter"),"")</f>
        <v/>
      </c>
      <c r="F88" s="23"/>
      <c r="G88" s="176"/>
      <c r="H88" s="74">
        <f t="shared" si="3"/>
        <v>0</v>
      </c>
      <c r="I88" s="74">
        <f t="shared" si="4"/>
        <v>0</v>
      </c>
      <c r="J88" s="74">
        <f t="shared" si="4"/>
        <v>0</v>
      </c>
      <c r="K88" s="21"/>
    </row>
    <row r="89" spans="1:11">
      <c r="A89" s="183"/>
      <c r="B89" s="184"/>
      <c r="C89" s="185"/>
      <c r="D89" s="21"/>
      <c r="E89" s="71" t="str">
        <f>IF(D89&gt;0,IF((LEFT(D89,2)=LEFT(Data!C$4,2)),"Intra","Inter"),"")</f>
        <v/>
      </c>
      <c r="F89" s="23"/>
      <c r="G89" s="176"/>
      <c r="H89" s="74">
        <f t="shared" si="3"/>
        <v>0</v>
      </c>
      <c r="I89" s="74">
        <f t="shared" si="4"/>
        <v>0</v>
      </c>
      <c r="J89" s="74">
        <f t="shared" si="4"/>
        <v>0</v>
      </c>
      <c r="K89" s="21"/>
    </row>
    <row r="90" spans="1:11">
      <c r="A90" s="183"/>
      <c r="B90" s="184"/>
      <c r="C90" s="185"/>
      <c r="D90" s="21"/>
      <c r="E90" s="71" t="str">
        <f>IF(D90&gt;0,IF((LEFT(D90,2)=LEFT(Data!C$4,2)),"Intra","Inter"),"")</f>
        <v/>
      </c>
      <c r="F90" s="23"/>
      <c r="G90" s="176"/>
      <c r="H90" s="74">
        <f t="shared" si="3"/>
        <v>0</v>
      </c>
      <c r="I90" s="74">
        <f t="shared" si="4"/>
        <v>0</v>
      </c>
      <c r="J90" s="74">
        <f t="shared" si="4"/>
        <v>0</v>
      </c>
      <c r="K90" s="21"/>
    </row>
    <row r="91" spans="1:11">
      <c r="A91" s="183"/>
      <c r="B91" s="184"/>
      <c r="C91" s="185"/>
      <c r="D91" s="21"/>
      <c r="E91" s="71" t="str">
        <f>IF(D91&gt;0,IF((LEFT(D91,2)=LEFT(Data!C$4,2)),"Intra","Inter"),"")</f>
        <v/>
      </c>
      <c r="F91" s="23"/>
      <c r="G91" s="176"/>
      <c r="H91" s="74">
        <f t="shared" si="3"/>
        <v>0</v>
      </c>
      <c r="I91" s="74">
        <f t="shared" si="4"/>
        <v>0</v>
      </c>
      <c r="J91" s="74">
        <f t="shared" si="4"/>
        <v>0</v>
      </c>
      <c r="K91" s="21"/>
    </row>
    <row r="92" spans="1:11">
      <c r="A92" s="183"/>
      <c r="B92" s="184"/>
      <c r="C92" s="185"/>
      <c r="D92" s="21"/>
      <c r="E92" s="71" t="str">
        <f>IF(D92&gt;0,IF((LEFT(D92,2)=LEFT(Data!C$4,2)),"Intra","Inter"),"")</f>
        <v/>
      </c>
      <c r="F92" s="23"/>
      <c r="G92" s="176"/>
      <c r="H92" s="74">
        <f t="shared" si="3"/>
        <v>0</v>
      </c>
      <c r="I92" s="74">
        <f t="shared" si="4"/>
        <v>0</v>
      </c>
      <c r="J92" s="74">
        <f t="shared" si="4"/>
        <v>0</v>
      </c>
      <c r="K92" s="21"/>
    </row>
    <row r="93" spans="1:11">
      <c r="A93" s="183"/>
      <c r="B93" s="184"/>
      <c r="C93" s="185"/>
      <c r="D93" s="21"/>
      <c r="E93" s="71" t="str">
        <f>IF(D93&gt;0,IF((LEFT(D93,2)=LEFT(Data!C$4,2)),"Intra","Inter"),"")</f>
        <v/>
      </c>
      <c r="F93" s="23"/>
      <c r="G93" s="176"/>
      <c r="H93" s="74">
        <f t="shared" si="3"/>
        <v>0</v>
      </c>
      <c r="I93" s="74">
        <f t="shared" si="4"/>
        <v>0</v>
      </c>
      <c r="J93" s="74">
        <f t="shared" si="4"/>
        <v>0</v>
      </c>
      <c r="K93" s="21"/>
    </row>
    <row r="94" spans="1:11">
      <c r="A94" s="183"/>
      <c r="B94" s="184"/>
      <c r="C94" s="185"/>
      <c r="D94" s="21"/>
      <c r="E94" s="71" t="str">
        <f>IF(D94&gt;0,IF((LEFT(D94,2)=LEFT(Data!C$4,2)),"Intra","Inter"),"")</f>
        <v/>
      </c>
      <c r="F94" s="23"/>
      <c r="G94" s="176"/>
      <c r="H94" s="74">
        <f t="shared" si="3"/>
        <v>0</v>
      </c>
      <c r="I94" s="74">
        <f t="shared" si="4"/>
        <v>0</v>
      </c>
      <c r="J94" s="74">
        <f t="shared" si="4"/>
        <v>0</v>
      </c>
      <c r="K94" s="21"/>
    </row>
    <row r="95" spans="1:11">
      <c r="A95" s="183"/>
      <c r="B95" s="184"/>
      <c r="C95" s="185"/>
      <c r="D95" s="21"/>
      <c r="E95" s="71" t="str">
        <f>IF(D95&gt;0,IF((LEFT(D95,2)=LEFT(Data!C$4,2)),"Intra","Inter"),"")</f>
        <v/>
      </c>
      <c r="F95" s="23"/>
      <c r="G95" s="176"/>
      <c r="H95" s="74">
        <f t="shared" si="3"/>
        <v>0</v>
      </c>
      <c r="I95" s="74">
        <f t="shared" si="4"/>
        <v>0</v>
      </c>
      <c r="J95" s="74">
        <f t="shared" si="4"/>
        <v>0</v>
      </c>
      <c r="K95" s="21"/>
    </row>
    <row r="96" spans="1:11">
      <c r="A96" s="183"/>
      <c r="B96" s="184"/>
      <c r="C96" s="185"/>
      <c r="D96" s="21"/>
      <c r="E96" s="71" t="str">
        <f>IF(D96&gt;0,IF((LEFT(D96,2)=LEFT(Data!C$4,2)),"Intra","Inter"),"")</f>
        <v/>
      </c>
      <c r="F96" s="23"/>
      <c r="G96" s="176"/>
      <c r="H96" s="74">
        <f t="shared" si="3"/>
        <v>0</v>
      </c>
      <c r="I96" s="74">
        <f t="shared" si="4"/>
        <v>0</v>
      </c>
      <c r="J96" s="74">
        <f t="shared" si="4"/>
        <v>0</v>
      </c>
      <c r="K96" s="21"/>
    </row>
    <row r="97" spans="1:11">
      <c r="A97" s="183"/>
      <c r="B97" s="184"/>
      <c r="C97" s="185"/>
      <c r="D97" s="21"/>
      <c r="E97" s="71" t="str">
        <f>IF(D97&gt;0,IF((LEFT(D97,2)=LEFT(Data!C$4,2)),"Intra","Inter"),"")</f>
        <v/>
      </c>
      <c r="F97" s="23"/>
      <c r="G97" s="176"/>
      <c r="H97" s="74">
        <f t="shared" si="3"/>
        <v>0</v>
      </c>
      <c r="I97" s="74">
        <f t="shared" si="4"/>
        <v>0</v>
      </c>
      <c r="J97" s="74">
        <f t="shared" si="4"/>
        <v>0</v>
      </c>
      <c r="K97" s="21"/>
    </row>
    <row r="98" spans="1:11">
      <c r="A98" s="183"/>
      <c r="B98" s="184"/>
      <c r="C98" s="185"/>
      <c r="D98" s="21"/>
      <c r="E98" s="71" t="str">
        <f>IF(D98&gt;0,IF((LEFT(D98,2)=LEFT(Data!C$4,2)),"Intra","Inter"),"")</f>
        <v/>
      </c>
      <c r="F98" s="23"/>
      <c r="G98" s="176"/>
      <c r="H98" s="74">
        <f t="shared" si="3"/>
        <v>0</v>
      </c>
      <c r="I98" s="74">
        <f t="shared" si="4"/>
        <v>0</v>
      </c>
      <c r="J98" s="74">
        <f t="shared" si="4"/>
        <v>0</v>
      </c>
      <c r="K98" s="21"/>
    </row>
    <row r="99" spans="1:11">
      <c r="A99" s="183"/>
      <c r="B99" s="184"/>
      <c r="C99" s="185"/>
      <c r="D99" s="21"/>
      <c r="E99" s="71" t="str">
        <f>IF(D99&gt;0,IF((LEFT(D99,2)=LEFT(Data!C$4,2)),"Intra","Inter"),"")</f>
        <v/>
      </c>
      <c r="F99" s="23"/>
      <c r="G99" s="176"/>
      <c r="H99" s="74">
        <f t="shared" si="3"/>
        <v>0</v>
      </c>
      <c r="I99" s="74">
        <f t="shared" si="4"/>
        <v>0</v>
      </c>
      <c r="J99" s="74">
        <f t="shared" si="4"/>
        <v>0</v>
      </c>
      <c r="K99" s="21"/>
    </row>
    <row r="100" spans="1:11">
      <c r="A100" s="183"/>
      <c r="B100" s="184"/>
      <c r="C100" s="185"/>
      <c r="D100" s="21"/>
      <c r="E100" s="71" t="str">
        <f>IF(D100&gt;0,IF((LEFT(D100,2)=LEFT(Data!C$4,2)),"Intra","Inter"),"")</f>
        <v/>
      </c>
      <c r="F100" s="23"/>
      <c r="G100" s="176"/>
      <c r="H100" s="74">
        <f t="shared" si="3"/>
        <v>0</v>
      </c>
      <c r="I100" s="74">
        <f t="shared" si="4"/>
        <v>0</v>
      </c>
      <c r="J100" s="74">
        <f t="shared" si="4"/>
        <v>0</v>
      </c>
      <c r="K100" s="21"/>
    </row>
    <row r="101" spans="1:11">
      <c r="A101" s="183"/>
      <c r="B101" s="184"/>
      <c r="C101" s="185"/>
      <c r="D101" s="21"/>
      <c r="E101" s="71" t="str">
        <f>IF(D101&gt;0,IF((LEFT(D101,2)=LEFT(Data!C$4,2)),"Intra","Inter"),"")</f>
        <v/>
      </c>
      <c r="F101" s="23"/>
      <c r="G101" s="176"/>
      <c r="H101" s="74">
        <f t="shared" si="3"/>
        <v>0</v>
      </c>
      <c r="I101" s="74">
        <f t="shared" si="4"/>
        <v>0</v>
      </c>
      <c r="J101" s="74">
        <f t="shared" si="4"/>
        <v>0</v>
      </c>
      <c r="K101" s="21"/>
    </row>
    <row r="102" spans="1:11">
      <c r="A102" s="183"/>
      <c r="B102" s="184"/>
      <c r="C102" s="185"/>
      <c r="D102" s="21"/>
      <c r="E102" s="71" t="str">
        <f>IF(D102&gt;0,IF((LEFT(D102,2)=LEFT(Data!C$4,2)),"Intra","Inter"),"")</f>
        <v/>
      </c>
      <c r="F102" s="23"/>
      <c r="G102" s="176"/>
      <c r="H102" s="74">
        <f t="shared" si="3"/>
        <v>0</v>
      </c>
      <c r="I102" s="74">
        <f t="shared" si="4"/>
        <v>0</v>
      </c>
      <c r="J102" s="74">
        <f t="shared" si="4"/>
        <v>0</v>
      </c>
      <c r="K102" s="21"/>
    </row>
    <row r="103" spans="1:11">
      <c r="A103" s="183"/>
      <c r="B103" s="184"/>
      <c r="C103" s="185"/>
      <c r="D103" s="21"/>
      <c r="E103" s="71" t="str">
        <f>IF(D103&gt;0,IF((LEFT(D103,2)=LEFT(Data!C$4,2)),"Intra","Inter"),"")</f>
        <v/>
      </c>
      <c r="F103" s="23"/>
      <c r="G103" s="176"/>
      <c r="H103" s="74">
        <f t="shared" si="3"/>
        <v>0</v>
      </c>
      <c r="I103" s="74">
        <f t="shared" si="4"/>
        <v>0</v>
      </c>
      <c r="J103" s="74">
        <f t="shared" si="4"/>
        <v>0</v>
      </c>
      <c r="K103" s="21"/>
    </row>
    <row r="104" spans="1:11">
      <c r="A104" s="183"/>
      <c r="B104" s="184"/>
      <c r="C104" s="185"/>
      <c r="D104" s="21"/>
      <c r="E104" s="71" t="str">
        <f>IF(D104&gt;0,IF((LEFT(D104,2)=LEFT(Data!C$4,2)),"Intra","Inter"),"")</f>
        <v/>
      </c>
      <c r="F104" s="23"/>
      <c r="G104" s="176"/>
      <c r="H104" s="74">
        <f t="shared" si="3"/>
        <v>0</v>
      </c>
      <c r="I104" s="74">
        <f t="shared" si="4"/>
        <v>0</v>
      </c>
      <c r="J104" s="74">
        <f t="shared" si="4"/>
        <v>0</v>
      </c>
      <c r="K104" s="21"/>
    </row>
    <row r="105" spans="1:11">
      <c r="A105" s="183"/>
      <c r="B105" s="184"/>
      <c r="C105" s="185"/>
      <c r="D105" s="21"/>
      <c r="E105" s="71" t="str">
        <f>IF(D105&gt;0,IF((LEFT(D105,2)=LEFT(Data!C$4,2)),"Intra","Inter"),"")</f>
        <v/>
      </c>
      <c r="F105" s="23"/>
      <c r="G105" s="176"/>
      <c r="H105" s="74">
        <f t="shared" si="3"/>
        <v>0</v>
      </c>
      <c r="I105" s="74">
        <f t="shared" si="4"/>
        <v>0</v>
      </c>
      <c r="J105" s="74">
        <f t="shared" si="4"/>
        <v>0</v>
      </c>
      <c r="K105" s="21"/>
    </row>
    <row r="106" spans="1:11">
      <c r="A106" s="183"/>
      <c r="B106" s="184"/>
      <c r="C106" s="185"/>
      <c r="D106" s="21"/>
      <c r="E106" s="71" t="str">
        <f>IF(D106&gt;0,IF((LEFT(D106,2)=LEFT(Data!C$4,2)),"Intra","Inter"),"")</f>
        <v/>
      </c>
      <c r="F106" s="23"/>
      <c r="G106" s="176"/>
      <c r="H106" s="74">
        <f t="shared" si="3"/>
        <v>0</v>
      </c>
      <c r="I106" s="74">
        <f t="shared" si="4"/>
        <v>0</v>
      </c>
      <c r="J106" s="74">
        <f t="shared" si="4"/>
        <v>0</v>
      </c>
      <c r="K106" s="21"/>
    </row>
    <row r="107" spans="1:11">
      <c r="A107" s="183"/>
      <c r="B107" s="184"/>
      <c r="C107" s="185"/>
      <c r="D107" s="21"/>
      <c r="E107" s="71" t="str">
        <f>IF(D107&gt;0,IF((LEFT(D107,2)=LEFT(Data!C$4,2)),"Intra","Inter"),"")</f>
        <v/>
      </c>
      <c r="F107" s="23"/>
      <c r="G107" s="176"/>
      <c r="H107" s="74">
        <f t="shared" si="3"/>
        <v>0</v>
      </c>
      <c r="I107" s="74">
        <f t="shared" si="4"/>
        <v>0</v>
      </c>
      <c r="J107" s="74">
        <f t="shared" si="4"/>
        <v>0</v>
      </c>
      <c r="K107" s="21"/>
    </row>
    <row r="108" spans="1:11">
      <c r="A108" s="183"/>
      <c r="B108" s="184"/>
      <c r="C108" s="185"/>
      <c r="D108" s="21"/>
      <c r="E108" s="71" t="str">
        <f>IF(D108&gt;0,IF((LEFT(D108,2)=LEFT(Data!C$4,2)),"Intra","Inter"),"")</f>
        <v/>
      </c>
      <c r="F108" s="23"/>
      <c r="G108" s="176"/>
      <c r="H108" s="74">
        <f t="shared" si="3"/>
        <v>0</v>
      </c>
      <c r="I108" s="74">
        <f t="shared" si="4"/>
        <v>0</v>
      </c>
      <c r="J108" s="74">
        <f t="shared" si="4"/>
        <v>0</v>
      </c>
      <c r="K108" s="21"/>
    </row>
    <row r="109" spans="1:11">
      <c r="A109" s="183"/>
      <c r="B109" s="184"/>
      <c r="C109" s="185"/>
      <c r="D109" s="21"/>
      <c r="E109" s="71" t="str">
        <f>IF(D109&gt;0,IF((LEFT(D109,2)=LEFT(Data!C$4,2)),"Intra","Inter"),"")</f>
        <v/>
      </c>
      <c r="F109" s="23"/>
      <c r="G109" s="176"/>
      <c r="H109" s="74">
        <f t="shared" si="3"/>
        <v>0</v>
      </c>
      <c r="I109" s="74">
        <f t="shared" si="4"/>
        <v>0</v>
      </c>
      <c r="J109" s="74">
        <f t="shared" si="4"/>
        <v>0</v>
      </c>
      <c r="K109" s="21"/>
    </row>
    <row r="110" spans="1:11">
      <c r="A110" s="183"/>
      <c r="B110" s="184"/>
      <c r="C110" s="185"/>
      <c r="D110" s="21"/>
      <c r="E110" s="71" t="str">
        <f>IF(D110&gt;0,IF((LEFT(D110,2)=LEFT(Data!C$4,2)),"Intra","Inter"),"")</f>
        <v/>
      </c>
      <c r="F110" s="23"/>
      <c r="G110" s="176"/>
      <c r="H110" s="74">
        <f t="shared" si="3"/>
        <v>0</v>
      </c>
      <c r="I110" s="74">
        <f t="shared" si="4"/>
        <v>0</v>
      </c>
      <c r="J110" s="74">
        <f t="shared" si="4"/>
        <v>0</v>
      </c>
      <c r="K110" s="21"/>
    </row>
    <row r="111" spans="1:11">
      <c r="A111" s="183"/>
      <c r="B111" s="184"/>
      <c r="C111" s="185"/>
      <c r="D111" s="21"/>
      <c r="E111" s="71" t="str">
        <f>IF(D111&gt;0,IF((LEFT(D111,2)=LEFT(Data!C$4,2)),"Intra","Inter"),"")</f>
        <v/>
      </c>
      <c r="F111" s="23"/>
      <c r="G111" s="176"/>
      <c r="H111" s="74">
        <f t="shared" si="3"/>
        <v>0</v>
      </c>
      <c r="I111" s="74">
        <f t="shared" si="4"/>
        <v>0</v>
      </c>
      <c r="J111" s="74">
        <f t="shared" si="4"/>
        <v>0</v>
      </c>
      <c r="K111" s="21"/>
    </row>
    <row r="112" spans="1:11">
      <c r="A112" s="183"/>
      <c r="B112" s="184"/>
      <c r="C112" s="185"/>
      <c r="D112" s="21"/>
      <c r="E112" s="71" t="str">
        <f>IF(D112&gt;0,IF((LEFT(D112,2)=LEFT(Data!C$4,2)),"Intra","Inter"),"")</f>
        <v/>
      </c>
      <c r="F112" s="23"/>
      <c r="G112" s="176"/>
      <c r="H112" s="74">
        <f t="shared" si="3"/>
        <v>0</v>
      </c>
      <c r="I112" s="74">
        <f t="shared" si="4"/>
        <v>0</v>
      </c>
      <c r="J112" s="74">
        <f t="shared" si="4"/>
        <v>0</v>
      </c>
      <c r="K112" s="21"/>
    </row>
    <row r="113" spans="1:11">
      <c r="A113" s="183"/>
      <c r="B113" s="184"/>
      <c r="C113" s="185"/>
      <c r="D113" s="21"/>
      <c r="E113" s="71" t="str">
        <f>IF(D113&gt;0,IF((LEFT(D113,2)=LEFT(Data!C$4,2)),"Intra","Inter"),"")</f>
        <v/>
      </c>
      <c r="F113" s="23"/>
      <c r="G113" s="176"/>
      <c r="H113" s="74">
        <f t="shared" si="3"/>
        <v>0</v>
      </c>
      <c r="I113" s="74">
        <f t="shared" si="4"/>
        <v>0</v>
      </c>
      <c r="J113" s="74">
        <f t="shared" si="4"/>
        <v>0</v>
      </c>
      <c r="K113" s="21"/>
    </row>
    <row r="114" spans="1:11">
      <c r="A114" s="183"/>
      <c r="B114" s="184"/>
      <c r="C114" s="185"/>
      <c r="D114" s="21"/>
      <c r="E114" s="71" t="str">
        <f>IF(D114&gt;0,IF((LEFT(D114,2)=LEFT(Data!C$4,2)),"Intra","Inter"),"")</f>
        <v/>
      </c>
      <c r="F114" s="23"/>
      <c r="G114" s="176"/>
      <c r="H114" s="74">
        <f t="shared" si="3"/>
        <v>0</v>
      </c>
      <c r="I114" s="74">
        <f t="shared" si="4"/>
        <v>0</v>
      </c>
      <c r="J114" s="74">
        <f t="shared" si="4"/>
        <v>0</v>
      </c>
      <c r="K114" s="21"/>
    </row>
    <row r="115" spans="1:11">
      <c r="A115" s="183"/>
      <c r="B115" s="184"/>
      <c r="C115" s="185"/>
      <c r="D115" s="21"/>
      <c r="E115" s="71" t="str">
        <f>IF(D115&gt;0,IF((LEFT(D115,2)=LEFT(Data!C$4,2)),"Intra","Inter"),"")</f>
        <v/>
      </c>
      <c r="F115" s="23"/>
      <c r="G115" s="176"/>
      <c r="H115" s="74">
        <f t="shared" si="3"/>
        <v>0</v>
      </c>
      <c r="I115" s="74">
        <f t="shared" si="4"/>
        <v>0</v>
      </c>
      <c r="J115" s="74">
        <f t="shared" si="4"/>
        <v>0</v>
      </c>
      <c r="K115" s="21"/>
    </row>
    <row r="116" spans="1:11">
      <c r="A116" s="183"/>
      <c r="B116" s="184"/>
      <c r="C116" s="185"/>
      <c r="D116" s="21"/>
      <c r="E116" s="71" t="str">
        <f>IF(D116&gt;0,IF((LEFT(D116,2)=LEFT(Data!C$4,2)),"Intra","Inter"),"")</f>
        <v/>
      </c>
      <c r="F116" s="23"/>
      <c r="G116" s="176"/>
      <c r="H116" s="74">
        <f t="shared" si="3"/>
        <v>0</v>
      </c>
      <c r="I116" s="74">
        <f t="shared" si="4"/>
        <v>0</v>
      </c>
      <c r="J116" s="74">
        <f t="shared" si="4"/>
        <v>0</v>
      </c>
      <c r="K116" s="21"/>
    </row>
    <row r="117" spans="1:11">
      <c r="A117" s="183"/>
      <c r="B117" s="184"/>
      <c r="C117" s="185"/>
      <c r="D117" s="21"/>
      <c r="E117" s="71" t="str">
        <f>IF(D117&gt;0,IF((LEFT(D117,2)=LEFT(Data!C$4,2)),"Intra","Inter"),"")</f>
        <v/>
      </c>
      <c r="F117" s="23"/>
      <c r="G117" s="176"/>
      <c r="H117" s="74">
        <f t="shared" si="3"/>
        <v>0</v>
      </c>
      <c r="I117" s="74">
        <f t="shared" si="4"/>
        <v>0</v>
      </c>
      <c r="J117" s="74">
        <f t="shared" si="4"/>
        <v>0</v>
      </c>
      <c r="K117" s="21"/>
    </row>
    <row r="118" spans="1:11">
      <c r="A118" s="183"/>
      <c r="B118" s="184"/>
      <c r="C118" s="185"/>
      <c r="D118" s="21"/>
      <c r="E118" s="71" t="str">
        <f>IF(D118&gt;0,IF((LEFT(D118,2)=LEFT(Data!C$4,2)),"Intra","Inter"),"")</f>
        <v/>
      </c>
      <c r="F118" s="23"/>
      <c r="G118" s="176"/>
      <c r="H118" s="74">
        <f t="shared" si="3"/>
        <v>0</v>
      </c>
      <c r="I118" s="74">
        <f t="shared" si="4"/>
        <v>0</v>
      </c>
      <c r="J118" s="74">
        <f t="shared" si="4"/>
        <v>0</v>
      </c>
      <c r="K118" s="21"/>
    </row>
    <row r="119" spans="1:11">
      <c r="A119" s="183"/>
      <c r="B119" s="184"/>
      <c r="C119" s="185"/>
      <c r="D119" s="21"/>
      <c r="E119" s="71" t="str">
        <f>IF(D119&gt;0,IF((LEFT(D119,2)=LEFT(Data!C$4,2)),"Intra","Inter"),"")</f>
        <v/>
      </c>
      <c r="F119" s="23"/>
      <c r="G119" s="176"/>
      <c r="H119" s="74">
        <f t="shared" si="3"/>
        <v>0</v>
      </c>
      <c r="I119" s="74">
        <f t="shared" si="4"/>
        <v>0</v>
      </c>
      <c r="J119" s="74">
        <f t="shared" si="4"/>
        <v>0</v>
      </c>
      <c r="K119" s="21"/>
    </row>
    <row r="120" spans="1:11">
      <c r="A120" s="183"/>
      <c r="B120" s="184"/>
      <c r="C120" s="185"/>
      <c r="D120" s="21"/>
      <c r="E120" s="71" t="str">
        <f>IF(D120&gt;0,IF((LEFT(D120,2)=LEFT(Data!C$4,2)),"Intra","Inter"),"")</f>
        <v/>
      </c>
      <c r="F120" s="23"/>
      <c r="G120" s="176"/>
      <c r="H120" s="74">
        <f t="shared" si="3"/>
        <v>0</v>
      </c>
      <c r="I120" s="74">
        <f t="shared" si="4"/>
        <v>0</v>
      </c>
      <c r="J120" s="74">
        <f t="shared" si="4"/>
        <v>0</v>
      </c>
      <c r="K120" s="21"/>
    </row>
    <row r="121" spans="1:11">
      <c r="A121" s="183"/>
      <c r="B121" s="184"/>
      <c r="C121" s="185"/>
      <c r="D121" s="21"/>
      <c r="E121" s="71" t="str">
        <f>IF(D121&gt;0,IF((LEFT(D121,2)=LEFT(Data!C$4,2)),"Intra","Inter"),"")</f>
        <v/>
      </c>
      <c r="F121" s="23"/>
      <c r="G121" s="176"/>
      <c r="H121" s="74">
        <f t="shared" si="3"/>
        <v>0</v>
      </c>
      <c r="I121" s="74">
        <f t="shared" si="4"/>
        <v>0</v>
      </c>
      <c r="J121" s="74">
        <f t="shared" si="4"/>
        <v>0</v>
      </c>
      <c r="K121" s="21"/>
    </row>
    <row r="122" spans="1:11">
      <c r="A122" s="183"/>
      <c r="B122" s="184"/>
      <c r="C122" s="185"/>
      <c r="D122" s="21"/>
      <c r="E122" s="71" t="str">
        <f>IF(D122&gt;0,IF((LEFT(D122,2)=LEFT(Data!C$4,2)),"Intra","Inter"),"")</f>
        <v/>
      </c>
      <c r="F122" s="23"/>
      <c r="G122" s="176"/>
      <c r="H122" s="74">
        <f t="shared" si="3"/>
        <v>0</v>
      </c>
      <c r="I122" s="74">
        <f t="shared" si="4"/>
        <v>0</v>
      </c>
      <c r="J122" s="74">
        <f t="shared" si="4"/>
        <v>0</v>
      </c>
      <c r="K122" s="21"/>
    </row>
    <row r="123" spans="1:11">
      <c r="A123" s="183"/>
      <c r="B123" s="184"/>
      <c r="C123" s="185"/>
      <c r="D123" s="21"/>
      <c r="E123" s="71" t="str">
        <f>IF(D123&gt;0,IF((LEFT(D123,2)=LEFT(Data!C$4,2)),"Intra","Inter"),"")</f>
        <v/>
      </c>
      <c r="F123" s="23"/>
      <c r="G123" s="176"/>
      <c r="H123" s="74">
        <f t="shared" si="3"/>
        <v>0</v>
      </c>
      <c r="I123" s="74">
        <f t="shared" si="4"/>
        <v>0</v>
      </c>
      <c r="J123" s="74">
        <f t="shared" si="4"/>
        <v>0</v>
      </c>
      <c r="K123" s="21"/>
    </row>
    <row r="124" spans="1:11">
      <c r="A124" s="183"/>
      <c r="B124" s="184"/>
      <c r="C124" s="185"/>
      <c r="D124" s="21"/>
      <c r="E124" s="71" t="str">
        <f>IF(D124&gt;0,IF((LEFT(D124,2)=LEFT(Data!C$4,2)),"Intra","Inter"),"")</f>
        <v/>
      </c>
      <c r="F124" s="23"/>
      <c r="G124" s="176"/>
      <c r="H124" s="74">
        <f t="shared" si="3"/>
        <v>0</v>
      </c>
      <c r="I124" s="74">
        <f t="shared" si="4"/>
        <v>0</v>
      </c>
      <c r="J124" s="74">
        <f t="shared" si="4"/>
        <v>0</v>
      </c>
      <c r="K124" s="21"/>
    </row>
    <row r="125" spans="1:11">
      <c r="A125" s="183"/>
      <c r="B125" s="184"/>
      <c r="C125" s="185"/>
      <c r="D125" s="21"/>
      <c r="E125" s="71" t="str">
        <f>IF(D125&gt;0,IF((LEFT(D125,2)=LEFT(Data!C$4,2)),"Intra","Inter"),"")</f>
        <v/>
      </c>
      <c r="F125" s="23"/>
      <c r="G125" s="176"/>
      <c r="H125" s="74">
        <f t="shared" si="3"/>
        <v>0</v>
      </c>
      <c r="I125" s="74">
        <f t="shared" si="4"/>
        <v>0</v>
      </c>
      <c r="J125" s="74">
        <f t="shared" si="4"/>
        <v>0</v>
      </c>
      <c r="K125" s="21"/>
    </row>
    <row r="126" spans="1:11">
      <c r="A126" s="183"/>
      <c r="B126" s="184"/>
      <c r="C126" s="185"/>
      <c r="D126" s="21"/>
      <c r="E126" s="71" t="str">
        <f>IF(D126&gt;0,IF((LEFT(D126,2)=LEFT(Data!C$4,2)),"Intra","Inter"),"")</f>
        <v/>
      </c>
      <c r="F126" s="23"/>
      <c r="G126" s="176"/>
      <c r="H126" s="74">
        <f t="shared" si="3"/>
        <v>0</v>
      </c>
      <c r="I126" s="74">
        <f t="shared" si="4"/>
        <v>0</v>
      </c>
      <c r="J126" s="74">
        <f t="shared" si="4"/>
        <v>0</v>
      </c>
      <c r="K126" s="21"/>
    </row>
    <row r="127" spans="1:11">
      <c r="A127" s="183"/>
      <c r="B127" s="184"/>
      <c r="C127" s="185"/>
      <c r="D127" s="21"/>
      <c r="E127" s="71" t="str">
        <f>IF(D127&gt;0,IF((LEFT(D127,2)=LEFT(Data!C$4,2)),"Intra","Inter"),"")</f>
        <v/>
      </c>
      <c r="F127" s="23"/>
      <c r="G127" s="176"/>
      <c r="H127" s="74">
        <f t="shared" si="3"/>
        <v>0</v>
      </c>
      <c r="I127" s="74">
        <f t="shared" si="4"/>
        <v>0</v>
      </c>
      <c r="J127" s="74">
        <f t="shared" si="4"/>
        <v>0</v>
      </c>
      <c r="K127" s="21"/>
    </row>
    <row r="128" spans="1:11">
      <c r="A128" s="183"/>
      <c r="B128" s="184"/>
      <c r="C128" s="185"/>
      <c r="D128" s="21"/>
      <c r="E128" s="71" t="str">
        <f>IF(D128&gt;0,IF((LEFT(D128,2)=LEFT(Data!C$4,2)),"Intra","Inter"),"")</f>
        <v/>
      </c>
      <c r="F128" s="23"/>
      <c r="G128" s="176"/>
      <c r="H128" s="74">
        <f t="shared" si="3"/>
        <v>0</v>
      </c>
      <c r="I128" s="74">
        <f t="shared" si="4"/>
        <v>0</v>
      </c>
      <c r="J128" s="74">
        <f t="shared" si="4"/>
        <v>0</v>
      </c>
      <c r="K128" s="21"/>
    </row>
    <row r="129" spans="1:11">
      <c r="A129" s="183"/>
      <c r="B129" s="184"/>
      <c r="C129" s="185"/>
      <c r="D129" s="21"/>
      <c r="E129" s="71" t="str">
        <f>IF(D129&gt;0,IF((LEFT(D129,2)=LEFT(Data!C$4,2)),"Intra","Inter"),"")</f>
        <v/>
      </c>
      <c r="F129" s="23"/>
      <c r="G129" s="176"/>
      <c r="H129" s="74">
        <f t="shared" si="3"/>
        <v>0</v>
      </c>
      <c r="I129" s="74">
        <f t="shared" si="4"/>
        <v>0</v>
      </c>
      <c r="J129" s="74">
        <f t="shared" si="4"/>
        <v>0</v>
      </c>
      <c r="K129" s="21"/>
    </row>
    <row r="130" spans="1:11">
      <c r="A130" s="183"/>
      <c r="B130" s="184"/>
      <c r="C130" s="185"/>
      <c r="D130" s="21"/>
      <c r="E130" s="71" t="str">
        <f>IF(D130&gt;0,IF((LEFT(D130,2)=LEFT(Data!C$4,2)),"Intra","Inter"),"")</f>
        <v/>
      </c>
      <c r="F130" s="23"/>
      <c r="G130" s="176"/>
      <c r="H130" s="74">
        <f t="shared" si="3"/>
        <v>0</v>
      </c>
      <c r="I130" s="74">
        <f t="shared" si="4"/>
        <v>0</v>
      </c>
      <c r="J130" s="74">
        <f t="shared" si="4"/>
        <v>0</v>
      </c>
      <c r="K130" s="21"/>
    </row>
    <row r="131" spans="1:11">
      <c r="A131" s="183"/>
      <c r="B131" s="184"/>
      <c r="C131" s="185"/>
      <c r="D131" s="21"/>
      <c r="E131" s="71" t="str">
        <f>IF(D131&gt;0,IF((LEFT(D131,2)=LEFT(Data!C$4,2)),"Intra","Inter"),"")</f>
        <v/>
      </c>
      <c r="F131" s="23"/>
      <c r="G131" s="176"/>
      <c r="H131" s="74">
        <f t="shared" si="3"/>
        <v>0</v>
      </c>
      <c r="I131" s="74">
        <f t="shared" si="4"/>
        <v>0</v>
      </c>
      <c r="J131" s="74">
        <f t="shared" si="4"/>
        <v>0</v>
      </c>
      <c r="K131" s="21"/>
    </row>
    <row r="132" spans="1:11">
      <c r="A132" s="183"/>
      <c r="B132" s="184"/>
      <c r="C132" s="185"/>
      <c r="D132" s="21"/>
      <c r="E132" s="71" t="str">
        <f>IF(D132&gt;0,IF((LEFT(D132,2)=LEFT(Data!C$4,2)),"Intra","Inter"),"")</f>
        <v/>
      </c>
      <c r="F132" s="23"/>
      <c r="G132" s="176"/>
      <c r="H132" s="74">
        <f t="shared" si="3"/>
        <v>0</v>
      </c>
      <c r="I132" s="74">
        <f t="shared" si="4"/>
        <v>0</v>
      </c>
      <c r="J132" s="74">
        <f t="shared" si="4"/>
        <v>0</v>
      </c>
      <c r="K132" s="21"/>
    </row>
    <row r="133" spans="1:11">
      <c r="A133" s="183"/>
      <c r="B133" s="184"/>
      <c r="C133" s="185"/>
      <c r="D133" s="21"/>
      <c r="E133" s="71" t="str">
        <f>IF(D133&gt;0,IF((LEFT(D133,2)=LEFT(Data!C$4,2)),"Intra","Inter"),"")</f>
        <v/>
      </c>
      <c r="F133" s="23"/>
      <c r="G133" s="176"/>
      <c r="H133" s="74">
        <f t="shared" si="3"/>
        <v>0</v>
      </c>
      <c r="I133" s="74">
        <f t="shared" si="4"/>
        <v>0</v>
      </c>
      <c r="J133" s="74">
        <f t="shared" si="4"/>
        <v>0</v>
      </c>
      <c r="K133" s="21"/>
    </row>
    <row r="134" spans="1:11">
      <c r="A134" s="183"/>
      <c r="B134" s="184"/>
      <c r="C134" s="185"/>
      <c r="D134" s="21"/>
      <c r="E134" s="71" t="str">
        <f>IF(D134&gt;0,IF((LEFT(D134,2)=LEFT(Data!C$4,2)),"Intra","Inter"),"")</f>
        <v/>
      </c>
      <c r="F134" s="23"/>
      <c r="G134" s="176"/>
      <c r="H134" s="74">
        <f t="shared" si="3"/>
        <v>0</v>
      </c>
      <c r="I134" s="74">
        <f t="shared" si="4"/>
        <v>0</v>
      </c>
      <c r="J134" s="74">
        <f t="shared" si="4"/>
        <v>0</v>
      </c>
      <c r="K134" s="21"/>
    </row>
    <row r="135" spans="1:11">
      <c r="A135" s="183"/>
      <c r="B135" s="184"/>
      <c r="C135" s="185"/>
      <c r="D135" s="21"/>
      <c r="E135" s="71" t="str">
        <f>IF(D135&gt;0,IF((LEFT(D135,2)=LEFT(Data!C$4,2)),"Intra","Inter"),"")</f>
        <v/>
      </c>
      <c r="F135" s="23"/>
      <c r="G135" s="176"/>
      <c r="H135" s="74">
        <f t="shared" si="3"/>
        <v>0</v>
      </c>
      <c r="I135" s="74">
        <f t="shared" si="4"/>
        <v>0</v>
      </c>
      <c r="J135" s="74">
        <f t="shared" si="4"/>
        <v>0</v>
      </c>
      <c r="K135" s="21"/>
    </row>
    <row r="136" spans="1:11">
      <c r="A136" s="183"/>
      <c r="B136" s="184"/>
      <c r="C136" s="185"/>
      <c r="D136" s="21"/>
      <c r="E136" s="71" t="str">
        <f>IF(D136&gt;0,IF((LEFT(D136,2)=LEFT(Data!C$4,2)),"Intra","Inter"),"")</f>
        <v/>
      </c>
      <c r="F136" s="23"/>
      <c r="G136" s="176"/>
      <c r="H136" s="74">
        <f t="shared" si="3"/>
        <v>0</v>
      </c>
      <c r="I136" s="74">
        <f t="shared" si="4"/>
        <v>0</v>
      </c>
      <c r="J136" s="74">
        <f t="shared" si="4"/>
        <v>0</v>
      </c>
      <c r="K136" s="21"/>
    </row>
    <row r="137" spans="1:11">
      <c r="A137" s="183"/>
      <c r="B137" s="184"/>
      <c r="C137" s="185"/>
      <c r="D137" s="21"/>
      <c r="E137" s="71" t="str">
        <f>IF(D137&gt;0,IF((LEFT(D137,2)=LEFT(Data!C$4,2)),"Intra","Inter"),"")</f>
        <v/>
      </c>
      <c r="F137" s="23"/>
      <c r="G137" s="176"/>
      <c r="H137" s="74">
        <f t="shared" ref="H137:H200" si="5">IF($E137="inter",IF($F137&lt;&gt;"Exempt",IF($F137&lt;&gt;"Non GST",($G137*($F137)),(0)),(0)),(0))</f>
        <v>0</v>
      </c>
      <c r="I137" s="74">
        <f t="shared" ref="I137:J200" si="6">IF($E137="intra",IF($F137&lt;&gt;"Exempt",IF($F137&lt;&gt;"Non GST",($G137*($F137/2)),(0)),(0)),(0))</f>
        <v>0</v>
      </c>
      <c r="J137" s="74">
        <f t="shared" si="6"/>
        <v>0</v>
      </c>
      <c r="K137" s="21"/>
    </row>
    <row r="138" spans="1:11">
      <c r="A138" s="183"/>
      <c r="B138" s="184"/>
      <c r="C138" s="185"/>
      <c r="D138" s="21"/>
      <c r="E138" s="71" t="str">
        <f>IF(D138&gt;0,IF((LEFT(D138,2)=LEFT(Data!C$4,2)),"Intra","Inter"),"")</f>
        <v/>
      </c>
      <c r="F138" s="23"/>
      <c r="G138" s="176"/>
      <c r="H138" s="74">
        <f t="shared" si="5"/>
        <v>0</v>
      </c>
      <c r="I138" s="74">
        <f t="shared" si="6"/>
        <v>0</v>
      </c>
      <c r="J138" s="74">
        <f t="shared" si="6"/>
        <v>0</v>
      </c>
      <c r="K138" s="21"/>
    </row>
    <row r="139" spans="1:11">
      <c r="A139" s="183"/>
      <c r="B139" s="184"/>
      <c r="C139" s="185"/>
      <c r="D139" s="21"/>
      <c r="E139" s="71" t="str">
        <f>IF(D139&gt;0,IF((LEFT(D139,2)=LEFT(Data!C$4,2)),"Intra","Inter"),"")</f>
        <v/>
      </c>
      <c r="F139" s="23"/>
      <c r="G139" s="176"/>
      <c r="H139" s="74">
        <f t="shared" si="5"/>
        <v>0</v>
      </c>
      <c r="I139" s="74">
        <f t="shared" si="6"/>
        <v>0</v>
      </c>
      <c r="J139" s="74">
        <f t="shared" si="6"/>
        <v>0</v>
      </c>
      <c r="K139" s="21"/>
    </row>
    <row r="140" spans="1:11">
      <c r="A140" s="183"/>
      <c r="B140" s="184"/>
      <c r="C140" s="185"/>
      <c r="D140" s="21"/>
      <c r="E140" s="71" t="str">
        <f>IF(D140&gt;0,IF((LEFT(D140,2)=LEFT(Data!C$4,2)),"Intra","Inter"),"")</f>
        <v/>
      </c>
      <c r="F140" s="23"/>
      <c r="G140" s="176"/>
      <c r="H140" s="74">
        <f t="shared" si="5"/>
        <v>0</v>
      </c>
      <c r="I140" s="74">
        <f t="shared" si="6"/>
        <v>0</v>
      </c>
      <c r="J140" s="74">
        <f t="shared" si="6"/>
        <v>0</v>
      </c>
      <c r="K140" s="21"/>
    </row>
    <row r="141" spans="1:11">
      <c r="A141" s="183"/>
      <c r="B141" s="184"/>
      <c r="C141" s="185"/>
      <c r="D141" s="21"/>
      <c r="E141" s="71" t="str">
        <f>IF(D141&gt;0,IF((LEFT(D141,2)=LEFT(Data!C$4,2)),"Intra","Inter"),"")</f>
        <v/>
      </c>
      <c r="F141" s="23"/>
      <c r="G141" s="176"/>
      <c r="H141" s="74">
        <f t="shared" si="5"/>
        <v>0</v>
      </c>
      <c r="I141" s="74">
        <f t="shared" si="6"/>
        <v>0</v>
      </c>
      <c r="J141" s="74">
        <f t="shared" si="6"/>
        <v>0</v>
      </c>
      <c r="K141" s="21"/>
    </row>
    <row r="142" spans="1:11">
      <c r="A142" s="183"/>
      <c r="B142" s="184"/>
      <c r="C142" s="185"/>
      <c r="D142" s="21"/>
      <c r="E142" s="71" t="str">
        <f>IF(D142&gt;0,IF((LEFT(D142,2)=LEFT(Data!C$4,2)),"Intra","Inter"),"")</f>
        <v/>
      </c>
      <c r="F142" s="23"/>
      <c r="G142" s="176"/>
      <c r="H142" s="74">
        <f t="shared" si="5"/>
        <v>0</v>
      </c>
      <c r="I142" s="74">
        <f t="shared" si="6"/>
        <v>0</v>
      </c>
      <c r="J142" s="74">
        <f t="shared" si="6"/>
        <v>0</v>
      </c>
      <c r="K142" s="21"/>
    </row>
    <row r="143" spans="1:11">
      <c r="A143" s="183"/>
      <c r="B143" s="184"/>
      <c r="C143" s="185"/>
      <c r="D143" s="21"/>
      <c r="E143" s="71" t="str">
        <f>IF(D143&gt;0,IF((LEFT(D143,2)=LEFT(Data!C$4,2)),"Intra","Inter"),"")</f>
        <v/>
      </c>
      <c r="F143" s="23"/>
      <c r="G143" s="176"/>
      <c r="H143" s="74">
        <f t="shared" si="5"/>
        <v>0</v>
      </c>
      <c r="I143" s="74">
        <f t="shared" si="6"/>
        <v>0</v>
      </c>
      <c r="J143" s="74">
        <f t="shared" si="6"/>
        <v>0</v>
      </c>
      <c r="K143" s="21"/>
    </row>
    <row r="144" spans="1:11">
      <c r="A144" s="183"/>
      <c r="B144" s="184"/>
      <c r="C144" s="185"/>
      <c r="D144" s="21"/>
      <c r="E144" s="71" t="str">
        <f>IF(D144&gt;0,IF((LEFT(D144,2)=LEFT(Data!C$4,2)),"Intra","Inter"),"")</f>
        <v/>
      </c>
      <c r="F144" s="23"/>
      <c r="G144" s="176"/>
      <c r="H144" s="74">
        <f t="shared" si="5"/>
        <v>0</v>
      </c>
      <c r="I144" s="74">
        <f t="shared" si="6"/>
        <v>0</v>
      </c>
      <c r="J144" s="74">
        <f t="shared" si="6"/>
        <v>0</v>
      </c>
      <c r="K144" s="21"/>
    </row>
    <row r="145" spans="1:11">
      <c r="A145" s="183"/>
      <c r="B145" s="184"/>
      <c r="C145" s="185"/>
      <c r="D145" s="21"/>
      <c r="E145" s="71" t="str">
        <f>IF(D145&gt;0,IF((LEFT(D145,2)=LEFT(Data!C$4,2)),"Intra","Inter"),"")</f>
        <v/>
      </c>
      <c r="F145" s="23"/>
      <c r="G145" s="176"/>
      <c r="H145" s="74">
        <f t="shared" si="5"/>
        <v>0</v>
      </c>
      <c r="I145" s="74">
        <f t="shared" si="6"/>
        <v>0</v>
      </c>
      <c r="J145" s="74">
        <f t="shared" si="6"/>
        <v>0</v>
      </c>
      <c r="K145" s="21"/>
    </row>
    <row r="146" spans="1:11">
      <c r="A146" s="183"/>
      <c r="B146" s="184"/>
      <c r="C146" s="185"/>
      <c r="D146" s="21"/>
      <c r="E146" s="71" t="str">
        <f>IF(D146&gt;0,IF((LEFT(D146,2)=LEFT(Data!C$4,2)),"Intra","Inter"),"")</f>
        <v/>
      </c>
      <c r="F146" s="23"/>
      <c r="G146" s="176"/>
      <c r="H146" s="74">
        <f t="shared" si="5"/>
        <v>0</v>
      </c>
      <c r="I146" s="74">
        <f t="shared" si="6"/>
        <v>0</v>
      </c>
      <c r="J146" s="74">
        <f t="shared" si="6"/>
        <v>0</v>
      </c>
      <c r="K146" s="21"/>
    </row>
    <row r="147" spans="1:11">
      <c r="A147" s="183"/>
      <c r="B147" s="184"/>
      <c r="C147" s="185"/>
      <c r="D147" s="21"/>
      <c r="E147" s="71" t="str">
        <f>IF(D147&gt;0,IF((LEFT(D147,2)=LEFT(Data!C$4,2)),"Intra","Inter"),"")</f>
        <v/>
      </c>
      <c r="F147" s="23"/>
      <c r="G147" s="176"/>
      <c r="H147" s="74">
        <f t="shared" si="5"/>
        <v>0</v>
      </c>
      <c r="I147" s="74">
        <f t="shared" si="6"/>
        <v>0</v>
      </c>
      <c r="J147" s="74">
        <f t="shared" si="6"/>
        <v>0</v>
      </c>
      <c r="K147" s="21"/>
    </row>
    <row r="148" spans="1:11">
      <c r="A148" s="183"/>
      <c r="B148" s="184"/>
      <c r="C148" s="185"/>
      <c r="D148" s="21"/>
      <c r="E148" s="71" t="str">
        <f>IF(D148&gt;0,IF((LEFT(D148,2)=LEFT(Data!C$4,2)),"Intra","Inter"),"")</f>
        <v/>
      </c>
      <c r="F148" s="23"/>
      <c r="G148" s="176"/>
      <c r="H148" s="74">
        <f t="shared" si="5"/>
        <v>0</v>
      </c>
      <c r="I148" s="74">
        <f t="shared" si="6"/>
        <v>0</v>
      </c>
      <c r="J148" s="74">
        <f t="shared" si="6"/>
        <v>0</v>
      </c>
      <c r="K148" s="21"/>
    </row>
    <row r="149" spans="1:11">
      <c r="A149" s="183"/>
      <c r="B149" s="184"/>
      <c r="C149" s="185"/>
      <c r="D149" s="21"/>
      <c r="E149" s="71" t="str">
        <f>IF(D149&gt;0,IF((LEFT(D149,2)=LEFT(Data!C$4,2)),"Intra","Inter"),"")</f>
        <v/>
      </c>
      <c r="F149" s="23"/>
      <c r="G149" s="176"/>
      <c r="H149" s="74">
        <f t="shared" si="5"/>
        <v>0</v>
      </c>
      <c r="I149" s="74">
        <f t="shared" si="6"/>
        <v>0</v>
      </c>
      <c r="J149" s="74">
        <f t="shared" si="6"/>
        <v>0</v>
      </c>
      <c r="K149" s="21"/>
    </row>
    <row r="150" spans="1:11">
      <c r="A150" s="183"/>
      <c r="B150" s="184"/>
      <c r="C150" s="185"/>
      <c r="D150" s="21"/>
      <c r="E150" s="71" t="str">
        <f>IF(D150&gt;0,IF((LEFT(D150,2)=LEFT(Data!C$4,2)),"Intra","Inter"),"")</f>
        <v/>
      </c>
      <c r="F150" s="23"/>
      <c r="G150" s="176"/>
      <c r="H150" s="74">
        <f t="shared" si="5"/>
        <v>0</v>
      </c>
      <c r="I150" s="74">
        <f t="shared" si="6"/>
        <v>0</v>
      </c>
      <c r="J150" s="74">
        <f t="shared" si="6"/>
        <v>0</v>
      </c>
      <c r="K150" s="21"/>
    </row>
    <row r="151" spans="1:11">
      <c r="A151" s="183"/>
      <c r="B151" s="184"/>
      <c r="C151" s="185"/>
      <c r="D151" s="21"/>
      <c r="E151" s="71" t="str">
        <f>IF(D151&gt;0,IF((LEFT(D151,2)=LEFT(Data!C$4,2)),"Intra","Inter"),"")</f>
        <v/>
      </c>
      <c r="F151" s="23"/>
      <c r="G151" s="176"/>
      <c r="H151" s="74">
        <f t="shared" si="5"/>
        <v>0</v>
      </c>
      <c r="I151" s="74">
        <f t="shared" si="6"/>
        <v>0</v>
      </c>
      <c r="J151" s="74">
        <f t="shared" si="6"/>
        <v>0</v>
      </c>
      <c r="K151" s="21"/>
    </row>
    <row r="152" spans="1:11">
      <c r="A152" s="183"/>
      <c r="B152" s="184"/>
      <c r="C152" s="185"/>
      <c r="D152" s="21"/>
      <c r="E152" s="71" t="str">
        <f>IF(D152&gt;0,IF((LEFT(D152,2)=LEFT(Data!C$4,2)),"Intra","Inter"),"")</f>
        <v/>
      </c>
      <c r="F152" s="23"/>
      <c r="G152" s="176"/>
      <c r="H152" s="74">
        <f t="shared" si="5"/>
        <v>0</v>
      </c>
      <c r="I152" s="74">
        <f t="shared" si="6"/>
        <v>0</v>
      </c>
      <c r="J152" s="74">
        <f t="shared" si="6"/>
        <v>0</v>
      </c>
      <c r="K152" s="21"/>
    </row>
    <row r="153" spans="1:11">
      <c r="A153" s="183"/>
      <c r="B153" s="184"/>
      <c r="C153" s="185"/>
      <c r="D153" s="21"/>
      <c r="E153" s="71" t="str">
        <f>IF(D153&gt;0,IF((LEFT(D153,2)=LEFT(Data!C$4,2)),"Intra","Inter"),"")</f>
        <v/>
      </c>
      <c r="F153" s="23"/>
      <c r="G153" s="176"/>
      <c r="H153" s="74">
        <f t="shared" si="5"/>
        <v>0</v>
      </c>
      <c r="I153" s="74">
        <f t="shared" si="6"/>
        <v>0</v>
      </c>
      <c r="J153" s="74">
        <f t="shared" si="6"/>
        <v>0</v>
      </c>
      <c r="K153" s="21"/>
    </row>
    <row r="154" spans="1:11">
      <c r="A154" s="183"/>
      <c r="B154" s="184"/>
      <c r="C154" s="185"/>
      <c r="D154" s="21"/>
      <c r="E154" s="71" t="str">
        <f>IF(D154&gt;0,IF((LEFT(D154,2)=LEFT(Data!C$4,2)),"Intra","Inter"),"")</f>
        <v/>
      </c>
      <c r="F154" s="23"/>
      <c r="G154" s="176"/>
      <c r="H154" s="74">
        <f t="shared" si="5"/>
        <v>0</v>
      </c>
      <c r="I154" s="74">
        <f t="shared" si="6"/>
        <v>0</v>
      </c>
      <c r="J154" s="74">
        <f t="shared" si="6"/>
        <v>0</v>
      </c>
      <c r="K154" s="21"/>
    </row>
    <row r="155" spans="1:11">
      <c r="A155" s="183"/>
      <c r="B155" s="184"/>
      <c r="C155" s="185"/>
      <c r="D155" s="21"/>
      <c r="E155" s="71" t="str">
        <f>IF(D155&gt;0,IF((LEFT(D155,2)=LEFT(Data!C$4,2)),"Intra","Inter"),"")</f>
        <v/>
      </c>
      <c r="F155" s="23"/>
      <c r="G155" s="176"/>
      <c r="H155" s="74">
        <f t="shared" si="5"/>
        <v>0</v>
      </c>
      <c r="I155" s="74">
        <f t="shared" si="6"/>
        <v>0</v>
      </c>
      <c r="J155" s="74">
        <f t="shared" si="6"/>
        <v>0</v>
      </c>
      <c r="K155" s="21"/>
    </row>
    <row r="156" spans="1:11">
      <c r="A156" s="183"/>
      <c r="B156" s="184"/>
      <c r="C156" s="185"/>
      <c r="D156" s="21"/>
      <c r="E156" s="71" t="str">
        <f>IF(D156&gt;0,IF((LEFT(D156,2)=LEFT(Data!C$4,2)),"Intra","Inter"),"")</f>
        <v/>
      </c>
      <c r="F156" s="23"/>
      <c r="G156" s="176"/>
      <c r="H156" s="74">
        <f t="shared" si="5"/>
        <v>0</v>
      </c>
      <c r="I156" s="74">
        <f t="shared" si="6"/>
        <v>0</v>
      </c>
      <c r="J156" s="74">
        <f t="shared" si="6"/>
        <v>0</v>
      </c>
      <c r="K156" s="21"/>
    </row>
    <row r="157" spans="1:11">
      <c r="A157" s="183"/>
      <c r="B157" s="184"/>
      <c r="C157" s="185"/>
      <c r="D157" s="21"/>
      <c r="E157" s="71" t="str">
        <f>IF(D157&gt;0,IF((LEFT(D157,2)=LEFT(Data!C$4,2)),"Intra","Inter"),"")</f>
        <v/>
      </c>
      <c r="F157" s="23"/>
      <c r="G157" s="176"/>
      <c r="H157" s="74">
        <f t="shared" si="5"/>
        <v>0</v>
      </c>
      <c r="I157" s="74">
        <f t="shared" si="6"/>
        <v>0</v>
      </c>
      <c r="J157" s="74">
        <f t="shared" si="6"/>
        <v>0</v>
      </c>
      <c r="K157" s="21"/>
    </row>
    <row r="158" spans="1:11">
      <c r="A158" s="183"/>
      <c r="B158" s="184"/>
      <c r="C158" s="185"/>
      <c r="D158" s="21"/>
      <c r="E158" s="71" t="str">
        <f>IF(D158&gt;0,IF((LEFT(D158,2)=LEFT(Data!C$4,2)),"Intra","Inter"),"")</f>
        <v/>
      </c>
      <c r="F158" s="23"/>
      <c r="G158" s="176"/>
      <c r="H158" s="74">
        <f t="shared" si="5"/>
        <v>0</v>
      </c>
      <c r="I158" s="74">
        <f t="shared" si="6"/>
        <v>0</v>
      </c>
      <c r="J158" s="74">
        <f t="shared" si="6"/>
        <v>0</v>
      </c>
      <c r="K158" s="21"/>
    </row>
    <row r="159" spans="1:11">
      <c r="A159" s="183"/>
      <c r="B159" s="184"/>
      <c r="C159" s="185"/>
      <c r="D159" s="21"/>
      <c r="E159" s="71" t="str">
        <f>IF(D159&gt;0,IF((LEFT(D159,2)=LEFT(Data!C$4,2)),"Intra","Inter"),"")</f>
        <v/>
      </c>
      <c r="F159" s="23"/>
      <c r="G159" s="176"/>
      <c r="H159" s="74">
        <f t="shared" si="5"/>
        <v>0</v>
      </c>
      <c r="I159" s="74">
        <f t="shared" si="6"/>
        <v>0</v>
      </c>
      <c r="J159" s="74">
        <f t="shared" si="6"/>
        <v>0</v>
      </c>
      <c r="K159" s="21"/>
    </row>
    <row r="160" spans="1:11">
      <c r="A160" s="183"/>
      <c r="B160" s="184"/>
      <c r="C160" s="185"/>
      <c r="D160" s="21"/>
      <c r="E160" s="71" t="str">
        <f>IF(D160&gt;0,IF((LEFT(D160,2)=LEFT(Data!C$4,2)),"Intra","Inter"),"")</f>
        <v/>
      </c>
      <c r="F160" s="23"/>
      <c r="G160" s="176"/>
      <c r="H160" s="74">
        <f t="shared" si="5"/>
        <v>0</v>
      </c>
      <c r="I160" s="74">
        <f t="shared" si="6"/>
        <v>0</v>
      </c>
      <c r="J160" s="74">
        <f t="shared" si="6"/>
        <v>0</v>
      </c>
      <c r="K160" s="21"/>
    </row>
    <row r="161" spans="1:11">
      <c r="A161" s="183"/>
      <c r="B161" s="184"/>
      <c r="C161" s="185"/>
      <c r="D161" s="21"/>
      <c r="E161" s="71" t="str">
        <f>IF(D161&gt;0,IF((LEFT(D161,2)=LEFT(Data!C$4,2)),"Intra","Inter"),"")</f>
        <v/>
      </c>
      <c r="F161" s="23"/>
      <c r="G161" s="176"/>
      <c r="H161" s="74">
        <f t="shared" si="5"/>
        <v>0</v>
      </c>
      <c r="I161" s="74">
        <f t="shared" si="6"/>
        <v>0</v>
      </c>
      <c r="J161" s="74">
        <f t="shared" si="6"/>
        <v>0</v>
      </c>
      <c r="K161" s="21"/>
    </row>
    <row r="162" spans="1:11">
      <c r="A162" s="183"/>
      <c r="B162" s="184"/>
      <c r="C162" s="185"/>
      <c r="D162" s="21"/>
      <c r="E162" s="71" t="str">
        <f>IF(D162&gt;0,IF((LEFT(D162,2)=LEFT(Data!C$4,2)),"Intra","Inter"),"")</f>
        <v/>
      </c>
      <c r="F162" s="23"/>
      <c r="G162" s="176"/>
      <c r="H162" s="74">
        <f t="shared" si="5"/>
        <v>0</v>
      </c>
      <c r="I162" s="74">
        <f t="shared" si="6"/>
        <v>0</v>
      </c>
      <c r="J162" s="74">
        <f t="shared" si="6"/>
        <v>0</v>
      </c>
      <c r="K162" s="21"/>
    </row>
    <row r="163" spans="1:11">
      <c r="A163" s="183"/>
      <c r="B163" s="184"/>
      <c r="C163" s="185"/>
      <c r="D163" s="21"/>
      <c r="E163" s="71" t="str">
        <f>IF(D163&gt;0,IF((LEFT(D163,2)=LEFT(Data!C$4,2)),"Intra","Inter"),"")</f>
        <v/>
      </c>
      <c r="F163" s="23"/>
      <c r="G163" s="176"/>
      <c r="H163" s="74">
        <f t="shared" si="5"/>
        <v>0</v>
      </c>
      <c r="I163" s="74">
        <f t="shared" si="6"/>
        <v>0</v>
      </c>
      <c r="J163" s="74">
        <f t="shared" si="6"/>
        <v>0</v>
      </c>
      <c r="K163" s="21"/>
    </row>
    <row r="164" spans="1:11">
      <c r="A164" s="183"/>
      <c r="B164" s="184"/>
      <c r="C164" s="185"/>
      <c r="D164" s="21"/>
      <c r="E164" s="71" t="str">
        <f>IF(D164&gt;0,IF((LEFT(D164,2)=LEFT(Data!C$4,2)),"Intra","Inter"),"")</f>
        <v/>
      </c>
      <c r="F164" s="23"/>
      <c r="G164" s="176"/>
      <c r="H164" s="74">
        <f t="shared" si="5"/>
        <v>0</v>
      </c>
      <c r="I164" s="74">
        <f t="shared" si="6"/>
        <v>0</v>
      </c>
      <c r="J164" s="74">
        <f t="shared" si="6"/>
        <v>0</v>
      </c>
      <c r="K164" s="21"/>
    </row>
    <row r="165" spans="1:11">
      <c r="A165" s="183"/>
      <c r="B165" s="184"/>
      <c r="C165" s="185"/>
      <c r="D165" s="21"/>
      <c r="E165" s="71" t="str">
        <f>IF(D165&gt;0,IF((LEFT(D165,2)=LEFT(Data!C$4,2)),"Intra","Inter"),"")</f>
        <v/>
      </c>
      <c r="F165" s="23"/>
      <c r="G165" s="176"/>
      <c r="H165" s="74">
        <f t="shared" si="5"/>
        <v>0</v>
      </c>
      <c r="I165" s="74">
        <f t="shared" si="6"/>
        <v>0</v>
      </c>
      <c r="J165" s="74">
        <f t="shared" si="6"/>
        <v>0</v>
      </c>
      <c r="K165" s="21"/>
    </row>
    <row r="166" spans="1:11">
      <c r="A166" s="183"/>
      <c r="B166" s="184"/>
      <c r="C166" s="185"/>
      <c r="D166" s="21"/>
      <c r="E166" s="71" t="str">
        <f>IF(D166&gt;0,IF((LEFT(D166,2)=LEFT(Data!C$4,2)),"Intra","Inter"),"")</f>
        <v/>
      </c>
      <c r="F166" s="23"/>
      <c r="G166" s="176"/>
      <c r="H166" s="74">
        <f t="shared" si="5"/>
        <v>0</v>
      </c>
      <c r="I166" s="74">
        <f t="shared" si="6"/>
        <v>0</v>
      </c>
      <c r="J166" s="74">
        <f t="shared" si="6"/>
        <v>0</v>
      </c>
      <c r="K166" s="21"/>
    </row>
    <row r="167" spans="1:11">
      <c r="A167" s="183"/>
      <c r="B167" s="184"/>
      <c r="C167" s="185"/>
      <c r="D167" s="21"/>
      <c r="E167" s="71" t="str">
        <f>IF(D167&gt;0,IF((LEFT(D167,2)=LEFT(Data!C$4,2)),"Intra","Inter"),"")</f>
        <v/>
      </c>
      <c r="F167" s="23"/>
      <c r="G167" s="176"/>
      <c r="H167" s="74">
        <f t="shared" si="5"/>
        <v>0</v>
      </c>
      <c r="I167" s="74">
        <f t="shared" si="6"/>
        <v>0</v>
      </c>
      <c r="J167" s="74">
        <f t="shared" si="6"/>
        <v>0</v>
      </c>
      <c r="K167" s="21"/>
    </row>
    <row r="168" spans="1:11">
      <c r="A168" s="183"/>
      <c r="B168" s="184"/>
      <c r="C168" s="185"/>
      <c r="D168" s="21"/>
      <c r="E168" s="71" t="str">
        <f>IF(D168&gt;0,IF((LEFT(D168,2)=LEFT(Data!C$4,2)),"Intra","Inter"),"")</f>
        <v/>
      </c>
      <c r="F168" s="23"/>
      <c r="G168" s="176"/>
      <c r="H168" s="74">
        <f t="shared" si="5"/>
        <v>0</v>
      </c>
      <c r="I168" s="74">
        <f t="shared" si="6"/>
        <v>0</v>
      </c>
      <c r="J168" s="74">
        <f t="shared" si="6"/>
        <v>0</v>
      </c>
      <c r="K168" s="21"/>
    </row>
    <row r="169" spans="1:11">
      <c r="A169" s="183"/>
      <c r="B169" s="184"/>
      <c r="C169" s="185"/>
      <c r="D169" s="21"/>
      <c r="E169" s="71" t="str">
        <f>IF(D169&gt;0,IF((LEFT(D169,2)=LEFT(Data!C$4,2)),"Intra","Inter"),"")</f>
        <v/>
      </c>
      <c r="F169" s="23"/>
      <c r="G169" s="176"/>
      <c r="H169" s="74">
        <f t="shared" si="5"/>
        <v>0</v>
      </c>
      <c r="I169" s="74">
        <f t="shared" si="6"/>
        <v>0</v>
      </c>
      <c r="J169" s="74">
        <f t="shared" si="6"/>
        <v>0</v>
      </c>
      <c r="K169" s="21"/>
    </row>
    <row r="170" spans="1:11">
      <c r="A170" s="183"/>
      <c r="B170" s="184"/>
      <c r="C170" s="185"/>
      <c r="D170" s="21"/>
      <c r="E170" s="71" t="str">
        <f>IF(D170&gt;0,IF((LEFT(D170,2)=LEFT(Data!C$4,2)),"Intra","Inter"),"")</f>
        <v/>
      </c>
      <c r="F170" s="23"/>
      <c r="G170" s="176"/>
      <c r="H170" s="74">
        <f t="shared" si="5"/>
        <v>0</v>
      </c>
      <c r="I170" s="74">
        <f t="shared" si="6"/>
        <v>0</v>
      </c>
      <c r="J170" s="74">
        <f t="shared" si="6"/>
        <v>0</v>
      </c>
      <c r="K170" s="21"/>
    </row>
    <row r="171" spans="1:11">
      <c r="A171" s="183"/>
      <c r="B171" s="184"/>
      <c r="C171" s="185"/>
      <c r="D171" s="21"/>
      <c r="E171" s="71" t="str">
        <f>IF(D171&gt;0,IF((LEFT(D171,2)=LEFT(Data!C$4,2)),"Intra","Inter"),"")</f>
        <v/>
      </c>
      <c r="F171" s="23"/>
      <c r="G171" s="176"/>
      <c r="H171" s="74">
        <f t="shared" si="5"/>
        <v>0</v>
      </c>
      <c r="I171" s="74">
        <f t="shared" si="6"/>
        <v>0</v>
      </c>
      <c r="J171" s="74">
        <f t="shared" si="6"/>
        <v>0</v>
      </c>
      <c r="K171" s="21"/>
    </row>
    <row r="172" spans="1:11">
      <c r="A172" s="183"/>
      <c r="B172" s="184"/>
      <c r="C172" s="185"/>
      <c r="D172" s="21"/>
      <c r="E172" s="71" t="str">
        <f>IF(D172&gt;0,IF((LEFT(D172,2)=LEFT(Data!C$4,2)),"Intra","Inter"),"")</f>
        <v/>
      </c>
      <c r="F172" s="23"/>
      <c r="G172" s="176"/>
      <c r="H172" s="74">
        <f t="shared" si="5"/>
        <v>0</v>
      </c>
      <c r="I172" s="74">
        <f t="shared" si="6"/>
        <v>0</v>
      </c>
      <c r="J172" s="74">
        <f t="shared" si="6"/>
        <v>0</v>
      </c>
      <c r="K172" s="21"/>
    </row>
    <row r="173" spans="1:11">
      <c r="A173" s="183"/>
      <c r="B173" s="184"/>
      <c r="C173" s="185"/>
      <c r="D173" s="21"/>
      <c r="E173" s="71" t="str">
        <f>IF(D173&gt;0,IF((LEFT(D173,2)=LEFT(Data!C$4,2)),"Intra","Inter"),"")</f>
        <v/>
      </c>
      <c r="F173" s="23"/>
      <c r="G173" s="176"/>
      <c r="H173" s="74">
        <f t="shared" si="5"/>
        <v>0</v>
      </c>
      <c r="I173" s="74">
        <f t="shared" si="6"/>
        <v>0</v>
      </c>
      <c r="J173" s="74">
        <f t="shared" si="6"/>
        <v>0</v>
      </c>
      <c r="K173" s="21"/>
    </row>
    <row r="174" spans="1:11">
      <c r="A174" s="183"/>
      <c r="B174" s="184"/>
      <c r="C174" s="185"/>
      <c r="D174" s="21"/>
      <c r="E174" s="71" t="str">
        <f>IF(D174&gt;0,IF((LEFT(D174,2)=LEFT(Data!C$4,2)),"Intra","Inter"),"")</f>
        <v/>
      </c>
      <c r="F174" s="23"/>
      <c r="G174" s="176"/>
      <c r="H174" s="74">
        <f t="shared" si="5"/>
        <v>0</v>
      </c>
      <c r="I174" s="74">
        <f t="shared" si="6"/>
        <v>0</v>
      </c>
      <c r="J174" s="74">
        <f t="shared" si="6"/>
        <v>0</v>
      </c>
      <c r="K174" s="21"/>
    </row>
    <row r="175" spans="1:11">
      <c r="A175" s="183"/>
      <c r="B175" s="184"/>
      <c r="C175" s="185"/>
      <c r="D175" s="21"/>
      <c r="E175" s="71" t="str">
        <f>IF(D175&gt;0,IF((LEFT(D175,2)=LEFT(Data!C$4,2)),"Intra","Inter"),"")</f>
        <v/>
      </c>
      <c r="F175" s="23"/>
      <c r="G175" s="176"/>
      <c r="H175" s="74">
        <f t="shared" si="5"/>
        <v>0</v>
      </c>
      <c r="I175" s="74">
        <f t="shared" si="6"/>
        <v>0</v>
      </c>
      <c r="J175" s="74">
        <f t="shared" si="6"/>
        <v>0</v>
      </c>
      <c r="K175" s="21"/>
    </row>
    <row r="176" spans="1:11">
      <c r="A176" s="183"/>
      <c r="B176" s="184"/>
      <c r="C176" s="185"/>
      <c r="D176" s="21"/>
      <c r="E176" s="71" t="str">
        <f>IF(D176&gt;0,IF((LEFT(D176,2)=LEFT(Data!C$4,2)),"Intra","Inter"),"")</f>
        <v/>
      </c>
      <c r="F176" s="23"/>
      <c r="G176" s="176"/>
      <c r="H176" s="74">
        <f t="shared" si="5"/>
        <v>0</v>
      </c>
      <c r="I176" s="74">
        <f t="shared" si="6"/>
        <v>0</v>
      </c>
      <c r="J176" s="74">
        <f t="shared" si="6"/>
        <v>0</v>
      </c>
      <c r="K176" s="21"/>
    </row>
    <row r="177" spans="1:11">
      <c r="A177" s="183"/>
      <c r="B177" s="184"/>
      <c r="C177" s="185"/>
      <c r="D177" s="21"/>
      <c r="E177" s="71" t="str">
        <f>IF(D177&gt;0,IF((LEFT(D177,2)=LEFT(Data!C$4,2)),"Intra","Inter"),"")</f>
        <v/>
      </c>
      <c r="F177" s="23"/>
      <c r="G177" s="176"/>
      <c r="H177" s="74">
        <f t="shared" si="5"/>
        <v>0</v>
      </c>
      <c r="I177" s="74">
        <f t="shared" si="6"/>
        <v>0</v>
      </c>
      <c r="J177" s="74">
        <f t="shared" si="6"/>
        <v>0</v>
      </c>
      <c r="K177" s="21"/>
    </row>
    <row r="178" spans="1:11">
      <c r="A178" s="183"/>
      <c r="B178" s="184"/>
      <c r="C178" s="185"/>
      <c r="D178" s="21"/>
      <c r="E178" s="71" t="str">
        <f>IF(D178&gt;0,IF((LEFT(D178,2)=LEFT(Data!C$4,2)),"Intra","Inter"),"")</f>
        <v/>
      </c>
      <c r="F178" s="23"/>
      <c r="G178" s="176"/>
      <c r="H178" s="74">
        <f t="shared" si="5"/>
        <v>0</v>
      </c>
      <c r="I178" s="74">
        <f t="shared" si="6"/>
        <v>0</v>
      </c>
      <c r="J178" s="74">
        <f t="shared" si="6"/>
        <v>0</v>
      </c>
      <c r="K178" s="21"/>
    </row>
    <row r="179" spans="1:11">
      <c r="A179" s="183"/>
      <c r="B179" s="184"/>
      <c r="C179" s="185"/>
      <c r="D179" s="21"/>
      <c r="E179" s="71" t="str">
        <f>IF(D179&gt;0,IF((LEFT(D179,2)=LEFT(Data!C$4,2)),"Intra","Inter"),"")</f>
        <v/>
      </c>
      <c r="F179" s="23"/>
      <c r="G179" s="176"/>
      <c r="H179" s="74">
        <f t="shared" si="5"/>
        <v>0</v>
      </c>
      <c r="I179" s="74">
        <f t="shared" si="6"/>
        <v>0</v>
      </c>
      <c r="J179" s="74">
        <f t="shared" si="6"/>
        <v>0</v>
      </c>
      <c r="K179" s="21"/>
    </row>
    <row r="180" spans="1:11">
      <c r="A180" s="183"/>
      <c r="B180" s="184"/>
      <c r="C180" s="185"/>
      <c r="D180" s="21"/>
      <c r="E180" s="71" t="str">
        <f>IF(D180&gt;0,IF((LEFT(D180,2)=LEFT(Data!C$4,2)),"Intra","Inter"),"")</f>
        <v/>
      </c>
      <c r="F180" s="23"/>
      <c r="G180" s="176"/>
      <c r="H180" s="74">
        <f t="shared" si="5"/>
        <v>0</v>
      </c>
      <c r="I180" s="74">
        <f t="shared" si="6"/>
        <v>0</v>
      </c>
      <c r="J180" s="74">
        <f t="shared" si="6"/>
        <v>0</v>
      </c>
      <c r="K180" s="21"/>
    </row>
    <row r="181" spans="1:11">
      <c r="A181" s="183"/>
      <c r="B181" s="184"/>
      <c r="C181" s="185"/>
      <c r="D181" s="21"/>
      <c r="E181" s="71" t="str">
        <f>IF(D181&gt;0,IF((LEFT(D181,2)=LEFT(Data!C$4,2)),"Intra","Inter"),"")</f>
        <v/>
      </c>
      <c r="F181" s="23"/>
      <c r="G181" s="176"/>
      <c r="H181" s="74">
        <f t="shared" si="5"/>
        <v>0</v>
      </c>
      <c r="I181" s="74">
        <f t="shared" si="6"/>
        <v>0</v>
      </c>
      <c r="J181" s="74">
        <f t="shared" si="6"/>
        <v>0</v>
      </c>
      <c r="K181" s="21"/>
    </row>
    <row r="182" spans="1:11">
      <c r="A182" s="183"/>
      <c r="B182" s="184"/>
      <c r="C182" s="185"/>
      <c r="D182" s="21"/>
      <c r="E182" s="71" t="str">
        <f>IF(D182&gt;0,IF((LEFT(D182,2)=LEFT(Data!C$4,2)),"Intra","Inter"),"")</f>
        <v/>
      </c>
      <c r="F182" s="23"/>
      <c r="G182" s="176"/>
      <c r="H182" s="74">
        <f t="shared" si="5"/>
        <v>0</v>
      </c>
      <c r="I182" s="74">
        <f t="shared" si="6"/>
        <v>0</v>
      </c>
      <c r="J182" s="74">
        <f t="shared" si="6"/>
        <v>0</v>
      </c>
      <c r="K182" s="21"/>
    </row>
    <row r="183" spans="1:11">
      <c r="A183" s="183"/>
      <c r="B183" s="184"/>
      <c r="C183" s="185"/>
      <c r="D183" s="21"/>
      <c r="E183" s="71" t="str">
        <f>IF(D183&gt;0,IF((LEFT(D183,2)=LEFT(Data!C$4,2)),"Intra","Inter"),"")</f>
        <v/>
      </c>
      <c r="F183" s="23"/>
      <c r="G183" s="176"/>
      <c r="H183" s="74">
        <f t="shared" si="5"/>
        <v>0</v>
      </c>
      <c r="I183" s="74">
        <f t="shared" si="6"/>
        <v>0</v>
      </c>
      <c r="J183" s="74">
        <f t="shared" si="6"/>
        <v>0</v>
      </c>
      <c r="K183" s="21"/>
    </row>
    <row r="184" spans="1:11">
      <c r="A184" s="183"/>
      <c r="B184" s="184"/>
      <c r="C184" s="185"/>
      <c r="D184" s="21"/>
      <c r="E184" s="71" t="str">
        <f>IF(D184&gt;0,IF((LEFT(D184,2)=LEFT(Data!C$4,2)),"Intra","Inter"),"")</f>
        <v/>
      </c>
      <c r="F184" s="23"/>
      <c r="G184" s="176"/>
      <c r="H184" s="74">
        <f t="shared" si="5"/>
        <v>0</v>
      </c>
      <c r="I184" s="74">
        <f t="shared" si="6"/>
        <v>0</v>
      </c>
      <c r="J184" s="74">
        <f t="shared" si="6"/>
        <v>0</v>
      </c>
      <c r="K184" s="21"/>
    </row>
    <row r="185" spans="1:11">
      <c r="A185" s="183"/>
      <c r="B185" s="184"/>
      <c r="C185" s="185"/>
      <c r="D185" s="21"/>
      <c r="E185" s="71" t="str">
        <f>IF(D185&gt;0,IF((LEFT(D185,2)=LEFT(Data!C$4,2)),"Intra","Inter"),"")</f>
        <v/>
      </c>
      <c r="F185" s="23"/>
      <c r="G185" s="176"/>
      <c r="H185" s="74">
        <f t="shared" si="5"/>
        <v>0</v>
      </c>
      <c r="I185" s="74">
        <f t="shared" si="6"/>
        <v>0</v>
      </c>
      <c r="J185" s="74">
        <f t="shared" si="6"/>
        <v>0</v>
      </c>
      <c r="K185" s="21"/>
    </row>
    <row r="186" spans="1:11">
      <c r="A186" s="183"/>
      <c r="B186" s="184"/>
      <c r="C186" s="185"/>
      <c r="D186" s="21"/>
      <c r="E186" s="71" t="str">
        <f>IF(D186&gt;0,IF((LEFT(D186,2)=LEFT(Data!C$4,2)),"Intra","Inter"),"")</f>
        <v/>
      </c>
      <c r="F186" s="23"/>
      <c r="G186" s="176"/>
      <c r="H186" s="74">
        <f t="shared" si="5"/>
        <v>0</v>
      </c>
      <c r="I186" s="74">
        <f t="shared" si="6"/>
        <v>0</v>
      </c>
      <c r="J186" s="74">
        <f t="shared" si="6"/>
        <v>0</v>
      </c>
      <c r="K186" s="21"/>
    </row>
    <row r="187" spans="1:11">
      <c r="A187" s="183"/>
      <c r="B187" s="184"/>
      <c r="C187" s="185"/>
      <c r="D187" s="21"/>
      <c r="E187" s="71" t="str">
        <f>IF(D187&gt;0,IF((LEFT(D187,2)=LEFT(Data!C$4,2)),"Intra","Inter"),"")</f>
        <v/>
      </c>
      <c r="F187" s="23"/>
      <c r="G187" s="176"/>
      <c r="H187" s="74">
        <f t="shared" si="5"/>
        <v>0</v>
      </c>
      <c r="I187" s="74">
        <f t="shared" si="6"/>
        <v>0</v>
      </c>
      <c r="J187" s="74">
        <f t="shared" si="6"/>
        <v>0</v>
      </c>
      <c r="K187" s="21"/>
    </row>
    <row r="188" spans="1:11">
      <c r="A188" s="183"/>
      <c r="B188" s="184"/>
      <c r="C188" s="185"/>
      <c r="D188" s="21"/>
      <c r="E188" s="71" t="str">
        <f>IF(D188&gt;0,IF((LEFT(D188,2)=LEFT(Data!C$4,2)),"Intra","Inter"),"")</f>
        <v/>
      </c>
      <c r="F188" s="23"/>
      <c r="G188" s="176"/>
      <c r="H188" s="74">
        <f t="shared" si="5"/>
        <v>0</v>
      </c>
      <c r="I188" s="74">
        <f t="shared" si="6"/>
        <v>0</v>
      </c>
      <c r="J188" s="74">
        <f t="shared" si="6"/>
        <v>0</v>
      </c>
      <c r="K188" s="21"/>
    </row>
    <row r="189" spans="1:11">
      <c r="A189" s="183"/>
      <c r="B189" s="184"/>
      <c r="C189" s="185"/>
      <c r="D189" s="21"/>
      <c r="E189" s="71" t="str">
        <f>IF(D189&gt;0,IF((LEFT(D189,2)=LEFT(Data!C$4,2)),"Intra","Inter"),"")</f>
        <v/>
      </c>
      <c r="F189" s="23"/>
      <c r="G189" s="176"/>
      <c r="H189" s="74">
        <f t="shared" si="5"/>
        <v>0</v>
      </c>
      <c r="I189" s="74">
        <f t="shared" si="6"/>
        <v>0</v>
      </c>
      <c r="J189" s="74">
        <f t="shared" si="6"/>
        <v>0</v>
      </c>
      <c r="K189" s="21"/>
    </row>
    <row r="190" spans="1:11">
      <c r="A190" s="183"/>
      <c r="B190" s="184"/>
      <c r="C190" s="185"/>
      <c r="D190" s="21"/>
      <c r="E190" s="71" t="str">
        <f>IF(D190&gt;0,IF((LEFT(D190,2)=LEFT(Data!C$4,2)),"Intra","Inter"),"")</f>
        <v/>
      </c>
      <c r="F190" s="23"/>
      <c r="G190" s="176"/>
      <c r="H190" s="74">
        <f t="shared" si="5"/>
        <v>0</v>
      </c>
      <c r="I190" s="74">
        <f t="shared" si="6"/>
        <v>0</v>
      </c>
      <c r="J190" s="74">
        <f t="shared" si="6"/>
        <v>0</v>
      </c>
      <c r="K190" s="21"/>
    </row>
    <row r="191" spans="1:11">
      <c r="A191" s="183"/>
      <c r="B191" s="184"/>
      <c r="C191" s="185"/>
      <c r="D191" s="21"/>
      <c r="E191" s="71" t="str">
        <f>IF(D191&gt;0,IF((LEFT(D191,2)=LEFT(Data!C$4,2)),"Intra","Inter"),"")</f>
        <v/>
      </c>
      <c r="F191" s="23"/>
      <c r="G191" s="176"/>
      <c r="H191" s="74">
        <f t="shared" si="5"/>
        <v>0</v>
      </c>
      <c r="I191" s="74">
        <f t="shared" si="6"/>
        <v>0</v>
      </c>
      <c r="J191" s="74">
        <f t="shared" si="6"/>
        <v>0</v>
      </c>
      <c r="K191" s="21"/>
    </row>
    <row r="192" spans="1:11">
      <c r="A192" s="183"/>
      <c r="B192" s="184"/>
      <c r="C192" s="185"/>
      <c r="D192" s="21"/>
      <c r="E192" s="71" t="str">
        <f>IF(D192&gt;0,IF((LEFT(D192,2)=LEFT(Data!C$4,2)),"Intra","Inter"),"")</f>
        <v/>
      </c>
      <c r="F192" s="23"/>
      <c r="G192" s="176"/>
      <c r="H192" s="74">
        <f t="shared" si="5"/>
        <v>0</v>
      </c>
      <c r="I192" s="74">
        <f t="shared" si="6"/>
        <v>0</v>
      </c>
      <c r="J192" s="74">
        <f t="shared" si="6"/>
        <v>0</v>
      </c>
      <c r="K192" s="21"/>
    </row>
    <row r="193" spans="1:11">
      <c r="A193" s="183"/>
      <c r="B193" s="184"/>
      <c r="C193" s="185"/>
      <c r="D193" s="21"/>
      <c r="E193" s="71" t="str">
        <f>IF(D193&gt;0,IF((LEFT(D193,2)=LEFT(Data!C$4,2)),"Intra","Inter"),"")</f>
        <v/>
      </c>
      <c r="F193" s="23"/>
      <c r="G193" s="176"/>
      <c r="H193" s="74">
        <f t="shared" si="5"/>
        <v>0</v>
      </c>
      <c r="I193" s="74">
        <f t="shared" si="6"/>
        <v>0</v>
      </c>
      <c r="J193" s="74">
        <f t="shared" si="6"/>
        <v>0</v>
      </c>
      <c r="K193" s="21"/>
    </row>
    <row r="194" spans="1:11">
      <c r="A194" s="183"/>
      <c r="B194" s="184"/>
      <c r="C194" s="185"/>
      <c r="D194" s="21"/>
      <c r="E194" s="71" t="str">
        <f>IF(D194&gt;0,IF((LEFT(D194,2)=LEFT(Data!C$4,2)),"Intra","Inter"),"")</f>
        <v/>
      </c>
      <c r="F194" s="23"/>
      <c r="G194" s="176"/>
      <c r="H194" s="74">
        <f t="shared" si="5"/>
        <v>0</v>
      </c>
      <c r="I194" s="74">
        <f t="shared" si="6"/>
        <v>0</v>
      </c>
      <c r="J194" s="74">
        <f t="shared" si="6"/>
        <v>0</v>
      </c>
      <c r="K194" s="21"/>
    </row>
    <row r="195" spans="1:11">
      <c r="A195" s="183"/>
      <c r="B195" s="184"/>
      <c r="C195" s="185"/>
      <c r="D195" s="21"/>
      <c r="E195" s="71" t="str">
        <f>IF(D195&gt;0,IF((LEFT(D195,2)=LEFT(Data!C$4,2)),"Intra","Inter"),"")</f>
        <v/>
      </c>
      <c r="F195" s="23"/>
      <c r="G195" s="176"/>
      <c r="H195" s="74">
        <f t="shared" si="5"/>
        <v>0</v>
      </c>
      <c r="I195" s="74">
        <f t="shared" si="6"/>
        <v>0</v>
      </c>
      <c r="J195" s="74">
        <f t="shared" si="6"/>
        <v>0</v>
      </c>
      <c r="K195" s="21"/>
    </row>
    <row r="196" spans="1:11">
      <c r="A196" s="183"/>
      <c r="B196" s="184"/>
      <c r="C196" s="185"/>
      <c r="D196" s="21"/>
      <c r="E196" s="71" t="str">
        <f>IF(D196&gt;0,IF((LEFT(D196,2)=LEFT(Data!C$4,2)),"Intra","Inter"),"")</f>
        <v/>
      </c>
      <c r="F196" s="23"/>
      <c r="G196" s="176"/>
      <c r="H196" s="74">
        <f t="shared" si="5"/>
        <v>0</v>
      </c>
      <c r="I196" s="74">
        <f t="shared" si="6"/>
        <v>0</v>
      </c>
      <c r="J196" s="74">
        <f t="shared" si="6"/>
        <v>0</v>
      </c>
      <c r="K196" s="21"/>
    </row>
    <row r="197" spans="1:11">
      <c r="A197" s="183"/>
      <c r="B197" s="184"/>
      <c r="C197" s="185"/>
      <c r="D197" s="21"/>
      <c r="E197" s="71" t="str">
        <f>IF(D197&gt;0,IF((LEFT(D197,2)=LEFT(Data!C$4,2)),"Intra","Inter"),"")</f>
        <v/>
      </c>
      <c r="F197" s="23"/>
      <c r="G197" s="176"/>
      <c r="H197" s="74">
        <f t="shared" si="5"/>
        <v>0</v>
      </c>
      <c r="I197" s="74">
        <f t="shared" si="6"/>
        <v>0</v>
      </c>
      <c r="J197" s="74">
        <f t="shared" si="6"/>
        <v>0</v>
      </c>
      <c r="K197" s="21"/>
    </row>
    <row r="198" spans="1:11">
      <c r="A198" s="183"/>
      <c r="B198" s="184"/>
      <c r="C198" s="185"/>
      <c r="D198" s="21"/>
      <c r="E198" s="71" t="str">
        <f>IF(D198&gt;0,IF((LEFT(D198,2)=LEFT(Data!C$4,2)),"Intra","Inter"),"")</f>
        <v/>
      </c>
      <c r="F198" s="23"/>
      <c r="G198" s="176"/>
      <c r="H198" s="74">
        <f t="shared" si="5"/>
        <v>0</v>
      </c>
      <c r="I198" s="74">
        <f t="shared" si="6"/>
        <v>0</v>
      </c>
      <c r="J198" s="74">
        <f t="shared" si="6"/>
        <v>0</v>
      </c>
      <c r="K198" s="21"/>
    </row>
    <row r="199" spans="1:11">
      <c r="A199" s="183"/>
      <c r="B199" s="184"/>
      <c r="C199" s="185"/>
      <c r="D199" s="21"/>
      <c r="E199" s="71" t="str">
        <f>IF(D199&gt;0,IF((LEFT(D199,2)=LEFT(Data!C$4,2)),"Intra","Inter"),"")</f>
        <v/>
      </c>
      <c r="F199" s="23"/>
      <c r="G199" s="176"/>
      <c r="H199" s="74">
        <f t="shared" si="5"/>
        <v>0</v>
      </c>
      <c r="I199" s="74">
        <f t="shared" si="6"/>
        <v>0</v>
      </c>
      <c r="J199" s="74">
        <f t="shared" si="6"/>
        <v>0</v>
      </c>
      <c r="K199" s="21"/>
    </row>
    <row r="200" spans="1:11">
      <c r="A200" s="183"/>
      <c r="B200" s="184"/>
      <c r="C200" s="185"/>
      <c r="D200" s="21"/>
      <c r="E200" s="71" t="str">
        <f>IF(D200&gt;0,IF((LEFT(D200,2)=LEFT(Data!C$4,2)),"Intra","Inter"),"")</f>
        <v/>
      </c>
      <c r="F200" s="23"/>
      <c r="G200" s="176"/>
      <c r="H200" s="74">
        <f t="shared" si="5"/>
        <v>0</v>
      </c>
      <c r="I200" s="74">
        <f t="shared" si="6"/>
        <v>0</v>
      </c>
      <c r="J200" s="74">
        <f t="shared" si="6"/>
        <v>0</v>
      </c>
      <c r="K200" s="21"/>
    </row>
    <row r="201" spans="1:11">
      <c r="A201" s="183"/>
      <c r="B201" s="184"/>
      <c r="C201" s="185"/>
      <c r="D201" s="21"/>
      <c r="E201" s="71" t="str">
        <f>IF(D201&gt;0,IF((LEFT(D201,2)=LEFT(Data!C$4,2)),"Intra","Inter"),"")</f>
        <v/>
      </c>
      <c r="F201" s="23"/>
      <c r="G201" s="176"/>
      <c r="H201" s="74">
        <f t="shared" ref="H201:H264" si="7">IF($E201="inter",IF($F201&lt;&gt;"Exempt",IF($F201&lt;&gt;"Non GST",($G201*($F201)),(0)),(0)),(0))</f>
        <v>0</v>
      </c>
      <c r="I201" s="74">
        <f t="shared" ref="I201:J264" si="8">IF($E201="intra",IF($F201&lt;&gt;"Exempt",IF($F201&lt;&gt;"Non GST",($G201*($F201/2)),(0)),(0)),(0))</f>
        <v>0</v>
      </c>
      <c r="J201" s="74">
        <f t="shared" si="8"/>
        <v>0</v>
      </c>
      <c r="K201" s="21"/>
    </row>
    <row r="202" spans="1:11">
      <c r="A202" s="183"/>
      <c r="B202" s="184"/>
      <c r="C202" s="185"/>
      <c r="D202" s="21"/>
      <c r="E202" s="71" t="str">
        <f>IF(D202&gt;0,IF((LEFT(D202,2)=LEFT(Data!C$4,2)),"Intra","Inter"),"")</f>
        <v/>
      </c>
      <c r="F202" s="23"/>
      <c r="G202" s="176"/>
      <c r="H202" s="74">
        <f t="shared" si="7"/>
        <v>0</v>
      </c>
      <c r="I202" s="74">
        <f t="shared" si="8"/>
        <v>0</v>
      </c>
      <c r="J202" s="74">
        <f t="shared" si="8"/>
        <v>0</v>
      </c>
      <c r="K202" s="21"/>
    </row>
    <row r="203" spans="1:11">
      <c r="A203" s="183"/>
      <c r="B203" s="184"/>
      <c r="C203" s="185"/>
      <c r="D203" s="21"/>
      <c r="E203" s="71" t="str">
        <f>IF(D203&gt;0,IF((LEFT(D203,2)=LEFT(Data!C$4,2)),"Intra","Inter"),"")</f>
        <v/>
      </c>
      <c r="F203" s="23"/>
      <c r="G203" s="176"/>
      <c r="H203" s="74">
        <f t="shared" si="7"/>
        <v>0</v>
      </c>
      <c r="I203" s="74">
        <f t="shared" si="8"/>
        <v>0</v>
      </c>
      <c r="J203" s="74">
        <f t="shared" si="8"/>
        <v>0</v>
      </c>
      <c r="K203" s="21"/>
    </row>
    <row r="204" spans="1:11">
      <c r="A204" s="183"/>
      <c r="B204" s="184"/>
      <c r="C204" s="185"/>
      <c r="D204" s="21"/>
      <c r="E204" s="71" t="str">
        <f>IF(D204&gt;0,IF((LEFT(D204,2)=LEFT(Data!C$4,2)),"Intra","Inter"),"")</f>
        <v/>
      </c>
      <c r="F204" s="23"/>
      <c r="G204" s="176"/>
      <c r="H204" s="74">
        <f t="shared" si="7"/>
        <v>0</v>
      </c>
      <c r="I204" s="74">
        <f t="shared" si="8"/>
        <v>0</v>
      </c>
      <c r="J204" s="74">
        <f t="shared" si="8"/>
        <v>0</v>
      </c>
      <c r="K204" s="21"/>
    </row>
    <row r="205" spans="1:11">
      <c r="A205" s="183"/>
      <c r="B205" s="184"/>
      <c r="C205" s="185"/>
      <c r="D205" s="21"/>
      <c r="E205" s="71" t="str">
        <f>IF(D205&gt;0,IF((LEFT(D205,2)=LEFT(Data!C$4,2)),"Intra","Inter"),"")</f>
        <v/>
      </c>
      <c r="F205" s="23"/>
      <c r="G205" s="176"/>
      <c r="H205" s="74">
        <f t="shared" si="7"/>
        <v>0</v>
      </c>
      <c r="I205" s="74">
        <f t="shared" si="8"/>
        <v>0</v>
      </c>
      <c r="J205" s="74">
        <f t="shared" si="8"/>
        <v>0</v>
      </c>
      <c r="K205" s="21"/>
    </row>
    <row r="206" spans="1:11">
      <c r="A206" s="183"/>
      <c r="B206" s="184"/>
      <c r="C206" s="185"/>
      <c r="D206" s="21"/>
      <c r="E206" s="71" t="str">
        <f>IF(D206&gt;0,IF((LEFT(D206,2)=LEFT(Data!C$4,2)),"Intra","Inter"),"")</f>
        <v/>
      </c>
      <c r="F206" s="23"/>
      <c r="G206" s="176"/>
      <c r="H206" s="74">
        <f t="shared" si="7"/>
        <v>0</v>
      </c>
      <c r="I206" s="74">
        <f t="shared" si="8"/>
        <v>0</v>
      </c>
      <c r="J206" s="74">
        <f t="shared" si="8"/>
        <v>0</v>
      </c>
      <c r="K206" s="21"/>
    </row>
    <row r="207" spans="1:11">
      <c r="A207" s="183"/>
      <c r="B207" s="184"/>
      <c r="C207" s="185"/>
      <c r="D207" s="21"/>
      <c r="E207" s="71" t="str">
        <f>IF(D207&gt;0,IF((LEFT(D207,2)=LEFT(Data!C$4,2)),"Intra","Inter"),"")</f>
        <v/>
      </c>
      <c r="F207" s="23"/>
      <c r="G207" s="176"/>
      <c r="H207" s="74">
        <f t="shared" si="7"/>
        <v>0</v>
      </c>
      <c r="I207" s="74">
        <f t="shared" si="8"/>
        <v>0</v>
      </c>
      <c r="J207" s="74">
        <f t="shared" si="8"/>
        <v>0</v>
      </c>
      <c r="K207" s="21"/>
    </row>
    <row r="208" spans="1:11">
      <c r="A208" s="183"/>
      <c r="B208" s="184"/>
      <c r="C208" s="185"/>
      <c r="D208" s="21"/>
      <c r="E208" s="71" t="str">
        <f>IF(D208&gt;0,IF((LEFT(D208,2)=LEFT(Data!C$4,2)),"Intra","Inter"),"")</f>
        <v/>
      </c>
      <c r="F208" s="23"/>
      <c r="G208" s="176"/>
      <c r="H208" s="74">
        <f t="shared" si="7"/>
        <v>0</v>
      </c>
      <c r="I208" s="74">
        <f t="shared" si="8"/>
        <v>0</v>
      </c>
      <c r="J208" s="74">
        <f t="shared" si="8"/>
        <v>0</v>
      </c>
      <c r="K208" s="21"/>
    </row>
    <row r="209" spans="1:11">
      <c r="A209" s="183"/>
      <c r="B209" s="184"/>
      <c r="C209" s="185"/>
      <c r="D209" s="21"/>
      <c r="E209" s="71" t="str">
        <f>IF(D209&gt;0,IF((LEFT(D209,2)=LEFT(Data!C$4,2)),"Intra","Inter"),"")</f>
        <v/>
      </c>
      <c r="F209" s="23"/>
      <c r="G209" s="176"/>
      <c r="H209" s="74">
        <f t="shared" si="7"/>
        <v>0</v>
      </c>
      <c r="I209" s="74">
        <f t="shared" si="8"/>
        <v>0</v>
      </c>
      <c r="J209" s="74">
        <f t="shared" si="8"/>
        <v>0</v>
      </c>
      <c r="K209" s="21"/>
    </row>
    <row r="210" spans="1:11">
      <c r="A210" s="183"/>
      <c r="B210" s="184"/>
      <c r="C210" s="185"/>
      <c r="D210" s="21"/>
      <c r="E210" s="71" t="str">
        <f>IF(D210&gt;0,IF((LEFT(D210,2)=LEFT(Data!C$4,2)),"Intra","Inter"),"")</f>
        <v/>
      </c>
      <c r="F210" s="23"/>
      <c r="G210" s="176"/>
      <c r="H210" s="74">
        <f t="shared" si="7"/>
        <v>0</v>
      </c>
      <c r="I210" s="74">
        <f t="shared" si="8"/>
        <v>0</v>
      </c>
      <c r="J210" s="74">
        <f t="shared" si="8"/>
        <v>0</v>
      </c>
      <c r="K210" s="21"/>
    </row>
    <row r="211" spans="1:11">
      <c r="A211" s="183"/>
      <c r="B211" s="184"/>
      <c r="C211" s="185"/>
      <c r="D211" s="21"/>
      <c r="E211" s="71" t="str">
        <f>IF(D211&gt;0,IF((LEFT(D211,2)=LEFT(Data!C$4,2)),"Intra","Inter"),"")</f>
        <v/>
      </c>
      <c r="F211" s="23"/>
      <c r="G211" s="176"/>
      <c r="H211" s="74">
        <f t="shared" si="7"/>
        <v>0</v>
      </c>
      <c r="I211" s="74">
        <f t="shared" si="8"/>
        <v>0</v>
      </c>
      <c r="J211" s="74">
        <f t="shared" si="8"/>
        <v>0</v>
      </c>
      <c r="K211" s="21"/>
    </row>
    <row r="212" spans="1:11">
      <c r="A212" s="183"/>
      <c r="B212" s="184"/>
      <c r="C212" s="185"/>
      <c r="D212" s="21"/>
      <c r="E212" s="71" t="str">
        <f>IF(D212&gt;0,IF((LEFT(D212,2)=LEFT(Data!C$4,2)),"Intra","Inter"),"")</f>
        <v/>
      </c>
      <c r="F212" s="23"/>
      <c r="G212" s="176"/>
      <c r="H212" s="74">
        <f t="shared" si="7"/>
        <v>0</v>
      </c>
      <c r="I212" s="74">
        <f t="shared" si="8"/>
        <v>0</v>
      </c>
      <c r="J212" s="74">
        <f t="shared" si="8"/>
        <v>0</v>
      </c>
      <c r="K212" s="21"/>
    </row>
    <row r="213" spans="1:11">
      <c r="A213" s="183"/>
      <c r="B213" s="184"/>
      <c r="C213" s="185"/>
      <c r="D213" s="21"/>
      <c r="E213" s="71" t="str">
        <f>IF(D213&gt;0,IF((LEFT(D213,2)=LEFT(Data!C$4,2)),"Intra","Inter"),"")</f>
        <v/>
      </c>
      <c r="F213" s="23"/>
      <c r="G213" s="176"/>
      <c r="H213" s="74">
        <f t="shared" si="7"/>
        <v>0</v>
      </c>
      <c r="I213" s="74">
        <f t="shared" si="8"/>
        <v>0</v>
      </c>
      <c r="J213" s="74">
        <f t="shared" si="8"/>
        <v>0</v>
      </c>
      <c r="K213" s="21"/>
    </row>
    <row r="214" spans="1:11">
      <c r="A214" s="183"/>
      <c r="B214" s="184"/>
      <c r="C214" s="185"/>
      <c r="D214" s="21"/>
      <c r="E214" s="71" t="str">
        <f>IF(D214&gt;0,IF((LEFT(D214,2)=LEFT(Data!C$4,2)),"Intra","Inter"),"")</f>
        <v/>
      </c>
      <c r="F214" s="23"/>
      <c r="G214" s="176"/>
      <c r="H214" s="74">
        <f t="shared" si="7"/>
        <v>0</v>
      </c>
      <c r="I214" s="74">
        <f t="shared" si="8"/>
        <v>0</v>
      </c>
      <c r="J214" s="74">
        <f t="shared" si="8"/>
        <v>0</v>
      </c>
      <c r="K214" s="21"/>
    </row>
    <row r="215" spans="1:11">
      <c r="A215" s="183"/>
      <c r="B215" s="184"/>
      <c r="C215" s="185"/>
      <c r="D215" s="21"/>
      <c r="E215" s="71" t="str">
        <f>IF(D215&gt;0,IF((LEFT(D215,2)=LEFT(Data!C$4,2)),"Intra","Inter"),"")</f>
        <v/>
      </c>
      <c r="F215" s="23"/>
      <c r="G215" s="176"/>
      <c r="H215" s="74">
        <f t="shared" si="7"/>
        <v>0</v>
      </c>
      <c r="I215" s="74">
        <f t="shared" si="8"/>
        <v>0</v>
      </c>
      <c r="J215" s="74">
        <f t="shared" si="8"/>
        <v>0</v>
      </c>
      <c r="K215" s="21"/>
    </row>
    <row r="216" spans="1:11">
      <c r="A216" s="183"/>
      <c r="B216" s="184"/>
      <c r="C216" s="185"/>
      <c r="D216" s="21"/>
      <c r="E216" s="71" t="str">
        <f>IF(D216&gt;0,IF((LEFT(D216,2)=LEFT(Data!C$4,2)),"Intra","Inter"),"")</f>
        <v/>
      </c>
      <c r="F216" s="23"/>
      <c r="G216" s="176"/>
      <c r="H216" s="74">
        <f t="shared" si="7"/>
        <v>0</v>
      </c>
      <c r="I216" s="74">
        <f t="shared" si="8"/>
        <v>0</v>
      </c>
      <c r="J216" s="74">
        <f t="shared" si="8"/>
        <v>0</v>
      </c>
      <c r="K216" s="21"/>
    </row>
    <row r="217" spans="1:11">
      <c r="A217" s="183"/>
      <c r="B217" s="184"/>
      <c r="C217" s="185"/>
      <c r="D217" s="21"/>
      <c r="E217" s="71" t="str">
        <f>IF(D217&gt;0,IF((LEFT(D217,2)=LEFT(Data!C$4,2)),"Intra","Inter"),"")</f>
        <v/>
      </c>
      <c r="F217" s="23"/>
      <c r="G217" s="176"/>
      <c r="H217" s="74">
        <f t="shared" si="7"/>
        <v>0</v>
      </c>
      <c r="I217" s="74">
        <f t="shared" si="8"/>
        <v>0</v>
      </c>
      <c r="J217" s="74">
        <f t="shared" si="8"/>
        <v>0</v>
      </c>
      <c r="K217" s="21"/>
    </row>
    <row r="218" spans="1:11">
      <c r="A218" s="183"/>
      <c r="B218" s="184"/>
      <c r="C218" s="185"/>
      <c r="D218" s="21"/>
      <c r="E218" s="71" t="str">
        <f>IF(D218&gt;0,IF((LEFT(D218,2)=LEFT(Data!C$4,2)),"Intra","Inter"),"")</f>
        <v/>
      </c>
      <c r="F218" s="23"/>
      <c r="G218" s="176"/>
      <c r="H218" s="74">
        <f t="shared" si="7"/>
        <v>0</v>
      </c>
      <c r="I218" s="74">
        <f t="shared" si="8"/>
        <v>0</v>
      </c>
      <c r="J218" s="74">
        <f t="shared" si="8"/>
        <v>0</v>
      </c>
      <c r="K218" s="21"/>
    </row>
    <row r="219" spans="1:11">
      <c r="A219" s="183"/>
      <c r="B219" s="184"/>
      <c r="C219" s="185"/>
      <c r="D219" s="21"/>
      <c r="E219" s="71" t="str">
        <f>IF(D219&gt;0,IF((LEFT(D219,2)=LEFT(Data!C$4,2)),"Intra","Inter"),"")</f>
        <v/>
      </c>
      <c r="F219" s="23"/>
      <c r="G219" s="176"/>
      <c r="H219" s="74">
        <f t="shared" si="7"/>
        <v>0</v>
      </c>
      <c r="I219" s="74">
        <f t="shared" si="8"/>
        <v>0</v>
      </c>
      <c r="J219" s="74">
        <f t="shared" si="8"/>
        <v>0</v>
      </c>
      <c r="K219" s="21"/>
    </row>
    <row r="220" spans="1:11">
      <c r="A220" s="183"/>
      <c r="B220" s="184"/>
      <c r="C220" s="185"/>
      <c r="D220" s="21"/>
      <c r="E220" s="71" t="str">
        <f>IF(D220&gt;0,IF((LEFT(D220,2)=LEFT(Data!C$4,2)),"Intra","Inter"),"")</f>
        <v/>
      </c>
      <c r="F220" s="23"/>
      <c r="G220" s="176"/>
      <c r="H220" s="74">
        <f t="shared" si="7"/>
        <v>0</v>
      </c>
      <c r="I220" s="74">
        <f t="shared" si="8"/>
        <v>0</v>
      </c>
      <c r="J220" s="74">
        <f t="shared" si="8"/>
        <v>0</v>
      </c>
      <c r="K220" s="21"/>
    </row>
    <row r="221" spans="1:11">
      <c r="A221" s="183"/>
      <c r="B221" s="184"/>
      <c r="C221" s="185"/>
      <c r="D221" s="21"/>
      <c r="E221" s="71" t="str">
        <f>IF(D221&gt;0,IF((LEFT(D221,2)=LEFT(Data!C$4,2)),"Intra","Inter"),"")</f>
        <v/>
      </c>
      <c r="F221" s="23"/>
      <c r="G221" s="176"/>
      <c r="H221" s="74">
        <f t="shared" si="7"/>
        <v>0</v>
      </c>
      <c r="I221" s="74">
        <f t="shared" si="8"/>
        <v>0</v>
      </c>
      <c r="J221" s="74">
        <f t="shared" si="8"/>
        <v>0</v>
      </c>
      <c r="K221" s="21"/>
    </row>
    <row r="222" spans="1:11">
      <c r="A222" s="183"/>
      <c r="B222" s="184"/>
      <c r="C222" s="185"/>
      <c r="D222" s="21"/>
      <c r="E222" s="71" t="str">
        <f>IF(D222&gt;0,IF((LEFT(D222,2)=LEFT(Data!C$4,2)),"Intra","Inter"),"")</f>
        <v/>
      </c>
      <c r="F222" s="23"/>
      <c r="G222" s="176"/>
      <c r="H222" s="74">
        <f t="shared" si="7"/>
        <v>0</v>
      </c>
      <c r="I222" s="74">
        <f t="shared" si="8"/>
        <v>0</v>
      </c>
      <c r="J222" s="74">
        <f t="shared" si="8"/>
        <v>0</v>
      </c>
      <c r="K222" s="21"/>
    </row>
    <row r="223" spans="1:11">
      <c r="A223" s="183"/>
      <c r="B223" s="184"/>
      <c r="C223" s="185"/>
      <c r="D223" s="21"/>
      <c r="E223" s="71" t="str">
        <f>IF(D223&gt;0,IF((LEFT(D223,2)=LEFT(Data!C$4,2)),"Intra","Inter"),"")</f>
        <v/>
      </c>
      <c r="F223" s="23"/>
      <c r="G223" s="176"/>
      <c r="H223" s="74">
        <f t="shared" si="7"/>
        <v>0</v>
      </c>
      <c r="I223" s="74">
        <f t="shared" si="8"/>
        <v>0</v>
      </c>
      <c r="J223" s="74">
        <f t="shared" si="8"/>
        <v>0</v>
      </c>
      <c r="K223" s="21"/>
    </row>
    <row r="224" spans="1:11">
      <c r="A224" s="183"/>
      <c r="B224" s="184"/>
      <c r="C224" s="185"/>
      <c r="D224" s="21"/>
      <c r="E224" s="71" t="str">
        <f>IF(D224&gt;0,IF((LEFT(D224,2)=LEFT(Data!C$4,2)),"Intra","Inter"),"")</f>
        <v/>
      </c>
      <c r="F224" s="23"/>
      <c r="G224" s="176"/>
      <c r="H224" s="74">
        <f t="shared" si="7"/>
        <v>0</v>
      </c>
      <c r="I224" s="74">
        <f t="shared" si="8"/>
        <v>0</v>
      </c>
      <c r="J224" s="74">
        <f t="shared" si="8"/>
        <v>0</v>
      </c>
      <c r="K224" s="21"/>
    </row>
    <row r="225" spans="1:11">
      <c r="A225" s="183"/>
      <c r="B225" s="184"/>
      <c r="C225" s="185"/>
      <c r="D225" s="21"/>
      <c r="E225" s="71" t="str">
        <f>IF(D225&gt;0,IF((LEFT(D225,2)=LEFT(Data!C$4,2)),"Intra","Inter"),"")</f>
        <v/>
      </c>
      <c r="F225" s="23"/>
      <c r="G225" s="176"/>
      <c r="H225" s="74">
        <f t="shared" si="7"/>
        <v>0</v>
      </c>
      <c r="I225" s="74">
        <f t="shared" si="8"/>
        <v>0</v>
      </c>
      <c r="J225" s="74">
        <f t="shared" si="8"/>
        <v>0</v>
      </c>
      <c r="K225" s="21"/>
    </row>
    <row r="226" spans="1:11">
      <c r="A226" s="183"/>
      <c r="B226" s="184"/>
      <c r="C226" s="185"/>
      <c r="D226" s="21"/>
      <c r="E226" s="71" t="str">
        <f>IF(D226&gt;0,IF((LEFT(D226,2)=LEFT(Data!C$4,2)),"Intra","Inter"),"")</f>
        <v/>
      </c>
      <c r="F226" s="23"/>
      <c r="G226" s="176"/>
      <c r="H226" s="74">
        <f t="shared" si="7"/>
        <v>0</v>
      </c>
      <c r="I226" s="74">
        <f t="shared" si="8"/>
        <v>0</v>
      </c>
      <c r="J226" s="74">
        <f t="shared" si="8"/>
        <v>0</v>
      </c>
      <c r="K226" s="21"/>
    </row>
    <row r="227" spans="1:11">
      <c r="A227" s="183"/>
      <c r="B227" s="184"/>
      <c r="C227" s="185"/>
      <c r="D227" s="21"/>
      <c r="E227" s="71" t="str">
        <f>IF(D227&gt;0,IF((LEFT(D227,2)=LEFT(Data!C$4,2)),"Intra","Inter"),"")</f>
        <v/>
      </c>
      <c r="F227" s="23"/>
      <c r="G227" s="176"/>
      <c r="H227" s="74">
        <f t="shared" si="7"/>
        <v>0</v>
      </c>
      <c r="I227" s="74">
        <f t="shared" si="8"/>
        <v>0</v>
      </c>
      <c r="J227" s="74">
        <f t="shared" si="8"/>
        <v>0</v>
      </c>
      <c r="K227" s="21"/>
    </row>
    <row r="228" spans="1:11">
      <c r="A228" s="183"/>
      <c r="B228" s="184"/>
      <c r="C228" s="185"/>
      <c r="D228" s="21"/>
      <c r="E228" s="71" t="str">
        <f>IF(D228&gt;0,IF((LEFT(D228,2)=LEFT(Data!C$4,2)),"Intra","Inter"),"")</f>
        <v/>
      </c>
      <c r="F228" s="23"/>
      <c r="G228" s="176"/>
      <c r="H228" s="74">
        <f t="shared" si="7"/>
        <v>0</v>
      </c>
      <c r="I228" s="74">
        <f t="shared" si="8"/>
        <v>0</v>
      </c>
      <c r="J228" s="74">
        <f t="shared" si="8"/>
        <v>0</v>
      </c>
      <c r="K228" s="21"/>
    </row>
    <row r="229" spans="1:11">
      <c r="A229" s="183"/>
      <c r="B229" s="184"/>
      <c r="C229" s="185"/>
      <c r="D229" s="21"/>
      <c r="E229" s="71" t="str">
        <f>IF(D229&gt;0,IF((LEFT(D229,2)=LEFT(Data!C$4,2)),"Intra","Inter"),"")</f>
        <v/>
      </c>
      <c r="F229" s="23"/>
      <c r="G229" s="176"/>
      <c r="H229" s="74">
        <f t="shared" si="7"/>
        <v>0</v>
      </c>
      <c r="I229" s="74">
        <f t="shared" si="8"/>
        <v>0</v>
      </c>
      <c r="J229" s="74">
        <f t="shared" si="8"/>
        <v>0</v>
      </c>
      <c r="K229" s="21"/>
    </row>
    <row r="230" spans="1:11">
      <c r="A230" s="183"/>
      <c r="B230" s="184"/>
      <c r="C230" s="185"/>
      <c r="D230" s="21"/>
      <c r="E230" s="71" t="str">
        <f>IF(D230&gt;0,IF((LEFT(D230,2)=LEFT(Data!C$4,2)),"Intra","Inter"),"")</f>
        <v/>
      </c>
      <c r="F230" s="23"/>
      <c r="G230" s="176"/>
      <c r="H230" s="74">
        <f t="shared" si="7"/>
        <v>0</v>
      </c>
      <c r="I230" s="74">
        <f t="shared" si="8"/>
        <v>0</v>
      </c>
      <c r="J230" s="74">
        <f t="shared" si="8"/>
        <v>0</v>
      </c>
      <c r="K230" s="21"/>
    </row>
    <row r="231" spans="1:11">
      <c r="A231" s="183"/>
      <c r="B231" s="184"/>
      <c r="C231" s="185"/>
      <c r="D231" s="21"/>
      <c r="E231" s="71" t="str">
        <f>IF(D231&gt;0,IF((LEFT(D231,2)=LEFT(Data!C$4,2)),"Intra","Inter"),"")</f>
        <v/>
      </c>
      <c r="F231" s="23"/>
      <c r="G231" s="176"/>
      <c r="H231" s="74">
        <f t="shared" si="7"/>
        <v>0</v>
      </c>
      <c r="I231" s="74">
        <f t="shared" si="8"/>
        <v>0</v>
      </c>
      <c r="J231" s="74">
        <f t="shared" si="8"/>
        <v>0</v>
      </c>
      <c r="K231" s="21"/>
    </row>
    <row r="232" spans="1:11">
      <c r="A232" s="183"/>
      <c r="B232" s="184"/>
      <c r="C232" s="185"/>
      <c r="D232" s="21"/>
      <c r="E232" s="71" t="str">
        <f>IF(D232&gt;0,IF((LEFT(D232,2)=LEFT(Data!C$4,2)),"Intra","Inter"),"")</f>
        <v/>
      </c>
      <c r="F232" s="23"/>
      <c r="G232" s="176"/>
      <c r="H232" s="74">
        <f t="shared" si="7"/>
        <v>0</v>
      </c>
      <c r="I232" s="74">
        <f t="shared" si="8"/>
        <v>0</v>
      </c>
      <c r="J232" s="74">
        <f t="shared" si="8"/>
        <v>0</v>
      </c>
      <c r="K232" s="21"/>
    </row>
    <row r="233" spans="1:11">
      <c r="A233" s="183"/>
      <c r="B233" s="184"/>
      <c r="C233" s="185"/>
      <c r="D233" s="21"/>
      <c r="E233" s="71" t="str">
        <f>IF(D233&gt;0,IF((LEFT(D233,2)=LEFT(Data!C$4,2)),"Intra","Inter"),"")</f>
        <v/>
      </c>
      <c r="F233" s="23"/>
      <c r="G233" s="176"/>
      <c r="H233" s="74">
        <f t="shared" si="7"/>
        <v>0</v>
      </c>
      <c r="I233" s="74">
        <f t="shared" si="8"/>
        <v>0</v>
      </c>
      <c r="J233" s="74">
        <f t="shared" si="8"/>
        <v>0</v>
      </c>
      <c r="K233" s="21"/>
    </row>
    <row r="234" spans="1:11">
      <c r="A234" s="183"/>
      <c r="B234" s="184"/>
      <c r="C234" s="185"/>
      <c r="D234" s="21"/>
      <c r="E234" s="71" t="str">
        <f>IF(D234&gt;0,IF((LEFT(D234,2)=LEFT(Data!C$4,2)),"Intra","Inter"),"")</f>
        <v/>
      </c>
      <c r="F234" s="23"/>
      <c r="G234" s="176"/>
      <c r="H234" s="74">
        <f t="shared" si="7"/>
        <v>0</v>
      </c>
      <c r="I234" s="74">
        <f t="shared" si="8"/>
        <v>0</v>
      </c>
      <c r="J234" s="74">
        <f t="shared" si="8"/>
        <v>0</v>
      </c>
      <c r="K234" s="21"/>
    </row>
    <row r="235" spans="1:11">
      <c r="A235" s="183"/>
      <c r="B235" s="184"/>
      <c r="C235" s="185"/>
      <c r="D235" s="21"/>
      <c r="E235" s="71" t="str">
        <f>IF(D235&gt;0,IF((LEFT(D235,2)=LEFT(Data!C$4,2)),"Intra","Inter"),"")</f>
        <v/>
      </c>
      <c r="F235" s="23"/>
      <c r="G235" s="176"/>
      <c r="H235" s="74">
        <f t="shared" si="7"/>
        <v>0</v>
      </c>
      <c r="I235" s="74">
        <f t="shared" si="8"/>
        <v>0</v>
      </c>
      <c r="J235" s="74">
        <f t="shared" si="8"/>
        <v>0</v>
      </c>
      <c r="K235" s="21"/>
    </row>
    <row r="236" spans="1:11">
      <c r="A236" s="183"/>
      <c r="B236" s="184"/>
      <c r="C236" s="185"/>
      <c r="D236" s="21"/>
      <c r="E236" s="71" t="str">
        <f>IF(D236&gt;0,IF((LEFT(D236,2)=LEFT(Data!C$4,2)),"Intra","Inter"),"")</f>
        <v/>
      </c>
      <c r="F236" s="23"/>
      <c r="G236" s="176"/>
      <c r="H236" s="74">
        <f t="shared" si="7"/>
        <v>0</v>
      </c>
      <c r="I236" s="74">
        <f t="shared" si="8"/>
        <v>0</v>
      </c>
      <c r="J236" s="74">
        <f t="shared" si="8"/>
        <v>0</v>
      </c>
      <c r="K236" s="21"/>
    </row>
    <row r="237" spans="1:11">
      <c r="A237" s="183"/>
      <c r="B237" s="184"/>
      <c r="C237" s="185"/>
      <c r="D237" s="21"/>
      <c r="E237" s="71" t="str">
        <f>IF(D237&gt;0,IF((LEFT(D237,2)=LEFT(Data!C$4,2)),"Intra","Inter"),"")</f>
        <v/>
      </c>
      <c r="F237" s="23"/>
      <c r="G237" s="176"/>
      <c r="H237" s="74">
        <f t="shared" si="7"/>
        <v>0</v>
      </c>
      <c r="I237" s="74">
        <f t="shared" si="8"/>
        <v>0</v>
      </c>
      <c r="J237" s="74">
        <f t="shared" si="8"/>
        <v>0</v>
      </c>
      <c r="K237" s="21"/>
    </row>
    <row r="238" spans="1:11">
      <c r="A238" s="183"/>
      <c r="B238" s="184"/>
      <c r="C238" s="185"/>
      <c r="D238" s="21"/>
      <c r="E238" s="71" t="str">
        <f>IF(D238&gt;0,IF((LEFT(D238,2)=LEFT(Data!C$4,2)),"Intra","Inter"),"")</f>
        <v/>
      </c>
      <c r="F238" s="23"/>
      <c r="G238" s="176"/>
      <c r="H238" s="74">
        <f t="shared" si="7"/>
        <v>0</v>
      </c>
      <c r="I238" s="74">
        <f t="shared" si="8"/>
        <v>0</v>
      </c>
      <c r="J238" s="74">
        <f t="shared" si="8"/>
        <v>0</v>
      </c>
      <c r="K238" s="21"/>
    </row>
    <row r="239" spans="1:11">
      <c r="A239" s="183"/>
      <c r="B239" s="184"/>
      <c r="C239" s="185"/>
      <c r="D239" s="21"/>
      <c r="E239" s="71" t="str">
        <f>IF(D239&gt;0,IF((LEFT(D239,2)=LEFT(Data!C$4,2)),"Intra","Inter"),"")</f>
        <v/>
      </c>
      <c r="F239" s="23"/>
      <c r="G239" s="176"/>
      <c r="H239" s="74">
        <f t="shared" si="7"/>
        <v>0</v>
      </c>
      <c r="I239" s="74">
        <f t="shared" si="8"/>
        <v>0</v>
      </c>
      <c r="J239" s="74">
        <f t="shared" si="8"/>
        <v>0</v>
      </c>
      <c r="K239" s="21"/>
    </row>
    <row r="240" spans="1:11">
      <c r="A240" s="183"/>
      <c r="B240" s="184"/>
      <c r="C240" s="185"/>
      <c r="D240" s="21"/>
      <c r="E240" s="71" t="str">
        <f>IF(D240&gt;0,IF((LEFT(D240,2)=LEFT(Data!C$4,2)),"Intra","Inter"),"")</f>
        <v/>
      </c>
      <c r="F240" s="23"/>
      <c r="G240" s="176"/>
      <c r="H240" s="74">
        <f t="shared" si="7"/>
        <v>0</v>
      </c>
      <c r="I240" s="74">
        <f t="shared" si="8"/>
        <v>0</v>
      </c>
      <c r="J240" s="74">
        <f t="shared" si="8"/>
        <v>0</v>
      </c>
      <c r="K240" s="21"/>
    </row>
    <row r="241" spans="1:11">
      <c r="A241" s="183"/>
      <c r="B241" s="184"/>
      <c r="C241" s="185"/>
      <c r="D241" s="21"/>
      <c r="E241" s="71" t="str">
        <f>IF(D241&gt;0,IF((LEFT(D241,2)=LEFT(Data!C$4,2)),"Intra","Inter"),"")</f>
        <v/>
      </c>
      <c r="F241" s="23"/>
      <c r="G241" s="176"/>
      <c r="H241" s="74">
        <f t="shared" si="7"/>
        <v>0</v>
      </c>
      <c r="I241" s="74">
        <f t="shared" si="8"/>
        <v>0</v>
      </c>
      <c r="J241" s="74">
        <f t="shared" si="8"/>
        <v>0</v>
      </c>
      <c r="K241" s="21"/>
    </row>
    <row r="242" spans="1:11">
      <c r="A242" s="183"/>
      <c r="B242" s="184"/>
      <c r="C242" s="185"/>
      <c r="D242" s="21"/>
      <c r="E242" s="71" t="str">
        <f>IF(D242&gt;0,IF((LEFT(D242,2)=LEFT(Data!C$4,2)),"Intra","Inter"),"")</f>
        <v/>
      </c>
      <c r="F242" s="23"/>
      <c r="G242" s="176"/>
      <c r="H242" s="74">
        <f t="shared" si="7"/>
        <v>0</v>
      </c>
      <c r="I242" s="74">
        <f t="shared" si="8"/>
        <v>0</v>
      </c>
      <c r="J242" s="74">
        <f t="shared" si="8"/>
        <v>0</v>
      </c>
      <c r="K242" s="21"/>
    </row>
    <row r="243" spans="1:11">
      <c r="A243" s="183"/>
      <c r="B243" s="184"/>
      <c r="C243" s="185"/>
      <c r="D243" s="21"/>
      <c r="E243" s="71" t="str">
        <f>IF(D243&gt;0,IF((LEFT(D243,2)=LEFT(Data!C$4,2)),"Intra","Inter"),"")</f>
        <v/>
      </c>
      <c r="F243" s="23"/>
      <c r="G243" s="176"/>
      <c r="H243" s="74">
        <f t="shared" si="7"/>
        <v>0</v>
      </c>
      <c r="I243" s="74">
        <f t="shared" si="8"/>
        <v>0</v>
      </c>
      <c r="J243" s="74">
        <f t="shared" si="8"/>
        <v>0</v>
      </c>
      <c r="K243" s="21"/>
    </row>
    <row r="244" spans="1:11">
      <c r="A244" s="183"/>
      <c r="B244" s="184"/>
      <c r="C244" s="185"/>
      <c r="D244" s="21"/>
      <c r="E244" s="71" t="str">
        <f>IF(D244&gt;0,IF((LEFT(D244,2)=LEFT(Data!C$4,2)),"Intra","Inter"),"")</f>
        <v/>
      </c>
      <c r="F244" s="23"/>
      <c r="G244" s="176"/>
      <c r="H244" s="74">
        <f t="shared" si="7"/>
        <v>0</v>
      </c>
      <c r="I244" s="74">
        <f t="shared" si="8"/>
        <v>0</v>
      </c>
      <c r="J244" s="74">
        <f t="shared" si="8"/>
        <v>0</v>
      </c>
      <c r="K244" s="21"/>
    </row>
    <row r="245" spans="1:11">
      <c r="A245" s="183"/>
      <c r="B245" s="184"/>
      <c r="C245" s="185"/>
      <c r="D245" s="21"/>
      <c r="E245" s="71" t="str">
        <f>IF(D245&gt;0,IF((LEFT(D245,2)=LEFT(Data!C$4,2)),"Intra","Inter"),"")</f>
        <v/>
      </c>
      <c r="F245" s="23"/>
      <c r="G245" s="176"/>
      <c r="H245" s="74">
        <f t="shared" si="7"/>
        <v>0</v>
      </c>
      <c r="I245" s="74">
        <f t="shared" si="8"/>
        <v>0</v>
      </c>
      <c r="J245" s="74">
        <f t="shared" si="8"/>
        <v>0</v>
      </c>
      <c r="K245" s="21"/>
    </row>
    <row r="246" spans="1:11">
      <c r="A246" s="183"/>
      <c r="B246" s="184"/>
      <c r="C246" s="185"/>
      <c r="D246" s="21"/>
      <c r="E246" s="71" t="str">
        <f>IF(D246&gt;0,IF((LEFT(D246,2)=LEFT(Data!C$4,2)),"Intra","Inter"),"")</f>
        <v/>
      </c>
      <c r="F246" s="23"/>
      <c r="G246" s="176"/>
      <c r="H246" s="74">
        <f t="shared" si="7"/>
        <v>0</v>
      </c>
      <c r="I246" s="74">
        <f t="shared" si="8"/>
        <v>0</v>
      </c>
      <c r="J246" s="74">
        <f t="shared" si="8"/>
        <v>0</v>
      </c>
      <c r="K246" s="21"/>
    </row>
    <row r="247" spans="1:11">
      <c r="A247" s="183"/>
      <c r="B247" s="184"/>
      <c r="C247" s="185"/>
      <c r="D247" s="21"/>
      <c r="E247" s="71" t="str">
        <f>IF(D247&gt;0,IF((LEFT(D247,2)=LEFT(Data!C$4,2)),"Intra","Inter"),"")</f>
        <v/>
      </c>
      <c r="F247" s="23"/>
      <c r="G247" s="176"/>
      <c r="H247" s="74">
        <f t="shared" si="7"/>
        <v>0</v>
      </c>
      <c r="I247" s="74">
        <f t="shared" si="8"/>
        <v>0</v>
      </c>
      <c r="J247" s="74">
        <f t="shared" si="8"/>
        <v>0</v>
      </c>
      <c r="K247" s="21"/>
    </row>
    <row r="248" spans="1:11">
      <c r="A248" s="183"/>
      <c r="B248" s="184"/>
      <c r="C248" s="185"/>
      <c r="D248" s="21"/>
      <c r="E248" s="71" t="str">
        <f>IF(D248&gt;0,IF((LEFT(D248,2)=LEFT(Data!C$4,2)),"Intra","Inter"),"")</f>
        <v/>
      </c>
      <c r="F248" s="23"/>
      <c r="G248" s="176"/>
      <c r="H248" s="74">
        <f t="shared" si="7"/>
        <v>0</v>
      </c>
      <c r="I248" s="74">
        <f t="shared" si="8"/>
        <v>0</v>
      </c>
      <c r="J248" s="74">
        <f t="shared" si="8"/>
        <v>0</v>
      </c>
      <c r="K248" s="21"/>
    </row>
    <row r="249" spans="1:11">
      <c r="A249" s="183"/>
      <c r="B249" s="184"/>
      <c r="C249" s="185"/>
      <c r="D249" s="21"/>
      <c r="E249" s="71" t="str">
        <f>IF(D249&gt;0,IF((LEFT(D249,2)=LEFT(Data!C$4,2)),"Intra","Inter"),"")</f>
        <v/>
      </c>
      <c r="F249" s="23"/>
      <c r="G249" s="176"/>
      <c r="H249" s="74">
        <f t="shared" si="7"/>
        <v>0</v>
      </c>
      <c r="I249" s="74">
        <f t="shared" si="8"/>
        <v>0</v>
      </c>
      <c r="J249" s="74">
        <f t="shared" si="8"/>
        <v>0</v>
      </c>
      <c r="K249" s="21"/>
    </row>
    <row r="250" spans="1:11">
      <c r="A250" s="183"/>
      <c r="B250" s="184"/>
      <c r="C250" s="185"/>
      <c r="D250" s="21"/>
      <c r="E250" s="71" t="str">
        <f>IF(D250&gt;0,IF((LEFT(D250,2)=LEFT(Data!C$4,2)),"Intra","Inter"),"")</f>
        <v/>
      </c>
      <c r="F250" s="23"/>
      <c r="G250" s="176"/>
      <c r="H250" s="74">
        <f t="shared" si="7"/>
        <v>0</v>
      </c>
      <c r="I250" s="74">
        <f t="shared" si="8"/>
        <v>0</v>
      </c>
      <c r="J250" s="74">
        <f t="shared" si="8"/>
        <v>0</v>
      </c>
      <c r="K250" s="21"/>
    </row>
    <row r="251" spans="1:11">
      <c r="A251" s="183"/>
      <c r="B251" s="184"/>
      <c r="C251" s="185"/>
      <c r="D251" s="21"/>
      <c r="E251" s="71" t="str">
        <f>IF(D251&gt;0,IF((LEFT(D251,2)=LEFT(Data!C$4,2)),"Intra","Inter"),"")</f>
        <v/>
      </c>
      <c r="F251" s="23"/>
      <c r="G251" s="176"/>
      <c r="H251" s="74">
        <f t="shared" si="7"/>
        <v>0</v>
      </c>
      <c r="I251" s="74">
        <f t="shared" si="8"/>
        <v>0</v>
      </c>
      <c r="J251" s="74">
        <f t="shared" si="8"/>
        <v>0</v>
      </c>
      <c r="K251" s="21"/>
    </row>
    <row r="252" spans="1:11">
      <c r="A252" s="183"/>
      <c r="B252" s="184"/>
      <c r="C252" s="185"/>
      <c r="D252" s="21"/>
      <c r="E252" s="71" t="str">
        <f>IF(D252&gt;0,IF((LEFT(D252,2)=LEFT(Data!C$4,2)),"Intra","Inter"),"")</f>
        <v/>
      </c>
      <c r="F252" s="23"/>
      <c r="G252" s="176"/>
      <c r="H252" s="74">
        <f t="shared" si="7"/>
        <v>0</v>
      </c>
      <c r="I252" s="74">
        <f t="shared" si="8"/>
        <v>0</v>
      </c>
      <c r="J252" s="74">
        <f t="shared" si="8"/>
        <v>0</v>
      </c>
      <c r="K252" s="21"/>
    </row>
    <row r="253" spans="1:11">
      <c r="A253" s="183"/>
      <c r="B253" s="184"/>
      <c r="C253" s="185"/>
      <c r="D253" s="21"/>
      <c r="E253" s="71" t="str">
        <f>IF(D253&gt;0,IF((LEFT(D253,2)=LEFT(Data!C$4,2)),"Intra","Inter"),"")</f>
        <v/>
      </c>
      <c r="F253" s="23"/>
      <c r="G253" s="176"/>
      <c r="H253" s="74">
        <f t="shared" si="7"/>
        <v>0</v>
      </c>
      <c r="I253" s="74">
        <f t="shared" si="8"/>
        <v>0</v>
      </c>
      <c r="J253" s="74">
        <f t="shared" si="8"/>
        <v>0</v>
      </c>
      <c r="K253" s="21"/>
    </row>
    <row r="254" spans="1:11">
      <c r="A254" s="183"/>
      <c r="B254" s="184"/>
      <c r="C254" s="185"/>
      <c r="D254" s="21"/>
      <c r="E254" s="71" t="str">
        <f>IF(D254&gt;0,IF((LEFT(D254,2)=LEFT(Data!C$4,2)),"Intra","Inter"),"")</f>
        <v/>
      </c>
      <c r="F254" s="23"/>
      <c r="G254" s="176"/>
      <c r="H254" s="74">
        <f t="shared" si="7"/>
        <v>0</v>
      </c>
      <c r="I254" s="74">
        <f t="shared" si="8"/>
        <v>0</v>
      </c>
      <c r="J254" s="74">
        <f t="shared" si="8"/>
        <v>0</v>
      </c>
      <c r="K254" s="21"/>
    </row>
    <row r="255" spans="1:11">
      <c r="A255" s="183"/>
      <c r="B255" s="184"/>
      <c r="C255" s="185"/>
      <c r="D255" s="21"/>
      <c r="E255" s="71" t="str">
        <f>IF(D255&gt;0,IF((LEFT(D255,2)=LEFT(Data!C$4,2)),"Intra","Inter"),"")</f>
        <v/>
      </c>
      <c r="F255" s="23"/>
      <c r="G255" s="176"/>
      <c r="H255" s="74">
        <f t="shared" si="7"/>
        <v>0</v>
      </c>
      <c r="I255" s="74">
        <f t="shared" si="8"/>
        <v>0</v>
      </c>
      <c r="J255" s="74">
        <f t="shared" si="8"/>
        <v>0</v>
      </c>
      <c r="K255" s="21"/>
    </row>
    <row r="256" spans="1:11">
      <c r="A256" s="183"/>
      <c r="B256" s="184"/>
      <c r="C256" s="185"/>
      <c r="D256" s="21"/>
      <c r="E256" s="71" t="str">
        <f>IF(D256&gt;0,IF((LEFT(D256,2)=LEFT(Data!C$4,2)),"Intra","Inter"),"")</f>
        <v/>
      </c>
      <c r="F256" s="23"/>
      <c r="G256" s="176"/>
      <c r="H256" s="74">
        <f t="shared" si="7"/>
        <v>0</v>
      </c>
      <c r="I256" s="74">
        <f t="shared" si="8"/>
        <v>0</v>
      </c>
      <c r="J256" s="74">
        <f t="shared" si="8"/>
        <v>0</v>
      </c>
      <c r="K256" s="21"/>
    </row>
    <row r="257" spans="1:11">
      <c r="A257" s="183"/>
      <c r="B257" s="184"/>
      <c r="C257" s="185"/>
      <c r="D257" s="21"/>
      <c r="E257" s="71" t="str">
        <f>IF(D257&gt;0,IF((LEFT(D257,2)=LEFT(Data!C$4,2)),"Intra","Inter"),"")</f>
        <v/>
      </c>
      <c r="F257" s="23"/>
      <c r="G257" s="176"/>
      <c r="H257" s="74">
        <f t="shared" si="7"/>
        <v>0</v>
      </c>
      <c r="I257" s="74">
        <f t="shared" si="8"/>
        <v>0</v>
      </c>
      <c r="J257" s="74">
        <f t="shared" si="8"/>
        <v>0</v>
      </c>
      <c r="K257" s="21"/>
    </row>
    <row r="258" spans="1:11">
      <c r="A258" s="183"/>
      <c r="B258" s="184"/>
      <c r="C258" s="185"/>
      <c r="D258" s="21"/>
      <c r="E258" s="71" t="str">
        <f>IF(D258&gt;0,IF((LEFT(D258,2)=LEFT(Data!C$4,2)),"Intra","Inter"),"")</f>
        <v/>
      </c>
      <c r="F258" s="23"/>
      <c r="G258" s="176"/>
      <c r="H258" s="74">
        <f t="shared" si="7"/>
        <v>0</v>
      </c>
      <c r="I258" s="74">
        <f t="shared" si="8"/>
        <v>0</v>
      </c>
      <c r="J258" s="74">
        <f t="shared" si="8"/>
        <v>0</v>
      </c>
      <c r="K258" s="21"/>
    </row>
    <row r="259" spans="1:11">
      <c r="A259" s="183"/>
      <c r="B259" s="184"/>
      <c r="C259" s="185"/>
      <c r="D259" s="21"/>
      <c r="E259" s="71" t="str">
        <f>IF(D259&gt;0,IF((LEFT(D259,2)=LEFT(Data!C$4,2)),"Intra","Inter"),"")</f>
        <v/>
      </c>
      <c r="F259" s="23"/>
      <c r="G259" s="176"/>
      <c r="H259" s="74">
        <f t="shared" si="7"/>
        <v>0</v>
      </c>
      <c r="I259" s="74">
        <f t="shared" si="8"/>
        <v>0</v>
      </c>
      <c r="J259" s="74">
        <f t="shared" si="8"/>
        <v>0</v>
      </c>
      <c r="K259" s="21"/>
    </row>
    <row r="260" spans="1:11">
      <c r="A260" s="183"/>
      <c r="B260" s="184"/>
      <c r="C260" s="185"/>
      <c r="D260" s="21"/>
      <c r="E260" s="71" t="str">
        <f>IF(D260&gt;0,IF((LEFT(D260,2)=LEFT(Data!C$4,2)),"Intra","Inter"),"")</f>
        <v/>
      </c>
      <c r="F260" s="23"/>
      <c r="G260" s="176"/>
      <c r="H260" s="74">
        <f t="shared" si="7"/>
        <v>0</v>
      </c>
      <c r="I260" s="74">
        <f t="shared" si="8"/>
        <v>0</v>
      </c>
      <c r="J260" s="74">
        <f t="shared" si="8"/>
        <v>0</v>
      </c>
      <c r="K260" s="21"/>
    </row>
    <row r="261" spans="1:11">
      <c r="A261" s="183"/>
      <c r="B261" s="184"/>
      <c r="C261" s="185"/>
      <c r="D261" s="21"/>
      <c r="E261" s="71" t="str">
        <f>IF(D261&gt;0,IF((LEFT(D261,2)=LEFT(Data!C$4,2)),"Intra","Inter"),"")</f>
        <v/>
      </c>
      <c r="F261" s="23"/>
      <c r="G261" s="176"/>
      <c r="H261" s="74">
        <f t="shared" si="7"/>
        <v>0</v>
      </c>
      <c r="I261" s="74">
        <f t="shared" si="8"/>
        <v>0</v>
      </c>
      <c r="J261" s="74">
        <f t="shared" si="8"/>
        <v>0</v>
      </c>
      <c r="K261" s="21"/>
    </row>
    <row r="262" spans="1:11">
      <c r="A262" s="183"/>
      <c r="B262" s="184"/>
      <c r="C262" s="185"/>
      <c r="D262" s="21"/>
      <c r="E262" s="71" t="str">
        <f>IF(D262&gt;0,IF((LEFT(D262,2)=LEFT(Data!C$4,2)),"Intra","Inter"),"")</f>
        <v/>
      </c>
      <c r="F262" s="23"/>
      <c r="G262" s="176"/>
      <c r="H262" s="74">
        <f t="shared" si="7"/>
        <v>0</v>
      </c>
      <c r="I262" s="74">
        <f t="shared" si="8"/>
        <v>0</v>
      </c>
      <c r="J262" s="74">
        <f t="shared" si="8"/>
        <v>0</v>
      </c>
      <c r="K262" s="21"/>
    </row>
    <row r="263" spans="1:11">
      <c r="A263" s="183"/>
      <c r="B263" s="184"/>
      <c r="C263" s="185"/>
      <c r="D263" s="21"/>
      <c r="E263" s="71" t="str">
        <f>IF(D263&gt;0,IF((LEFT(D263,2)=LEFT(Data!C$4,2)),"Intra","Inter"),"")</f>
        <v/>
      </c>
      <c r="F263" s="23"/>
      <c r="G263" s="176"/>
      <c r="H263" s="74">
        <f t="shared" si="7"/>
        <v>0</v>
      </c>
      <c r="I263" s="74">
        <f t="shared" si="8"/>
        <v>0</v>
      </c>
      <c r="J263" s="74">
        <f t="shared" si="8"/>
        <v>0</v>
      </c>
      <c r="K263" s="21"/>
    </row>
    <row r="264" spans="1:11">
      <c r="A264" s="183"/>
      <c r="B264" s="184"/>
      <c r="C264" s="185"/>
      <c r="D264" s="21"/>
      <c r="E264" s="71" t="str">
        <f>IF(D264&gt;0,IF((LEFT(D264,2)=LEFT(Data!C$4,2)),"Intra","Inter"),"")</f>
        <v/>
      </c>
      <c r="F264" s="23"/>
      <c r="G264" s="176"/>
      <c r="H264" s="74">
        <f t="shared" si="7"/>
        <v>0</v>
      </c>
      <c r="I264" s="74">
        <f t="shared" si="8"/>
        <v>0</v>
      </c>
      <c r="J264" s="74">
        <f t="shared" si="8"/>
        <v>0</v>
      </c>
      <c r="K264" s="21"/>
    </row>
    <row r="265" spans="1:11">
      <c r="A265" s="183"/>
      <c r="B265" s="184"/>
      <c r="C265" s="185"/>
      <c r="D265" s="21"/>
      <c r="E265" s="71" t="str">
        <f>IF(D265&gt;0,IF((LEFT(D265,2)=LEFT(Data!C$4,2)),"Intra","Inter"),"")</f>
        <v/>
      </c>
      <c r="F265" s="23"/>
      <c r="G265" s="176"/>
      <c r="H265" s="74">
        <f t="shared" ref="H265:H328" si="9">IF($E265="inter",IF($F265&lt;&gt;"Exempt",IF($F265&lt;&gt;"Non GST",($G265*($F265)),(0)),(0)),(0))</f>
        <v>0</v>
      </c>
      <c r="I265" s="74">
        <f t="shared" ref="I265:J328" si="10">IF($E265="intra",IF($F265&lt;&gt;"Exempt",IF($F265&lt;&gt;"Non GST",($G265*($F265/2)),(0)),(0)),(0))</f>
        <v>0</v>
      </c>
      <c r="J265" s="74">
        <f t="shared" si="10"/>
        <v>0</v>
      </c>
      <c r="K265" s="21"/>
    </row>
    <row r="266" spans="1:11">
      <c r="A266" s="183"/>
      <c r="B266" s="184"/>
      <c r="C266" s="185"/>
      <c r="D266" s="21"/>
      <c r="E266" s="71" t="str">
        <f>IF(D266&gt;0,IF((LEFT(D266,2)=LEFT(Data!C$4,2)),"Intra","Inter"),"")</f>
        <v/>
      </c>
      <c r="F266" s="23"/>
      <c r="G266" s="176"/>
      <c r="H266" s="74">
        <f t="shared" si="9"/>
        <v>0</v>
      </c>
      <c r="I266" s="74">
        <f t="shared" si="10"/>
        <v>0</v>
      </c>
      <c r="J266" s="74">
        <f t="shared" si="10"/>
        <v>0</v>
      </c>
      <c r="K266" s="21"/>
    </row>
    <row r="267" spans="1:11">
      <c r="A267" s="183"/>
      <c r="B267" s="184"/>
      <c r="C267" s="185"/>
      <c r="D267" s="21"/>
      <c r="E267" s="71" t="str">
        <f>IF(D267&gt;0,IF((LEFT(D267,2)=LEFT(Data!C$4,2)),"Intra","Inter"),"")</f>
        <v/>
      </c>
      <c r="F267" s="23"/>
      <c r="G267" s="176"/>
      <c r="H267" s="74">
        <f t="shared" si="9"/>
        <v>0</v>
      </c>
      <c r="I267" s="74">
        <f t="shared" si="10"/>
        <v>0</v>
      </c>
      <c r="J267" s="74">
        <f t="shared" si="10"/>
        <v>0</v>
      </c>
      <c r="K267" s="21"/>
    </row>
    <row r="268" spans="1:11">
      <c r="A268" s="183"/>
      <c r="B268" s="184"/>
      <c r="C268" s="185"/>
      <c r="D268" s="21"/>
      <c r="E268" s="71" t="str">
        <f>IF(D268&gt;0,IF((LEFT(D268,2)=LEFT(Data!C$4,2)),"Intra","Inter"),"")</f>
        <v/>
      </c>
      <c r="F268" s="23"/>
      <c r="G268" s="176"/>
      <c r="H268" s="74">
        <f t="shared" si="9"/>
        <v>0</v>
      </c>
      <c r="I268" s="74">
        <f t="shared" si="10"/>
        <v>0</v>
      </c>
      <c r="J268" s="74">
        <f t="shared" si="10"/>
        <v>0</v>
      </c>
      <c r="K268" s="21"/>
    </row>
    <row r="269" spans="1:11">
      <c r="A269" s="183"/>
      <c r="B269" s="184"/>
      <c r="C269" s="185"/>
      <c r="D269" s="21"/>
      <c r="E269" s="71" t="str">
        <f>IF(D269&gt;0,IF((LEFT(D269,2)=LEFT(Data!C$4,2)),"Intra","Inter"),"")</f>
        <v/>
      </c>
      <c r="F269" s="23"/>
      <c r="G269" s="176"/>
      <c r="H269" s="74">
        <f t="shared" si="9"/>
        <v>0</v>
      </c>
      <c r="I269" s="74">
        <f t="shared" si="10"/>
        <v>0</v>
      </c>
      <c r="J269" s="74">
        <f t="shared" si="10"/>
        <v>0</v>
      </c>
      <c r="K269" s="21"/>
    </row>
    <row r="270" spans="1:11">
      <c r="A270" s="183"/>
      <c r="B270" s="184"/>
      <c r="C270" s="185"/>
      <c r="D270" s="21"/>
      <c r="E270" s="71" t="str">
        <f>IF(D270&gt;0,IF((LEFT(D270,2)=LEFT(Data!C$4,2)),"Intra","Inter"),"")</f>
        <v/>
      </c>
      <c r="F270" s="23"/>
      <c r="G270" s="176"/>
      <c r="H270" s="74">
        <f t="shared" si="9"/>
        <v>0</v>
      </c>
      <c r="I270" s="74">
        <f t="shared" si="10"/>
        <v>0</v>
      </c>
      <c r="J270" s="74">
        <f t="shared" si="10"/>
        <v>0</v>
      </c>
      <c r="K270" s="21"/>
    </row>
    <row r="271" spans="1:11">
      <c r="A271" s="183"/>
      <c r="B271" s="184"/>
      <c r="C271" s="185"/>
      <c r="D271" s="21"/>
      <c r="E271" s="71" t="str">
        <f>IF(D271&gt;0,IF((LEFT(D271,2)=LEFT(Data!C$4,2)),"Intra","Inter"),"")</f>
        <v/>
      </c>
      <c r="F271" s="23"/>
      <c r="G271" s="176"/>
      <c r="H271" s="74">
        <f t="shared" si="9"/>
        <v>0</v>
      </c>
      <c r="I271" s="74">
        <f t="shared" si="10"/>
        <v>0</v>
      </c>
      <c r="J271" s="74">
        <f t="shared" si="10"/>
        <v>0</v>
      </c>
      <c r="K271" s="21"/>
    </row>
    <row r="272" spans="1:11">
      <c r="A272" s="183"/>
      <c r="B272" s="184"/>
      <c r="C272" s="185"/>
      <c r="D272" s="21"/>
      <c r="E272" s="71" t="str">
        <f>IF(D272&gt;0,IF((LEFT(D272,2)=LEFT(Data!C$4,2)),"Intra","Inter"),"")</f>
        <v/>
      </c>
      <c r="F272" s="23"/>
      <c r="G272" s="176"/>
      <c r="H272" s="74">
        <f t="shared" si="9"/>
        <v>0</v>
      </c>
      <c r="I272" s="74">
        <f t="shared" si="10"/>
        <v>0</v>
      </c>
      <c r="J272" s="74">
        <f t="shared" si="10"/>
        <v>0</v>
      </c>
      <c r="K272" s="21"/>
    </row>
    <row r="273" spans="1:11">
      <c r="A273" s="183"/>
      <c r="B273" s="184"/>
      <c r="C273" s="185"/>
      <c r="D273" s="21"/>
      <c r="E273" s="71" t="str">
        <f>IF(D273&gt;0,IF((LEFT(D273,2)=LEFT(Data!C$4,2)),"Intra","Inter"),"")</f>
        <v/>
      </c>
      <c r="F273" s="23"/>
      <c r="G273" s="176"/>
      <c r="H273" s="74">
        <f t="shared" si="9"/>
        <v>0</v>
      </c>
      <c r="I273" s="74">
        <f t="shared" si="10"/>
        <v>0</v>
      </c>
      <c r="J273" s="74">
        <f t="shared" si="10"/>
        <v>0</v>
      </c>
      <c r="K273" s="21"/>
    </row>
    <row r="274" spans="1:11">
      <c r="A274" s="183"/>
      <c r="B274" s="184"/>
      <c r="C274" s="185"/>
      <c r="D274" s="21"/>
      <c r="E274" s="71" t="str">
        <f>IF(D274&gt;0,IF((LEFT(D274,2)=LEFT(Data!C$4,2)),"Intra","Inter"),"")</f>
        <v/>
      </c>
      <c r="F274" s="23"/>
      <c r="G274" s="176"/>
      <c r="H274" s="74">
        <f t="shared" si="9"/>
        <v>0</v>
      </c>
      <c r="I274" s="74">
        <f t="shared" si="10"/>
        <v>0</v>
      </c>
      <c r="J274" s="74">
        <f t="shared" si="10"/>
        <v>0</v>
      </c>
      <c r="K274" s="21"/>
    </row>
    <row r="275" spans="1:11">
      <c r="A275" s="183"/>
      <c r="B275" s="184"/>
      <c r="C275" s="185"/>
      <c r="D275" s="21"/>
      <c r="E275" s="71" t="str">
        <f>IF(D275&gt;0,IF((LEFT(D275,2)=LEFT(Data!C$4,2)),"Intra","Inter"),"")</f>
        <v/>
      </c>
      <c r="F275" s="23"/>
      <c r="G275" s="176"/>
      <c r="H275" s="74">
        <f t="shared" si="9"/>
        <v>0</v>
      </c>
      <c r="I275" s="74">
        <f t="shared" si="10"/>
        <v>0</v>
      </c>
      <c r="J275" s="74">
        <f t="shared" si="10"/>
        <v>0</v>
      </c>
      <c r="K275" s="21"/>
    </row>
    <row r="276" spans="1:11">
      <c r="A276" s="183"/>
      <c r="B276" s="184"/>
      <c r="C276" s="185"/>
      <c r="D276" s="21"/>
      <c r="E276" s="71" t="str">
        <f>IF(D276&gt;0,IF((LEFT(D276,2)=LEFT(Data!C$4,2)),"Intra","Inter"),"")</f>
        <v/>
      </c>
      <c r="F276" s="23"/>
      <c r="G276" s="176"/>
      <c r="H276" s="74">
        <f t="shared" si="9"/>
        <v>0</v>
      </c>
      <c r="I276" s="74">
        <f t="shared" si="10"/>
        <v>0</v>
      </c>
      <c r="J276" s="74">
        <f t="shared" si="10"/>
        <v>0</v>
      </c>
      <c r="K276" s="21"/>
    </row>
    <row r="277" spans="1:11">
      <c r="A277" s="183"/>
      <c r="B277" s="184"/>
      <c r="C277" s="185"/>
      <c r="D277" s="21"/>
      <c r="E277" s="71" t="str">
        <f>IF(D277&gt;0,IF((LEFT(D277,2)=LEFT(Data!C$4,2)),"Intra","Inter"),"")</f>
        <v/>
      </c>
      <c r="F277" s="23"/>
      <c r="G277" s="176"/>
      <c r="H277" s="74">
        <f t="shared" si="9"/>
        <v>0</v>
      </c>
      <c r="I277" s="74">
        <f t="shared" si="10"/>
        <v>0</v>
      </c>
      <c r="J277" s="74">
        <f t="shared" si="10"/>
        <v>0</v>
      </c>
      <c r="K277" s="21"/>
    </row>
    <row r="278" spans="1:11">
      <c r="A278" s="183"/>
      <c r="B278" s="184"/>
      <c r="C278" s="185"/>
      <c r="D278" s="21"/>
      <c r="E278" s="71" t="str">
        <f>IF(D278&gt;0,IF((LEFT(D278,2)=LEFT(Data!C$4,2)),"Intra","Inter"),"")</f>
        <v/>
      </c>
      <c r="F278" s="23"/>
      <c r="G278" s="176"/>
      <c r="H278" s="74">
        <f t="shared" si="9"/>
        <v>0</v>
      </c>
      <c r="I278" s="74">
        <f t="shared" si="10"/>
        <v>0</v>
      </c>
      <c r="J278" s="74">
        <f t="shared" si="10"/>
        <v>0</v>
      </c>
      <c r="K278" s="21"/>
    </row>
    <row r="279" spans="1:11">
      <c r="A279" s="183"/>
      <c r="B279" s="184"/>
      <c r="C279" s="185"/>
      <c r="D279" s="21"/>
      <c r="E279" s="71" t="str">
        <f>IF(D279&gt;0,IF((LEFT(D279,2)=LEFT(Data!C$4,2)),"Intra","Inter"),"")</f>
        <v/>
      </c>
      <c r="F279" s="23"/>
      <c r="G279" s="176"/>
      <c r="H279" s="74">
        <f t="shared" si="9"/>
        <v>0</v>
      </c>
      <c r="I279" s="74">
        <f t="shared" si="10"/>
        <v>0</v>
      </c>
      <c r="J279" s="74">
        <f t="shared" si="10"/>
        <v>0</v>
      </c>
      <c r="K279" s="21"/>
    </row>
    <row r="280" spans="1:11">
      <c r="A280" s="183"/>
      <c r="B280" s="184"/>
      <c r="C280" s="185"/>
      <c r="D280" s="21"/>
      <c r="E280" s="71" t="str">
        <f>IF(D280&gt;0,IF((LEFT(D280,2)=LEFT(Data!C$4,2)),"Intra","Inter"),"")</f>
        <v/>
      </c>
      <c r="F280" s="23"/>
      <c r="G280" s="176"/>
      <c r="H280" s="74">
        <f t="shared" si="9"/>
        <v>0</v>
      </c>
      <c r="I280" s="74">
        <f t="shared" si="10"/>
        <v>0</v>
      </c>
      <c r="J280" s="74">
        <f t="shared" si="10"/>
        <v>0</v>
      </c>
      <c r="K280" s="21"/>
    </row>
    <row r="281" spans="1:11">
      <c r="A281" s="183"/>
      <c r="B281" s="184"/>
      <c r="C281" s="185"/>
      <c r="D281" s="21"/>
      <c r="E281" s="71" t="str">
        <f>IF(D281&gt;0,IF((LEFT(D281,2)=LEFT(Data!C$4,2)),"Intra","Inter"),"")</f>
        <v/>
      </c>
      <c r="F281" s="23"/>
      <c r="G281" s="176"/>
      <c r="H281" s="74">
        <f t="shared" si="9"/>
        <v>0</v>
      </c>
      <c r="I281" s="74">
        <f t="shared" si="10"/>
        <v>0</v>
      </c>
      <c r="J281" s="74">
        <f t="shared" si="10"/>
        <v>0</v>
      </c>
      <c r="K281" s="21"/>
    </row>
    <row r="282" spans="1:11">
      <c r="A282" s="183"/>
      <c r="B282" s="184"/>
      <c r="C282" s="185"/>
      <c r="D282" s="21"/>
      <c r="E282" s="71" t="str">
        <f>IF(D282&gt;0,IF((LEFT(D282,2)=LEFT(Data!C$4,2)),"Intra","Inter"),"")</f>
        <v/>
      </c>
      <c r="F282" s="23"/>
      <c r="G282" s="176"/>
      <c r="H282" s="74">
        <f t="shared" si="9"/>
        <v>0</v>
      </c>
      <c r="I282" s="74">
        <f t="shared" si="10"/>
        <v>0</v>
      </c>
      <c r="J282" s="74">
        <f t="shared" si="10"/>
        <v>0</v>
      </c>
      <c r="K282" s="21"/>
    </row>
    <row r="283" spans="1:11">
      <c r="A283" s="183"/>
      <c r="B283" s="184"/>
      <c r="C283" s="185"/>
      <c r="D283" s="21"/>
      <c r="E283" s="71" t="str">
        <f>IF(D283&gt;0,IF((LEFT(D283,2)=LEFT(Data!C$4,2)),"Intra","Inter"),"")</f>
        <v/>
      </c>
      <c r="F283" s="23"/>
      <c r="G283" s="176"/>
      <c r="H283" s="74">
        <f t="shared" si="9"/>
        <v>0</v>
      </c>
      <c r="I283" s="74">
        <f t="shared" si="10"/>
        <v>0</v>
      </c>
      <c r="J283" s="74">
        <f t="shared" si="10"/>
        <v>0</v>
      </c>
      <c r="K283" s="21"/>
    </row>
    <row r="284" spans="1:11">
      <c r="A284" s="183"/>
      <c r="B284" s="184"/>
      <c r="C284" s="185"/>
      <c r="D284" s="21"/>
      <c r="E284" s="71" t="str">
        <f>IF(D284&gt;0,IF((LEFT(D284,2)=LEFT(Data!C$4,2)),"Intra","Inter"),"")</f>
        <v/>
      </c>
      <c r="F284" s="23"/>
      <c r="G284" s="176"/>
      <c r="H284" s="74">
        <f t="shared" si="9"/>
        <v>0</v>
      </c>
      <c r="I284" s="74">
        <f t="shared" si="10"/>
        <v>0</v>
      </c>
      <c r="J284" s="74">
        <f t="shared" si="10"/>
        <v>0</v>
      </c>
      <c r="K284" s="21"/>
    </row>
    <row r="285" spans="1:11">
      <c r="A285" s="183"/>
      <c r="B285" s="184"/>
      <c r="C285" s="185"/>
      <c r="D285" s="21"/>
      <c r="E285" s="71" t="str">
        <f>IF(D285&gt;0,IF((LEFT(D285,2)=LEFT(Data!C$4,2)),"Intra","Inter"),"")</f>
        <v/>
      </c>
      <c r="F285" s="23"/>
      <c r="G285" s="176"/>
      <c r="H285" s="74">
        <f t="shared" si="9"/>
        <v>0</v>
      </c>
      <c r="I285" s="74">
        <f t="shared" si="10"/>
        <v>0</v>
      </c>
      <c r="J285" s="74">
        <f t="shared" si="10"/>
        <v>0</v>
      </c>
      <c r="K285" s="21"/>
    </row>
    <row r="286" spans="1:11">
      <c r="A286" s="183"/>
      <c r="B286" s="184"/>
      <c r="C286" s="185"/>
      <c r="D286" s="21"/>
      <c r="E286" s="71" t="str">
        <f>IF(D286&gt;0,IF((LEFT(D286,2)=LEFT(Data!C$4,2)),"Intra","Inter"),"")</f>
        <v/>
      </c>
      <c r="F286" s="23"/>
      <c r="G286" s="176"/>
      <c r="H286" s="74">
        <f t="shared" si="9"/>
        <v>0</v>
      </c>
      <c r="I286" s="74">
        <f t="shared" si="10"/>
        <v>0</v>
      </c>
      <c r="J286" s="74">
        <f t="shared" si="10"/>
        <v>0</v>
      </c>
      <c r="K286" s="21"/>
    </row>
    <row r="287" spans="1:11">
      <c r="A287" s="183"/>
      <c r="B287" s="184"/>
      <c r="C287" s="185"/>
      <c r="D287" s="21"/>
      <c r="E287" s="71" t="str">
        <f>IF(D287&gt;0,IF((LEFT(D287,2)=LEFT(Data!C$4,2)),"Intra","Inter"),"")</f>
        <v/>
      </c>
      <c r="F287" s="23"/>
      <c r="G287" s="176"/>
      <c r="H287" s="74">
        <f t="shared" si="9"/>
        <v>0</v>
      </c>
      <c r="I287" s="74">
        <f t="shared" si="10"/>
        <v>0</v>
      </c>
      <c r="J287" s="74">
        <f t="shared" si="10"/>
        <v>0</v>
      </c>
      <c r="K287" s="21"/>
    </row>
    <row r="288" spans="1:11">
      <c r="A288" s="183"/>
      <c r="B288" s="184"/>
      <c r="C288" s="185"/>
      <c r="D288" s="21"/>
      <c r="E288" s="71" t="str">
        <f>IF(D288&gt;0,IF((LEFT(D288,2)=LEFT(Data!C$4,2)),"Intra","Inter"),"")</f>
        <v/>
      </c>
      <c r="F288" s="23"/>
      <c r="G288" s="176"/>
      <c r="H288" s="74">
        <f t="shared" si="9"/>
        <v>0</v>
      </c>
      <c r="I288" s="74">
        <f t="shared" si="10"/>
        <v>0</v>
      </c>
      <c r="J288" s="74">
        <f t="shared" si="10"/>
        <v>0</v>
      </c>
      <c r="K288" s="21"/>
    </row>
    <row r="289" spans="1:11">
      <c r="A289" s="183"/>
      <c r="B289" s="184"/>
      <c r="C289" s="185"/>
      <c r="D289" s="21"/>
      <c r="E289" s="71" t="str">
        <f>IF(D289&gt;0,IF((LEFT(D289,2)=LEFT(Data!C$4,2)),"Intra","Inter"),"")</f>
        <v/>
      </c>
      <c r="F289" s="23"/>
      <c r="G289" s="176"/>
      <c r="H289" s="74">
        <f t="shared" si="9"/>
        <v>0</v>
      </c>
      <c r="I289" s="74">
        <f t="shared" si="10"/>
        <v>0</v>
      </c>
      <c r="J289" s="74">
        <f t="shared" si="10"/>
        <v>0</v>
      </c>
      <c r="K289" s="21"/>
    </row>
    <row r="290" spans="1:11">
      <c r="A290" s="183"/>
      <c r="B290" s="184"/>
      <c r="C290" s="185"/>
      <c r="D290" s="21"/>
      <c r="E290" s="71" t="str">
        <f>IF(D290&gt;0,IF((LEFT(D290,2)=LEFT(Data!C$4,2)),"Intra","Inter"),"")</f>
        <v/>
      </c>
      <c r="F290" s="23"/>
      <c r="G290" s="176"/>
      <c r="H290" s="74">
        <f t="shared" si="9"/>
        <v>0</v>
      </c>
      <c r="I290" s="74">
        <f t="shared" si="10"/>
        <v>0</v>
      </c>
      <c r="J290" s="74">
        <f t="shared" si="10"/>
        <v>0</v>
      </c>
      <c r="K290" s="21"/>
    </row>
    <row r="291" spans="1:11">
      <c r="A291" s="183"/>
      <c r="B291" s="184"/>
      <c r="C291" s="185"/>
      <c r="D291" s="21"/>
      <c r="E291" s="71" t="str">
        <f>IF(D291&gt;0,IF((LEFT(D291,2)=LEFT(Data!C$4,2)),"Intra","Inter"),"")</f>
        <v/>
      </c>
      <c r="F291" s="23"/>
      <c r="G291" s="176"/>
      <c r="H291" s="74">
        <f t="shared" si="9"/>
        <v>0</v>
      </c>
      <c r="I291" s="74">
        <f t="shared" si="10"/>
        <v>0</v>
      </c>
      <c r="J291" s="74">
        <f t="shared" si="10"/>
        <v>0</v>
      </c>
      <c r="K291" s="21"/>
    </row>
    <row r="292" spans="1:11">
      <c r="A292" s="183"/>
      <c r="B292" s="184"/>
      <c r="C292" s="185"/>
      <c r="D292" s="21"/>
      <c r="E292" s="71" t="str">
        <f>IF(D292&gt;0,IF((LEFT(D292,2)=LEFT(Data!C$4,2)),"Intra","Inter"),"")</f>
        <v/>
      </c>
      <c r="F292" s="23"/>
      <c r="G292" s="176"/>
      <c r="H292" s="74">
        <f t="shared" si="9"/>
        <v>0</v>
      </c>
      <c r="I292" s="74">
        <f t="shared" si="10"/>
        <v>0</v>
      </c>
      <c r="J292" s="74">
        <f t="shared" si="10"/>
        <v>0</v>
      </c>
      <c r="K292" s="21"/>
    </row>
    <row r="293" spans="1:11">
      <c r="A293" s="183"/>
      <c r="B293" s="184"/>
      <c r="C293" s="185"/>
      <c r="D293" s="21"/>
      <c r="E293" s="71" t="str">
        <f>IF(D293&gt;0,IF((LEFT(D293,2)=LEFT(Data!C$4,2)),"Intra","Inter"),"")</f>
        <v/>
      </c>
      <c r="F293" s="23"/>
      <c r="G293" s="176"/>
      <c r="H293" s="74">
        <f t="shared" si="9"/>
        <v>0</v>
      </c>
      <c r="I293" s="74">
        <f t="shared" si="10"/>
        <v>0</v>
      </c>
      <c r="J293" s="74">
        <f t="shared" si="10"/>
        <v>0</v>
      </c>
      <c r="K293" s="21"/>
    </row>
    <row r="294" spans="1:11">
      <c r="A294" s="183"/>
      <c r="B294" s="184"/>
      <c r="C294" s="185"/>
      <c r="D294" s="21"/>
      <c r="E294" s="71" t="str">
        <f>IF(D294&gt;0,IF((LEFT(D294,2)=LEFT(Data!C$4,2)),"Intra","Inter"),"")</f>
        <v/>
      </c>
      <c r="F294" s="23"/>
      <c r="G294" s="176"/>
      <c r="H294" s="74">
        <f t="shared" si="9"/>
        <v>0</v>
      </c>
      <c r="I294" s="74">
        <f t="shared" si="10"/>
        <v>0</v>
      </c>
      <c r="J294" s="74">
        <f t="shared" si="10"/>
        <v>0</v>
      </c>
      <c r="K294" s="21"/>
    </row>
    <row r="295" spans="1:11">
      <c r="A295" s="183"/>
      <c r="B295" s="184"/>
      <c r="C295" s="185"/>
      <c r="D295" s="21"/>
      <c r="E295" s="71" t="str">
        <f>IF(D295&gt;0,IF((LEFT(D295,2)=LEFT(Data!C$4,2)),"Intra","Inter"),"")</f>
        <v/>
      </c>
      <c r="F295" s="23"/>
      <c r="G295" s="176"/>
      <c r="H295" s="74">
        <f t="shared" si="9"/>
        <v>0</v>
      </c>
      <c r="I295" s="74">
        <f t="shared" si="10"/>
        <v>0</v>
      </c>
      <c r="J295" s="74">
        <f t="shared" si="10"/>
        <v>0</v>
      </c>
      <c r="K295" s="21"/>
    </row>
    <row r="296" spans="1:11">
      <c r="A296" s="183"/>
      <c r="B296" s="184"/>
      <c r="C296" s="185"/>
      <c r="D296" s="21"/>
      <c r="E296" s="71" t="str">
        <f>IF(D296&gt;0,IF((LEFT(D296,2)=LEFT(Data!C$4,2)),"Intra","Inter"),"")</f>
        <v/>
      </c>
      <c r="F296" s="23"/>
      <c r="G296" s="176"/>
      <c r="H296" s="74">
        <f t="shared" si="9"/>
        <v>0</v>
      </c>
      <c r="I296" s="74">
        <f t="shared" si="10"/>
        <v>0</v>
      </c>
      <c r="J296" s="74">
        <f t="shared" si="10"/>
        <v>0</v>
      </c>
      <c r="K296" s="21"/>
    </row>
    <row r="297" spans="1:11">
      <c r="A297" s="183"/>
      <c r="B297" s="184"/>
      <c r="C297" s="185"/>
      <c r="D297" s="21"/>
      <c r="E297" s="71" t="str">
        <f>IF(D297&gt;0,IF((LEFT(D297,2)=LEFT(Data!C$4,2)),"Intra","Inter"),"")</f>
        <v/>
      </c>
      <c r="F297" s="23"/>
      <c r="G297" s="176"/>
      <c r="H297" s="74">
        <f t="shared" si="9"/>
        <v>0</v>
      </c>
      <c r="I297" s="74">
        <f t="shared" si="10"/>
        <v>0</v>
      </c>
      <c r="J297" s="74">
        <f t="shared" si="10"/>
        <v>0</v>
      </c>
      <c r="K297" s="21"/>
    </row>
    <row r="298" spans="1:11">
      <c r="A298" s="183"/>
      <c r="B298" s="184"/>
      <c r="C298" s="185"/>
      <c r="D298" s="21"/>
      <c r="E298" s="71" t="str">
        <f>IF(D298&gt;0,IF((LEFT(D298,2)=LEFT(Data!C$4,2)),"Intra","Inter"),"")</f>
        <v/>
      </c>
      <c r="F298" s="23"/>
      <c r="G298" s="176"/>
      <c r="H298" s="74">
        <f t="shared" si="9"/>
        <v>0</v>
      </c>
      <c r="I298" s="74">
        <f t="shared" si="10"/>
        <v>0</v>
      </c>
      <c r="J298" s="74">
        <f t="shared" si="10"/>
        <v>0</v>
      </c>
      <c r="K298" s="21"/>
    </row>
    <row r="299" spans="1:11">
      <c r="A299" s="183"/>
      <c r="B299" s="184"/>
      <c r="C299" s="185"/>
      <c r="D299" s="21"/>
      <c r="E299" s="71" t="str">
        <f>IF(D299&gt;0,IF((LEFT(D299,2)=LEFT(Data!C$4,2)),"Intra","Inter"),"")</f>
        <v/>
      </c>
      <c r="F299" s="23"/>
      <c r="G299" s="176"/>
      <c r="H299" s="74">
        <f t="shared" si="9"/>
        <v>0</v>
      </c>
      <c r="I299" s="74">
        <f t="shared" si="10"/>
        <v>0</v>
      </c>
      <c r="J299" s="74">
        <f t="shared" si="10"/>
        <v>0</v>
      </c>
      <c r="K299" s="21"/>
    </row>
    <row r="300" spans="1:11">
      <c r="A300" s="183"/>
      <c r="B300" s="184"/>
      <c r="C300" s="185"/>
      <c r="D300" s="21"/>
      <c r="E300" s="71" t="str">
        <f>IF(D300&gt;0,IF((LEFT(D300,2)=LEFT(Data!C$4,2)),"Intra","Inter"),"")</f>
        <v/>
      </c>
      <c r="F300" s="23"/>
      <c r="G300" s="176"/>
      <c r="H300" s="74">
        <f t="shared" si="9"/>
        <v>0</v>
      </c>
      <c r="I300" s="74">
        <f t="shared" si="10"/>
        <v>0</v>
      </c>
      <c r="J300" s="74">
        <f t="shared" si="10"/>
        <v>0</v>
      </c>
      <c r="K300" s="21"/>
    </row>
    <row r="301" spans="1:11">
      <c r="A301" s="183"/>
      <c r="B301" s="184"/>
      <c r="C301" s="185"/>
      <c r="D301" s="21"/>
      <c r="E301" s="71" t="str">
        <f>IF(D301&gt;0,IF((LEFT(D301,2)=LEFT(Data!C$4,2)),"Intra","Inter"),"")</f>
        <v/>
      </c>
      <c r="F301" s="23"/>
      <c r="G301" s="176"/>
      <c r="H301" s="74">
        <f t="shared" si="9"/>
        <v>0</v>
      </c>
      <c r="I301" s="74">
        <f t="shared" si="10"/>
        <v>0</v>
      </c>
      <c r="J301" s="74">
        <f t="shared" si="10"/>
        <v>0</v>
      </c>
      <c r="K301" s="21"/>
    </row>
    <row r="302" spans="1:11">
      <c r="A302" s="183"/>
      <c r="B302" s="184"/>
      <c r="C302" s="185"/>
      <c r="D302" s="21"/>
      <c r="E302" s="71" t="str">
        <f>IF(D302&gt;0,IF((LEFT(D302,2)=LEFT(Data!C$4,2)),"Intra","Inter"),"")</f>
        <v/>
      </c>
      <c r="F302" s="23"/>
      <c r="G302" s="176"/>
      <c r="H302" s="74">
        <f t="shared" si="9"/>
        <v>0</v>
      </c>
      <c r="I302" s="74">
        <f t="shared" si="10"/>
        <v>0</v>
      </c>
      <c r="J302" s="74">
        <f t="shared" si="10"/>
        <v>0</v>
      </c>
      <c r="K302" s="21"/>
    </row>
    <row r="303" spans="1:11">
      <c r="A303" s="183"/>
      <c r="B303" s="184"/>
      <c r="C303" s="185"/>
      <c r="D303" s="21"/>
      <c r="E303" s="71" t="str">
        <f>IF(D303&gt;0,IF((LEFT(D303,2)=LEFT(Data!C$4,2)),"Intra","Inter"),"")</f>
        <v/>
      </c>
      <c r="F303" s="23"/>
      <c r="G303" s="176"/>
      <c r="H303" s="74">
        <f t="shared" si="9"/>
        <v>0</v>
      </c>
      <c r="I303" s="74">
        <f t="shared" si="10"/>
        <v>0</v>
      </c>
      <c r="J303" s="74">
        <f t="shared" si="10"/>
        <v>0</v>
      </c>
      <c r="K303" s="21"/>
    </row>
    <row r="304" spans="1:11">
      <c r="A304" s="183"/>
      <c r="B304" s="184"/>
      <c r="C304" s="185"/>
      <c r="D304" s="21"/>
      <c r="E304" s="71" t="str">
        <f>IF(D304&gt;0,IF((LEFT(D304,2)=LEFT(Data!C$4,2)),"Intra","Inter"),"")</f>
        <v/>
      </c>
      <c r="F304" s="23"/>
      <c r="G304" s="176"/>
      <c r="H304" s="74">
        <f t="shared" si="9"/>
        <v>0</v>
      </c>
      <c r="I304" s="74">
        <f t="shared" si="10"/>
        <v>0</v>
      </c>
      <c r="J304" s="74">
        <f t="shared" si="10"/>
        <v>0</v>
      </c>
      <c r="K304" s="21"/>
    </row>
    <row r="305" spans="1:11">
      <c r="A305" s="183"/>
      <c r="B305" s="184"/>
      <c r="C305" s="185"/>
      <c r="D305" s="21"/>
      <c r="E305" s="71" t="str">
        <f>IF(D305&gt;0,IF((LEFT(D305,2)=LEFT(Data!C$4,2)),"Intra","Inter"),"")</f>
        <v/>
      </c>
      <c r="F305" s="23"/>
      <c r="G305" s="176"/>
      <c r="H305" s="74">
        <f t="shared" si="9"/>
        <v>0</v>
      </c>
      <c r="I305" s="74">
        <f t="shared" si="10"/>
        <v>0</v>
      </c>
      <c r="J305" s="74">
        <f t="shared" si="10"/>
        <v>0</v>
      </c>
      <c r="K305" s="21"/>
    </row>
    <row r="306" spans="1:11">
      <c r="A306" s="183"/>
      <c r="B306" s="184"/>
      <c r="C306" s="185"/>
      <c r="D306" s="21"/>
      <c r="E306" s="71" t="str">
        <f>IF(D306&gt;0,IF((LEFT(D306,2)=LEFT(Data!C$4,2)),"Intra","Inter"),"")</f>
        <v/>
      </c>
      <c r="F306" s="23"/>
      <c r="G306" s="176"/>
      <c r="H306" s="74">
        <f t="shared" si="9"/>
        <v>0</v>
      </c>
      <c r="I306" s="74">
        <f t="shared" si="10"/>
        <v>0</v>
      </c>
      <c r="J306" s="74">
        <f t="shared" si="10"/>
        <v>0</v>
      </c>
      <c r="K306" s="21"/>
    </row>
    <row r="307" spans="1:11">
      <c r="A307" s="183"/>
      <c r="B307" s="184"/>
      <c r="C307" s="185"/>
      <c r="D307" s="21"/>
      <c r="E307" s="71" t="str">
        <f>IF(D307&gt;0,IF((LEFT(D307,2)=LEFT(Data!C$4,2)),"Intra","Inter"),"")</f>
        <v/>
      </c>
      <c r="F307" s="23"/>
      <c r="G307" s="176"/>
      <c r="H307" s="74">
        <f t="shared" si="9"/>
        <v>0</v>
      </c>
      <c r="I307" s="74">
        <f t="shared" si="10"/>
        <v>0</v>
      </c>
      <c r="J307" s="74">
        <f t="shared" si="10"/>
        <v>0</v>
      </c>
      <c r="K307" s="21"/>
    </row>
    <row r="308" spans="1:11">
      <c r="A308" s="183"/>
      <c r="B308" s="184"/>
      <c r="C308" s="185"/>
      <c r="D308" s="21"/>
      <c r="E308" s="71" t="str">
        <f>IF(D308&gt;0,IF((LEFT(D308,2)=LEFT(Data!C$4,2)),"Intra","Inter"),"")</f>
        <v/>
      </c>
      <c r="F308" s="23"/>
      <c r="G308" s="176"/>
      <c r="H308" s="74">
        <f t="shared" si="9"/>
        <v>0</v>
      </c>
      <c r="I308" s="74">
        <f t="shared" si="10"/>
        <v>0</v>
      </c>
      <c r="J308" s="74">
        <f t="shared" si="10"/>
        <v>0</v>
      </c>
      <c r="K308" s="21"/>
    </row>
    <row r="309" spans="1:11">
      <c r="A309" s="183"/>
      <c r="B309" s="184"/>
      <c r="C309" s="185"/>
      <c r="D309" s="21"/>
      <c r="E309" s="71" t="str">
        <f>IF(D309&gt;0,IF((LEFT(D309,2)=LEFT(Data!C$4,2)),"Intra","Inter"),"")</f>
        <v/>
      </c>
      <c r="F309" s="23"/>
      <c r="G309" s="176"/>
      <c r="H309" s="74">
        <f t="shared" si="9"/>
        <v>0</v>
      </c>
      <c r="I309" s="74">
        <f t="shared" si="10"/>
        <v>0</v>
      </c>
      <c r="J309" s="74">
        <f t="shared" si="10"/>
        <v>0</v>
      </c>
      <c r="K309" s="21"/>
    </row>
    <row r="310" spans="1:11">
      <c r="A310" s="183"/>
      <c r="B310" s="184"/>
      <c r="C310" s="185"/>
      <c r="D310" s="21"/>
      <c r="E310" s="71" t="str">
        <f>IF(D310&gt;0,IF((LEFT(D310,2)=LEFT(Data!C$4,2)),"Intra","Inter"),"")</f>
        <v/>
      </c>
      <c r="F310" s="23"/>
      <c r="G310" s="176"/>
      <c r="H310" s="74">
        <f t="shared" si="9"/>
        <v>0</v>
      </c>
      <c r="I310" s="74">
        <f t="shared" si="10"/>
        <v>0</v>
      </c>
      <c r="J310" s="74">
        <f t="shared" si="10"/>
        <v>0</v>
      </c>
      <c r="K310" s="21"/>
    </row>
    <row r="311" spans="1:11">
      <c r="A311" s="183"/>
      <c r="B311" s="184"/>
      <c r="C311" s="185"/>
      <c r="D311" s="21"/>
      <c r="E311" s="71" t="str">
        <f>IF(D311&gt;0,IF((LEFT(D311,2)=LEFT(Data!C$4,2)),"Intra","Inter"),"")</f>
        <v/>
      </c>
      <c r="F311" s="23"/>
      <c r="G311" s="176"/>
      <c r="H311" s="74">
        <f t="shared" si="9"/>
        <v>0</v>
      </c>
      <c r="I311" s="74">
        <f t="shared" si="10"/>
        <v>0</v>
      </c>
      <c r="J311" s="74">
        <f t="shared" si="10"/>
        <v>0</v>
      </c>
      <c r="K311" s="21"/>
    </row>
    <row r="312" spans="1:11">
      <c r="A312" s="183"/>
      <c r="B312" s="184"/>
      <c r="C312" s="185"/>
      <c r="D312" s="21"/>
      <c r="E312" s="71" t="str">
        <f>IF(D312&gt;0,IF((LEFT(D312,2)=LEFT(Data!C$4,2)),"Intra","Inter"),"")</f>
        <v/>
      </c>
      <c r="F312" s="23"/>
      <c r="G312" s="176"/>
      <c r="H312" s="74">
        <f t="shared" si="9"/>
        <v>0</v>
      </c>
      <c r="I312" s="74">
        <f t="shared" si="10"/>
        <v>0</v>
      </c>
      <c r="J312" s="74">
        <f t="shared" si="10"/>
        <v>0</v>
      </c>
      <c r="K312" s="21"/>
    </row>
    <row r="313" spans="1:11">
      <c r="A313" s="183"/>
      <c r="B313" s="184"/>
      <c r="C313" s="185"/>
      <c r="D313" s="21"/>
      <c r="E313" s="71" t="str">
        <f>IF(D313&gt;0,IF((LEFT(D313,2)=LEFT(Data!C$4,2)),"Intra","Inter"),"")</f>
        <v/>
      </c>
      <c r="F313" s="23"/>
      <c r="G313" s="176"/>
      <c r="H313" s="74">
        <f t="shared" si="9"/>
        <v>0</v>
      </c>
      <c r="I313" s="74">
        <f t="shared" si="10"/>
        <v>0</v>
      </c>
      <c r="J313" s="74">
        <f t="shared" si="10"/>
        <v>0</v>
      </c>
      <c r="K313" s="21"/>
    </row>
    <row r="314" spans="1:11">
      <c r="A314" s="183"/>
      <c r="B314" s="184"/>
      <c r="C314" s="185"/>
      <c r="D314" s="21"/>
      <c r="E314" s="71" t="str">
        <f>IF(D314&gt;0,IF((LEFT(D314,2)=LEFT(Data!C$4,2)),"Intra","Inter"),"")</f>
        <v/>
      </c>
      <c r="F314" s="23"/>
      <c r="G314" s="176"/>
      <c r="H314" s="74">
        <f t="shared" si="9"/>
        <v>0</v>
      </c>
      <c r="I314" s="74">
        <f t="shared" si="10"/>
        <v>0</v>
      </c>
      <c r="J314" s="74">
        <f t="shared" si="10"/>
        <v>0</v>
      </c>
      <c r="K314" s="21"/>
    </row>
    <row r="315" spans="1:11">
      <c r="A315" s="183"/>
      <c r="B315" s="184"/>
      <c r="C315" s="185"/>
      <c r="D315" s="21"/>
      <c r="E315" s="71" t="str">
        <f>IF(D315&gt;0,IF((LEFT(D315,2)=LEFT(Data!C$4,2)),"Intra","Inter"),"")</f>
        <v/>
      </c>
      <c r="F315" s="23"/>
      <c r="G315" s="176"/>
      <c r="H315" s="74">
        <f t="shared" si="9"/>
        <v>0</v>
      </c>
      <c r="I315" s="74">
        <f t="shared" si="10"/>
        <v>0</v>
      </c>
      <c r="J315" s="74">
        <f t="shared" si="10"/>
        <v>0</v>
      </c>
      <c r="K315" s="21"/>
    </row>
    <row r="316" spans="1:11">
      <c r="A316" s="183"/>
      <c r="B316" s="184"/>
      <c r="C316" s="185"/>
      <c r="D316" s="21"/>
      <c r="E316" s="71" t="str">
        <f>IF(D316&gt;0,IF((LEFT(D316,2)=LEFT(Data!C$4,2)),"Intra","Inter"),"")</f>
        <v/>
      </c>
      <c r="F316" s="23"/>
      <c r="G316" s="176"/>
      <c r="H316" s="74">
        <f t="shared" si="9"/>
        <v>0</v>
      </c>
      <c r="I316" s="74">
        <f t="shared" si="10"/>
        <v>0</v>
      </c>
      <c r="J316" s="74">
        <f t="shared" si="10"/>
        <v>0</v>
      </c>
      <c r="K316" s="21"/>
    </row>
    <row r="317" spans="1:11">
      <c r="A317" s="183"/>
      <c r="B317" s="184"/>
      <c r="C317" s="185"/>
      <c r="D317" s="21"/>
      <c r="E317" s="71" t="str">
        <f>IF(D317&gt;0,IF((LEFT(D317,2)=LEFT(Data!C$4,2)),"Intra","Inter"),"")</f>
        <v/>
      </c>
      <c r="F317" s="23"/>
      <c r="G317" s="176"/>
      <c r="H317" s="74">
        <f t="shared" si="9"/>
        <v>0</v>
      </c>
      <c r="I317" s="74">
        <f t="shared" si="10"/>
        <v>0</v>
      </c>
      <c r="J317" s="74">
        <f t="shared" si="10"/>
        <v>0</v>
      </c>
      <c r="K317" s="21"/>
    </row>
    <row r="318" spans="1:11">
      <c r="A318" s="183"/>
      <c r="B318" s="184"/>
      <c r="C318" s="185"/>
      <c r="D318" s="21"/>
      <c r="E318" s="71" t="str">
        <f>IF(D318&gt;0,IF((LEFT(D318,2)=LEFT(Data!C$4,2)),"Intra","Inter"),"")</f>
        <v/>
      </c>
      <c r="F318" s="23"/>
      <c r="G318" s="176"/>
      <c r="H318" s="74">
        <f t="shared" si="9"/>
        <v>0</v>
      </c>
      <c r="I318" s="74">
        <f t="shared" si="10"/>
        <v>0</v>
      </c>
      <c r="J318" s="74">
        <f t="shared" si="10"/>
        <v>0</v>
      </c>
      <c r="K318" s="21"/>
    </row>
    <row r="319" spans="1:11">
      <c r="A319" s="183"/>
      <c r="B319" s="184"/>
      <c r="C319" s="185"/>
      <c r="D319" s="21"/>
      <c r="E319" s="71" t="str">
        <f>IF(D319&gt;0,IF((LEFT(D319,2)=LEFT(Data!C$4,2)),"Intra","Inter"),"")</f>
        <v/>
      </c>
      <c r="F319" s="23"/>
      <c r="G319" s="176"/>
      <c r="H319" s="74">
        <f t="shared" si="9"/>
        <v>0</v>
      </c>
      <c r="I319" s="74">
        <f t="shared" si="10"/>
        <v>0</v>
      </c>
      <c r="J319" s="74">
        <f t="shared" si="10"/>
        <v>0</v>
      </c>
      <c r="K319" s="21"/>
    </row>
    <row r="320" spans="1:11">
      <c r="A320" s="183"/>
      <c r="B320" s="184"/>
      <c r="C320" s="185"/>
      <c r="D320" s="21"/>
      <c r="E320" s="71" t="str">
        <f>IF(D320&gt;0,IF((LEFT(D320,2)=LEFT(Data!C$4,2)),"Intra","Inter"),"")</f>
        <v/>
      </c>
      <c r="F320" s="23"/>
      <c r="G320" s="176"/>
      <c r="H320" s="74">
        <f t="shared" si="9"/>
        <v>0</v>
      </c>
      <c r="I320" s="74">
        <f t="shared" si="10"/>
        <v>0</v>
      </c>
      <c r="J320" s="74">
        <f t="shared" si="10"/>
        <v>0</v>
      </c>
      <c r="K320" s="21"/>
    </row>
    <row r="321" spans="1:11">
      <c r="A321" s="183"/>
      <c r="B321" s="184"/>
      <c r="C321" s="185"/>
      <c r="D321" s="21"/>
      <c r="E321" s="71" t="str">
        <f>IF(D321&gt;0,IF((LEFT(D321,2)=LEFT(Data!C$4,2)),"Intra","Inter"),"")</f>
        <v/>
      </c>
      <c r="F321" s="23"/>
      <c r="G321" s="176"/>
      <c r="H321" s="74">
        <f t="shared" si="9"/>
        <v>0</v>
      </c>
      <c r="I321" s="74">
        <f t="shared" si="10"/>
        <v>0</v>
      </c>
      <c r="J321" s="74">
        <f t="shared" si="10"/>
        <v>0</v>
      </c>
      <c r="K321" s="21"/>
    </row>
    <row r="322" spans="1:11">
      <c r="A322" s="183"/>
      <c r="B322" s="184"/>
      <c r="C322" s="185"/>
      <c r="D322" s="21"/>
      <c r="E322" s="71" t="str">
        <f>IF(D322&gt;0,IF((LEFT(D322,2)=LEFT(Data!C$4,2)),"Intra","Inter"),"")</f>
        <v/>
      </c>
      <c r="F322" s="23"/>
      <c r="G322" s="176"/>
      <c r="H322" s="74">
        <f t="shared" si="9"/>
        <v>0</v>
      </c>
      <c r="I322" s="74">
        <f t="shared" si="10"/>
        <v>0</v>
      </c>
      <c r="J322" s="74">
        <f t="shared" si="10"/>
        <v>0</v>
      </c>
      <c r="K322" s="21"/>
    </row>
    <row r="323" spans="1:11">
      <c r="A323" s="183"/>
      <c r="B323" s="184"/>
      <c r="C323" s="185"/>
      <c r="D323" s="21"/>
      <c r="E323" s="71" t="str">
        <f>IF(D323&gt;0,IF((LEFT(D323,2)=LEFT(Data!C$4,2)),"Intra","Inter"),"")</f>
        <v/>
      </c>
      <c r="F323" s="23"/>
      <c r="G323" s="176"/>
      <c r="H323" s="74">
        <f t="shared" si="9"/>
        <v>0</v>
      </c>
      <c r="I323" s="74">
        <f t="shared" si="10"/>
        <v>0</v>
      </c>
      <c r="J323" s="74">
        <f t="shared" si="10"/>
        <v>0</v>
      </c>
      <c r="K323" s="21"/>
    </row>
    <row r="324" spans="1:11">
      <c r="A324" s="183"/>
      <c r="B324" s="184"/>
      <c r="C324" s="185"/>
      <c r="D324" s="21"/>
      <c r="E324" s="71" t="str">
        <f>IF(D324&gt;0,IF((LEFT(D324,2)=LEFT(Data!C$4,2)),"Intra","Inter"),"")</f>
        <v/>
      </c>
      <c r="F324" s="23"/>
      <c r="G324" s="176"/>
      <c r="H324" s="74">
        <f t="shared" si="9"/>
        <v>0</v>
      </c>
      <c r="I324" s="74">
        <f t="shared" si="10"/>
        <v>0</v>
      </c>
      <c r="J324" s="74">
        <f t="shared" si="10"/>
        <v>0</v>
      </c>
      <c r="K324" s="21"/>
    </row>
    <row r="325" spans="1:11">
      <c r="A325" s="183"/>
      <c r="B325" s="184"/>
      <c r="C325" s="185"/>
      <c r="D325" s="21"/>
      <c r="E325" s="71" t="str">
        <f>IF(D325&gt;0,IF((LEFT(D325,2)=LEFT(Data!C$4,2)),"Intra","Inter"),"")</f>
        <v/>
      </c>
      <c r="F325" s="23"/>
      <c r="G325" s="176"/>
      <c r="H325" s="74">
        <f t="shared" si="9"/>
        <v>0</v>
      </c>
      <c r="I325" s="74">
        <f t="shared" si="10"/>
        <v>0</v>
      </c>
      <c r="J325" s="74">
        <f t="shared" si="10"/>
        <v>0</v>
      </c>
      <c r="K325" s="21"/>
    </row>
    <row r="326" spans="1:11">
      <c r="A326" s="183"/>
      <c r="B326" s="184"/>
      <c r="C326" s="185"/>
      <c r="D326" s="21"/>
      <c r="E326" s="71" t="str">
        <f>IF(D326&gt;0,IF((LEFT(D326,2)=LEFT(Data!C$4,2)),"Intra","Inter"),"")</f>
        <v/>
      </c>
      <c r="F326" s="23"/>
      <c r="G326" s="176"/>
      <c r="H326" s="74">
        <f t="shared" si="9"/>
        <v>0</v>
      </c>
      <c r="I326" s="74">
        <f t="shared" si="10"/>
        <v>0</v>
      </c>
      <c r="J326" s="74">
        <f t="shared" si="10"/>
        <v>0</v>
      </c>
      <c r="K326" s="21"/>
    </row>
    <row r="327" spans="1:11">
      <c r="A327" s="183"/>
      <c r="B327" s="184"/>
      <c r="C327" s="185"/>
      <c r="D327" s="21"/>
      <c r="E327" s="71" t="str">
        <f>IF(D327&gt;0,IF((LEFT(D327,2)=LEFT(Data!C$4,2)),"Intra","Inter"),"")</f>
        <v/>
      </c>
      <c r="F327" s="23"/>
      <c r="G327" s="176"/>
      <c r="H327" s="74">
        <f t="shared" si="9"/>
        <v>0</v>
      </c>
      <c r="I327" s="74">
        <f t="shared" si="10"/>
        <v>0</v>
      </c>
      <c r="J327" s="74">
        <f t="shared" si="10"/>
        <v>0</v>
      </c>
      <c r="K327" s="21"/>
    </row>
    <row r="328" spans="1:11">
      <c r="A328" s="183"/>
      <c r="B328" s="184"/>
      <c r="C328" s="185"/>
      <c r="D328" s="21"/>
      <c r="E328" s="71" t="str">
        <f>IF(D328&gt;0,IF((LEFT(D328,2)=LEFT(Data!C$4,2)),"Intra","Inter"),"")</f>
        <v/>
      </c>
      <c r="F328" s="23"/>
      <c r="G328" s="176"/>
      <c r="H328" s="74">
        <f t="shared" si="9"/>
        <v>0</v>
      </c>
      <c r="I328" s="74">
        <f t="shared" si="10"/>
        <v>0</v>
      </c>
      <c r="J328" s="74">
        <f t="shared" si="10"/>
        <v>0</v>
      </c>
      <c r="K328" s="21"/>
    </row>
    <row r="329" spans="1:11">
      <c r="A329" s="183"/>
      <c r="B329" s="184"/>
      <c r="C329" s="185"/>
      <c r="D329" s="21"/>
      <c r="E329" s="71" t="str">
        <f>IF(D329&gt;0,IF((LEFT(D329,2)=LEFT(Data!C$4,2)),"Intra","Inter"),"")</f>
        <v/>
      </c>
      <c r="F329" s="23"/>
      <c r="G329" s="176"/>
      <c r="H329" s="74">
        <f t="shared" ref="H329:H392" si="11">IF($E329="inter",IF($F329&lt;&gt;"Exempt",IF($F329&lt;&gt;"Non GST",($G329*($F329)),(0)),(0)),(0))</f>
        <v>0</v>
      </c>
      <c r="I329" s="74">
        <f t="shared" ref="I329:J392" si="12">IF($E329="intra",IF($F329&lt;&gt;"Exempt",IF($F329&lt;&gt;"Non GST",($G329*($F329/2)),(0)),(0)),(0))</f>
        <v>0</v>
      </c>
      <c r="J329" s="74">
        <f t="shared" si="12"/>
        <v>0</v>
      </c>
      <c r="K329" s="21"/>
    </row>
    <row r="330" spans="1:11">
      <c r="A330" s="183"/>
      <c r="B330" s="184"/>
      <c r="C330" s="185"/>
      <c r="D330" s="21"/>
      <c r="E330" s="71" t="str">
        <f>IF(D330&gt;0,IF((LEFT(D330,2)=LEFT(Data!C$4,2)),"Intra","Inter"),"")</f>
        <v/>
      </c>
      <c r="F330" s="23"/>
      <c r="G330" s="176"/>
      <c r="H330" s="74">
        <f t="shared" si="11"/>
        <v>0</v>
      </c>
      <c r="I330" s="74">
        <f t="shared" si="12"/>
        <v>0</v>
      </c>
      <c r="J330" s="74">
        <f t="shared" si="12"/>
        <v>0</v>
      </c>
      <c r="K330" s="21"/>
    </row>
    <row r="331" spans="1:11">
      <c r="A331" s="183"/>
      <c r="B331" s="184"/>
      <c r="C331" s="185"/>
      <c r="D331" s="21"/>
      <c r="E331" s="71" t="str">
        <f>IF(D331&gt;0,IF((LEFT(D331,2)=LEFT(Data!C$4,2)),"Intra","Inter"),"")</f>
        <v/>
      </c>
      <c r="F331" s="23"/>
      <c r="G331" s="176"/>
      <c r="H331" s="74">
        <f t="shared" si="11"/>
        <v>0</v>
      </c>
      <c r="I331" s="74">
        <f t="shared" si="12"/>
        <v>0</v>
      </c>
      <c r="J331" s="74">
        <f t="shared" si="12"/>
        <v>0</v>
      </c>
      <c r="K331" s="21"/>
    </row>
    <row r="332" spans="1:11">
      <c r="A332" s="183"/>
      <c r="B332" s="184"/>
      <c r="C332" s="185"/>
      <c r="D332" s="21"/>
      <c r="E332" s="71" t="str">
        <f>IF(D332&gt;0,IF((LEFT(D332,2)=LEFT(Data!C$4,2)),"Intra","Inter"),"")</f>
        <v/>
      </c>
      <c r="F332" s="23"/>
      <c r="G332" s="176"/>
      <c r="H332" s="74">
        <f t="shared" si="11"/>
        <v>0</v>
      </c>
      <c r="I332" s="74">
        <f t="shared" si="12"/>
        <v>0</v>
      </c>
      <c r="J332" s="74">
        <f t="shared" si="12"/>
        <v>0</v>
      </c>
      <c r="K332" s="21"/>
    </row>
    <row r="333" spans="1:11">
      <c r="A333" s="183"/>
      <c r="B333" s="184"/>
      <c r="C333" s="185"/>
      <c r="D333" s="21"/>
      <c r="E333" s="71" t="str">
        <f>IF(D333&gt;0,IF((LEFT(D333,2)=LEFT(Data!C$4,2)),"Intra","Inter"),"")</f>
        <v/>
      </c>
      <c r="F333" s="23"/>
      <c r="G333" s="176"/>
      <c r="H333" s="74">
        <f t="shared" si="11"/>
        <v>0</v>
      </c>
      <c r="I333" s="74">
        <f t="shared" si="12"/>
        <v>0</v>
      </c>
      <c r="J333" s="74">
        <f t="shared" si="12"/>
        <v>0</v>
      </c>
      <c r="K333" s="21"/>
    </row>
    <row r="334" spans="1:11">
      <c r="A334" s="183"/>
      <c r="B334" s="184"/>
      <c r="C334" s="185"/>
      <c r="D334" s="21"/>
      <c r="E334" s="71" t="str">
        <f>IF(D334&gt;0,IF((LEFT(D334,2)=LEFT(Data!C$4,2)),"Intra","Inter"),"")</f>
        <v/>
      </c>
      <c r="F334" s="23"/>
      <c r="G334" s="176"/>
      <c r="H334" s="74">
        <f t="shared" si="11"/>
        <v>0</v>
      </c>
      <c r="I334" s="74">
        <f t="shared" si="12"/>
        <v>0</v>
      </c>
      <c r="J334" s="74">
        <f t="shared" si="12"/>
        <v>0</v>
      </c>
      <c r="K334" s="21"/>
    </row>
    <row r="335" spans="1:11">
      <c r="A335" s="183"/>
      <c r="B335" s="184"/>
      <c r="C335" s="185"/>
      <c r="D335" s="21"/>
      <c r="E335" s="71" t="str">
        <f>IF(D335&gt;0,IF((LEFT(D335,2)=LEFT(Data!C$4,2)),"Intra","Inter"),"")</f>
        <v/>
      </c>
      <c r="F335" s="23"/>
      <c r="G335" s="176"/>
      <c r="H335" s="74">
        <f t="shared" si="11"/>
        <v>0</v>
      </c>
      <c r="I335" s="74">
        <f t="shared" si="12"/>
        <v>0</v>
      </c>
      <c r="J335" s="74">
        <f t="shared" si="12"/>
        <v>0</v>
      </c>
      <c r="K335" s="21"/>
    </row>
    <row r="336" spans="1:11">
      <c r="A336" s="183"/>
      <c r="B336" s="184"/>
      <c r="C336" s="185"/>
      <c r="D336" s="21"/>
      <c r="E336" s="71" t="str">
        <f>IF(D336&gt;0,IF((LEFT(D336,2)=LEFT(Data!C$4,2)),"Intra","Inter"),"")</f>
        <v/>
      </c>
      <c r="F336" s="23"/>
      <c r="G336" s="176"/>
      <c r="H336" s="74">
        <f t="shared" si="11"/>
        <v>0</v>
      </c>
      <c r="I336" s="74">
        <f t="shared" si="12"/>
        <v>0</v>
      </c>
      <c r="J336" s="74">
        <f t="shared" si="12"/>
        <v>0</v>
      </c>
      <c r="K336" s="21"/>
    </row>
    <row r="337" spans="1:11">
      <c r="A337" s="183"/>
      <c r="B337" s="184"/>
      <c r="C337" s="185"/>
      <c r="D337" s="21"/>
      <c r="E337" s="71" t="str">
        <f>IF(D337&gt;0,IF((LEFT(D337,2)=LEFT(Data!C$4,2)),"Intra","Inter"),"")</f>
        <v/>
      </c>
      <c r="F337" s="23"/>
      <c r="G337" s="176"/>
      <c r="H337" s="74">
        <f t="shared" si="11"/>
        <v>0</v>
      </c>
      <c r="I337" s="74">
        <f t="shared" si="12"/>
        <v>0</v>
      </c>
      <c r="J337" s="74">
        <f t="shared" si="12"/>
        <v>0</v>
      </c>
      <c r="K337" s="21"/>
    </row>
    <row r="338" spans="1:11">
      <c r="A338" s="183"/>
      <c r="B338" s="184"/>
      <c r="C338" s="185"/>
      <c r="D338" s="21"/>
      <c r="E338" s="71" t="str">
        <f>IF(D338&gt;0,IF((LEFT(D338,2)=LEFT(Data!C$4,2)),"Intra","Inter"),"")</f>
        <v/>
      </c>
      <c r="F338" s="23"/>
      <c r="G338" s="176"/>
      <c r="H338" s="74">
        <f t="shared" si="11"/>
        <v>0</v>
      </c>
      <c r="I338" s="74">
        <f t="shared" si="12"/>
        <v>0</v>
      </c>
      <c r="J338" s="74">
        <f t="shared" si="12"/>
        <v>0</v>
      </c>
      <c r="K338" s="21"/>
    </row>
    <row r="339" spans="1:11">
      <c r="A339" s="183"/>
      <c r="B339" s="184"/>
      <c r="C339" s="185"/>
      <c r="D339" s="21"/>
      <c r="E339" s="71" t="str">
        <f>IF(D339&gt;0,IF((LEFT(D339,2)=LEFT(Data!C$4,2)),"Intra","Inter"),"")</f>
        <v/>
      </c>
      <c r="F339" s="23"/>
      <c r="G339" s="176"/>
      <c r="H339" s="74">
        <f t="shared" si="11"/>
        <v>0</v>
      </c>
      <c r="I339" s="74">
        <f t="shared" si="12"/>
        <v>0</v>
      </c>
      <c r="J339" s="74">
        <f t="shared" si="12"/>
        <v>0</v>
      </c>
      <c r="K339" s="21"/>
    </row>
    <row r="340" spans="1:11">
      <c r="A340" s="183"/>
      <c r="B340" s="184"/>
      <c r="C340" s="185"/>
      <c r="D340" s="21"/>
      <c r="E340" s="71" t="str">
        <f>IF(D340&gt;0,IF((LEFT(D340,2)=LEFT(Data!C$4,2)),"Intra","Inter"),"")</f>
        <v/>
      </c>
      <c r="F340" s="23"/>
      <c r="G340" s="176"/>
      <c r="H340" s="74">
        <f t="shared" si="11"/>
        <v>0</v>
      </c>
      <c r="I340" s="74">
        <f t="shared" si="12"/>
        <v>0</v>
      </c>
      <c r="J340" s="74">
        <f t="shared" si="12"/>
        <v>0</v>
      </c>
      <c r="K340" s="21"/>
    </row>
    <row r="341" spans="1:11">
      <c r="A341" s="183"/>
      <c r="B341" s="184"/>
      <c r="C341" s="185"/>
      <c r="D341" s="21"/>
      <c r="E341" s="71" t="str">
        <f>IF(D341&gt;0,IF((LEFT(D341,2)=LEFT(Data!C$4,2)),"Intra","Inter"),"")</f>
        <v/>
      </c>
      <c r="F341" s="23"/>
      <c r="G341" s="176"/>
      <c r="H341" s="74">
        <f t="shared" si="11"/>
        <v>0</v>
      </c>
      <c r="I341" s="74">
        <f t="shared" si="12"/>
        <v>0</v>
      </c>
      <c r="J341" s="74">
        <f t="shared" si="12"/>
        <v>0</v>
      </c>
      <c r="K341" s="21"/>
    </row>
    <row r="342" spans="1:11">
      <c r="A342" s="183"/>
      <c r="B342" s="184"/>
      <c r="C342" s="185"/>
      <c r="D342" s="21"/>
      <c r="E342" s="71" t="str">
        <f>IF(D342&gt;0,IF((LEFT(D342,2)=LEFT(Data!C$4,2)),"Intra","Inter"),"")</f>
        <v/>
      </c>
      <c r="F342" s="23"/>
      <c r="G342" s="176"/>
      <c r="H342" s="74">
        <f t="shared" si="11"/>
        <v>0</v>
      </c>
      <c r="I342" s="74">
        <f t="shared" si="12"/>
        <v>0</v>
      </c>
      <c r="J342" s="74">
        <f t="shared" si="12"/>
        <v>0</v>
      </c>
      <c r="K342" s="21"/>
    </row>
    <row r="343" spans="1:11">
      <c r="A343" s="183"/>
      <c r="B343" s="184"/>
      <c r="C343" s="185"/>
      <c r="D343" s="21"/>
      <c r="E343" s="71" t="str">
        <f>IF(D343&gt;0,IF((LEFT(D343,2)=LEFT(Data!C$4,2)),"Intra","Inter"),"")</f>
        <v/>
      </c>
      <c r="F343" s="23"/>
      <c r="G343" s="176"/>
      <c r="H343" s="74">
        <f t="shared" si="11"/>
        <v>0</v>
      </c>
      <c r="I343" s="74">
        <f t="shared" si="12"/>
        <v>0</v>
      </c>
      <c r="J343" s="74">
        <f t="shared" si="12"/>
        <v>0</v>
      </c>
      <c r="K343" s="21"/>
    </row>
    <row r="344" spans="1:11">
      <c r="A344" s="183"/>
      <c r="B344" s="184"/>
      <c r="C344" s="185"/>
      <c r="D344" s="21"/>
      <c r="E344" s="71" t="str">
        <f>IF(D344&gt;0,IF((LEFT(D344,2)=LEFT(Data!C$4,2)),"Intra","Inter"),"")</f>
        <v/>
      </c>
      <c r="F344" s="23"/>
      <c r="G344" s="176"/>
      <c r="H344" s="74">
        <f t="shared" si="11"/>
        <v>0</v>
      </c>
      <c r="I344" s="74">
        <f t="shared" si="12"/>
        <v>0</v>
      </c>
      <c r="J344" s="74">
        <f t="shared" si="12"/>
        <v>0</v>
      </c>
      <c r="K344" s="21"/>
    </row>
    <row r="345" spans="1:11">
      <c r="A345" s="183"/>
      <c r="B345" s="184"/>
      <c r="C345" s="185"/>
      <c r="D345" s="21"/>
      <c r="E345" s="71" t="str">
        <f>IF(D345&gt;0,IF((LEFT(D345,2)=LEFT(Data!C$4,2)),"Intra","Inter"),"")</f>
        <v/>
      </c>
      <c r="F345" s="23"/>
      <c r="G345" s="176"/>
      <c r="H345" s="74">
        <f t="shared" si="11"/>
        <v>0</v>
      </c>
      <c r="I345" s="74">
        <f t="shared" si="12"/>
        <v>0</v>
      </c>
      <c r="J345" s="74">
        <f t="shared" si="12"/>
        <v>0</v>
      </c>
      <c r="K345" s="21"/>
    </row>
    <row r="346" spans="1:11">
      <c r="A346" s="183"/>
      <c r="B346" s="184"/>
      <c r="C346" s="185"/>
      <c r="D346" s="21"/>
      <c r="E346" s="71" t="str">
        <f>IF(D346&gt;0,IF((LEFT(D346,2)=LEFT(Data!C$4,2)),"Intra","Inter"),"")</f>
        <v/>
      </c>
      <c r="F346" s="23"/>
      <c r="G346" s="176"/>
      <c r="H346" s="74">
        <f t="shared" si="11"/>
        <v>0</v>
      </c>
      <c r="I346" s="74">
        <f t="shared" si="12"/>
        <v>0</v>
      </c>
      <c r="J346" s="74">
        <f t="shared" si="12"/>
        <v>0</v>
      </c>
      <c r="K346" s="21"/>
    </row>
    <row r="347" spans="1:11">
      <c r="A347" s="183"/>
      <c r="B347" s="184"/>
      <c r="C347" s="185"/>
      <c r="D347" s="21"/>
      <c r="E347" s="71" t="str">
        <f>IF(D347&gt;0,IF((LEFT(D347,2)=LEFT(Data!C$4,2)),"Intra","Inter"),"")</f>
        <v/>
      </c>
      <c r="F347" s="23"/>
      <c r="G347" s="176"/>
      <c r="H347" s="74">
        <f t="shared" si="11"/>
        <v>0</v>
      </c>
      <c r="I347" s="74">
        <f t="shared" si="12"/>
        <v>0</v>
      </c>
      <c r="J347" s="74">
        <f t="shared" si="12"/>
        <v>0</v>
      </c>
      <c r="K347" s="21"/>
    </row>
    <row r="348" spans="1:11">
      <c r="A348" s="183"/>
      <c r="B348" s="184"/>
      <c r="C348" s="185"/>
      <c r="D348" s="21"/>
      <c r="E348" s="71" t="str">
        <f>IF(D348&gt;0,IF((LEFT(D348,2)=LEFT(Data!C$4,2)),"Intra","Inter"),"")</f>
        <v/>
      </c>
      <c r="F348" s="23"/>
      <c r="G348" s="176"/>
      <c r="H348" s="74">
        <f t="shared" si="11"/>
        <v>0</v>
      </c>
      <c r="I348" s="74">
        <f t="shared" si="12"/>
        <v>0</v>
      </c>
      <c r="J348" s="74">
        <f t="shared" si="12"/>
        <v>0</v>
      </c>
      <c r="K348" s="21"/>
    </row>
    <row r="349" spans="1:11">
      <c r="A349" s="183"/>
      <c r="B349" s="184"/>
      <c r="C349" s="185"/>
      <c r="D349" s="21"/>
      <c r="E349" s="71" t="str">
        <f>IF(D349&gt;0,IF((LEFT(D349,2)=LEFT(Data!C$4,2)),"Intra","Inter"),"")</f>
        <v/>
      </c>
      <c r="F349" s="23"/>
      <c r="G349" s="176"/>
      <c r="H349" s="74">
        <f t="shared" si="11"/>
        <v>0</v>
      </c>
      <c r="I349" s="74">
        <f t="shared" si="12"/>
        <v>0</v>
      </c>
      <c r="J349" s="74">
        <f t="shared" si="12"/>
        <v>0</v>
      </c>
      <c r="K349" s="21"/>
    </row>
    <row r="350" spans="1:11">
      <c r="A350" s="183"/>
      <c r="B350" s="184"/>
      <c r="C350" s="185"/>
      <c r="D350" s="21"/>
      <c r="E350" s="71" t="str">
        <f>IF(D350&gt;0,IF((LEFT(D350,2)=LEFT(Data!C$4,2)),"Intra","Inter"),"")</f>
        <v/>
      </c>
      <c r="F350" s="23"/>
      <c r="G350" s="176"/>
      <c r="H350" s="74">
        <f t="shared" si="11"/>
        <v>0</v>
      </c>
      <c r="I350" s="74">
        <f t="shared" si="12"/>
        <v>0</v>
      </c>
      <c r="J350" s="74">
        <f t="shared" si="12"/>
        <v>0</v>
      </c>
      <c r="K350" s="21"/>
    </row>
    <row r="351" spans="1:11">
      <c r="A351" s="183"/>
      <c r="B351" s="184"/>
      <c r="C351" s="185"/>
      <c r="D351" s="21"/>
      <c r="E351" s="71" t="str">
        <f>IF(D351&gt;0,IF((LEFT(D351,2)=LEFT(Data!C$4,2)),"Intra","Inter"),"")</f>
        <v/>
      </c>
      <c r="F351" s="23"/>
      <c r="G351" s="176"/>
      <c r="H351" s="74">
        <f t="shared" si="11"/>
        <v>0</v>
      </c>
      <c r="I351" s="74">
        <f t="shared" si="12"/>
        <v>0</v>
      </c>
      <c r="J351" s="74">
        <f t="shared" si="12"/>
        <v>0</v>
      </c>
      <c r="K351" s="21"/>
    </row>
    <row r="352" spans="1:11">
      <c r="A352" s="183"/>
      <c r="B352" s="184"/>
      <c r="C352" s="185"/>
      <c r="D352" s="21"/>
      <c r="E352" s="71" t="str">
        <f>IF(D352&gt;0,IF((LEFT(D352,2)=LEFT(Data!C$4,2)),"Intra","Inter"),"")</f>
        <v/>
      </c>
      <c r="F352" s="23"/>
      <c r="G352" s="176"/>
      <c r="H352" s="74">
        <f t="shared" si="11"/>
        <v>0</v>
      </c>
      <c r="I352" s="74">
        <f t="shared" si="12"/>
        <v>0</v>
      </c>
      <c r="J352" s="74">
        <f t="shared" si="12"/>
        <v>0</v>
      </c>
      <c r="K352" s="21"/>
    </row>
    <row r="353" spans="1:11">
      <c r="A353" s="183"/>
      <c r="B353" s="184"/>
      <c r="C353" s="185"/>
      <c r="D353" s="21"/>
      <c r="E353" s="71" t="str">
        <f>IF(D353&gt;0,IF((LEFT(D353,2)=LEFT(Data!C$4,2)),"Intra","Inter"),"")</f>
        <v/>
      </c>
      <c r="F353" s="23"/>
      <c r="G353" s="176"/>
      <c r="H353" s="74">
        <f t="shared" si="11"/>
        <v>0</v>
      </c>
      <c r="I353" s="74">
        <f t="shared" si="12"/>
        <v>0</v>
      </c>
      <c r="J353" s="74">
        <f t="shared" si="12"/>
        <v>0</v>
      </c>
      <c r="K353" s="21"/>
    </row>
    <row r="354" spans="1:11">
      <c r="A354" s="183"/>
      <c r="B354" s="184"/>
      <c r="C354" s="185"/>
      <c r="D354" s="21"/>
      <c r="E354" s="71" t="str">
        <f>IF(D354&gt;0,IF((LEFT(D354,2)=LEFT(Data!C$4,2)),"Intra","Inter"),"")</f>
        <v/>
      </c>
      <c r="F354" s="23"/>
      <c r="G354" s="176"/>
      <c r="H354" s="74">
        <f t="shared" si="11"/>
        <v>0</v>
      </c>
      <c r="I354" s="74">
        <f t="shared" si="12"/>
        <v>0</v>
      </c>
      <c r="J354" s="74">
        <f t="shared" si="12"/>
        <v>0</v>
      </c>
      <c r="K354" s="21"/>
    </row>
    <row r="355" spans="1:11">
      <c r="A355" s="183"/>
      <c r="B355" s="184"/>
      <c r="C355" s="185"/>
      <c r="D355" s="21"/>
      <c r="E355" s="71" t="str">
        <f>IF(D355&gt;0,IF((LEFT(D355,2)=LEFT(Data!C$4,2)),"Intra","Inter"),"")</f>
        <v/>
      </c>
      <c r="F355" s="23"/>
      <c r="G355" s="176"/>
      <c r="H355" s="74">
        <f t="shared" si="11"/>
        <v>0</v>
      </c>
      <c r="I355" s="74">
        <f t="shared" si="12"/>
        <v>0</v>
      </c>
      <c r="J355" s="74">
        <f t="shared" si="12"/>
        <v>0</v>
      </c>
      <c r="K355" s="21"/>
    </row>
    <row r="356" spans="1:11">
      <c r="A356" s="183"/>
      <c r="B356" s="184"/>
      <c r="C356" s="185"/>
      <c r="D356" s="21"/>
      <c r="E356" s="71" t="str">
        <f>IF(D356&gt;0,IF((LEFT(D356,2)=LEFT(Data!C$4,2)),"Intra","Inter"),"")</f>
        <v/>
      </c>
      <c r="F356" s="23"/>
      <c r="G356" s="176"/>
      <c r="H356" s="74">
        <f t="shared" si="11"/>
        <v>0</v>
      </c>
      <c r="I356" s="74">
        <f t="shared" si="12"/>
        <v>0</v>
      </c>
      <c r="J356" s="74">
        <f t="shared" si="12"/>
        <v>0</v>
      </c>
      <c r="K356" s="21"/>
    </row>
    <row r="357" spans="1:11">
      <c r="A357" s="183"/>
      <c r="B357" s="184"/>
      <c r="C357" s="185"/>
      <c r="D357" s="21"/>
      <c r="E357" s="71" t="str">
        <f>IF(D357&gt;0,IF((LEFT(D357,2)=LEFT(Data!C$4,2)),"Intra","Inter"),"")</f>
        <v/>
      </c>
      <c r="F357" s="23"/>
      <c r="G357" s="176"/>
      <c r="H357" s="74">
        <f t="shared" si="11"/>
        <v>0</v>
      </c>
      <c r="I357" s="74">
        <f t="shared" si="12"/>
        <v>0</v>
      </c>
      <c r="J357" s="74">
        <f t="shared" si="12"/>
        <v>0</v>
      </c>
      <c r="K357" s="21"/>
    </row>
    <row r="358" spans="1:11">
      <c r="A358" s="183"/>
      <c r="B358" s="184"/>
      <c r="C358" s="185"/>
      <c r="D358" s="21"/>
      <c r="E358" s="71" t="str">
        <f>IF(D358&gt;0,IF((LEFT(D358,2)=LEFT(Data!C$4,2)),"Intra","Inter"),"")</f>
        <v/>
      </c>
      <c r="F358" s="23"/>
      <c r="G358" s="176"/>
      <c r="H358" s="74">
        <f t="shared" si="11"/>
        <v>0</v>
      </c>
      <c r="I358" s="74">
        <f t="shared" si="12"/>
        <v>0</v>
      </c>
      <c r="J358" s="74">
        <f t="shared" si="12"/>
        <v>0</v>
      </c>
      <c r="K358" s="21"/>
    </row>
    <row r="359" spans="1:11">
      <c r="A359" s="183"/>
      <c r="B359" s="184"/>
      <c r="C359" s="185"/>
      <c r="D359" s="21"/>
      <c r="E359" s="71" t="str">
        <f>IF(D359&gt;0,IF((LEFT(D359,2)=LEFT(Data!C$4,2)),"Intra","Inter"),"")</f>
        <v/>
      </c>
      <c r="F359" s="23"/>
      <c r="G359" s="176"/>
      <c r="H359" s="74">
        <f t="shared" si="11"/>
        <v>0</v>
      </c>
      <c r="I359" s="74">
        <f t="shared" si="12"/>
        <v>0</v>
      </c>
      <c r="J359" s="74">
        <f t="shared" si="12"/>
        <v>0</v>
      </c>
      <c r="K359" s="21"/>
    </row>
    <row r="360" spans="1:11">
      <c r="A360" s="183"/>
      <c r="B360" s="184"/>
      <c r="C360" s="185"/>
      <c r="D360" s="21"/>
      <c r="E360" s="71" t="str">
        <f>IF(D360&gt;0,IF((LEFT(D360,2)=LEFT(Data!C$4,2)),"Intra","Inter"),"")</f>
        <v/>
      </c>
      <c r="F360" s="23"/>
      <c r="G360" s="176"/>
      <c r="H360" s="74">
        <f t="shared" si="11"/>
        <v>0</v>
      </c>
      <c r="I360" s="74">
        <f t="shared" si="12"/>
        <v>0</v>
      </c>
      <c r="J360" s="74">
        <f t="shared" si="12"/>
        <v>0</v>
      </c>
      <c r="K360" s="21"/>
    </row>
    <row r="361" spans="1:11">
      <c r="A361" s="183"/>
      <c r="B361" s="184"/>
      <c r="C361" s="185"/>
      <c r="D361" s="21"/>
      <c r="E361" s="71" t="str">
        <f>IF(D361&gt;0,IF((LEFT(D361,2)=LEFT(Data!C$4,2)),"Intra","Inter"),"")</f>
        <v/>
      </c>
      <c r="F361" s="23"/>
      <c r="G361" s="176"/>
      <c r="H361" s="74">
        <f t="shared" si="11"/>
        <v>0</v>
      </c>
      <c r="I361" s="74">
        <f t="shared" si="12"/>
        <v>0</v>
      </c>
      <c r="J361" s="74">
        <f t="shared" si="12"/>
        <v>0</v>
      </c>
      <c r="K361" s="21"/>
    </row>
    <row r="362" spans="1:11">
      <c r="A362" s="183"/>
      <c r="B362" s="184"/>
      <c r="C362" s="185"/>
      <c r="D362" s="21"/>
      <c r="E362" s="71" t="str">
        <f>IF(D362&gt;0,IF((LEFT(D362,2)=LEFT(Data!C$4,2)),"Intra","Inter"),"")</f>
        <v/>
      </c>
      <c r="F362" s="23"/>
      <c r="G362" s="176"/>
      <c r="H362" s="74">
        <f t="shared" si="11"/>
        <v>0</v>
      </c>
      <c r="I362" s="74">
        <f t="shared" si="12"/>
        <v>0</v>
      </c>
      <c r="J362" s="74">
        <f t="shared" si="12"/>
        <v>0</v>
      </c>
      <c r="K362" s="21"/>
    </row>
    <row r="363" spans="1:11">
      <c r="A363" s="183"/>
      <c r="B363" s="184"/>
      <c r="C363" s="185"/>
      <c r="D363" s="21"/>
      <c r="E363" s="71" t="str">
        <f>IF(D363&gt;0,IF((LEFT(D363,2)=LEFT(Data!C$4,2)),"Intra","Inter"),"")</f>
        <v/>
      </c>
      <c r="F363" s="23"/>
      <c r="G363" s="176"/>
      <c r="H363" s="74">
        <f t="shared" si="11"/>
        <v>0</v>
      </c>
      <c r="I363" s="74">
        <f t="shared" si="12"/>
        <v>0</v>
      </c>
      <c r="J363" s="74">
        <f t="shared" si="12"/>
        <v>0</v>
      </c>
      <c r="K363" s="21"/>
    </row>
    <row r="364" spans="1:11">
      <c r="A364" s="183"/>
      <c r="B364" s="184"/>
      <c r="C364" s="185"/>
      <c r="D364" s="21"/>
      <c r="E364" s="71" t="str">
        <f>IF(D364&gt;0,IF((LEFT(D364,2)=LEFT(Data!C$4,2)),"Intra","Inter"),"")</f>
        <v/>
      </c>
      <c r="F364" s="23"/>
      <c r="G364" s="176"/>
      <c r="H364" s="74">
        <f t="shared" si="11"/>
        <v>0</v>
      </c>
      <c r="I364" s="74">
        <f t="shared" si="12"/>
        <v>0</v>
      </c>
      <c r="J364" s="74">
        <f t="shared" si="12"/>
        <v>0</v>
      </c>
      <c r="K364" s="21"/>
    </row>
    <row r="365" spans="1:11">
      <c r="A365" s="183"/>
      <c r="B365" s="184"/>
      <c r="C365" s="185"/>
      <c r="D365" s="21"/>
      <c r="E365" s="71" t="str">
        <f>IF(D365&gt;0,IF((LEFT(D365,2)=LEFT(Data!C$4,2)),"Intra","Inter"),"")</f>
        <v/>
      </c>
      <c r="F365" s="23"/>
      <c r="G365" s="176"/>
      <c r="H365" s="74">
        <f t="shared" si="11"/>
        <v>0</v>
      </c>
      <c r="I365" s="74">
        <f t="shared" si="12"/>
        <v>0</v>
      </c>
      <c r="J365" s="74">
        <f t="shared" si="12"/>
        <v>0</v>
      </c>
      <c r="K365" s="21"/>
    </row>
    <row r="366" spans="1:11">
      <c r="A366" s="183"/>
      <c r="B366" s="184"/>
      <c r="C366" s="185"/>
      <c r="D366" s="21"/>
      <c r="E366" s="71" t="str">
        <f>IF(D366&gt;0,IF((LEFT(D366,2)=LEFT(Data!C$4,2)),"Intra","Inter"),"")</f>
        <v/>
      </c>
      <c r="F366" s="23"/>
      <c r="G366" s="176"/>
      <c r="H366" s="74">
        <f t="shared" si="11"/>
        <v>0</v>
      </c>
      <c r="I366" s="74">
        <f t="shared" si="12"/>
        <v>0</v>
      </c>
      <c r="J366" s="74">
        <f t="shared" si="12"/>
        <v>0</v>
      </c>
      <c r="K366" s="21"/>
    </row>
    <row r="367" spans="1:11">
      <c r="A367" s="183"/>
      <c r="B367" s="184"/>
      <c r="C367" s="185"/>
      <c r="D367" s="21"/>
      <c r="E367" s="71" t="str">
        <f>IF(D367&gt;0,IF((LEFT(D367,2)=LEFT(Data!C$4,2)),"Intra","Inter"),"")</f>
        <v/>
      </c>
      <c r="F367" s="23"/>
      <c r="G367" s="176"/>
      <c r="H367" s="74">
        <f t="shared" si="11"/>
        <v>0</v>
      </c>
      <c r="I367" s="74">
        <f t="shared" si="12"/>
        <v>0</v>
      </c>
      <c r="J367" s="74">
        <f t="shared" si="12"/>
        <v>0</v>
      </c>
      <c r="K367" s="21"/>
    </row>
    <row r="368" spans="1:11">
      <c r="A368" s="183"/>
      <c r="B368" s="184"/>
      <c r="C368" s="185"/>
      <c r="D368" s="21"/>
      <c r="E368" s="71" t="str">
        <f>IF(D368&gt;0,IF((LEFT(D368,2)=LEFT(Data!C$4,2)),"Intra","Inter"),"")</f>
        <v/>
      </c>
      <c r="F368" s="23"/>
      <c r="G368" s="176"/>
      <c r="H368" s="74">
        <f t="shared" si="11"/>
        <v>0</v>
      </c>
      <c r="I368" s="74">
        <f t="shared" si="12"/>
        <v>0</v>
      </c>
      <c r="J368" s="74">
        <f t="shared" si="12"/>
        <v>0</v>
      </c>
      <c r="K368" s="21"/>
    </row>
    <row r="369" spans="1:11">
      <c r="A369" s="183"/>
      <c r="B369" s="184"/>
      <c r="C369" s="185"/>
      <c r="D369" s="21"/>
      <c r="E369" s="71" t="str">
        <f>IF(D369&gt;0,IF((LEFT(D369,2)=LEFT(Data!C$4,2)),"Intra","Inter"),"")</f>
        <v/>
      </c>
      <c r="F369" s="23"/>
      <c r="G369" s="176"/>
      <c r="H369" s="74">
        <f t="shared" si="11"/>
        <v>0</v>
      </c>
      <c r="I369" s="74">
        <f t="shared" si="12"/>
        <v>0</v>
      </c>
      <c r="J369" s="74">
        <f t="shared" si="12"/>
        <v>0</v>
      </c>
      <c r="K369" s="21"/>
    </row>
    <row r="370" spans="1:11">
      <c r="A370" s="183"/>
      <c r="B370" s="184"/>
      <c r="C370" s="185"/>
      <c r="D370" s="21"/>
      <c r="E370" s="71" t="str">
        <f>IF(D370&gt;0,IF((LEFT(D370,2)=LEFT(Data!C$4,2)),"Intra","Inter"),"")</f>
        <v/>
      </c>
      <c r="F370" s="23"/>
      <c r="G370" s="176"/>
      <c r="H370" s="74">
        <f t="shared" si="11"/>
        <v>0</v>
      </c>
      <c r="I370" s="74">
        <f t="shared" si="12"/>
        <v>0</v>
      </c>
      <c r="J370" s="74">
        <f t="shared" si="12"/>
        <v>0</v>
      </c>
      <c r="K370" s="21"/>
    </row>
    <row r="371" spans="1:11">
      <c r="A371" s="183"/>
      <c r="B371" s="184"/>
      <c r="C371" s="185"/>
      <c r="D371" s="21"/>
      <c r="E371" s="71" t="str">
        <f>IF(D371&gt;0,IF((LEFT(D371,2)=LEFT(Data!C$4,2)),"Intra","Inter"),"")</f>
        <v/>
      </c>
      <c r="F371" s="23"/>
      <c r="G371" s="176"/>
      <c r="H371" s="74">
        <f t="shared" si="11"/>
        <v>0</v>
      </c>
      <c r="I371" s="74">
        <f t="shared" si="12"/>
        <v>0</v>
      </c>
      <c r="J371" s="74">
        <f t="shared" si="12"/>
        <v>0</v>
      </c>
      <c r="K371" s="21"/>
    </row>
    <row r="372" spans="1:11">
      <c r="A372" s="183"/>
      <c r="B372" s="184"/>
      <c r="C372" s="185"/>
      <c r="D372" s="21"/>
      <c r="E372" s="71" t="str">
        <f>IF(D372&gt;0,IF((LEFT(D372,2)=LEFT(Data!C$4,2)),"Intra","Inter"),"")</f>
        <v/>
      </c>
      <c r="F372" s="23"/>
      <c r="G372" s="176"/>
      <c r="H372" s="74">
        <f t="shared" si="11"/>
        <v>0</v>
      </c>
      <c r="I372" s="74">
        <f t="shared" si="12"/>
        <v>0</v>
      </c>
      <c r="J372" s="74">
        <f t="shared" si="12"/>
        <v>0</v>
      </c>
      <c r="K372" s="21"/>
    </row>
    <row r="373" spans="1:11">
      <c r="A373" s="183"/>
      <c r="B373" s="184"/>
      <c r="C373" s="185"/>
      <c r="D373" s="21"/>
      <c r="E373" s="71" t="str">
        <f>IF(D373&gt;0,IF((LEFT(D373,2)=LEFT(Data!C$4,2)),"Intra","Inter"),"")</f>
        <v/>
      </c>
      <c r="F373" s="23"/>
      <c r="G373" s="176"/>
      <c r="H373" s="74">
        <f t="shared" si="11"/>
        <v>0</v>
      </c>
      <c r="I373" s="74">
        <f t="shared" si="12"/>
        <v>0</v>
      </c>
      <c r="J373" s="74">
        <f t="shared" si="12"/>
        <v>0</v>
      </c>
      <c r="K373" s="21"/>
    </row>
    <row r="374" spans="1:11">
      <c r="A374" s="183"/>
      <c r="B374" s="184"/>
      <c r="C374" s="185"/>
      <c r="D374" s="21"/>
      <c r="E374" s="71" t="str">
        <f>IF(D374&gt;0,IF((LEFT(D374,2)=LEFT(Data!C$4,2)),"Intra","Inter"),"")</f>
        <v/>
      </c>
      <c r="F374" s="23"/>
      <c r="G374" s="176"/>
      <c r="H374" s="74">
        <f t="shared" si="11"/>
        <v>0</v>
      </c>
      <c r="I374" s="74">
        <f t="shared" si="12"/>
        <v>0</v>
      </c>
      <c r="J374" s="74">
        <f t="shared" si="12"/>
        <v>0</v>
      </c>
      <c r="K374" s="21"/>
    </row>
    <row r="375" spans="1:11">
      <c r="A375" s="183"/>
      <c r="B375" s="184"/>
      <c r="C375" s="185"/>
      <c r="D375" s="21"/>
      <c r="E375" s="71" t="str">
        <f>IF(D375&gt;0,IF((LEFT(D375,2)=LEFT(Data!C$4,2)),"Intra","Inter"),"")</f>
        <v/>
      </c>
      <c r="F375" s="23"/>
      <c r="G375" s="176"/>
      <c r="H375" s="74">
        <f t="shared" si="11"/>
        <v>0</v>
      </c>
      <c r="I375" s="74">
        <f t="shared" si="12"/>
        <v>0</v>
      </c>
      <c r="J375" s="74">
        <f t="shared" si="12"/>
        <v>0</v>
      </c>
      <c r="K375" s="21"/>
    </row>
    <row r="376" spans="1:11">
      <c r="A376" s="183"/>
      <c r="B376" s="184"/>
      <c r="C376" s="185"/>
      <c r="D376" s="21"/>
      <c r="E376" s="71" t="str">
        <f>IF(D376&gt;0,IF((LEFT(D376,2)=LEFT(Data!C$4,2)),"Intra","Inter"),"")</f>
        <v/>
      </c>
      <c r="F376" s="23"/>
      <c r="G376" s="176"/>
      <c r="H376" s="74">
        <f t="shared" si="11"/>
        <v>0</v>
      </c>
      <c r="I376" s="74">
        <f t="shared" si="12"/>
        <v>0</v>
      </c>
      <c r="J376" s="74">
        <f t="shared" si="12"/>
        <v>0</v>
      </c>
      <c r="K376" s="21"/>
    </row>
    <row r="377" spans="1:11">
      <c r="A377" s="183"/>
      <c r="B377" s="184"/>
      <c r="C377" s="185"/>
      <c r="D377" s="21"/>
      <c r="E377" s="71" t="str">
        <f>IF(D377&gt;0,IF((LEFT(D377,2)=LEFT(Data!C$4,2)),"Intra","Inter"),"")</f>
        <v/>
      </c>
      <c r="F377" s="23"/>
      <c r="G377" s="176"/>
      <c r="H377" s="74">
        <f t="shared" si="11"/>
        <v>0</v>
      </c>
      <c r="I377" s="74">
        <f t="shared" si="12"/>
        <v>0</v>
      </c>
      <c r="J377" s="74">
        <f t="shared" si="12"/>
        <v>0</v>
      </c>
      <c r="K377" s="21"/>
    </row>
    <row r="378" spans="1:11">
      <c r="A378" s="183"/>
      <c r="B378" s="184"/>
      <c r="C378" s="185"/>
      <c r="D378" s="21"/>
      <c r="E378" s="71" t="str">
        <f>IF(D378&gt;0,IF((LEFT(D378,2)=LEFT(Data!C$4,2)),"Intra","Inter"),"")</f>
        <v/>
      </c>
      <c r="F378" s="23"/>
      <c r="G378" s="176"/>
      <c r="H378" s="74">
        <f t="shared" si="11"/>
        <v>0</v>
      </c>
      <c r="I378" s="74">
        <f t="shared" si="12"/>
        <v>0</v>
      </c>
      <c r="J378" s="74">
        <f t="shared" si="12"/>
        <v>0</v>
      </c>
      <c r="K378" s="21"/>
    </row>
    <row r="379" spans="1:11">
      <c r="A379" s="183"/>
      <c r="B379" s="184"/>
      <c r="C379" s="185"/>
      <c r="D379" s="21"/>
      <c r="E379" s="71" t="str">
        <f>IF(D379&gt;0,IF((LEFT(D379,2)=LEFT(Data!C$4,2)),"Intra","Inter"),"")</f>
        <v/>
      </c>
      <c r="F379" s="23"/>
      <c r="G379" s="176"/>
      <c r="H379" s="74">
        <f t="shared" si="11"/>
        <v>0</v>
      </c>
      <c r="I379" s="74">
        <f t="shared" si="12"/>
        <v>0</v>
      </c>
      <c r="J379" s="74">
        <f t="shared" si="12"/>
        <v>0</v>
      </c>
      <c r="K379" s="21"/>
    </row>
    <row r="380" spans="1:11">
      <c r="A380" s="183"/>
      <c r="B380" s="184"/>
      <c r="C380" s="185"/>
      <c r="D380" s="21"/>
      <c r="E380" s="71" t="str">
        <f>IF(D380&gt;0,IF((LEFT(D380,2)=LEFT(Data!C$4,2)),"Intra","Inter"),"")</f>
        <v/>
      </c>
      <c r="F380" s="23"/>
      <c r="G380" s="176"/>
      <c r="H380" s="74">
        <f t="shared" si="11"/>
        <v>0</v>
      </c>
      <c r="I380" s="74">
        <f t="shared" si="12"/>
        <v>0</v>
      </c>
      <c r="J380" s="74">
        <f t="shared" si="12"/>
        <v>0</v>
      </c>
      <c r="K380" s="21"/>
    </row>
    <row r="381" spans="1:11">
      <c r="A381" s="183"/>
      <c r="B381" s="184"/>
      <c r="C381" s="185"/>
      <c r="D381" s="21"/>
      <c r="E381" s="71" t="str">
        <f>IF(D381&gt;0,IF((LEFT(D381,2)=LEFT(Data!C$4,2)),"Intra","Inter"),"")</f>
        <v/>
      </c>
      <c r="F381" s="23"/>
      <c r="G381" s="176"/>
      <c r="H381" s="74">
        <f t="shared" si="11"/>
        <v>0</v>
      </c>
      <c r="I381" s="74">
        <f t="shared" si="12"/>
        <v>0</v>
      </c>
      <c r="J381" s="74">
        <f t="shared" si="12"/>
        <v>0</v>
      </c>
      <c r="K381" s="21"/>
    </row>
    <row r="382" spans="1:11">
      <c r="A382" s="183"/>
      <c r="B382" s="184"/>
      <c r="C382" s="185"/>
      <c r="D382" s="21"/>
      <c r="E382" s="71" t="str">
        <f>IF(D382&gt;0,IF((LEFT(D382,2)=LEFT(Data!C$4,2)),"Intra","Inter"),"")</f>
        <v/>
      </c>
      <c r="F382" s="23"/>
      <c r="G382" s="176"/>
      <c r="H382" s="74">
        <f t="shared" si="11"/>
        <v>0</v>
      </c>
      <c r="I382" s="74">
        <f t="shared" si="12"/>
        <v>0</v>
      </c>
      <c r="J382" s="74">
        <f t="shared" si="12"/>
        <v>0</v>
      </c>
      <c r="K382" s="21"/>
    </row>
    <row r="383" spans="1:11">
      <c r="A383" s="183"/>
      <c r="B383" s="184"/>
      <c r="C383" s="185"/>
      <c r="D383" s="21"/>
      <c r="E383" s="71" t="str">
        <f>IF(D383&gt;0,IF((LEFT(D383,2)=LEFT(Data!C$4,2)),"Intra","Inter"),"")</f>
        <v/>
      </c>
      <c r="F383" s="23"/>
      <c r="G383" s="176"/>
      <c r="H383" s="74">
        <f t="shared" si="11"/>
        <v>0</v>
      </c>
      <c r="I383" s="74">
        <f t="shared" si="12"/>
        <v>0</v>
      </c>
      <c r="J383" s="74">
        <f t="shared" si="12"/>
        <v>0</v>
      </c>
      <c r="K383" s="21"/>
    </row>
    <row r="384" spans="1:11">
      <c r="A384" s="183"/>
      <c r="B384" s="184"/>
      <c r="C384" s="185"/>
      <c r="D384" s="21"/>
      <c r="E384" s="71" t="str">
        <f>IF(D384&gt;0,IF((LEFT(D384,2)=LEFT(Data!C$4,2)),"Intra","Inter"),"")</f>
        <v/>
      </c>
      <c r="F384" s="23"/>
      <c r="G384" s="176"/>
      <c r="H384" s="74">
        <f t="shared" si="11"/>
        <v>0</v>
      </c>
      <c r="I384" s="74">
        <f t="shared" si="12"/>
        <v>0</v>
      </c>
      <c r="J384" s="74">
        <f t="shared" si="12"/>
        <v>0</v>
      </c>
      <c r="K384" s="21"/>
    </row>
    <row r="385" spans="1:11">
      <c r="A385" s="183"/>
      <c r="B385" s="184"/>
      <c r="C385" s="185"/>
      <c r="D385" s="21"/>
      <c r="E385" s="71" t="str">
        <f>IF(D385&gt;0,IF((LEFT(D385,2)=LEFT(Data!C$4,2)),"Intra","Inter"),"")</f>
        <v/>
      </c>
      <c r="F385" s="23"/>
      <c r="G385" s="176"/>
      <c r="H385" s="74">
        <f t="shared" si="11"/>
        <v>0</v>
      </c>
      <c r="I385" s="74">
        <f t="shared" si="12"/>
        <v>0</v>
      </c>
      <c r="J385" s="74">
        <f t="shared" si="12"/>
        <v>0</v>
      </c>
      <c r="K385" s="21"/>
    </row>
    <row r="386" spans="1:11">
      <c r="A386" s="183"/>
      <c r="B386" s="184"/>
      <c r="C386" s="185"/>
      <c r="D386" s="21"/>
      <c r="E386" s="71" t="str">
        <f>IF(D386&gt;0,IF((LEFT(D386,2)=LEFT(Data!C$4,2)),"Intra","Inter"),"")</f>
        <v/>
      </c>
      <c r="F386" s="23"/>
      <c r="G386" s="176"/>
      <c r="H386" s="74">
        <f t="shared" si="11"/>
        <v>0</v>
      </c>
      <c r="I386" s="74">
        <f t="shared" si="12"/>
        <v>0</v>
      </c>
      <c r="J386" s="74">
        <f t="shared" si="12"/>
        <v>0</v>
      </c>
      <c r="K386" s="21"/>
    </row>
    <row r="387" spans="1:11">
      <c r="A387" s="183"/>
      <c r="B387" s="184"/>
      <c r="C387" s="185"/>
      <c r="D387" s="21"/>
      <c r="E387" s="71" t="str">
        <f>IF(D387&gt;0,IF((LEFT(D387,2)=LEFT(Data!C$4,2)),"Intra","Inter"),"")</f>
        <v/>
      </c>
      <c r="F387" s="23"/>
      <c r="G387" s="176"/>
      <c r="H387" s="74">
        <f t="shared" si="11"/>
        <v>0</v>
      </c>
      <c r="I387" s="74">
        <f t="shared" si="12"/>
        <v>0</v>
      </c>
      <c r="J387" s="74">
        <f t="shared" si="12"/>
        <v>0</v>
      </c>
      <c r="K387" s="21"/>
    </row>
    <row r="388" spans="1:11">
      <c r="A388" s="183"/>
      <c r="B388" s="184"/>
      <c r="C388" s="185"/>
      <c r="D388" s="21"/>
      <c r="E388" s="71" t="str">
        <f>IF(D388&gt;0,IF((LEFT(D388,2)=LEFT(Data!C$4,2)),"Intra","Inter"),"")</f>
        <v/>
      </c>
      <c r="F388" s="23"/>
      <c r="G388" s="176"/>
      <c r="H388" s="74">
        <f t="shared" si="11"/>
        <v>0</v>
      </c>
      <c r="I388" s="74">
        <f t="shared" si="12"/>
        <v>0</v>
      </c>
      <c r="J388" s="74">
        <f t="shared" si="12"/>
        <v>0</v>
      </c>
      <c r="K388" s="21"/>
    </row>
    <row r="389" spans="1:11">
      <c r="A389" s="183"/>
      <c r="B389" s="184"/>
      <c r="C389" s="185"/>
      <c r="D389" s="21"/>
      <c r="E389" s="71" t="str">
        <f>IF(D389&gt;0,IF((LEFT(D389,2)=LEFT(Data!C$4,2)),"Intra","Inter"),"")</f>
        <v/>
      </c>
      <c r="F389" s="23"/>
      <c r="G389" s="176"/>
      <c r="H389" s="74">
        <f t="shared" si="11"/>
        <v>0</v>
      </c>
      <c r="I389" s="74">
        <f t="shared" si="12"/>
        <v>0</v>
      </c>
      <c r="J389" s="74">
        <f t="shared" si="12"/>
        <v>0</v>
      </c>
      <c r="K389" s="21"/>
    </row>
    <row r="390" spans="1:11">
      <c r="A390" s="183"/>
      <c r="B390" s="184"/>
      <c r="C390" s="185"/>
      <c r="D390" s="21"/>
      <c r="E390" s="71" t="str">
        <f>IF(D390&gt;0,IF((LEFT(D390,2)=LEFT(Data!C$4,2)),"Intra","Inter"),"")</f>
        <v/>
      </c>
      <c r="F390" s="23"/>
      <c r="G390" s="176"/>
      <c r="H390" s="74">
        <f t="shared" si="11"/>
        <v>0</v>
      </c>
      <c r="I390" s="74">
        <f t="shared" si="12"/>
        <v>0</v>
      </c>
      <c r="J390" s="74">
        <f t="shared" si="12"/>
        <v>0</v>
      </c>
      <c r="K390" s="21"/>
    </row>
    <row r="391" spans="1:11">
      <c r="A391" s="183"/>
      <c r="B391" s="184"/>
      <c r="C391" s="185"/>
      <c r="D391" s="21"/>
      <c r="E391" s="71" t="str">
        <f>IF(D391&gt;0,IF((LEFT(D391,2)=LEFT(Data!C$4,2)),"Intra","Inter"),"")</f>
        <v/>
      </c>
      <c r="F391" s="23"/>
      <c r="G391" s="176"/>
      <c r="H391" s="74">
        <f t="shared" si="11"/>
        <v>0</v>
      </c>
      <c r="I391" s="74">
        <f t="shared" si="12"/>
        <v>0</v>
      </c>
      <c r="J391" s="74">
        <f t="shared" si="12"/>
        <v>0</v>
      </c>
      <c r="K391" s="21"/>
    </row>
    <row r="392" spans="1:11">
      <c r="A392" s="183"/>
      <c r="B392" s="184"/>
      <c r="C392" s="185"/>
      <c r="D392" s="21"/>
      <c r="E392" s="71" t="str">
        <f>IF(D392&gt;0,IF((LEFT(D392,2)=LEFT(Data!C$4,2)),"Intra","Inter"),"")</f>
        <v/>
      </c>
      <c r="F392" s="23"/>
      <c r="G392" s="176"/>
      <c r="H392" s="74">
        <f t="shared" si="11"/>
        <v>0</v>
      </c>
      <c r="I392" s="74">
        <f t="shared" si="12"/>
        <v>0</v>
      </c>
      <c r="J392" s="74">
        <f t="shared" si="12"/>
        <v>0</v>
      </c>
      <c r="K392" s="21"/>
    </row>
    <row r="393" spans="1:11">
      <c r="A393" s="183"/>
      <c r="B393" s="184"/>
      <c r="C393" s="185"/>
      <c r="D393" s="21"/>
      <c r="E393" s="71" t="str">
        <f>IF(D393&gt;0,IF((LEFT(D393,2)=LEFT(Data!C$4,2)),"Intra","Inter"),"")</f>
        <v/>
      </c>
      <c r="F393" s="23"/>
      <c r="G393" s="176"/>
      <c r="H393" s="74">
        <f t="shared" ref="H393:H456" si="13">IF($E393="inter",IF($F393&lt;&gt;"Exempt",IF($F393&lt;&gt;"Non GST",($G393*($F393)),(0)),(0)),(0))</f>
        <v>0</v>
      </c>
      <c r="I393" s="74">
        <f t="shared" ref="I393:J456" si="14">IF($E393="intra",IF($F393&lt;&gt;"Exempt",IF($F393&lt;&gt;"Non GST",($G393*($F393/2)),(0)),(0)),(0))</f>
        <v>0</v>
      </c>
      <c r="J393" s="74">
        <f t="shared" si="14"/>
        <v>0</v>
      </c>
      <c r="K393" s="21"/>
    </row>
    <row r="394" spans="1:11">
      <c r="A394" s="183"/>
      <c r="B394" s="184"/>
      <c r="C394" s="185"/>
      <c r="D394" s="21"/>
      <c r="E394" s="71" t="str">
        <f>IF(D394&gt;0,IF((LEFT(D394,2)=LEFT(Data!C$4,2)),"Intra","Inter"),"")</f>
        <v/>
      </c>
      <c r="F394" s="23"/>
      <c r="G394" s="176"/>
      <c r="H394" s="74">
        <f t="shared" si="13"/>
        <v>0</v>
      </c>
      <c r="I394" s="74">
        <f t="shared" si="14"/>
        <v>0</v>
      </c>
      <c r="J394" s="74">
        <f t="shared" si="14"/>
        <v>0</v>
      </c>
      <c r="K394" s="21"/>
    </row>
    <row r="395" spans="1:11">
      <c r="A395" s="183"/>
      <c r="B395" s="184"/>
      <c r="C395" s="185"/>
      <c r="D395" s="21"/>
      <c r="E395" s="71" t="str">
        <f>IF(D395&gt;0,IF((LEFT(D395,2)=LEFT(Data!C$4,2)),"Intra","Inter"),"")</f>
        <v/>
      </c>
      <c r="F395" s="23"/>
      <c r="G395" s="176"/>
      <c r="H395" s="74">
        <f t="shared" si="13"/>
        <v>0</v>
      </c>
      <c r="I395" s="74">
        <f t="shared" si="14"/>
        <v>0</v>
      </c>
      <c r="J395" s="74">
        <f t="shared" si="14"/>
        <v>0</v>
      </c>
      <c r="K395" s="21"/>
    </row>
    <row r="396" spans="1:11">
      <c r="A396" s="183"/>
      <c r="B396" s="184"/>
      <c r="C396" s="185"/>
      <c r="D396" s="21"/>
      <c r="E396" s="71" t="str">
        <f>IF(D396&gt;0,IF((LEFT(D396,2)=LEFT(Data!C$4,2)),"Intra","Inter"),"")</f>
        <v/>
      </c>
      <c r="F396" s="23"/>
      <c r="G396" s="176"/>
      <c r="H396" s="74">
        <f t="shared" si="13"/>
        <v>0</v>
      </c>
      <c r="I396" s="74">
        <f t="shared" si="14"/>
        <v>0</v>
      </c>
      <c r="J396" s="74">
        <f t="shared" si="14"/>
        <v>0</v>
      </c>
      <c r="K396" s="21"/>
    </row>
    <row r="397" spans="1:11">
      <c r="A397" s="183"/>
      <c r="B397" s="184"/>
      <c r="C397" s="185"/>
      <c r="D397" s="21"/>
      <c r="E397" s="71" t="str">
        <f>IF(D397&gt;0,IF((LEFT(D397,2)=LEFT(Data!C$4,2)),"Intra","Inter"),"")</f>
        <v/>
      </c>
      <c r="F397" s="23"/>
      <c r="G397" s="176"/>
      <c r="H397" s="74">
        <f t="shared" si="13"/>
        <v>0</v>
      </c>
      <c r="I397" s="74">
        <f t="shared" si="14"/>
        <v>0</v>
      </c>
      <c r="J397" s="74">
        <f t="shared" si="14"/>
        <v>0</v>
      </c>
      <c r="K397" s="21"/>
    </row>
    <row r="398" spans="1:11">
      <c r="A398" s="183"/>
      <c r="B398" s="184"/>
      <c r="C398" s="185"/>
      <c r="D398" s="21"/>
      <c r="E398" s="71" t="str">
        <f>IF(D398&gt;0,IF((LEFT(D398,2)=LEFT(Data!C$4,2)),"Intra","Inter"),"")</f>
        <v/>
      </c>
      <c r="F398" s="23"/>
      <c r="G398" s="176"/>
      <c r="H398" s="74">
        <f t="shared" si="13"/>
        <v>0</v>
      </c>
      <c r="I398" s="74">
        <f t="shared" si="14"/>
        <v>0</v>
      </c>
      <c r="J398" s="74">
        <f t="shared" si="14"/>
        <v>0</v>
      </c>
      <c r="K398" s="21"/>
    </row>
    <row r="399" spans="1:11">
      <c r="A399" s="183"/>
      <c r="B399" s="184"/>
      <c r="C399" s="185"/>
      <c r="D399" s="21"/>
      <c r="E399" s="71" t="str">
        <f>IF(D399&gt;0,IF((LEFT(D399,2)=LEFT(Data!C$4,2)),"Intra","Inter"),"")</f>
        <v/>
      </c>
      <c r="F399" s="23"/>
      <c r="G399" s="176"/>
      <c r="H399" s="74">
        <f t="shared" si="13"/>
        <v>0</v>
      </c>
      <c r="I399" s="74">
        <f t="shared" si="14"/>
        <v>0</v>
      </c>
      <c r="J399" s="74">
        <f t="shared" si="14"/>
        <v>0</v>
      </c>
      <c r="K399" s="21"/>
    </row>
    <row r="400" spans="1:11">
      <c r="A400" s="183"/>
      <c r="B400" s="184"/>
      <c r="C400" s="185"/>
      <c r="D400" s="21"/>
      <c r="E400" s="71" t="str">
        <f>IF(D400&gt;0,IF((LEFT(D400,2)=LEFT(Data!C$4,2)),"Intra","Inter"),"")</f>
        <v/>
      </c>
      <c r="F400" s="23"/>
      <c r="G400" s="176"/>
      <c r="H400" s="74">
        <f t="shared" si="13"/>
        <v>0</v>
      </c>
      <c r="I400" s="74">
        <f t="shared" si="14"/>
        <v>0</v>
      </c>
      <c r="J400" s="74">
        <f t="shared" si="14"/>
        <v>0</v>
      </c>
      <c r="K400" s="21"/>
    </row>
    <row r="401" spans="1:11">
      <c r="A401" s="183"/>
      <c r="B401" s="184"/>
      <c r="C401" s="185"/>
      <c r="D401" s="21"/>
      <c r="E401" s="71" t="str">
        <f>IF(D401&gt;0,IF((LEFT(D401,2)=LEFT(Data!C$4,2)),"Intra","Inter"),"")</f>
        <v/>
      </c>
      <c r="F401" s="23"/>
      <c r="G401" s="176"/>
      <c r="H401" s="74">
        <f t="shared" si="13"/>
        <v>0</v>
      </c>
      <c r="I401" s="74">
        <f t="shared" si="14"/>
        <v>0</v>
      </c>
      <c r="J401" s="74">
        <f t="shared" si="14"/>
        <v>0</v>
      </c>
      <c r="K401" s="21"/>
    </row>
    <row r="402" spans="1:11">
      <c r="A402" s="183"/>
      <c r="B402" s="184"/>
      <c r="C402" s="185"/>
      <c r="D402" s="21"/>
      <c r="E402" s="71" t="str">
        <f>IF(D402&gt;0,IF((LEFT(D402,2)=LEFT(Data!C$4,2)),"Intra","Inter"),"")</f>
        <v/>
      </c>
      <c r="F402" s="23"/>
      <c r="G402" s="176"/>
      <c r="H402" s="74">
        <f t="shared" si="13"/>
        <v>0</v>
      </c>
      <c r="I402" s="74">
        <f t="shared" si="14"/>
        <v>0</v>
      </c>
      <c r="J402" s="74">
        <f t="shared" si="14"/>
        <v>0</v>
      </c>
      <c r="K402" s="21"/>
    </row>
    <row r="403" spans="1:11">
      <c r="A403" s="183"/>
      <c r="B403" s="184"/>
      <c r="C403" s="185"/>
      <c r="D403" s="21"/>
      <c r="E403" s="71" t="str">
        <f>IF(D403&gt;0,IF((LEFT(D403,2)=LEFT(Data!C$4,2)),"Intra","Inter"),"")</f>
        <v/>
      </c>
      <c r="F403" s="23"/>
      <c r="G403" s="176"/>
      <c r="H403" s="74">
        <f t="shared" si="13"/>
        <v>0</v>
      </c>
      <c r="I403" s="74">
        <f t="shared" si="14"/>
        <v>0</v>
      </c>
      <c r="J403" s="74">
        <f t="shared" si="14"/>
        <v>0</v>
      </c>
      <c r="K403" s="21"/>
    </row>
    <row r="404" spans="1:11">
      <c r="A404" s="183"/>
      <c r="B404" s="184"/>
      <c r="C404" s="185"/>
      <c r="D404" s="21"/>
      <c r="E404" s="71" t="str">
        <f>IF(D404&gt;0,IF((LEFT(D404,2)=LEFT(Data!C$4,2)),"Intra","Inter"),"")</f>
        <v/>
      </c>
      <c r="F404" s="23"/>
      <c r="G404" s="176"/>
      <c r="H404" s="74">
        <f t="shared" si="13"/>
        <v>0</v>
      </c>
      <c r="I404" s="74">
        <f t="shared" si="14"/>
        <v>0</v>
      </c>
      <c r="J404" s="74">
        <f t="shared" si="14"/>
        <v>0</v>
      </c>
      <c r="K404" s="21"/>
    </row>
    <row r="405" spans="1:11">
      <c r="A405" s="183"/>
      <c r="B405" s="184"/>
      <c r="C405" s="185"/>
      <c r="D405" s="21"/>
      <c r="E405" s="71" t="str">
        <f>IF(D405&gt;0,IF((LEFT(D405,2)=LEFT(Data!C$4,2)),"Intra","Inter"),"")</f>
        <v/>
      </c>
      <c r="F405" s="23"/>
      <c r="G405" s="176"/>
      <c r="H405" s="74">
        <f t="shared" si="13"/>
        <v>0</v>
      </c>
      <c r="I405" s="74">
        <f t="shared" si="14"/>
        <v>0</v>
      </c>
      <c r="J405" s="74">
        <f t="shared" si="14"/>
        <v>0</v>
      </c>
      <c r="K405" s="21"/>
    </row>
    <row r="406" spans="1:11">
      <c r="A406" s="183"/>
      <c r="B406" s="184"/>
      <c r="C406" s="185"/>
      <c r="D406" s="21"/>
      <c r="E406" s="71" t="str">
        <f>IF(D406&gt;0,IF((LEFT(D406,2)=LEFT(Data!C$4,2)),"Intra","Inter"),"")</f>
        <v/>
      </c>
      <c r="F406" s="23"/>
      <c r="G406" s="176"/>
      <c r="H406" s="74">
        <f t="shared" si="13"/>
        <v>0</v>
      </c>
      <c r="I406" s="74">
        <f t="shared" si="14"/>
        <v>0</v>
      </c>
      <c r="J406" s="74">
        <f t="shared" si="14"/>
        <v>0</v>
      </c>
      <c r="K406" s="21"/>
    </row>
    <row r="407" spans="1:11">
      <c r="A407" s="183"/>
      <c r="B407" s="184"/>
      <c r="C407" s="185"/>
      <c r="D407" s="21"/>
      <c r="E407" s="71" t="str">
        <f>IF(D407&gt;0,IF((LEFT(D407,2)=LEFT(Data!C$4,2)),"Intra","Inter"),"")</f>
        <v/>
      </c>
      <c r="F407" s="23"/>
      <c r="G407" s="176"/>
      <c r="H407" s="74">
        <f t="shared" si="13"/>
        <v>0</v>
      </c>
      <c r="I407" s="74">
        <f t="shared" si="14"/>
        <v>0</v>
      </c>
      <c r="J407" s="74">
        <f t="shared" si="14"/>
        <v>0</v>
      </c>
      <c r="K407" s="21"/>
    </row>
    <row r="408" spans="1:11">
      <c r="A408" s="183"/>
      <c r="B408" s="184"/>
      <c r="C408" s="185"/>
      <c r="D408" s="21"/>
      <c r="E408" s="71" t="str">
        <f>IF(D408&gt;0,IF((LEFT(D408,2)=LEFT(Data!C$4,2)),"Intra","Inter"),"")</f>
        <v/>
      </c>
      <c r="F408" s="23"/>
      <c r="G408" s="176"/>
      <c r="H408" s="74">
        <f t="shared" si="13"/>
        <v>0</v>
      </c>
      <c r="I408" s="74">
        <f t="shared" si="14"/>
        <v>0</v>
      </c>
      <c r="J408" s="74">
        <f t="shared" si="14"/>
        <v>0</v>
      </c>
      <c r="K408" s="21"/>
    </row>
    <row r="409" spans="1:11">
      <c r="A409" s="183"/>
      <c r="B409" s="184"/>
      <c r="C409" s="185"/>
      <c r="D409" s="21"/>
      <c r="E409" s="71" t="str">
        <f>IF(D409&gt;0,IF((LEFT(D409,2)=LEFT(Data!C$4,2)),"Intra","Inter"),"")</f>
        <v/>
      </c>
      <c r="F409" s="23"/>
      <c r="G409" s="176"/>
      <c r="H409" s="74">
        <f t="shared" si="13"/>
        <v>0</v>
      </c>
      <c r="I409" s="74">
        <f t="shared" si="14"/>
        <v>0</v>
      </c>
      <c r="J409" s="74">
        <f t="shared" si="14"/>
        <v>0</v>
      </c>
      <c r="K409" s="21"/>
    </row>
    <row r="410" spans="1:11">
      <c r="A410" s="183"/>
      <c r="B410" s="184"/>
      <c r="C410" s="185"/>
      <c r="D410" s="21"/>
      <c r="E410" s="71" t="str">
        <f>IF(D410&gt;0,IF((LEFT(D410,2)=LEFT(Data!C$4,2)),"Intra","Inter"),"")</f>
        <v/>
      </c>
      <c r="F410" s="23"/>
      <c r="G410" s="176"/>
      <c r="H410" s="74">
        <f t="shared" si="13"/>
        <v>0</v>
      </c>
      <c r="I410" s="74">
        <f t="shared" si="14"/>
        <v>0</v>
      </c>
      <c r="J410" s="74">
        <f t="shared" si="14"/>
        <v>0</v>
      </c>
      <c r="K410" s="21"/>
    </row>
    <row r="411" spans="1:11">
      <c r="A411" s="183"/>
      <c r="B411" s="184"/>
      <c r="C411" s="185"/>
      <c r="D411" s="21"/>
      <c r="E411" s="71" t="str">
        <f>IF(D411&gt;0,IF((LEFT(D411,2)=LEFT(Data!C$4,2)),"Intra","Inter"),"")</f>
        <v/>
      </c>
      <c r="F411" s="23"/>
      <c r="G411" s="176"/>
      <c r="H411" s="74">
        <f t="shared" si="13"/>
        <v>0</v>
      </c>
      <c r="I411" s="74">
        <f t="shared" si="14"/>
        <v>0</v>
      </c>
      <c r="J411" s="74">
        <f t="shared" si="14"/>
        <v>0</v>
      </c>
      <c r="K411" s="21"/>
    </row>
    <row r="412" spans="1:11">
      <c r="A412" s="183"/>
      <c r="B412" s="184"/>
      <c r="C412" s="185"/>
      <c r="D412" s="21"/>
      <c r="E412" s="71" t="str">
        <f>IF(D412&gt;0,IF((LEFT(D412,2)=LEFT(Data!C$4,2)),"Intra","Inter"),"")</f>
        <v/>
      </c>
      <c r="F412" s="23"/>
      <c r="G412" s="176"/>
      <c r="H412" s="74">
        <f t="shared" si="13"/>
        <v>0</v>
      </c>
      <c r="I412" s="74">
        <f t="shared" si="14"/>
        <v>0</v>
      </c>
      <c r="J412" s="74">
        <f t="shared" si="14"/>
        <v>0</v>
      </c>
      <c r="K412" s="21"/>
    </row>
    <row r="413" spans="1:11">
      <c r="A413" s="183"/>
      <c r="B413" s="184"/>
      <c r="C413" s="185"/>
      <c r="D413" s="21"/>
      <c r="E413" s="71" t="str">
        <f>IF(D413&gt;0,IF((LEFT(D413,2)=LEFT(Data!C$4,2)),"Intra","Inter"),"")</f>
        <v/>
      </c>
      <c r="F413" s="23"/>
      <c r="G413" s="176"/>
      <c r="H413" s="74">
        <f t="shared" si="13"/>
        <v>0</v>
      </c>
      <c r="I413" s="74">
        <f t="shared" si="14"/>
        <v>0</v>
      </c>
      <c r="J413" s="74">
        <f t="shared" si="14"/>
        <v>0</v>
      </c>
      <c r="K413" s="21"/>
    </row>
    <row r="414" spans="1:11">
      <c r="A414" s="183"/>
      <c r="B414" s="184"/>
      <c r="C414" s="185"/>
      <c r="D414" s="21"/>
      <c r="E414" s="71" t="str">
        <f>IF(D414&gt;0,IF((LEFT(D414,2)=LEFT(Data!C$4,2)),"Intra","Inter"),"")</f>
        <v/>
      </c>
      <c r="F414" s="23"/>
      <c r="G414" s="176"/>
      <c r="H414" s="74">
        <f t="shared" si="13"/>
        <v>0</v>
      </c>
      <c r="I414" s="74">
        <f t="shared" si="14"/>
        <v>0</v>
      </c>
      <c r="J414" s="74">
        <f t="shared" si="14"/>
        <v>0</v>
      </c>
      <c r="K414" s="21"/>
    </row>
    <row r="415" spans="1:11">
      <c r="A415" s="183"/>
      <c r="B415" s="184"/>
      <c r="C415" s="185"/>
      <c r="D415" s="21"/>
      <c r="E415" s="71" t="str">
        <f>IF(D415&gt;0,IF((LEFT(D415,2)=LEFT(Data!C$4,2)),"Intra","Inter"),"")</f>
        <v/>
      </c>
      <c r="F415" s="23"/>
      <c r="G415" s="176"/>
      <c r="H415" s="74">
        <f t="shared" si="13"/>
        <v>0</v>
      </c>
      <c r="I415" s="74">
        <f t="shared" si="14"/>
        <v>0</v>
      </c>
      <c r="J415" s="74">
        <f t="shared" si="14"/>
        <v>0</v>
      </c>
      <c r="K415" s="21"/>
    </row>
    <row r="416" spans="1:11">
      <c r="A416" s="183"/>
      <c r="B416" s="184"/>
      <c r="C416" s="185"/>
      <c r="D416" s="21"/>
      <c r="E416" s="71" t="str">
        <f>IF(D416&gt;0,IF((LEFT(D416,2)=LEFT(Data!C$4,2)),"Intra","Inter"),"")</f>
        <v/>
      </c>
      <c r="F416" s="23"/>
      <c r="G416" s="176"/>
      <c r="H416" s="74">
        <f t="shared" si="13"/>
        <v>0</v>
      </c>
      <c r="I416" s="74">
        <f t="shared" si="14"/>
        <v>0</v>
      </c>
      <c r="J416" s="74">
        <f t="shared" si="14"/>
        <v>0</v>
      </c>
      <c r="K416" s="21"/>
    </row>
    <row r="417" spans="1:11">
      <c r="A417" s="183"/>
      <c r="B417" s="184"/>
      <c r="C417" s="185"/>
      <c r="D417" s="21"/>
      <c r="E417" s="71" t="str">
        <f>IF(D417&gt;0,IF((LEFT(D417,2)=LEFT(Data!C$4,2)),"Intra","Inter"),"")</f>
        <v/>
      </c>
      <c r="F417" s="23"/>
      <c r="G417" s="176"/>
      <c r="H417" s="74">
        <f t="shared" si="13"/>
        <v>0</v>
      </c>
      <c r="I417" s="74">
        <f t="shared" si="14"/>
        <v>0</v>
      </c>
      <c r="J417" s="74">
        <f t="shared" si="14"/>
        <v>0</v>
      </c>
      <c r="K417" s="21"/>
    </row>
    <row r="418" spans="1:11">
      <c r="A418" s="183"/>
      <c r="B418" s="184"/>
      <c r="C418" s="185"/>
      <c r="D418" s="21"/>
      <c r="E418" s="71" t="str">
        <f>IF(D418&gt;0,IF((LEFT(D418,2)=LEFT(Data!C$4,2)),"Intra","Inter"),"")</f>
        <v/>
      </c>
      <c r="F418" s="23"/>
      <c r="G418" s="176"/>
      <c r="H418" s="74">
        <f t="shared" si="13"/>
        <v>0</v>
      </c>
      <c r="I418" s="74">
        <f t="shared" si="14"/>
        <v>0</v>
      </c>
      <c r="J418" s="74">
        <f t="shared" si="14"/>
        <v>0</v>
      </c>
      <c r="K418" s="21"/>
    </row>
    <row r="419" spans="1:11">
      <c r="A419" s="183"/>
      <c r="B419" s="184"/>
      <c r="C419" s="185"/>
      <c r="D419" s="21"/>
      <c r="E419" s="71" t="str">
        <f>IF(D419&gt;0,IF((LEFT(D419,2)=LEFT(Data!C$4,2)),"Intra","Inter"),"")</f>
        <v/>
      </c>
      <c r="F419" s="23"/>
      <c r="G419" s="176"/>
      <c r="H419" s="74">
        <f t="shared" si="13"/>
        <v>0</v>
      </c>
      <c r="I419" s="74">
        <f t="shared" si="14"/>
        <v>0</v>
      </c>
      <c r="J419" s="74">
        <f t="shared" si="14"/>
        <v>0</v>
      </c>
      <c r="K419" s="21"/>
    </row>
    <row r="420" spans="1:11">
      <c r="A420" s="183"/>
      <c r="B420" s="184"/>
      <c r="C420" s="185"/>
      <c r="D420" s="21"/>
      <c r="E420" s="71" t="str">
        <f>IF(D420&gt;0,IF((LEFT(D420,2)=LEFT(Data!C$4,2)),"Intra","Inter"),"")</f>
        <v/>
      </c>
      <c r="F420" s="23"/>
      <c r="G420" s="176"/>
      <c r="H420" s="74">
        <f t="shared" si="13"/>
        <v>0</v>
      </c>
      <c r="I420" s="74">
        <f t="shared" si="14"/>
        <v>0</v>
      </c>
      <c r="J420" s="74">
        <f t="shared" si="14"/>
        <v>0</v>
      </c>
      <c r="K420" s="21"/>
    </row>
    <row r="421" spans="1:11">
      <c r="A421" s="183"/>
      <c r="B421" s="184"/>
      <c r="C421" s="185"/>
      <c r="D421" s="21"/>
      <c r="E421" s="71" t="str">
        <f>IF(D421&gt;0,IF((LEFT(D421,2)=LEFT(Data!C$4,2)),"Intra","Inter"),"")</f>
        <v/>
      </c>
      <c r="F421" s="23"/>
      <c r="G421" s="176"/>
      <c r="H421" s="74">
        <f t="shared" si="13"/>
        <v>0</v>
      </c>
      <c r="I421" s="74">
        <f t="shared" si="14"/>
        <v>0</v>
      </c>
      <c r="J421" s="74">
        <f t="shared" si="14"/>
        <v>0</v>
      </c>
      <c r="K421" s="21"/>
    </row>
    <row r="422" spans="1:11">
      <c r="A422" s="183"/>
      <c r="B422" s="184"/>
      <c r="C422" s="185"/>
      <c r="D422" s="21"/>
      <c r="E422" s="71" t="str">
        <f>IF(D422&gt;0,IF((LEFT(D422,2)=LEFT(Data!C$4,2)),"Intra","Inter"),"")</f>
        <v/>
      </c>
      <c r="F422" s="23"/>
      <c r="G422" s="176"/>
      <c r="H422" s="74">
        <f t="shared" si="13"/>
        <v>0</v>
      </c>
      <c r="I422" s="74">
        <f t="shared" si="14"/>
        <v>0</v>
      </c>
      <c r="J422" s="74">
        <f t="shared" si="14"/>
        <v>0</v>
      </c>
      <c r="K422" s="21"/>
    </row>
    <row r="423" spans="1:11">
      <c r="A423" s="183"/>
      <c r="B423" s="184"/>
      <c r="C423" s="185"/>
      <c r="D423" s="21"/>
      <c r="E423" s="71" t="str">
        <f>IF(D423&gt;0,IF((LEFT(D423,2)=LEFT(Data!C$4,2)),"Intra","Inter"),"")</f>
        <v/>
      </c>
      <c r="F423" s="23"/>
      <c r="G423" s="176"/>
      <c r="H423" s="74">
        <f t="shared" si="13"/>
        <v>0</v>
      </c>
      <c r="I423" s="74">
        <f t="shared" si="14"/>
        <v>0</v>
      </c>
      <c r="J423" s="74">
        <f t="shared" si="14"/>
        <v>0</v>
      </c>
      <c r="K423" s="21"/>
    </row>
    <row r="424" spans="1:11">
      <c r="A424" s="183"/>
      <c r="B424" s="184"/>
      <c r="C424" s="185"/>
      <c r="D424" s="21"/>
      <c r="E424" s="71" t="str">
        <f>IF(D424&gt;0,IF((LEFT(D424,2)=LEFT(Data!C$4,2)),"Intra","Inter"),"")</f>
        <v/>
      </c>
      <c r="F424" s="23"/>
      <c r="G424" s="176"/>
      <c r="H424" s="74">
        <f t="shared" si="13"/>
        <v>0</v>
      </c>
      <c r="I424" s="74">
        <f t="shared" si="14"/>
        <v>0</v>
      </c>
      <c r="J424" s="74">
        <f t="shared" si="14"/>
        <v>0</v>
      </c>
      <c r="K424" s="21"/>
    </row>
    <row r="425" spans="1:11">
      <c r="A425" s="183"/>
      <c r="B425" s="184"/>
      <c r="C425" s="185"/>
      <c r="D425" s="21"/>
      <c r="E425" s="71" t="str">
        <f>IF(D425&gt;0,IF((LEFT(D425,2)=LEFT(Data!C$4,2)),"Intra","Inter"),"")</f>
        <v/>
      </c>
      <c r="F425" s="23"/>
      <c r="G425" s="176"/>
      <c r="H425" s="74">
        <f t="shared" si="13"/>
        <v>0</v>
      </c>
      <c r="I425" s="74">
        <f t="shared" si="14"/>
        <v>0</v>
      </c>
      <c r="J425" s="74">
        <f t="shared" si="14"/>
        <v>0</v>
      </c>
      <c r="K425" s="21"/>
    </row>
    <row r="426" spans="1:11">
      <c r="A426" s="183"/>
      <c r="B426" s="184"/>
      <c r="C426" s="185"/>
      <c r="D426" s="21"/>
      <c r="E426" s="71" t="str">
        <f>IF(D426&gt;0,IF((LEFT(D426,2)=LEFT(Data!C$4,2)),"Intra","Inter"),"")</f>
        <v/>
      </c>
      <c r="F426" s="23"/>
      <c r="G426" s="176"/>
      <c r="H426" s="74">
        <f t="shared" si="13"/>
        <v>0</v>
      </c>
      <c r="I426" s="74">
        <f t="shared" si="14"/>
        <v>0</v>
      </c>
      <c r="J426" s="74">
        <f t="shared" si="14"/>
        <v>0</v>
      </c>
      <c r="K426" s="21"/>
    </row>
    <row r="427" spans="1:11">
      <c r="A427" s="183"/>
      <c r="B427" s="184"/>
      <c r="C427" s="185"/>
      <c r="D427" s="21"/>
      <c r="E427" s="71" t="str">
        <f>IF(D427&gt;0,IF((LEFT(D427,2)=LEFT(Data!C$4,2)),"Intra","Inter"),"")</f>
        <v/>
      </c>
      <c r="F427" s="23"/>
      <c r="G427" s="176"/>
      <c r="H427" s="74">
        <f t="shared" si="13"/>
        <v>0</v>
      </c>
      <c r="I427" s="74">
        <f t="shared" si="14"/>
        <v>0</v>
      </c>
      <c r="J427" s="74">
        <f t="shared" si="14"/>
        <v>0</v>
      </c>
      <c r="K427" s="21"/>
    </row>
    <row r="428" spans="1:11">
      <c r="A428" s="183"/>
      <c r="B428" s="184"/>
      <c r="C428" s="185"/>
      <c r="D428" s="21"/>
      <c r="E428" s="71" t="str">
        <f>IF(D428&gt;0,IF((LEFT(D428,2)=LEFT(Data!C$4,2)),"Intra","Inter"),"")</f>
        <v/>
      </c>
      <c r="F428" s="23"/>
      <c r="G428" s="176"/>
      <c r="H428" s="74">
        <f t="shared" si="13"/>
        <v>0</v>
      </c>
      <c r="I428" s="74">
        <f t="shared" si="14"/>
        <v>0</v>
      </c>
      <c r="J428" s="74">
        <f t="shared" si="14"/>
        <v>0</v>
      </c>
      <c r="K428" s="21"/>
    </row>
    <row r="429" spans="1:11">
      <c r="A429" s="183"/>
      <c r="B429" s="184"/>
      <c r="C429" s="185"/>
      <c r="D429" s="21"/>
      <c r="E429" s="71" t="str">
        <f>IF(D429&gt;0,IF((LEFT(D429,2)=LEFT(Data!C$4,2)),"Intra","Inter"),"")</f>
        <v/>
      </c>
      <c r="F429" s="23"/>
      <c r="G429" s="176"/>
      <c r="H429" s="74">
        <f t="shared" si="13"/>
        <v>0</v>
      </c>
      <c r="I429" s="74">
        <f t="shared" si="14"/>
        <v>0</v>
      </c>
      <c r="J429" s="74">
        <f t="shared" si="14"/>
        <v>0</v>
      </c>
      <c r="K429" s="21"/>
    </row>
    <row r="430" spans="1:11">
      <c r="A430" s="183"/>
      <c r="B430" s="184"/>
      <c r="C430" s="185"/>
      <c r="D430" s="21"/>
      <c r="E430" s="71" t="str">
        <f>IF(D430&gt;0,IF((LEFT(D430,2)=LEFT(Data!C$4,2)),"Intra","Inter"),"")</f>
        <v/>
      </c>
      <c r="F430" s="23"/>
      <c r="G430" s="176"/>
      <c r="H430" s="74">
        <f t="shared" si="13"/>
        <v>0</v>
      </c>
      <c r="I430" s="74">
        <f t="shared" si="14"/>
        <v>0</v>
      </c>
      <c r="J430" s="74">
        <f t="shared" si="14"/>
        <v>0</v>
      </c>
      <c r="K430" s="21"/>
    </row>
    <row r="431" spans="1:11">
      <c r="A431" s="183"/>
      <c r="B431" s="184"/>
      <c r="C431" s="185"/>
      <c r="D431" s="21"/>
      <c r="E431" s="71" t="str">
        <f>IF(D431&gt;0,IF((LEFT(D431,2)=LEFT(Data!C$4,2)),"Intra","Inter"),"")</f>
        <v/>
      </c>
      <c r="F431" s="23"/>
      <c r="G431" s="176"/>
      <c r="H431" s="74">
        <f t="shared" si="13"/>
        <v>0</v>
      </c>
      <c r="I431" s="74">
        <f t="shared" si="14"/>
        <v>0</v>
      </c>
      <c r="J431" s="74">
        <f t="shared" si="14"/>
        <v>0</v>
      </c>
      <c r="K431" s="21"/>
    </row>
    <row r="432" spans="1:11">
      <c r="A432" s="183"/>
      <c r="B432" s="184"/>
      <c r="C432" s="185"/>
      <c r="D432" s="21"/>
      <c r="E432" s="71" t="str">
        <f>IF(D432&gt;0,IF((LEFT(D432,2)=LEFT(Data!C$4,2)),"Intra","Inter"),"")</f>
        <v/>
      </c>
      <c r="F432" s="23"/>
      <c r="G432" s="176"/>
      <c r="H432" s="74">
        <f t="shared" si="13"/>
        <v>0</v>
      </c>
      <c r="I432" s="74">
        <f t="shared" si="14"/>
        <v>0</v>
      </c>
      <c r="J432" s="74">
        <f t="shared" si="14"/>
        <v>0</v>
      </c>
      <c r="K432" s="21"/>
    </row>
    <row r="433" spans="1:11">
      <c r="A433" s="183"/>
      <c r="B433" s="184"/>
      <c r="C433" s="185"/>
      <c r="D433" s="21"/>
      <c r="E433" s="71" t="str">
        <f>IF(D433&gt;0,IF((LEFT(D433,2)=LEFT(Data!C$4,2)),"Intra","Inter"),"")</f>
        <v/>
      </c>
      <c r="F433" s="23"/>
      <c r="G433" s="176"/>
      <c r="H433" s="74">
        <f t="shared" si="13"/>
        <v>0</v>
      </c>
      <c r="I433" s="74">
        <f t="shared" si="14"/>
        <v>0</v>
      </c>
      <c r="J433" s="74">
        <f t="shared" si="14"/>
        <v>0</v>
      </c>
      <c r="K433" s="21"/>
    </row>
    <row r="434" spans="1:11">
      <c r="A434" s="183"/>
      <c r="B434" s="184"/>
      <c r="C434" s="185"/>
      <c r="D434" s="21"/>
      <c r="E434" s="71" t="str">
        <f>IF(D434&gt;0,IF((LEFT(D434,2)=LEFT(Data!C$4,2)),"Intra","Inter"),"")</f>
        <v/>
      </c>
      <c r="F434" s="23"/>
      <c r="G434" s="176"/>
      <c r="H434" s="74">
        <f t="shared" si="13"/>
        <v>0</v>
      </c>
      <c r="I434" s="74">
        <f t="shared" si="14"/>
        <v>0</v>
      </c>
      <c r="J434" s="74">
        <f t="shared" si="14"/>
        <v>0</v>
      </c>
      <c r="K434" s="21"/>
    </row>
    <row r="435" spans="1:11">
      <c r="A435" s="183"/>
      <c r="B435" s="184"/>
      <c r="C435" s="185"/>
      <c r="D435" s="21"/>
      <c r="E435" s="71" t="str">
        <f>IF(D435&gt;0,IF((LEFT(D435,2)=LEFT(Data!C$4,2)),"Intra","Inter"),"")</f>
        <v/>
      </c>
      <c r="F435" s="23"/>
      <c r="G435" s="176"/>
      <c r="H435" s="74">
        <f t="shared" si="13"/>
        <v>0</v>
      </c>
      <c r="I435" s="74">
        <f t="shared" si="14"/>
        <v>0</v>
      </c>
      <c r="J435" s="74">
        <f t="shared" si="14"/>
        <v>0</v>
      </c>
      <c r="K435" s="21"/>
    </row>
    <row r="436" spans="1:11">
      <c r="A436" s="183"/>
      <c r="B436" s="184"/>
      <c r="C436" s="185"/>
      <c r="D436" s="21"/>
      <c r="E436" s="71" t="str">
        <f>IF(D436&gt;0,IF((LEFT(D436,2)=LEFT(Data!C$4,2)),"Intra","Inter"),"")</f>
        <v/>
      </c>
      <c r="F436" s="23"/>
      <c r="G436" s="176"/>
      <c r="H436" s="74">
        <f t="shared" si="13"/>
        <v>0</v>
      </c>
      <c r="I436" s="74">
        <f t="shared" si="14"/>
        <v>0</v>
      </c>
      <c r="J436" s="74">
        <f t="shared" si="14"/>
        <v>0</v>
      </c>
      <c r="K436" s="21"/>
    </row>
    <row r="437" spans="1:11">
      <c r="A437" s="183"/>
      <c r="B437" s="184"/>
      <c r="C437" s="185"/>
      <c r="D437" s="21"/>
      <c r="E437" s="71" t="str">
        <f>IF(D437&gt;0,IF((LEFT(D437,2)=LEFT(Data!C$4,2)),"Intra","Inter"),"")</f>
        <v/>
      </c>
      <c r="F437" s="23"/>
      <c r="G437" s="176"/>
      <c r="H437" s="74">
        <f t="shared" si="13"/>
        <v>0</v>
      </c>
      <c r="I437" s="74">
        <f t="shared" si="14"/>
        <v>0</v>
      </c>
      <c r="J437" s="74">
        <f t="shared" si="14"/>
        <v>0</v>
      </c>
      <c r="K437" s="21"/>
    </row>
    <row r="438" spans="1:11">
      <c r="A438" s="183"/>
      <c r="B438" s="184"/>
      <c r="C438" s="185"/>
      <c r="D438" s="21"/>
      <c r="E438" s="71" t="str">
        <f>IF(D438&gt;0,IF((LEFT(D438,2)=LEFT(Data!C$4,2)),"Intra","Inter"),"")</f>
        <v/>
      </c>
      <c r="F438" s="23"/>
      <c r="G438" s="176"/>
      <c r="H438" s="74">
        <f t="shared" si="13"/>
        <v>0</v>
      </c>
      <c r="I438" s="74">
        <f t="shared" si="14"/>
        <v>0</v>
      </c>
      <c r="J438" s="74">
        <f t="shared" si="14"/>
        <v>0</v>
      </c>
      <c r="K438" s="21"/>
    </row>
    <row r="439" spans="1:11">
      <c r="A439" s="183"/>
      <c r="B439" s="184"/>
      <c r="C439" s="185"/>
      <c r="D439" s="21"/>
      <c r="E439" s="71" t="str">
        <f>IF(D439&gt;0,IF((LEFT(D439,2)=LEFT(Data!C$4,2)),"Intra","Inter"),"")</f>
        <v/>
      </c>
      <c r="F439" s="23"/>
      <c r="G439" s="176"/>
      <c r="H439" s="74">
        <f t="shared" si="13"/>
        <v>0</v>
      </c>
      <c r="I439" s="74">
        <f t="shared" si="14"/>
        <v>0</v>
      </c>
      <c r="J439" s="74">
        <f t="shared" si="14"/>
        <v>0</v>
      </c>
      <c r="K439" s="21"/>
    </row>
    <row r="440" spans="1:11">
      <c r="A440" s="183"/>
      <c r="B440" s="184"/>
      <c r="C440" s="185"/>
      <c r="D440" s="21"/>
      <c r="E440" s="71" t="str">
        <f>IF(D440&gt;0,IF((LEFT(D440,2)=LEFT(Data!C$4,2)),"Intra","Inter"),"")</f>
        <v/>
      </c>
      <c r="F440" s="23"/>
      <c r="G440" s="176"/>
      <c r="H440" s="74">
        <f t="shared" si="13"/>
        <v>0</v>
      </c>
      <c r="I440" s="74">
        <f t="shared" si="14"/>
        <v>0</v>
      </c>
      <c r="J440" s="74">
        <f t="shared" si="14"/>
        <v>0</v>
      </c>
      <c r="K440" s="21"/>
    </row>
    <row r="441" spans="1:11">
      <c r="A441" s="183"/>
      <c r="B441" s="184"/>
      <c r="C441" s="185"/>
      <c r="D441" s="21"/>
      <c r="E441" s="71" t="str">
        <f>IF(D441&gt;0,IF((LEFT(D441,2)=LEFT(Data!C$4,2)),"Intra","Inter"),"")</f>
        <v/>
      </c>
      <c r="F441" s="23"/>
      <c r="G441" s="176"/>
      <c r="H441" s="74">
        <f t="shared" si="13"/>
        <v>0</v>
      </c>
      <c r="I441" s="74">
        <f t="shared" si="14"/>
        <v>0</v>
      </c>
      <c r="J441" s="74">
        <f t="shared" si="14"/>
        <v>0</v>
      </c>
      <c r="K441" s="21"/>
    </row>
    <row r="442" spans="1:11">
      <c r="A442" s="183"/>
      <c r="B442" s="184"/>
      <c r="C442" s="185"/>
      <c r="D442" s="21"/>
      <c r="E442" s="71" t="str">
        <f>IF(D442&gt;0,IF((LEFT(D442,2)=LEFT(Data!C$4,2)),"Intra","Inter"),"")</f>
        <v/>
      </c>
      <c r="F442" s="23"/>
      <c r="G442" s="176"/>
      <c r="H442" s="74">
        <f t="shared" si="13"/>
        <v>0</v>
      </c>
      <c r="I442" s="74">
        <f t="shared" si="14"/>
        <v>0</v>
      </c>
      <c r="J442" s="74">
        <f t="shared" si="14"/>
        <v>0</v>
      </c>
      <c r="K442" s="21"/>
    </row>
    <row r="443" spans="1:11">
      <c r="A443" s="183"/>
      <c r="B443" s="184"/>
      <c r="C443" s="185"/>
      <c r="D443" s="21"/>
      <c r="E443" s="71" t="str">
        <f>IF(D443&gt;0,IF((LEFT(D443,2)=LEFT(Data!C$4,2)),"Intra","Inter"),"")</f>
        <v/>
      </c>
      <c r="F443" s="23"/>
      <c r="G443" s="176"/>
      <c r="H443" s="74">
        <f t="shared" si="13"/>
        <v>0</v>
      </c>
      <c r="I443" s="74">
        <f t="shared" si="14"/>
        <v>0</v>
      </c>
      <c r="J443" s="74">
        <f t="shared" si="14"/>
        <v>0</v>
      </c>
      <c r="K443" s="21"/>
    </row>
    <row r="444" spans="1:11">
      <c r="A444" s="183"/>
      <c r="B444" s="184"/>
      <c r="C444" s="185"/>
      <c r="D444" s="21"/>
      <c r="E444" s="71" t="str">
        <f>IF(D444&gt;0,IF((LEFT(D444,2)=LEFT(Data!C$4,2)),"Intra","Inter"),"")</f>
        <v/>
      </c>
      <c r="F444" s="23"/>
      <c r="G444" s="176"/>
      <c r="H444" s="74">
        <f t="shared" si="13"/>
        <v>0</v>
      </c>
      <c r="I444" s="74">
        <f t="shared" si="14"/>
        <v>0</v>
      </c>
      <c r="J444" s="74">
        <f t="shared" si="14"/>
        <v>0</v>
      </c>
      <c r="K444" s="21"/>
    </row>
    <row r="445" spans="1:11">
      <c r="A445" s="183"/>
      <c r="B445" s="184"/>
      <c r="C445" s="185"/>
      <c r="D445" s="21"/>
      <c r="E445" s="71" t="str">
        <f>IF(D445&gt;0,IF((LEFT(D445,2)=LEFT(Data!C$4,2)),"Intra","Inter"),"")</f>
        <v/>
      </c>
      <c r="F445" s="23"/>
      <c r="G445" s="176"/>
      <c r="H445" s="74">
        <f t="shared" si="13"/>
        <v>0</v>
      </c>
      <c r="I445" s="74">
        <f t="shared" si="14"/>
        <v>0</v>
      </c>
      <c r="J445" s="74">
        <f t="shared" si="14"/>
        <v>0</v>
      </c>
      <c r="K445" s="21"/>
    </row>
    <row r="446" spans="1:11">
      <c r="A446" s="183"/>
      <c r="B446" s="184"/>
      <c r="C446" s="185"/>
      <c r="D446" s="21"/>
      <c r="E446" s="71" t="str">
        <f>IF(D446&gt;0,IF((LEFT(D446,2)=LEFT(Data!C$4,2)),"Intra","Inter"),"")</f>
        <v/>
      </c>
      <c r="F446" s="23"/>
      <c r="G446" s="176"/>
      <c r="H446" s="74">
        <f t="shared" si="13"/>
        <v>0</v>
      </c>
      <c r="I446" s="74">
        <f t="shared" si="14"/>
        <v>0</v>
      </c>
      <c r="J446" s="74">
        <f t="shared" si="14"/>
        <v>0</v>
      </c>
      <c r="K446" s="21"/>
    </row>
    <row r="447" spans="1:11">
      <c r="A447" s="183"/>
      <c r="B447" s="184"/>
      <c r="C447" s="185"/>
      <c r="D447" s="21"/>
      <c r="E447" s="71" t="str">
        <f>IF(D447&gt;0,IF((LEFT(D447,2)=LEFT(Data!C$4,2)),"Intra","Inter"),"")</f>
        <v/>
      </c>
      <c r="F447" s="23"/>
      <c r="G447" s="176"/>
      <c r="H447" s="74">
        <f t="shared" si="13"/>
        <v>0</v>
      </c>
      <c r="I447" s="74">
        <f t="shared" si="14"/>
        <v>0</v>
      </c>
      <c r="J447" s="74">
        <f t="shared" si="14"/>
        <v>0</v>
      </c>
      <c r="K447" s="21"/>
    </row>
    <row r="448" spans="1:11">
      <c r="A448" s="183"/>
      <c r="B448" s="184"/>
      <c r="C448" s="185"/>
      <c r="D448" s="21"/>
      <c r="E448" s="71" t="str">
        <f>IF(D448&gt;0,IF((LEFT(D448,2)=LEFT(Data!C$4,2)),"Intra","Inter"),"")</f>
        <v/>
      </c>
      <c r="F448" s="23"/>
      <c r="G448" s="176"/>
      <c r="H448" s="74">
        <f t="shared" si="13"/>
        <v>0</v>
      </c>
      <c r="I448" s="74">
        <f t="shared" si="14"/>
        <v>0</v>
      </c>
      <c r="J448" s="74">
        <f t="shared" si="14"/>
        <v>0</v>
      </c>
      <c r="K448" s="21"/>
    </row>
    <row r="449" spans="1:11">
      <c r="A449" s="183"/>
      <c r="B449" s="184"/>
      <c r="C449" s="185"/>
      <c r="D449" s="21"/>
      <c r="E449" s="71" t="str">
        <f>IF(D449&gt;0,IF((LEFT(D449,2)=LEFT(Data!C$4,2)),"Intra","Inter"),"")</f>
        <v/>
      </c>
      <c r="F449" s="23"/>
      <c r="G449" s="176"/>
      <c r="H449" s="74">
        <f t="shared" si="13"/>
        <v>0</v>
      </c>
      <c r="I449" s="74">
        <f t="shared" si="14"/>
        <v>0</v>
      </c>
      <c r="J449" s="74">
        <f t="shared" si="14"/>
        <v>0</v>
      </c>
      <c r="K449" s="21"/>
    </row>
    <row r="450" spans="1:11">
      <c r="A450" s="183"/>
      <c r="B450" s="184"/>
      <c r="C450" s="185"/>
      <c r="D450" s="21"/>
      <c r="E450" s="71" t="str">
        <f>IF(D450&gt;0,IF((LEFT(D450,2)=LEFT(Data!C$4,2)),"Intra","Inter"),"")</f>
        <v/>
      </c>
      <c r="F450" s="23"/>
      <c r="G450" s="176"/>
      <c r="H450" s="74">
        <f t="shared" si="13"/>
        <v>0</v>
      </c>
      <c r="I450" s="74">
        <f t="shared" si="14"/>
        <v>0</v>
      </c>
      <c r="J450" s="74">
        <f t="shared" si="14"/>
        <v>0</v>
      </c>
      <c r="K450" s="21"/>
    </row>
    <row r="451" spans="1:11">
      <c r="A451" s="183"/>
      <c r="B451" s="184"/>
      <c r="C451" s="185"/>
      <c r="D451" s="21"/>
      <c r="E451" s="71" t="str">
        <f>IF(D451&gt;0,IF((LEFT(D451,2)=LEFT(Data!C$4,2)),"Intra","Inter"),"")</f>
        <v/>
      </c>
      <c r="F451" s="23"/>
      <c r="G451" s="176"/>
      <c r="H451" s="74">
        <f t="shared" si="13"/>
        <v>0</v>
      </c>
      <c r="I451" s="74">
        <f t="shared" si="14"/>
        <v>0</v>
      </c>
      <c r="J451" s="74">
        <f t="shared" si="14"/>
        <v>0</v>
      </c>
      <c r="K451" s="21"/>
    </row>
    <row r="452" spans="1:11">
      <c r="A452" s="183"/>
      <c r="B452" s="184"/>
      <c r="C452" s="185"/>
      <c r="D452" s="21"/>
      <c r="E452" s="71" t="str">
        <f>IF(D452&gt;0,IF((LEFT(D452,2)=LEFT(Data!C$4,2)),"Intra","Inter"),"")</f>
        <v/>
      </c>
      <c r="F452" s="23"/>
      <c r="G452" s="176"/>
      <c r="H452" s="74">
        <f t="shared" si="13"/>
        <v>0</v>
      </c>
      <c r="I452" s="74">
        <f t="shared" si="14"/>
        <v>0</v>
      </c>
      <c r="J452" s="74">
        <f t="shared" si="14"/>
        <v>0</v>
      </c>
      <c r="K452" s="21"/>
    </row>
    <row r="453" spans="1:11">
      <c r="A453" s="183"/>
      <c r="B453" s="184"/>
      <c r="C453" s="185"/>
      <c r="D453" s="21"/>
      <c r="E453" s="71" t="str">
        <f>IF(D453&gt;0,IF((LEFT(D453,2)=LEFT(Data!C$4,2)),"Intra","Inter"),"")</f>
        <v/>
      </c>
      <c r="F453" s="23"/>
      <c r="G453" s="176"/>
      <c r="H453" s="74">
        <f t="shared" si="13"/>
        <v>0</v>
      </c>
      <c r="I453" s="74">
        <f t="shared" si="14"/>
        <v>0</v>
      </c>
      <c r="J453" s="74">
        <f t="shared" si="14"/>
        <v>0</v>
      </c>
      <c r="K453" s="21"/>
    </row>
    <row r="454" spans="1:11">
      <c r="A454" s="183"/>
      <c r="B454" s="184"/>
      <c r="C454" s="185"/>
      <c r="D454" s="21"/>
      <c r="E454" s="71" t="str">
        <f>IF(D454&gt;0,IF((LEFT(D454,2)=LEFT(Data!C$4,2)),"Intra","Inter"),"")</f>
        <v/>
      </c>
      <c r="F454" s="23"/>
      <c r="G454" s="176"/>
      <c r="H454" s="74">
        <f t="shared" si="13"/>
        <v>0</v>
      </c>
      <c r="I454" s="74">
        <f t="shared" si="14"/>
        <v>0</v>
      </c>
      <c r="J454" s="74">
        <f t="shared" si="14"/>
        <v>0</v>
      </c>
      <c r="K454" s="21"/>
    </row>
    <row r="455" spans="1:11">
      <c r="A455" s="183"/>
      <c r="B455" s="184"/>
      <c r="C455" s="185"/>
      <c r="D455" s="21"/>
      <c r="E455" s="71" t="str">
        <f>IF(D455&gt;0,IF((LEFT(D455,2)=LEFT(Data!C$4,2)),"Intra","Inter"),"")</f>
        <v/>
      </c>
      <c r="F455" s="23"/>
      <c r="G455" s="176"/>
      <c r="H455" s="74">
        <f t="shared" si="13"/>
        <v>0</v>
      </c>
      <c r="I455" s="74">
        <f t="shared" si="14"/>
        <v>0</v>
      </c>
      <c r="J455" s="74">
        <f t="shared" si="14"/>
        <v>0</v>
      </c>
      <c r="K455" s="21"/>
    </row>
    <row r="456" spans="1:11">
      <c r="A456" s="183"/>
      <c r="B456" s="184"/>
      <c r="C456" s="185"/>
      <c r="D456" s="21"/>
      <c r="E456" s="71" t="str">
        <f>IF(D456&gt;0,IF((LEFT(D456,2)=LEFT(Data!C$4,2)),"Intra","Inter"),"")</f>
        <v/>
      </c>
      <c r="F456" s="23"/>
      <c r="G456" s="176"/>
      <c r="H456" s="74">
        <f t="shared" si="13"/>
        <v>0</v>
      </c>
      <c r="I456" s="74">
        <f t="shared" si="14"/>
        <v>0</v>
      </c>
      <c r="J456" s="74">
        <f t="shared" si="14"/>
        <v>0</v>
      </c>
      <c r="K456" s="21"/>
    </row>
    <row r="457" spans="1:11">
      <c r="A457" s="183"/>
      <c r="B457" s="184"/>
      <c r="C457" s="185"/>
      <c r="D457" s="21"/>
      <c r="E457" s="71" t="str">
        <f>IF(D457&gt;0,IF((LEFT(D457,2)=LEFT(Data!C$4,2)),"Intra","Inter"),"")</f>
        <v/>
      </c>
      <c r="F457" s="23"/>
      <c r="G457" s="176"/>
      <c r="H457" s="74">
        <f t="shared" ref="H457:H520" si="15">IF($E457="inter",IF($F457&lt;&gt;"Exempt",IF($F457&lt;&gt;"Non GST",($G457*($F457)),(0)),(0)),(0))</f>
        <v>0</v>
      </c>
      <c r="I457" s="74">
        <f t="shared" ref="I457:J520" si="16">IF($E457="intra",IF($F457&lt;&gt;"Exempt",IF($F457&lt;&gt;"Non GST",($G457*($F457/2)),(0)),(0)),(0))</f>
        <v>0</v>
      </c>
      <c r="J457" s="74">
        <f t="shared" si="16"/>
        <v>0</v>
      </c>
      <c r="K457" s="21"/>
    </row>
    <row r="458" spans="1:11">
      <c r="A458" s="183"/>
      <c r="B458" s="184"/>
      <c r="C458" s="185"/>
      <c r="D458" s="21"/>
      <c r="E458" s="71" t="str">
        <f>IF(D458&gt;0,IF((LEFT(D458,2)=LEFT(Data!C$4,2)),"Intra","Inter"),"")</f>
        <v/>
      </c>
      <c r="F458" s="23"/>
      <c r="G458" s="176"/>
      <c r="H458" s="74">
        <f t="shared" si="15"/>
        <v>0</v>
      </c>
      <c r="I458" s="74">
        <f t="shared" si="16"/>
        <v>0</v>
      </c>
      <c r="J458" s="74">
        <f t="shared" si="16"/>
        <v>0</v>
      </c>
      <c r="K458" s="21"/>
    </row>
    <row r="459" spans="1:11">
      <c r="A459" s="183"/>
      <c r="B459" s="184"/>
      <c r="C459" s="185"/>
      <c r="D459" s="21"/>
      <c r="E459" s="71" t="str">
        <f>IF(D459&gt;0,IF((LEFT(D459,2)=LEFT(Data!C$4,2)),"Intra","Inter"),"")</f>
        <v/>
      </c>
      <c r="F459" s="23"/>
      <c r="G459" s="176"/>
      <c r="H459" s="74">
        <f t="shared" si="15"/>
        <v>0</v>
      </c>
      <c r="I459" s="74">
        <f t="shared" si="16"/>
        <v>0</v>
      </c>
      <c r="J459" s="74">
        <f t="shared" si="16"/>
        <v>0</v>
      </c>
      <c r="K459" s="21"/>
    </row>
    <row r="460" spans="1:11">
      <c r="A460" s="183"/>
      <c r="B460" s="184"/>
      <c r="C460" s="185"/>
      <c r="D460" s="21"/>
      <c r="E460" s="71" t="str">
        <f>IF(D460&gt;0,IF((LEFT(D460,2)=LEFT(Data!C$4,2)),"Intra","Inter"),"")</f>
        <v/>
      </c>
      <c r="F460" s="23"/>
      <c r="G460" s="176"/>
      <c r="H460" s="74">
        <f t="shared" si="15"/>
        <v>0</v>
      </c>
      <c r="I460" s="74">
        <f t="shared" si="16"/>
        <v>0</v>
      </c>
      <c r="J460" s="74">
        <f t="shared" si="16"/>
        <v>0</v>
      </c>
      <c r="K460" s="21"/>
    </row>
    <row r="461" spans="1:11">
      <c r="A461" s="183"/>
      <c r="B461" s="184"/>
      <c r="C461" s="185"/>
      <c r="D461" s="21"/>
      <c r="E461" s="71" t="str">
        <f>IF(D461&gt;0,IF((LEFT(D461,2)=LEFT(Data!C$4,2)),"Intra","Inter"),"")</f>
        <v/>
      </c>
      <c r="F461" s="23"/>
      <c r="G461" s="176"/>
      <c r="H461" s="74">
        <f t="shared" si="15"/>
        <v>0</v>
      </c>
      <c r="I461" s="74">
        <f t="shared" si="16"/>
        <v>0</v>
      </c>
      <c r="J461" s="74">
        <f t="shared" si="16"/>
        <v>0</v>
      </c>
      <c r="K461" s="21"/>
    </row>
    <row r="462" spans="1:11">
      <c r="A462" s="183"/>
      <c r="B462" s="184"/>
      <c r="C462" s="185"/>
      <c r="D462" s="21"/>
      <c r="E462" s="71" t="str">
        <f>IF(D462&gt;0,IF((LEFT(D462,2)=LEFT(Data!C$4,2)),"Intra","Inter"),"")</f>
        <v/>
      </c>
      <c r="F462" s="23"/>
      <c r="G462" s="176"/>
      <c r="H462" s="74">
        <f t="shared" si="15"/>
        <v>0</v>
      </c>
      <c r="I462" s="74">
        <f t="shared" si="16"/>
        <v>0</v>
      </c>
      <c r="J462" s="74">
        <f t="shared" si="16"/>
        <v>0</v>
      </c>
      <c r="K462" s="21"/>
    </row>
    <row r="463" spans="1:11">
      <c r="A463" s="183"/>
      <c r="B463" s="184"/>
      <c r="C463" s="185"/>
      <c r="D463" s="21"/>
      <c r="E463" s="71" t="str">
        <f>IF(D463&gt;0,IF((LEFT(D463,2)=LEFT(Data!C$4,2)),"Intra","Inter"),"")</f>
        <v/>
      </c>
      <c r="F463" s="23"/>
      <c r="G463" s="176"/>
      <c r="H463" s="74">
        <f t="shared" si="15"/>
        <v>0</v>
      </c>
      <c r="I463" s="74">
        <f t="shared" si="16"/>
        <v>0</v>
      </c>
      <c r="J463" s="74">
        <f t="shared" si="16"/>
        <v>0</v>
      </c>
      <c r="K463" s="21"/>
    </row>
    <row r="464" spans="1:11">
      <c r="A464" s="183"/>
      <c r="B464" s="184"/>
      <c r="C464" s="185"/>
      <c r="D464" s="21"/>
      <c r="E464" s="71" t="str">
        <f>IF(D464&gt;0,IF((LEFT(D464,2)=LEFT(Data!C$4,2)),"Intra","Inter"),"")</f>
        <v/>
      </c>
      <c r="F464" s="23"/>
      <c r="G464" s="176"/>
      <c r="H464" s="74">
        <f t="shared" si="15"/>
        <v>0</v>
      </c>
      <c r="I464" s="74">
        <f t="shared" si="16"/>
        <v>0</v>
      </c>
      <c r="J464" s="74">
        <f t="shared" si="16"/>
        <v>0</v>
      </c>
      <c r="K464" s="21"/>
    </row>
    <row r="465" spans="1:11">
      <c r="A465" s="183"/>
      <c r="B465" s="184"/>
      <c r="C465" s="185"/>
      <c r="D465" s="21"/>
      <c r="E465" s="71" t="str">
        <f>IF(D465&gt;0,IF((LEFT(D465,2)=LEFT(Data!C$4,2)),"Intra","Inter"),"")</f>
        <v/>
      </c>
      <c r="F465" s="23"/>
      <c r="G465" s="176"/>
      <c r="H465" s="74">
        <f t="shared" si="15"/>
        <v>0</v>
      </c>
      <c r="I465" s="74">
        <f t="shared" si="16"/>
        <v>0</v>
      </c>
      <c r="J465" s="74">
        <f t="shared" si="16"/>
        <v>0</v>
      </c>
      <c r="K465" s="21"/>
    </row>
    <row r="466" spans="1:11">
      <c r="A466" s="183"/>
      <c r="B466" s="184"/>
      <c r="C466" s="185"/>
      <c r="D466" s="21"/>
      <c r="E466" s="71" t="str">
        <f>IF(D466&gt;0,IF((LEFT(D466,2)=LEFT(Data!C$4,2)),"Intra","Inter"),"")</f>
        <v/>
      </c>
      <c r="F466" s="23"/>
      <c r="G466" s="176"/>
      <c r="H466" s="74">
        <f t="shared" si="15"/>
        <v>0</v>
      </c>
      <c r="I466" s="74">
        <f t="shared" si="16"/>
        <v>0</v>
      </c>
      <c r="J466" s="74">
        <f t="shared" si="16"/>
        <v>0</v>
      </c>
      <c r="K466" s="21"/>
    </row>
    <row r="467" spans="1:11">
      <c r="A467" s="183"/>
      <c r="B467" s="184"/>
      <c r="C467" s="185"/>
      <c r="D467" s="21"/>
      <c r="E467" s="71" t="str">
        <f>IF(D467&gt;0,IF((LEFT(D467,2)=LEFT(Data!C$4,2)),"Intra","Inter"),"")</f>
        <v/>
      </c>
      <c r="F467" s="23"/>
      <c r="G467" s="176"/>
      <c r="H467" s="74">
        <f t="shared" si="15"/>
        <v>0</v>
      </c>
      <c r="I467" s="74">
        <f t="shared" si="16"/>
        <v>0</v>
      </c>
      <c r="J467" s="74">
        <f t="shared" si="16"/>
        <v>0</v>
      </c>
      <c r="K467" s="21"/>
    </row>
    <row r="468" spans="1:11">
      <c r="A468" s="183"/>
      <c r="B468" s="184"/>
      <c r="C468" s="185"/>
      <c r="D468" s="21"/>
      <c r="E468" s="71" t="str">
        <f>IF(D468&gt;0,IF((LEFT(D468,2)=LEFT(Data!C$4,2)),"Intra","Inter"),"")</f>
        <v/>
      </c>
      <c r="F468" s="23"/>
      <c r="G468" s="176"/>
      <c r="H468" s="74">
        <f t="shared" si="15"/>
        <v>0</v>
      </c>
      <c r="I468" s="74">
        <f t="shared" si="16"/>
        <v>0</v>
      </c>
      <c r="J468" s="74">
        <f t="shared" si="16"/>
        <v>0</v>
      </c>
      <c r="K468" s="21"/>
    </row>
    <row r="469" spans="1:11">
      <c r="A469" s="183"/>
      <c r="B469" s="184"/>
      <c r="C469" s="185"/>
      <c r="D469" s="21"/>
      <c r="E469" s="71" t="str">
        <f>IF(D469&gt;0,IF((LEFT(D469,2)=LEFT(Data!C$4,2)),"Intra","Inter"),"")</f>
        <v/>
      </c>
      <c r="F469" s="23"/>
      <c r="G469" s="176"/>
      <c r="H469" s="74">
        <f t="shared" si="15"/>
        <v>0</v>
      </c>
      <c r="I469" s="74">
        <f t="shared" si="16"/>
        <v>0</v>
      </c>
      <c r="J469" s="74">
        <f t="shared" si="16"/>
        <v>0</v>
      </c>
      <c r="K469" s="21"/>
    </row>
    <row r="470" spans="1:11">
      <c r="A470" s="183"/>
      <c r="B470" s="184"/>
      <c r="C470" s="185"/>
      <c r="D470" s="21"/>
      <c r="E470" s="71" t="str">
        <f>IF(D470&gt;0,IF((LEFT(D470,2)=LEFT(Data!C$4,2)),"Intra","Inter"),"")</f>
        <v/>
      </c>
      <c r="F470" s="23"/>
      <c r="G470" s="176"/>
      <c r="H470" s="74">
        <f t="shared" si="15"/>
        <v>0</v>
      </c>
      <c r="I470" s="74">
        <f t="shared" si="16"/>
        <v>0</v>
      </c>
      <c r="J470" s="74">
        <f t="shared" si="16"/>
        <v>0</v>
      </c>
      <c r="K470" s="21"/>
    </row>
    <row r="471" spans="1:11">
      <c r="A471" s="183"/>
      <c r="B471" s="184"/>
      <c r="C471" s="185"/>
      <c r="D471" s="21"/>
      <c r="E471" s="71" t="str">
        <f>IF(D471&gt;0,IF((LEFT(D471,2)=LEFT(Data!C$4,2)),"Intra","Inter"),"")</f>
        <v/>
      </c>
      <c r="F471" s="23"/>
      <c r="G471" s="176"/>
      <c r="H471" s="74">
        <f t="shared" si="15"/>
        <v>0</v>
      </c>
      <c r="I471" s="74">
        <f t="shared" si="16"/>
        <v>0</v>
      </c>
      <c r="J471" s="74">
        <f t="shared" si="16"/>
        <v>0</v>
      </c>
      <c r="K471" s="21"/>
    </row>
    <row r="472" spans="1:11">
      <c r="A472" s="183"/>
      <c r="B472" s="184"/>
      <c r="C472" s="185"/>
      <c r="D472" s="21"/>
      <c r="E472" s="71" t="str">
        <f>IF(D472&gt;0,IF((LEFT(D472,2)=LEFT(Data!C$4,2)),"Intra","Inter"),"")</f>
        <v/>
      </c>
      <c r="F472" s="23"/>
      <c r="G472" s="176"/>
      <c r="H472" s="74">
        <f t="shared" si="15"/>
        <v>0</v>
      </c>
      <c r="I472" s="74">
        <f t="shared" si="16"/>
        <v>0</v>
      </c>
      <c r="J472" s="74">
        <f t="shared" si="16"/>
        <v>0</v>
      </c>
      <c r="K472" s="21"/>
    </row>
    <row r="473" spans="1:11">
      <c r="A473" s="183"/>
      <c r="B473" s="184"/>
      <c r="C473" s="185"/>
      <c r="D473" s="21"/>
      <c r="E473" s="71" t="str">
        <f>IF(D473&gt;0,IF((LEFT(D473,2)=LEFT(Data!C$4,2)),"Intra","Inter"),"")</f>
        <v/>
      </c>
      <c r="F473" s="23"/>
      <c r="G473" s="176"/>
      <c r="H473" s="74">
        <f t="shared" si="15"/>
        <v>0</v>
      </c>
      <c r="I473" s="74">
        <f t="shared" si="16"/>
        <v>0</v>
      </c>
      <c r="J473" s="74">
        <f t="shared" si="16"/>
        <v>0</v>
      </c>
      <c r="K473" s="21"/>
    </row>
    <row r="474" spans="1:11">
      <c r="A474" s="183"/>
      <c r="B474" s="184"/>
      <c r="C474" s="185"/>
      <c r="D474" s="21"/>
      <c r="E474" s="71" t="str">
        <f>IF(D474&gt;0,IF((LEFT(D474,2)=LEFT(Data!C$4,2)),"Intra","Inter"),"")</f>
        <v/>
      </c>
      <c r="F474" s="23"/>
      <c r="G474" s="176"/>
      <c r="H474" s="74">
        <f t="shared" si="15"/>
        <v>0</v>
      </c>
      <c r="I474" s="74">
        <f t="shared" si="16"/>
        <v>0</v>
      </c>
      <c r="J474" s="74">
        <f t="shared" si="16"/>
        <v>0</v>
      </c>
      <c r="K474" s="21"/>
    </row>
    <row r="475" spans="1:11">
      <c r="A475" s="183"/>
      <c r="B475" s="184"/>
      <c r="C475" s="185"/>
      <c r="D475" s="21"/>
      <c r="E475" s="71" t="str">
        <f>IF(D475&gt;0,IF((LEFT(D475,2)=LEFT(Data!C$4,2)),"Intra","Inter"),"")</f>
        <v/>
      </c>
      <c r="F475" s="23"/>
      <c r="G475" s="176"/>
      <c r="H475" s="74">
        <f t="shared" si="15"/>
        <v>0</v>
      </c>
      <c r="I475" s="74">
        <f t="shared" si="16"/>
        <v>0</v>
      </c>
      <c r="J475" s="74">
        <f t="shared" si="16"/>
        <v>0</v>
      </c>
      <c r="K475" s="21"/>
    </row>
    <row r="476" spans="1:11">
      <c r="A476" s="183"/>
      <c r="B476" s="184"/>
      <c r="C476" s="185"/>
      <c r="D476" s="21"/>
      <c r="E476" s="71" t="str">
        <f>IF(D476&gt;0,IF((LEFT(D476,2)=LEFT(Data!C$4,2)),"Intra","Inter"),"")</f>
        <v/>
      </c>
      <c r="F476" s="23"/>
      <c r="G476" s="176"/>
      <c r="H476" s="74">
        <f t="shared" si="15"/>
        <v>0</v>
      </c>
      <c r="I476" s="74">
        <f t="shared" si="16"/>
        <v>0</v>
      </c>
      <c r="J476" s="74">
        <f t="shared" si="16"/>
        <v>0</v>
      </c>
      <c r="K476" s="21"/>
    </row>
    <row r="477" spans="1:11">
      <c r="A477" s="183"/>
      <c r="B477" s="184"/>
      <c r="C477" s="185"/>
      <c r="D477" s="21"/>
      <c r="E477" s="71" t="str">
        <f>IF(D477&gt;0,IF((LEFT(D477,2)=LEFT(Data!C$4,2)),"Intra","Inter"),"")</f>
        <v/>
      </c>
      <c r="F477" s="23"/>
      <c r="G477" s="176"/>
      <c r="H477" s="74">
        <f t="shared" si="15"/>
        <v>0</v>
      </c>
      <c r="I477" s="74">
        <f t="shared" si="16"/>
        <v>0</v>
      </c>
      <c r="J477" s="74">
        <f t="shared" si="16"/>
        <v>0</v>
      </c>
      <c r="K477" s="21"/>
    </row>
    <row r="478" spans="1:11">
      <c r="A478" s="183"/>
      <c r="B478" s="184"/>
      <c r="C478" s="185"/>
      <c r="D478" s="21"/>
      <c r="E478" s="71" t="str">
        <f>IF(D478&gt;0,IF((LEFT(D478,2)=LEFT(Data!C$4,2)),"Intra","Inter"),"")</f>
        <v/>
      </c>
      <c r="F478" s="23"/>
      <c r="G478" s="176"/>
      <c r="H478" s="74">
        <f t="shared" si="15"/>
        <v>0</v>
      </c>
      <c r="I478" s="74">
        <f t="shared" si="16"/>
        <v>0</v>
      </c>
      <c r="J478" s="74">
        <f t="shared" si="16"/>
        <v>0</v>
      </c>
      <c r="K478" s="21"/>
    </row>
    <row r="479" spans="1:11">
      <c r="A479" s="183"/>
      <c r="B479" s="184"/>
      <c r="C479" s="185"/>
      <c r="D479" s="21"/>
      <c r="E479" s="71" t="str">
        <f>IF(D479&gt;0,IF((LEFT(D479,2)=LEFT(Data!C$4,2)),"Intra","Inter"),"")</f>
        <v/>
      </c>
      <c r="F479" s="23"/>
      <c r="G479" s="176"/>
      <c r="H479" s="74">
        <f t="shared" si="15"/>
        <v>0</v>
      </c>
      <c r="I479" s="74">
        <f t="shared" si="16"/>
        <v>0</v>
      </c>
      <c r="J479" s="74">
        <f t="shared" si="16"/>
        <v>0</v>
      </c>
      <c r="K479" s="21"/>
    </row>
    <row r="480" spans="1:11">
      <c r="A480" s="183"/>
      <c r="B480" s="184"/>
      <c r="C480" s="185"/>
      <c r="D480" s="21"/>
      <c r="E480" s="71" t="str">
        <f>IF(D480&gt;0,IF((LEFT(D480,2)=LEFT(Data!C$4,2)),"Intra","Inter"),"")</f>
        <v/>
      </c>
      <c r="F480" s="23"/>
      <c r="G480" s="176"/>
      <c r="H480" s="74">
        <f t="shared" si="15"/>
        <v>0</v>
      </c>
      <c r="I480" s="74">
        <f t="shared" si="16"/>
        <v>0</v>
      </c>
      <c r="J480" s="74">
        <f t="shared" si="16"/>
        <v>0</v>
      </c>
      <c r="K480" s="21"/>
    </row>
    <row r="481" spans="1:11">
      <c r="A481" s="183"/>
      <c r="B481" s="184"/>
      <c r="C481" s="185"/>
      <c r="D481" s="21"/>
      <c r="E481" s="71" t="str">
        <f>IF(D481&gt;0,IF((LEFT(D481,2)=LEFT(Data!C$4,2)),"Intra","Inter"),"")</f>
        <v/>
      </c>
      <c r="F481" s="23"/>
      <c r="G481" s="176"/>
      <c r="H481" s="74">
        <f t="shared" si="15"/>
        <v>0</v>
      </c>
      <c r="I481" s="74">
        <f t="shared" si="16"/>
        <v>0</v>
      </c>
      <c r="J481" s="74">
        <f t="shared" si="16"/>
        <v>0</v>
      </c>
      <c r="K481" s="21"/>
    </row>
    <row r="482" spans="1:11">
      <c r="A482" s="183"/>
      <c r="B482" s="184"/>
      <c r="C482" s="185"/>
      <c r="D482" s="21"/>
      <c r="E482" s="71" t="str">
        <f>IF(D482&gt;0,IF((LEFT(D482,2)=LEFT(Data!C$4,2)),"Intra","Inter"),"")</f>
        <v/>
      </c>
      <c r="F482" s="23"/>
      <c r="G482" s="176"/>
      <c r="H482" s="74">
        <f t="shared" si="15"/>
        <v>0</v>
      </c>
      <c r="I482" s="74">
        <f t="shared" si="16"/>
        <v>0</v>
      </c>
      <c r="J482" s="74">
        <f t="shared" si="16"/>
        <v>0</v>
      </c>
      <c r="K482" s="21"/>
    </row>
    <row r="483" spans="1:11">
      <c r="A483" s="183"/>
      <c r="B483" s="184"/>
      <c r="C483" s="185"/>
      <c r="D483" s="21"/>
      <c r="E483" s="71" t="str">
        <f>IF(D483&gt;0,IF((LEFT(D483,2)=LEFT(Data!C$4,2)),"Intra","Inter"),"")</f>
        <v/>
      </c>
      <c r="F483" s="23"/>
      <c r="G483" s="176"/>
      <c r="H483" s="74">
        <f t="shared" si="15"/>
        <v>0</v>
      </c>
      <c r="I483" s="74">
        <f t="shared" si="16"/>
        <v>0</v>
      </c>
      <c r="J483" s="74">
        <f t="shared" si="16"/>
        <v>0</v>
      </c>
      <c r="K483" s="21"/>
    </row>
    <row r="484" spans="1:11">
      <c r="A484" s="183"/>
      <c r="B484" s="184"/>
      <c r="C484" s="185"/>
      <c r="D484" s="21"/>
      <c r="E484" s="71" t="str">
        <f>IF(D484&gt;0,IF((LEFT(D484,2)=LEFT(Data!C$4,2)),"Intra","Inter"),"")</f>
        <v/>
      </c>
      <c r="F484" s="23"/>
      <c r="G484" s="176"/>
      <c r="H484" s="74">
        <f t="shared" si="15"/>
        <v>0</v>
      </c>
      <c r="I484" s="74">
        <f t="shared" si="16"/>
        <v>0</v>
      </c>
      <c r="J484" s="74">
        <f t="shared" si="16"/>
        <v>0</v>
      </c>
      <c r="K484" s="21"/>
    </row>
    <row r="485" spans="1:11">
      <c r="A485" s="183"/>
      <c r="B485" s="184"/>
      <c r="C485" s="185"/>
      <c r="D485" s="21"/>
      <c r="E485" s="71" t="str">
        <f>IF(D485&gt;0,IF((LEFT(D485,2)=LEFT(Data!C$4,2)),"Intra","Inter"),"")</f>
        <v/>
      </c>
      <c r="F485" s="23"/>
      <c r="G485" s="176"/>
      <c r="H485" s="74">
        <f t="shared" si="15"/>
        <v>0</v>
      </c>
      <c r="I485" s="74">
        <f t="shared" si="16"/>
        <v>0</v>
      </c>
      <c r="J485" s="74">
        <f t="shared" si="16"/>
        <v>0</v>
      </c>
      <c r="K485" s="21"/>
    </row>
    <row r="486" spans="1:11">
      <c r="A486" s="183"/>
      <c r="B486" s="184"/>
      <c r="C486" s="185"/>
      <c r="D486" s="21"/>
      <c r="E486" s="71" t="str">
        <f>IF(D486&gt;0,IF((LEFT(D486,2)=LEFT(Data!C$4,2)),"Intra","Inter"),"")</f>
        <v/>
      </c>
      <c r="F486" s="23"/>
      <c r="G486" s="176"/>
      <c r="H486" s="74">
        <f t="shared" si="15"/>
        <v>0</v>
      </c>
      <c r="I486" s="74">
        <f t="shared" si="16"/>
        <v>0</v>
      </c>
      <c r="J486" s="74">
        <f t="shared" si="16"/>
        <v>0</v>
      </c>
      <c r="K486" s="21"/>
    </row>
    <row r="487" spans="1:11">
      <c r="A487" s="183"/>
      <c r="B487" s="184"/>
      <c r="C487" s="185"/>
      <c r="D487" s="21"/>
      <c r="E487" s="71" t="str">
        <f>IF(D487&gt;0,IF((LEFT(D487,2)=LEFT(Data!C$4,2)),"Intra","Inter"),"")</f>
        <v/>
      </c>
      <c r="F487" s="23"/>
      <c r="G487" s="176"/>
      <c r="H487" s="74">
        <f t="shared" si="15"/>
        <v>0</v>
      </c>
      <c r="I487" s="74">
        <f t="shared" si="16"/>
        <v>0</v>
      </c>
      <c r="J487" s="74">
        <f t="shared" si="16"/>
        <v>0</v>
      </c>
      <c r="K487" s="21"/>
    </row>
    <row r="488" spans="1:11">
      <c r="A488" s="183"/>
      <c r="B488" s="184"/>
      <c r="C488" s="185"/>
      <c r="D488" s="21"/>
      <c r="E488" s="71" t="str">
        <f>IF(D488&gt;0,IF((LEFT(D488,2)=LEFT(Data!C$4,2)),"Intra","Inter"),"")</f>
        <v/>
      </c>
      <c r="F488" s="23"/>
      <c r="G488" s="176"/>
      <c r="H488" s="74">
        <f t="shared" si="15"/>
        <v>0</v>
      </c>
      <c r="I488" s="74">
        <f t="shared" si="16"/>
        <v>0</v>
      </c>
      <c r="J488" s="74">
        <f t="shared" si="16"/>
        <v>0</v>
      </c>
      <c r="K488" s="21"/>
    </row>
    <row r="489" spans="1:11">
      <c r="A489" s="183"/>
      <c r="B489" s="184"/>
      <c r="C489" s="185"/>
      <c r="D489" s="21"/>
      <c r="E489" s="71" t="str">
        <f>IF(D489&gt;0,IF((LEFT(D489,2)=LEFT(Data!C$4,2)),"Intra","Inter"),"")</f>
        <v/>
      </c>
      <c r="F489" s="23"/>
      <c r="G489" s="176"/>
      <c r="H489" s="74">
        <f t="shared" si="15"/>
        <v>0</v>
      </c>
      <c r="I489" s="74">
        <f t="shared" si="16"/>
        <v>0</v>
      </c>
      <c r="J489" s="74">
        <f t="shared" si="16"/>
        <v>0</v>
      </c>
      <c r="K489" s="21"/>
    </row>
    <row r="490" spans="1:11">
      <c r="A490" s="183"/>
      <c r="B490" s="184"/>
      <c r="C490" s="185"/>
      <c r="D490" s="21"/>
      <c r="E490" s="71" t="str">
        <f>IF(D490&gt;0,IF((LEFT(D490,2)=LEFT(Data!C$4,2)),"Intra","Inter"),"")</f>
        <v/>
      </c>
      <c r="F490" s="23"/>
      <c r="G490" s="176"/>
      <c r="H490" s="74">
        <f t="shared" si="15"/>
        <v>0</v>
      </c>
      <c r="I490" s="74">
        <f t="shared" si="16"/>
        <v>0</v>
      </c>
      <c r="J490" s="74">
        <f t="shared" si="16"/>
        <v>0</v>
      </c>
      <c r="K490" s="21"/>
    </row>
    <row r="491" spans="1:11">
      <c r="A491" s="183"/>
      <c r="B491" s="184"/>
      <c r="C491" s="185"/>
      <c r="D491" s="21"/>
      <c r="E491" s="71" t="str">
        <f>IF(D491&gt;0,IF((LEFT(D491,2)=LEFT(Data!C$4,2)),"Intra","Inter"),"")</f>
        <v/>
      </c>
      <c r="F491" s="23"/>
      <c r="G491" s="176"/>
      <c r="H491" s="74">
        <f t="shared" si="15"/>
        <v>0</v>
      </c>
      <c r="I491" s="74">
        <f t="shared" si="16"/>
        <v>0</v>
      </c>
      <c r="J491" s="74">
        <f t="shared" si="16"/>
        <v>0</v>
      </c>
      <c r="K491" s="21"/>
    </row>
    <row r="492" spans="1:11">
      <c r="A492" s="183"/>
      <c r="B492" s="184"/>
      <c r="C492" s="185"/>
      <c r="D492" s="21"/>
      <c r="E492" s="71" t="str">
        <f>IF(D492&gt;0,IF((LEFT(D492,2)=LEFT(Data!C$4,2)),"Intra","Inter"),"")</f>
        <v/>
      </c>
      <c r="F492" s="23"/>
      <c r="G492" s="176"/>
      <c r="H492" s="74">
        <f t="shared" si="15"/>
        <v>0</v>
      </c>
      <c r="I492" s="74">
        <f t="shared" si="16"/>
        <v>0</v>
      </c>
      <c r="J492" s="74">
        <f t="shared" si="16"/>
        <v>0</v>
      </c>
      <c r="K492" s="21"/>
    </row>
    <row r="493" spans="1:11">
      <c r="A493" s="183"/>
      <c r="B493" s="184"/>
      <c r="C493" s="185"/>
      <c r="D493" s="21"/>
      <c r="E493" s="71" t="str">
        <f>IF(D493&gt;0,IF((LEFT(D493,2)=LEFT(Data!C$4,2)),"Intra","Inter"),"")</f>
        <v/>
      </c>
      <c r="F493" s="23"/>
      <c r="G493" s="176"/>
      <c r="H493" s="74">
        <f t="shared" si="15"/>
        <v>0</v>
      </c>
      <c r="I493" s="74">
        <f t="shared" si="16"/>
        <v>0</v>
      </c>
      <c r="J493" s="74">
        <f t="shared" si="16"/>
        <v>0</v>
      </c>
      <c r="K493" s="21"/>
    </row>
    <row r="494" spans="1:11">
      <c r="A494" s="183"/>
      <c r="B494" s="184"/>
      <c r="C494" s="185"/>
      <c r="D494" s="21"/>
      <c r="E494" s="71" t="str">
        <f>IF(D494&gt;0,IF((LEFT(D494,2)=LEFT(Data!C$4,2)),"Intra","Inter"),"")</f>
        <v/>
      </c>
      <c r="F494" s="23"/>
      <c r="G494" s="176"/>
      <c r="H494" s="74">
        <f t="shared" si="15"/>
        <v>0</v>
      </c>
      <c r="I494" s="74">
        <f t="shared" si="16"/>
        <v>0</v>
      </c>
      <c r="J494" s="74">
        <f t="shared" si="16"/>
        <v>0</v>
      </c>
      <c r="K494" s="21"/>
    </row>
    <row r="495" spans="1:11">
      <c r="A495" s="183"/>
      <c r="B495" s="184"/>
      <c r="C495" s="185"/>
      <c r="D495" s="21"/>
      <c r="E495" s="71" t="str">
        <f>IF(D495&gt;0,IF((LEFT(D495,2)=LEFT(Data!C$4,2)),"Intra","Inter"),"")</f>
        <v/>
      </c>
      <c r="F495" s="23"/>
      <c r="G495" s="176"/>
      <c r="H495" s="74">
        <f t="shared" si="15"/>
        <v>0</v>
      </c>
      <c r="I495" s="74">
        <f t="shared" si="16"/>
        <v>0</v>
      </c>
      <c r="J495" s="74">
        <f t="shared" si="16"/>
        <v>0</v>
      </c>
      <c r="K495" s="21"/>
    </row>
    <row r="496" spans="1:11">
      <c r="A496" s="183"/>
      <c r="B496" s="184"/>
      <c r="C496" s="185"/>
      <c r="D496" s="21"/>
      <c r="E496" s="71" t="str">
        <f>IF(D496&gt;0,IF((LEFT(D496,2)=LEFT(Data!C$4,2)),"Intra","Inter"),"")</f>
        <v/>
      </c>
      <c r="F496" s="23"/>
      <c r="G496" s="176"/>
      <c r="H496" s="74">
        <f t="shared" si="15"/>
        <v>0</v>
      </c>
      <c r="I496" s="74">
        <f t="shared" si="16"/>
        <v>0</v>
      </c>
      <c r="J496" s="74">
        <f t="shared" si="16"/>
        <v>0</v>
      </c>
      <c r="K496" s="21"/>
    </row>
    <row r="497" spans="1:11">
      <c r="A497" s="183"/>
      <c r="B497" s="184"/>
      <c r="C497" s="185"/>
      <c r="D497" s="21"/>
      <c r="E497" s="71" t="str">
        <f>IF(D497&gt;0,IF((LEFT(D497,2)=LEFT(Data!C$4,2)),"Intra","Inter"),"")</f>
        <v/>
      </c>
      <c r="F497" s="23"/>
      <c r="G497" s="176"/>
      <c r="H497" s="74">
        <f t="shared" si="15"/>
        <v>0</v>
      </c>
      <c r="I497" s="74">
        <f t="shared" si="16"/>
        <v>0</v>
      </c>
      <c r="J497" s="74">
        <f t="shared" si="16"/>
        <v>0</v>
      </c>
      <c r="K497" s="21"/>
    </row>
    <row r="498" spans="1:11">
      <c r="A498" s="183"/>
      <c r="B498" s="184"/>
      <c r="C498" s="185"/>
      <c r="D498" s="21"/>
      <c r="E498" s="71" t="str">
        <f>IF(D498&gt;0,IF((LEFT(D498,2)=LEFT(Data!C$4,2)),"Intra","Inter"),"")</f>
        <v/>
      </c>
      <c r="F498" s="23"/>
      <c r="G498" s="176"/>
      <c r="H498" s="74">
        <f t="shared" si="15"/>
        <v>0</v>
      </c>
      <c r="I498" s="74">
        <f t="shared" si="16"/>
        <v>0</v>
      </c>
      <c r="J498" s="74">
        <f t="shared" si="16"/>
        <v>0</v>
      </c>
      <c r="K498" s="21"/>
    </row>
    <row r="499" spans="1:11">
      <c r="A499" s="183"/>
      <c r="B499" s="184"/>
      <c r="C499" s="185"/>
      <c r="D499" s="21"/>
      <c r="E499" s="71" t="str">
        <f>IF(D499&gt;0,IF((LEFT(D499,2)=LEFT(Data!C$4,2)),"Intra","Inter"),"")</f>
        <v/>
      </c>
      <c r="F499" s="23"/>
      <c r="G499" s="176"/>
      <c r="H499" s="74">
        <f t="shared" si="15"/>
        <v>0</v>
      </c>
      <c r="I499" s="74">
        <f t="shared" si="16"/>
        <v>0</v>
      </c>
      <c r="J499" s="74">
        <f t="shared" si="16"/>
        <v>0</v>
      </c>
      <c r="K499" s="21"/>
    </row>
    <row r="500" spans="1:11">
      <c r="A500" s="183"/>
      <c r="B500" s="184"/>
      <c r="C500" s="185"/>
      <c r="D500" s="21"/>
      <c r="E500" s="71" t="str">
        <f>IF(D500&gt;0,IF((LEFT(D500,2)=LEFT(Data!C$4,2)),"Intra","Inter"),"")</f>
        <v/>
      </c>
      <c r="F500" s="23"/>
      <c r="G500" s="176"/>
      <c r="H500" s="74">
        <f t="shared" si="15"/>
        <v>0</v>
      </c>
      <c r="I500" s="74">
        <f t="shared" si="16"/>
        <v>0</v>
      </c>
      <c r="J500" s="74">
        <f t="shared" si="16"/>
        <v>0</v>
      </c>
      <c r="K500" s="21"/>
    </row>
    <row r="501" spans="1:11">
      <c r="A501" s="183"/>
      <c r="B501" s="184"/>
      <c r="C501" s="185"/>
      <c r="D501" s="21"/>
      <c r="E501" s="71" t="str">
        <f>IF(D501&gt;0,IF((LEFT(D501,2)=LEFT(Data!C$4,2)),"Intra","Inter"),"")</f>
        <v/>
      </c>
      <c r="F501" s="23"/>
      <c r="G501" s="176"/>
      <c r="H501" s="74">
        <f t="shared" si="15"/>
        <v>0</v>
      </c>
      <c r="I501" s="74">
        <f t="shared" si="16"/>
        <v>0</v>
      </c>
      <c r="J501" s="74">
        <f t="shared" si="16"/>
        <v>0</v>
      </c>
      <c r="K501" s="21"/>
    </row>
    <row r="502" spans="1:11">
      <c r="A502" s="183"/>
      <c r="B502" s="184"/>
      <c r="C502" s="185"/>
      <c r="D502" s="21"/>
      <c r="E502" s="71" t="str">
        <f>IF(D502&gt;0,IF((LEFT(D502,2)=LEFT(Data!C$4,2)),"Intra","Inter"),"")</f>
        <v/>
      </c>
      <c r="F502" s="23"/>
      <c r="G502" s="176"/>
      <c r="H502" s="74">
        <f t="shared" si="15"/>
        <v>0</v>
      </c>
      <c r="I502" s="74">
        <f t="shared" si="16"/>
        <v>0</v>
      </c>
      <c r="J502" s="74">
        <f t="shared" si="16"/>
        <v>0</v>
      </c>
      <c r="K502" s="21"/>
    </row>
    <row r="503" spans="1:11">
      <c r="A503" s="183"/>
      <c r="B503" s="184"/>
      <c r="C503" s="185"/>
      <c r="D503" s="21"/>
      <c r="E503" s="71" t="str">
        <f>IF(D503&gt;0,IF((LEFT(D503,2)=LEFT(Data!C$4,2)),"Intra","Inter"),"")</f>
        <v/>
      </c>
      <c r="F503" s="23"/>
      <c r="G503" s="176"/>
      <c r="H503" s="74">
        <f t="shared" si="15"/>
        <v>0</v>
      </c>
      <c r="I503" s="74">
        <f t="shared" si="16"/>
        <v>0</v>
      </c>
      <c r="J503" s="74">
        <f t="shared" si="16"/>
        <v>0</v>
      </c>
      <c r="K503" s="21"/>
    </row>
    <row r="504" spans="1:11">
      <c r="A504" s="183"/>
      <c r="B504" s="184"/>
      <c r="C504" s="185"/>
      <c r="D504" s="21"/>
      <c r="E504" s="71" t="str">
        <f>IF(D504&gt;0,IF((LEFT(D504,2)=LEFT(Data!C$4,2)),"Intra","Inter"),"")</f>
        <v/>
      </c>
      <c r="F504" s="23"/>
      <c r="G504" s="176"/>
      <c r="H504" s="74">
        <f t="shared" si="15"/>
        <v>0</v>
      </c>
      <c r="I504" s="74">
        <f t="shared" si="16"/>
        <v>0</v>
      </c>
      <c r="J504" s="74">
        <f t="shared" si="16"/>
        <v>0</v>
      </c>
      <c r="K504" s="21"/>
    </row>
    <row r="505" spans="1:11">
      <c r="A505" s="183"/>
      <c r="B505" s="184"/>
      <c r="C505" s="185"/>
      <c r="D505" s="21"/>
      <c r="E505" s="71" t="str">
        <f>IF(D505&gt;0,IF((LEFT(D505,2)=LEFT(Data!C$4,2)),"Intra","Inter"),"")</f>
        <v/>
      </c>
      <c r="F505" s="23"/>
      <c r="G505" s="176"/>
      <c r="H505" s="74">
        <f t="shared" si="15"/>
        <v>0</v>
      </c>
      <c r="I505" s="74">
        <f t="shared" si="16"/>
        <v>0</v>
      </c>
      <c r="J505" s="74">
        <f t="shared" si="16"/>
        <v>0</v>
      </c>
      <c r="K505" s="21"/>
    </row>
    <row r="506" spans="1:11">
      <c r="A506" s="183"/>
      <c r="B506" s="184"/>
      <c r="C506" s="185"/>
      <c r="D506" s="21"/>
      <c r="E506" s="71" t="str">
        <f>IF(D506&gt;0,IF((LEFT(D506,2)=LEFT(Data!C$4,2)),"Intra","Inter"),"")</f>
        <v/>
      </c>
      <c r="F506" s="23"/>
      <c r="G506" s="176"/>
      <c r="H506" s="74">
        <f t="shared" si="15"/>
        <v>0</v>
      </c>
      <c r="I506" s="74">
        <f t="shared" si="16"/>
        <v>0</v>
      </c>
      <c r="J506" s="74">
        <f t="shared" si="16"/>
        <v>0</v>
      </c>
      <c r="K506" s="21"/>
    </row>
    <row r="507" spans="1:11">
      <c r="A507" s="183"/>
      <c r="B507" s="184"/>
      <c r="C507" s="185"/>
      <c r="D507" s="21"/>
      <c r="E507" s="71" t="str">
        <f>IF(D507&gt;0,IF((LEFT(D507,2)=LEFT(Data!C$4,2)),"Intra","Inter"),"")</f>
        <v/>
      </c>
      <c r="F507" s="23"/>
      <c r="G507" s="176"/>
      <c r="H507" s="74">
        <f t="shared" si="15"/>
        <v>0</v>
      </c>
      <c r="I507" s="74">
        <f t="shared" si="16"/>
        <v>0</v>
      </c>
      <c r="J507" s="74">
        <f t="shared" si="16"/>
        <v>0</v>
      </c>
      <c r="K507" s="21"/>
    </row>
    <row r="508" spans="1:11">
      <c r="A508" s="183"/>
      <c r="B508" s="184"/>
      <c r="C508" s="185"/>
      <c r="D508" s="21"/>
      <c r="E508" s="71" t="str">
        <f>IF(D508&gt;0,IF((LEFT(D508,2)=LEFT(Data!C$4,2)),"Intra","Inter"),"")</f>
        <v/>
      </c>
      <c r="F508" s="23"/>
      <c r="G508" s="176"/>
      <c r="H508" s="74">
        <f t="shared" si="15"/>
        <v>0</v>
      </c>
      <c r="I508" s="74">
        <f t="shared" si="16"/>
        <v>0</v>
      </c>
      <c r="J508" s="74">
        <f t="shared" si="16"/>
        <v>0</v>
      </c>
      <c r="K508" s="21"/>
    </row>
    <row r="509" spans="1:11">
      <c r="A509" s="183"/>
      <c r="B509" s="184"/>
      <c r="C509" s="185"/>
      <c r="D509" s="21"/>
      <c r="E509" s="71" t="str">
        <f>IF(D509&gt;0,IF((LEFT(D509,2)=LEFT(Data!C$4,2)),"Intra","Inter"),"")</f>
        <v/>
      </c>
      <c r="F509" s="23"/>
      <c r="G509" s="176"/>
      <c r="H509" s="74">
        <f t="shared" si="15"/>
        <v>0</v>
      </c>
      <c r="I509" s="74">
        <f t="shared" si="16"/>
        <v>0</v>
      </c>
      <c r="J509" s="74">
        <f t="shared" si="16"/>
        <v>0</v>
      </c>
      <c r="K509" s="21"/>
    </row>
    <row r="510" spans="1:11">
      <c r="A510" s="183"/>
      <c r="B510" s="184"/>
      <c r="C510" s="185"/>
      <c r="D510" s="21"/>
      <c r="E510" s="71" t="str">
        <f>IF(D510&gt;0,IF((LEFT(D510,2)=LEFT(Data!C$4,2)),"Intra","Inter"),"")</f>
        <v/>
      </c>
      <c r="F510" s="23"/>
      <c r="G510" s="176"/>
      <c r="H510" s="74">
        <f t="shared" si="15"/>
        <v>0</v>
      </c>
      <c r="I510" s="74">
        <f t="shared" si="16"/>
        <v>0</v>
      </c>
      <c r="J510" s="74">
        <f t="shared" si="16"/>
        <v>0</v>
      </c>
      <c r="K510" s="21"/>
    </row>
    <row r="511" spans="1:11">
      <c r="A511" s="183"/>
      <c r="B511" s="184"/>
      <c r="C511" s="185"/>
      <c r="D511" s="21"/>
      <c r="E511" s="71" t="str">
        <f>IF(D511&gt;0,IF((LEFT(D511,2)=LEFT(Data!C$4,2)),"Intra","Inter"),"")</f>
        <v/>
      </c>
      <c r="F511" s="23"/>
      <c r="G511" s="176"/>
      <c r="H511" s="74">
        <f t="shared" si="15"/>
        <v>0</v>
      </c>
      <c r="I511" s="74">
        <f t="shared" si="16"/>
        <v>0</v>
      </c>
      <c r="J511" s="74">
        <f t="shared" si="16"/>
        <v>0</v>
      </c>
      <c r="K511" s="21"/>
    </row>
    <row r="512" spans="1:11">
      <c r="A512" s="183"/>
      <c r="B512" s="184"/>
      <c r="C512" s="185"/>
      <c r="D512" s="21"/>
      <c r="E512" s="71" t="str">
        <f>IF(D512&gt;0,IF((LEFT(D512,2)=LEFT(Data!C$4,2)),"Intra","Inter"),"")</f>
        <v/>
      </c>
      <c r="F512" s="23"/>
      <c r="G512" s="176"/>
      <c r="H512" s="74">
        <f t="shared" si="15"/>
        <v>0</v>
      </c>
      <c r="I512" s="74">
        <f t="shared" si="16"/>
        <v>0</v>
      </c>
      <c r="J512" s="74">
        <f t="shared" si="16"/>
        <v>0</v>
      </c>
      <c r="K512" s="21"/>
    </row>
    <row r="513" spans="1:11">
      <c r="A513" s="183"/>
      <c r="B513" s="184"/>
      <c r="C513" s="185"/>
      <c r="D513" s="21"/>
      <c r="E513" s="71" t="str">
        <f>IF(D513&gt;0,IF((LEFT(D513,2)=LEFT(Data!C$4,2)),"Intra","Inter"),"")</f>
        <v/>
      </c>
      <c r="F513" s="23"/>
      <c r="G513" s="176"/>
      <c r="H513" s="74">
        <f t="shared" si="15"/>
        <v>0</v>
      </c>
      <c r="I513" s="74">
        <f t="shared" si="16"/>
        <v>0</v>
      </c>
      <c r="J513" s="74">
        <f t="shared" si="16"/>
        <v>0</v>
      </c>
      <c r="K513" s="21"/>
    </row>
    <row r="514" spans="1:11">
      <c r="A514" s="183"/>
      <c r="B514" s="184"/>
      <c r="C514" s="185"/>
      <c r="D514" s="21"/>
      <c r="E514" s="71" t="str">
        <f>IF(D514&gt;0,IF((LEFT(D514,2)=LEFT(Data!C$4,2)),"Intra","Inter"),"")</f>
        <v/>
      </c>
      <c r="F514" s="23"/>
      <c r="G514" s="176"/>
      <c r="H514" s="74">
        <f t="shared" si="15"/>
        <v>0</v>
      </c>
      <c r="I514" s="74">
        <f t="shared" si="16"/>
        <v>0</v>
      </c>
      <c r="J514" s="74">
        <f t="shared" si="16"/>
        <v>0</v>
      </c>
      <c r="K514" s="21"/>
    </row>
    <row r="515" spans="1:11">
      <c r="A515" s="183"/>
      <c r="B515" s="184"/>
      <c r="C515" s="185"/>
      <c r="D515" s="21"/>
      <c r="E515" s="71" t="str">
        <f>IF(D515&gt;0,IF((LEFT(D515,2)=LEFT(Data!C$4,2)),"Intra","Inter"),"")</f>
        <v/>
      </c>
      <c r="F515" s="23"/>
      <c r="G515" s="176"/>
      <c r="H515" s="74">
        <f t="shared" si="15"/>
        <v>0</v>
      </c>
      <c r="I515" s="74">
        <f t="shared" si="16"/>
        <v>0</v>
      </c>
      <c r="J515" s="74">
        <f t="shared" si="16"/>
        <v>0</v>
      </c>
      <c r="K515" s="21"/>
    </row>
    <row r="516" spans="1:11">
      <c r="A516" s="183"/>
      <c r="B516" s="184"/>
      <c r="C516" s="185"/>
      <c r="D516" s="21"/>
      <c r="E516" s="71" t="str">
        <f>IF(D516&gt;0,IF((LEFT(D516,2)=LEFT(Data!C$4,2)),"Intra","Inter"),"")</f>
        <v/>
      </c>
      <c r="F516" s="23"/>
      <c r="G516" s="176"/>
      <c r="H516" s="74">
        <f t="shared" si="15"/>
        <v>0</v>
      </c>
      <c r="I516" s="74">
        <f t="shared" si="16"/>
        <v>0</v>
      </c>
      <c r="J516" s="74">
        <f t="shared" si="16"/>
        <v>0</v>
      </c>
      <c r="K516" s="21"/>
    </row>
    <row r="517" spans="1:11">
      <c r="A517" s="183"/>
      <c r="B517" s="184"/>
      <c r="C517" s="185"/>
      <c r="D517" s="21"/>
      <c r="E517" s="71" t="str">
        <f>IF(D517&gt;0,IF((LEFT(D517,2)=LEFT(Data!C$4,2)),"Intra","Inter"),"")</f>
        <v/>
      </c>
      <c r="F517" s="23"/>
      <c r="G517" s="176"/>
      <c r="H517" s="74">
        <f t="shared" si="15"/>
        <v>0</v>
      </c>
      <c r="I517" s="74">
        <f t="shared" si="16"/>
        <v>0</v>
      </c>
      <c r="J517" s="74">
        <f t="shared" si="16"/>
        <v>0</v>
      </c>
      <c r="K517" s="21"/>
    </row>
    <row r="518" spans="1:11">
      <c r="A518" s="183"/>
      <c r="B518" s="184"/>
      <c r="C518" s="185"/>
      <c r="D518" s="21"/>
      <c r="E518" s="71" t="str">
        <f>IF(D518&gt;0,IF((LEFT(D518,2)=LEFT(Data!C$4,2)),"Intra","Inter"),"")</f>
        <v/>
      </c>
      <c r="F518" s="23"/>
      <c r="G518" s="176"/>
      <c r="H518" s="74">
        <f t="shared" si="15"/>
        <v>0</v>
      </c>
      <c r="I518" s="74">
        <f t="shared" si="16"/>
        <v>0</v>
      </c>
      <c r="J518" s="74">
        <f t="shared" si="16"/>
        <v>0</v>
      </c>
      <c r="K518" s="21"/>
    </row>
    <row r="519" spans="1:11">
      <c r="A519" s="183"/>
      <c r="B519" s="184"/>
      <c r="C519" s="185"/>
      <c r="D519" s="21"/>
      <c r="E519" s="71" t="str">
        <f>IF(D519&gt;0,IF((LEFT(D519,2)=LEFT(Data!C$4,2)),"Intra","Inter"),"")</f>
        <v/>
      </c>
      <c r="F519" s="23"/>
      <c r="G519" s="176"/>
      <c r="H519" s="74">
        <f t="shared" si="15"/>
        <v>0</v>
      </c>
      <c r="I519" s="74">
        <f t="shared" si="16"/>
        <v>0</v>
      </c>
      <c r="J519" s="74">
        <f t="shared" si="16"/>
        <v>0</v>
      </c>
      <c r="K519" s="21"/>
    </row>
    <row r="520" spans="1:11">
      <c r="A520" s="183"/>
      <c r="B520" s="184"/>
      <c r="C520" s="185"/>
      <c r="D520" s="21"/>
      <c r="E520" s="71" t="str">
        <f>IF(D520&gt;0,IF((LEFT(D520,2)=LEFT(Data!C$4,2)),"Intra","Inter"),"")</f>
        <v/>
      </c>
      <c r="F520" s="23"/>
      <c r="G520" s="176"/>
      <c r="H520" s="74">
        <f t="shared" si="15"/>
        <v>0</v>
      </c>
      <c r="I520" s="74">
        <f t="shared" si="16"/>
        <v>0</v>
      </c>
      <c r="J520" s="74">
        <f t="shared" si="16"/>
        <v>0</v>
      </c>
      <c r="K520" s="21"/>
    </row>
    <row r="521" spans="1:11">
      <c r="A521" s="183"/>
      <c r="B521" s="184"/>
      <c r="C521" s="185"/>
      <c r="D521" s="21"/>
      <c r="E521" s="71" t="str">
        <f>IF(D521&gt;0,IF((LEFT(D521,2)=LEFT(Data!C$4,2)),"Intra","Inter"),"")</f>
        <v/>
      </c>
      <c r="F521" s="23"/>
      <c r="G521" s="176"/>
      <c r="H521" s="74">
        <f t="shared" ref="H521:H584" si="17">IF($E521="inter",IF($F521&lt;&gt;"Exempt",IF($F521&lt;&gt;"Non GST",($G521*($F521)),(0)),(0)),(0))</f>
        <v>0</v>
      </c>
      <c r="I521" s="74">
        <f t="shared" ref="I521:J584" si="18">IF($E521="intra",IF($F521&lt;&gt;"Exempt",IF($F521&lt;&gt;"Non GST",($G521*($F521/2)),(0)),(0)),(0))</f>
        <v>0</v>
      </c>
      <c r="J521" s="74">
        <f t="shared" si="18"/>
        <v>0</v>
      </c>
      <c r="K521" s="21"/>
    </row>
    <row r="522" spans="1:11">
      <c r="A522" s="183"/>
      <c r="B522" s="184"/>
      <c r="C522" s="185"/>
      <c r="D522" s="21"/>
      <c r="E522" s="71" t="str">
        <f>IF(D522&gt;0,IF((LEFT(D522,2)=LEFT(Data!C$4,2)),"Intra","Inter"),"")</f>
        <v/>
      </c>
      <c r="F522" s="23"/>
      <c r="G522" s="176"/>
      <c r="H522" s="74">
        <f t="shared" si="17"/>
        <v>0</v>
      </c>
      <c r="I522" s="74">
        <f t="shared" si="18"/>
        <v>0</v>
      </c>
      <c r="J522" s="74">
        <f t="shared" si="18"/>
        <v>0</v>
      </c>
      <c r="K522" s="21"/>
    </row>
    <row r="523" spans="1:11">
      <c r="A523" s="183"/>
      <c r="B523" s="184"/>
      <c r="C523" s="185"/>
      <c r="D523" s="21"/>
      <c r="E523" s="71" t="str">
        <f>IF(D523&gt;0,IF((LEFT(D523,2)=LEFT(Data!C$4,2)),"Intra","Inter"),"")</f>
        <v/>
      </c>
      <c r="F523" s="23"/>
      <c r="G523" s="176"/>
      <c r="H523" s="74">
        <f t="shared" si="17"/>
        <v>0</v>
      </c>
      <c r="I523" s="74">
        <f t="shared" si="18"/>
        <v>0</v>
      </c>
      <c r="J523" s="74">
        <f t="shared" si="18"/>
        <v>0</v>
      </c>
      <c r="K523" s="21"/>
    </row>
    <row r="524" spans="1:11">
      <c r="A524" s="183"/>
      <c r="B524" s="184"/>
      <c r="C524" s="185"/>
      <c r="D524" s="21"/>
      <c r="E524" s="71" t="str">
        <f>IF(D524&gt;0,IF((LEFT(D524,2)=LEFT(Data!C$4,2)),"Intra","Inter"),"")</f>
        <v/>
      </c>
      <c r="F524" s="23"/>
      <c r="G524" s="176"/>
      <c r="H524" s="74">
        <f t="shared" si="17"/>
        <v>0</v>
      </c>
      <c r="I524" s="74">
        <f t="shared" si="18"/>
        <v>0</v>
      </c>
      <c r="J524" s="74">
        <f t="shared" si="18"/>
        <v>0</v>
      </c>
      <c r="K524" s="21"/>
    </row>
    <row r="525" spans="1:11">
      <c r="A525" s="183"/>
      <c r="B525" s="184"/>
      <c r="C525" s="185"/>
      <c r="D525" s="21"/>
      <c r="E525" s="71" t="str">
        <f>IF(D525&gt;0,IF((LEFT(D525,2)=LEFT(Data!C$4,2)),"Intra","Inter"),"")</f>
        <v/>
      </c>
      <c r="F525" s="23"/>
      <c r="G525" s="176"/>
      <c r="H525" s="74">
        <f t="shared" si="17"/>
        <v>0</v>
      </c>
      <c r="I525" s="74">
        <f t="shared" si="18"/>
        <v>0</v>
      </c>
      <c r="J525" s="74">
        <f t="shared" si="18"/>
        <v>0</v>
      </c>
      <c r="K525" s="21"/>
    </row>
    <row r="526" spans="1:11">
      <c r="A526" s="183"/>
      <c r="B526" s="184"/>
      <c r="C526" s="185"/>
      <c r="D526" s="21"/>
      <c r="E526" s="71" t="str">
        <f>IF(D526&gt;0,IF((LEFT(D526,2)=LEFT(Data!C$4,2)),"Intra","Inter"),"")</f>
        <v/>
      </c>
      <c r="F526" s="23"/>
      <c r="G526" s="176"/>
      <c r="H526" s="74">
        <f t="shared" si="17"/>
        <v>0</v>
      </c>
      <c r="I526" s="74">
        <f t="shared" si="18"/>
        <v>0</v>
      </c>
      <c r="J526" s="74">
        <f t="shared" si="18"/>
        <v>0</v>
      </c>
      <c r="K526" s="21"/>
    </row>
    <row r="527" spans="1:11">
      <c r="A527" s="183"/>
      <c r="B527" s="184"/>
      <c r="C527" s="185"/>
      <c r="D527" s="21"/>
      <c r="E527" s="71" t="str">
        <f>IF(D527&gt;0,IF((LEFT(D527,2)=LEFT(Data!C$4,2)),"Intra","Inter"),"")</f>
        <v/>
      </c>
      <c r="F527" s="23"/>
      <c r="G527" s="176"/>
      <c r="H527" s="74">
        <f t="shared" si="17"/>
        <v>0</v>
      </c>
      <c r="I527" s="74">
        <f t="shared" si="18"/>
        <v>0</v>
      </c>
      <c r="J527" s="74">
        <f t="shared" si="18"/>
        <v>0</v>
      </c>
      <c r="K527" s="21"/>
    </row>
    <row r="528" spans="1:11">
      <c r="A528" s="183"/>
      <c r="B528" s="184"/>
      <c r="C528" s="185"/>
      <c r="D528" s="21"/>
      <c r="E528" s="71" t="str">
        <f>IF(D528&gt;0,IF((LEFT(D528,2)=LEFT(Data!C$4,2)),"Intra","Inter"),"")</f>
        <v/>
      </c>
      <c r="F528" s="23"/>
      <c r="G528" s="176"/>
      <c r="H528" s="74">
        <f t="shared" si="17"/>
        <v>0</v>
      </c>
      <c r="I528" s="74">
        <f t="shared" si="18"/>
        <v>0</v>
      </c>
      <c r="J528" s="74">
        <f t="shared" si="18"/>
        <v>0</v>
      </c>
      <c r="K528" s="21"/>
    </row>
    <row r="529" spans="1:11">
      <c r="A529" s="183"/>
      <c r="B529" s="184"/>
      <c r="C529" s="185"/>
      <c r="D529" s="21"/>
      <c r="E529" s="71" t="str">
        <f>IF(D529&gt;0,IF((LEFT(D529,2)=LEFT(Data!C$4,2)),"Intra","Inter"),"")</f>
        <v/>
      </c>
      <c r="F529" s="23"/>
      <c r="G529" s="176"/>
      <c r="H529" s="74">
        <f t="shared" si="17"/>
        <v>0</v>
      </c>
      <c r="I529" s="74">
        <f t="shared" si="18"/>
        <v>0</v>
      </c>
      <c r="J529" s="74">
        <f t="shared" si="18"/>
        <v>0</v>
      </c>
      <c r="K529" s="21"/>
    </row>
    <row r="530" spans="1:11">
      <c r="A530" s="183"/>
      <c r="B530" s="184"/>
      <c r="C530" s="185"/>
      <c r="D530" s="21"/>
      <c r="E530" s="71" t="str">
        <f>IF(D530&gt;0,IF((LEFT(D530,2)=LEFT(Data!C$4,2)),"Intra","Inter"),"")</f>
        <v/>
      </c>
      <c r="F530" s="23"/>
      <c r="G530" s="176"/>
      <c r="H530" s="74">
        <f t="shared" si="17"/>
        <v>0</v>
      </c>
      <c r="I530" s="74">
        <f t="shared" si="18"/>
        <v>0</v>
      </c>
      <c r="J530" s="74">
        <f t="shared" si="18"/>
        <v>0</v>
      </c>
      <c r="K530" s="21"/>
    </row>
    <row r="531" spans="1:11">
      <c r="A531" s="183"/>
      <c r="B531" s="184"/>
      <c r="C531" s="185"/>
      <c r="D531" s="21"/>
      <c r="E531" s="71" t="str">
        <f>IF(D531&gt;0,IF((LEFT(D531,2)=LEFT(Data!C$4,2)),"Intra","Inter"),"")</f>
        <v/>
      </c>
      <c r="F531" s="23"/>
      <c r="G531" s="176"/>
      <c r="H531" s="74">
        <f t="shared" si="17"/>
        <v>0</v>
      </c>
      <c r="I531" s="74">
        <f t="shared" si="18"/>
        <v>0</v>
      </c>
      <c r="J531" s="74">
        <f t="shared" si="18"/>
        <v>0</v>
      </c>
      <c r="K531" s="21"/>
    </row>
    <row r="532" spans="1:11">
      <c r="A532" s="183"/>
      <c r="B532" s="184"/>
      <c r="C532" s="185"/>
      <c r="D532" s="21"/>
      <c r="E532" s="71" t="str">
        <f>IF(D532&gt;0,IF((LEFT(D532,2)=LEFT(Data!C$4,2)),"Intra","Inter"),"")</f>
        <v/>
      </c>
      <c r="F532" s="23"/>
      <c r="G532" s="176"/>
      <c r="H532" s="74">
        <f t="shared" si="17"/>
        <v>0</v>
      </c>
      <c r="I532" s="74">
        <f t="shared" si="18"/>
        <v>0</v>
      </c>
      <c r="J532" s="74">
        <f t="shared" si="18"/>
        <v>0</v>
      </c>
      <c r="K532" s="21"/>
    </row>
    <row r="533" spans="1:11">
      <c r="A533" s="183"/>
      <c r="B533" s="184"/>
      <c r="C533" s="185"/>
      <c r="D533" s="21"/>
      <c r="E533" s="71" t="str">
        <f>IF(D533&gt;0,IF((LEFT(D533,2)=LEFT(Data!C$4,2)),"Intra","Inter"),"")</f>
        <v/>
      </c>
      <c r="F533" s="23"/>
      <c r="G533" s="176"/>
      <c r="H533" s="74">
        <f t="shared" si="17"/>
        <v>0</v>
      </c>
      <c r="I533" s="74">
        <f t="shared" si="18"/>
        <v>0</v>
      </c>
      <c r="J533" s="74">
        <f t="shared" si="18"/>
        <v>0</v>
      </c>
      <c r="K533" s="21"/>
    </row>
    <row r="534" spans="1:11">
      <c r="A534" s="183"/>
      <c r="B534" s="184"/>
      <c r="C534" s="185"/>
      <c r="D534" s="21"/>
      <c r="E534" s="71" t="str">
        <f>IF(D534&gt;0,IF((LEFT(D534,2)=LEFT(Data!C$4,2)),"Intra","Inter"),"")</f>
        <v/>
      </c>
      <c r="F534" s="23"/>
      <c r="G534" s="176"/>
      <c r="H534" s="74">
        <f t="shared" si="17"/>
        <v>0</v>
      </c>
      <c r="I534" s="74">
        <f t="shared" si="18"/>
        <v>0</v>
      </c>
      <c r="J534" s="74">
        <f t="shared" si="18"/>
        <v>0</v>
      </c>
      <c r="K534" s="21"/>
    </row>
    <row r="535" spans="1:11">
      <c r="A535" s="183"/>
      <c r="B535" s="184"/>
      <c r="C535" s="185"/>
      <c r="D535" s="21"/>
      <c r="E535" s="71" t="str">
        <f>IF(D535&gt;0,IF((LEFT(D535,2)=LEFT(Data!C$4,2)),"Intra","Inter"),"")</f>
        <v/>
      </c>
      <c r="F535" s="23"/>
      <c r="G535" s="176"/>
      <c r="H535" s="74">
        <f t="shared" si="17"/>
        <v>0</v>
      </c>
      <c r="I535" s="74">
        <f t="shared" si="18"/>
        <v>0</v>
      </c>
      <c r="J535" s="74">
        <f t="shared" si="18"/>
        <v>0</v>
      </c>
      <c r="K535" s="21"/>
    </row>
    <row r="536" spans="1:11">
      <c r="A536" s="183"/>
      <c r="B536" s="184"/>
      <c r="C536" s="185"/>
      <c r="D536" s="21"/>
      <c r="E536" s="71" t="str">
        <f>IF(D536&gt;0,IF((LEFT(D536,2)=LEFT(Data!C$4,2)),"Intra","Inter"),"")</f>
        <v/>
      </c>
      <c r="F536" s="23"/>
      <c r="G536" s="176"/>
      <c r="H536" s="74">
        <f t="shared" si="17"/>
        <v>0</v>
      </c>
      <c r="I536" s="74">
        <f t="shared" si="18"/>
        <v>0</v>
      </c>
      <c r="J536" s="74">
        <f t="shared" si="18"/>
        <v>0</v>
      </c>
      <c r="K536" s="21"/>
    </row>
    <row r="537" spans="1:11">
      <c r="A537" s="183"/>
      <c r="B537" s="184"/>
      <c r="C537" s="185"/>
      <c r="D537" s="21"/>
      <c r="E537" s="71" t="str">
        <f>IF(D537&gt;0,IF((LEFT(D537,2)=LEFT(Data!C$4,2)),"Intra","Inter"),"")</f>
        <v/>
      </c>
      <c r="F537" s="23"/>
      <c r="G537" s="176"/>
      <c r="H537" s="74">
        <f t="shared" si="17"/>
        <v>0</v>
      </c>
      <c r="I537" s="74">
        <f t="shared" si="18"/>
        <v>0</v>
      </c>
      <c r="J537" s="74">
        <f t="shared" si="18"/>
        <v>0</v>
      </c>
      <c r="K537" s="21"/>
    </row>
    <row r="538" spans="1:11">
      <c r="A538" s="183"/>
      <c r="B538" s="184"/>
      <c r="C538" s="185"/>
      <c r="D538" s="21"/>
      <c r="E538" s="71" t="str">
        <f>IF(D538&gt;0,IF((LEFT(D538,2)=LEFT(Data!C$4,2)),"Intra","Inter"),"")</f>
        <v/>
      </c>
      <c r="F538" s="23"/>
      <c r="G538" s="176"/>
      <c r="H538" s="74">
        <f t="shared" si="17"/>
        <v>0</v>
      </c>
      <c r="I538" s="74">
        <f t="shared" si="18"/>
        <v>0</v>
      </c>
      <c r="J538" s="74">
        <f t="shared" si="18"/>
        <v>0</v>
      </c>
      <c r="K538" s="21"/>
    </row>
    <row r="539" spans="1:11">
      <c r="A539" s="183"/>
      <c r="B539" s="184"/>
      <c r="C539" s="185"/>
      <c r="D539" s="21"/>
      <c r="E539" s="71" t="str">
        <f>IF(D539&gt;0,IF((LEFT(D539,2)=LEFT(Data!C$4,2)),"Intra","Inter"),"")</f>
        <v/>
      </c>
      <c r="F539" s="23"/>
      <c r="G539" s="176"/>
      <c r="H539" s="74">
        <f t="shared" si="17"/>
        <v>0</v>
      </c>
      <c r="I539" s="74">
        <f t="shared" si="18"/>
        <v>0</v>
      </c>
      <c r="J539" s="74">
        <f t="shared" si="18"/>
        <v>0</v>
      </c>
      <c r="K539" s="21"/>
    </row>
    <row r="540" spans="1:11">
      <c r="A540" s="183"/>
      <c r="B540" s="184"/>
      <c r="C540" s="185"/>
      <c r="D540" s="21"/>
      <c r="E540" s="71" t="str">
        <f>IF(D540&gt;0,IF((LEFT(D540,2)=LEFT(Data!C$4,2)),"Intra","Inter"),"")</f>
        <v/>
      </c>
      <c r="F540" s="23"/>
      <c r="G540" s="176"/>
      <c r="H540" s="74">
        <f t="shared" si="17"/>
        <v>0</v>
      </c>
      <c r="I540" s="74">
        <f t="shared" si="18"/>
        <v>0</v>
      </c>
      <c r="J540" s="74">
        <f t="shared" si="18"/>
        <v>0</v>
      </c>
      <c r="K540" s="21"/>
    </row>
    <row r="541" spans="1:11">
      <c r="A541" s="183"/>
      <c r="B541" s="184"/>
      <c r="C541" s="185"/>
      <c r="D541" s="21"/>
      <c r="E541" s="71" t="str">
        <f>IF(D541&gt;0,IF((LEFT(D541,2)=LEFT(Data!C$4,2)),"Intra","Inter"),"")</f>
        <v/>
      </c>
      <c r="F541" s="23"/>
      <c r="G541" s="176"/>
      <c r="H541" s="74">
        <f t="shared" si="17"/>
        <v>0</v>
      </c>
      <c r="I541" s="74">
        <f t="shared" si="18"/>
        <v>0</v>
      </c>
      <c r="J541" s="74">
        <f t="shared" si="18"/>
        <v>0</v>
      </c>
      <c r="K541" s="21"/>
    </row>
    <row r="542" spans="1:11">
      <c r="A542" s="183"/>
      <c r="B542" s="184"/>
      <c r="C542" s="185"/>
      <c r="D542" s="21"/>
      <c r="E542" s="71" t="str">
        <f>IF(D542&gt;0,IF((LEFT(D542,2)=LEFT(Data!C$4,2)),"Intra","Inter"),"")</f>
        <v/>
      </c>
      <c r="F542" s="23"/>
      <c r="G542" s="176"/>
      <c r="H542" s="74">
        <f t="shared" si="17"/>
        <v>0</v>
      </c>
      <c r="I542" s="74">
        <f t="shared" si="18"/>
        <v>0</v>
      </c>
      <c r="J542" s="74">
        <f t="shared" si="18"/>
        <v>0</v>
      </c>
      <c r="K542" s="21"/>
    </row>
    <row r="543" spans="1:11">
      <c r="A543" s="183"/>
      <c r="B543" s="184"/>
      <c r="C543" s="185"/>
      <c r="D543" s="21"/>
      <c r="E543" s="71" t="str">
        <f>IF(D543&gt;0,IF((LEFT(D543,2)=LEFT(Data!C$4,2)),"Intra","Inter"),"")</f>
        <v/>
      </c>
      <c r="F543" s="23"/>
      <c r="G543" s="176"/>
      <c r="H543" s="74">
        <f t="shared" si="17"/>
        <v>0</v>
      </c>
      <c r="I543" s="74">
        <f t="shared" si="18"/>
        <v>0</v>
      </c>
      <c r="J543" s="74">
        <f t="shared" si="18"/>
        <v>0</v>
      </c>
      <c r="K543" s="21"/>
    </row>
    <row r="544" spans="1:11">
      <c r="A544" s="183"/>
      <c r="B544" s="184"/>
      <c r="C544" s="185"/>
      <c r="D544" s="21"/>
      <c r="E544" s="71" t="str">
        <f>IF(D544&gt;0,IF((LEFT(D544,2)=LEFT(Data!C$4,2)),"Intra","Inter"),"")</f>
        <v/>
      </c>
      <c r="F544" s="23"/>
      <c r="G544" s="176"/>
      <c r="H544" s="74">
        <f t="shared" si="17"/>
        <v>0</v>
      </c>
      <c r="I544" s="74">
        <f t="shared" si="18"/>
        <v>0</v>
      </c>
      <c r="J544" s="74">
        <f t="shared" si="18"/>
        <v>0</v>
      </c>
      <c r="K544" s="21"/>
    </row>
    <row r="545" spans="1:11">
      <c r="A545" s="183"/>
      <c r="B545" s="184"/>
      <c r="C545" s="185"/>
      <c r="D545" s="21"/>
      <c r="E545" s="71" t="str">
        <f>IF(D545&gt;0,IF((LEFT(D545,2)=LEFT(Data!C$4,2)),"Intra","Inter"),"")</f>
        <v/>
      </c>
      <c r="F545" s="23"/>
      <c r="G545" s="176"/>
      <c r="H545" s="74">
        <f t="shared" si="17"/>
        <v>0</v>
      </c>
      <c r="I545" s="74">
        <f t="shared" si="18"/>
        <v>0</v>
      </c>
      <c r="J545" s="74">
        <f t="shared" si="18"/>
        <v>0</v>
      </c>
      <c r="K545" s="21"/>
    </row>
    <row r="546" spans="1:11">
      <c r="A546" s="183"/>
      <c r="B546" s="184"/>
      <c r="C546" s="185"/>
      <c r="D546" s="21"/>
      <c r="E546" s="71" t="str">
        <f>IF(D546&gt;0,IF((LEFT(D546,2)=LEFT(Data!C$4,2)),"Intra","Inter"),"")</f>
        <v/>
      </c>
      <c r="F546" s="23"/>
      <c r="G546" s="176"/>
      <c r="H546" s="74">
        <f t="shared" si="17"/>
        <v>0</v>
      </c>
      <c r="I546" s="74">
        <f t="shared" si="18"/>
        <v>0</v>
      </c>
      <c r="J546" s="74">
        <f t="shared" si="18"/>
        <v>0</v>
      </c>
      <c r="K546" s="21"/>
    </row>
    <row r="547" spans="1:11">
      <c r="A547" s="183"/>
      <c r="B547" s="184"/>
      <c r="C547" s="185"/>
      <c r="D547" s="21"/>
      <c r="E547" s="71" t="str">
        <f>IF(D547&gt;0,IF((LEFT(D547,2)=LEFT(Data!C$4,2)),"Intra","Inter"),"")</f>
        <v/>
      </c>
      <c r="F547" s="23"/>
      <c r="G547" s="176"/>
      <c r="H547" s="74">
        <f t="shared" si="17"/>
        <v>0</v>
      </c>
      <c r="I547" s="74">
        <f t="shared" si="18"/>
        <v>0</v>
      </c>
      <c r="J547" s="74">
        <f t="shared" si="18"/>
        <v>0</v>
      </c>
      <c r="K547" s="21"/>
    </row>
    <row r="548" spans="1:11">
      <c r="A548" s="183"/>
      <c r="B548" s="184"/>
      <c r="C548" s="185"/>
      <c r="D548" s="21"/>
      <c r="E548" s="71" t="str">
        <f>IF(D548&gt;0,IF((LEFT(D548,2)=LEFT(Data!C$4,2)),"Intra","Inter"),"")</f>
        <v/>
      </c>
      <c r="F548" s="23"/>
      <c r="G548" s="176"/>
      <c r="H548" s="74">
        <f t="shared" si="17"/>
        <v>0</v>
      </c>
      <c r="I548" s="74">
        <f t="shared" si="18"/>
        <v>0</v>
      </c>
      <c r="J548" s="74">
        <f t="shared" si="18"/>
        <v>0</v>
      </c>
      <c r="K548" s="21"/>
    </row>
    <row r="549" spans="1:11">
      <c r="A549" s="183"/>
      <c r="B549" s="184"/>
      <c r="C549" s="185"/>
      <c r="D549" s="21"/>
      <c r="E549" s="71" t="str">
        <f>IF(D549&gt;0,IF((LEFT(D549,2)=LEFT(Data!C$4,2)),"Intra","Inter"),"")</f>
        <v/>
      </c>
      <c r="F549" s="23"/>
      <c r="G549" s="176"/>
      <c r="H549" s="74">
        <f t="shared" si="17"/>
        <v>0</v>
      </c>
      <c r="I549" s="74">
        <f t="shared" si="18"/>
        <v>0</v>
      </c>
      <c r="J549" s="74">
        <f t="shared" si="18"/>
        <v>0</v>
      </c>
      <c r="K549" s="21"/>
    </row>
    <row r="550" spans="1:11">
      <c r="A550" s="183"/>
      <c r="B550" s="184"/>
      <c r="C550" s="185"/>
      <c r="D550" s="21"/>
      <c r="E550" s="71" t="str">
        <f>IF(D550&gt;0,IF((LEFT(D550,2)=LEFT(Data!C$4,2)),"Intra","Inter"),"")</f>
        <v/>
      </c>
      <c r="F550" s="23"/>
      <c r="G550" s="176"/>
      <c r="H550" s="74">
        <f t="shared" si="17"/>
        <v>0</v>
      </c>
      <c r="I550" s="74">
        <f t="shared" si="18"/>
        <v>0</v>
      </c>
      <c r="J550" s="74">
        <f t="shared" si="18"/>
        <v>0</v>
      </c>
      <c r="K550" s="21"/>
    </row>
    <row r="551" spans="1:11">
      <c r="A551" s="183"/>
      <c r="B551" s="184"/>
      <c r="C551" s="185"/>
      <c r="D551" s="21"/>
      <c r="E551" s="71" t="str">
        <f>IF(D551&gt;0,IF((LEFT(D551,2)=LEFT(Data!C$4,2)),"Intra","Inter"),"")</f>
        <v/>
      </c>
      <c r="F551" s="23"/>
      <c r="G551" s="176"/>
      <c r="H551" s="74">
        <f t="shared" si="17"/>
        <v>0</v>
      </c>
      <c r="I551" s="74">
        <f t="shared" si="18"/>
        <v>0</v>
      </c>
      <c r="J551" s="74">
        <f t="shared" si="18"/>
        <v>0</v>
      </c>
      <c r="K551" s="21"/>
    </row>
    <row r="552" spans="1:11">
      <c r="A552" s="183"/>
      <c r="B552" s="184"/>
      <c r="C552" s="185"/>
      <c r="D552" s="21"/>
      <c r="E552" s="71" t="str">
        <f>IF(D552&gt;0,IF((LEFT(D552,2)=LEFT(Data!C$4,2)),"Intra","Inter"),"")</f>
        <v/>
      </c>
      <c r="F552" s="23"/>
      <c r="G552" s="176"/>
      <c r="H552" s="74">
        <f t="shared" si="17"/>
        <v>0</v>
      </c>
      <c r="I552" s="74">
        <f t="shared" si="18"/>
        <v>0</v>
      </c>
      <c r="J552" s="74">
        <f t="shared" si="18"/>
        <v>0</v>
      </c>
      <c r="K552" s="21"/>
    </row>
    <row r="553" spans="1:11">
      <c r="A553" s="183"/>
      <c r="B553" s="184"/>
      <c r="C553" s="185"/>
      <c r="D553" s="21"/>
      <c r="E553" s="71" t="str">
        <f>IF(D553&gt;0,IF((LEFT(D553,2)=LEFT(Data!C$4,2)),"Intra","Inter"),"")</f>
        <v/>
      </c>
      <c r="F553" s="23"/>
      <c r="G553" s="176"/>
      <c r="H553" s="74">
        <f t="shared" si="17"/>
        <v>0</v>
      </c>
      <c r="I553" s="74">
        <f t="shared" si="18"/>
        <v>0</v>
      </c>
      <c r="J553" s="74">
        <f t="shared" si="18"/>
        <v>0</v>
      </c>
      <c r="K553" s="21"/>
    </row>
    <row r="554" spans="1:11">
      <c r="A554" s="183"/>
      <c r="B554" s="184"/>
      <c r="C554" s="185"/>
      <c r="D554" s="21"/>
      <c r="E554" s="71" t="str">
        <f>IF(D554&gt;0,IF((LEFT(D554,2)=LEFT(Data!C$4,2)),"Intra","Inter"),"")</f>
        <v/>
      </c>
      <c r="F554" s="23"/>
      <c r="G554" s="176"/>
      <c r="H554" s="74">
        <f t="shared" si="17"/>
        <v>0</v>
      </c>
      <c r="I554" s="74">
        <f t="shared" si="18"/>
        <v>0</v>
      </c>
      <c r="J554" s="74">
        <f t="shared" si="18"/>
        <v>0</v>
      </c>
      <c r="K554" s="21"/>
    </row>
    <row r="555" spans="1:11">
      <c r="A555" s="183"/>
      <c r="B555" s="184"/>
      <c r="C555" s="185"/>
      <c r="D555" s="21"/>
      <c r="E555" s="71" t="str">
        <f>IF(D555&gt;0,IF((LEFT(D555,2)=LEFT(Data!C$4,2)),"Intra","Inter"),"")</f>
        <v/>
      </c>
      <c r="F555" s="23"/>
      <c r="G555" s="176"/>
      <c r="H555" s="74">
        <f t="shared" si="17"/>
        <v>0</v>
      </c>
      <c r="I555" s="74">
        <f t="shared" si="18"/>
        <v>0</v>
      </c>
      <c r="J555" s="74">
        <f t="shared" si="18"/>
        <v>0</v>
      </c>
      <c r="K555" s="21"/>
    </row>
    <row r="556" spans="1:11">
      <c r="A556" s="183"/>
      <c r="B556" s="184"/>
      <c r="C556" s="185"/>
      <c r="D556" s="21"/>
      <c r="E556" s="71" t="str">
        <f>IF(D556&gt;0,IF((LEFT(D556,2)=LEFT(Data!C$4,2)),"Intra","Inter"),"")</f>
        <v/>
      </c>
      <c r="F556" s="23"/>
      <c r="G556" s="176"/>
      <c r="H556" s="74">
        <f t="shared" si="17"/>
        <v>0</v>
      </c>
      <c r="I556" s="74">
        <f t="shared" si="18"/>
        <v>0</v>
      </c>
      <c r="J556" s="74">
        <f t="shared" si="18"/>
        <v>0</v>
      </c>
      <c r="K556" s="21"/>
    </row>
    <row r="557" spans="1:11">
      <c r="A557" s="183"/>
      <c r="B557" s="184"/>
      <c r="C557" s="185"/>
      <c r="D557" s="21"/>
      <c r="E557" s="71" t="str">
        <f>IF(D557&gt;0,IF((LEFT(D557,2)=LEFT(Data!C$4,2)),"Intra","Inter"),"")</f>
        <v/>
      </c>
      <c r="F557" s="23"/>
      <c r="G557" s="176"/>
      <c r="H557" s="74">
        <f t="shared" si="17"/>
        <v>0</v>
      </c>
      <c r="I557" s="74">
        <f t="shared" si="18"/>
        <v>0</v>
      </c>
      <c r="J557" s="74">
        <f t="shared" si="18"/>
        <v>0</v>
      </c>
      <c r="K557" s="21"/>
    </row>
    <row r="558" spans="1:11">
      <c r="A558" s="183"/>
      <c r="B558" s="184"/>
      <c r="C558" s="185"/>
      <c r="D558" s="21"/>
      <c r="E558" s="71" t="str">
        <f>IF(D558&gt;0,IF((LEFT(D558,2)=LEFT(Data!C$4,2)),"Intra","Inter"),"")</f>
        <v/>
      </c>
      <c r="F558" s="23"/>
      <c r="G558" s="176"/>
      <c r="H558" s="74">
        <f t="shared" si="17"/>
        <v>0</v>
      </c>
      <c r="I558" s="74">
        <f t="shared" si="18"/>
        <v>0</v>
      </c>
      <c r="J558" s="74">
        <f t="shared" si="18"/>
        <v>0</v>
      </c>
      <c r="K558" s="21"/>
    </row>
    <row r="559" spans="1:11">
      <c r="A559" s="183"/>
      <c r="B559" s="184"/>
      <c r="C559" s="185"/>
      <c r="D559" s="21"/>
      <c r="E559" s="71" t="str">
        <f>IF(D559&gt;0,IF((LEFT(D559,2)=LEFT(Data!C$4,2)),"Intra","Inter"),"")</f>
        <v/>
      </c>
      <c r="F559" s="23"/>
      <c r="G559" s="176"/>
      <c r="H559" s="74">
        <f t="shared" si="17"/>
        <v>0</v>
      </c>
      <c r="I559" s="74">
        <f t="shared" si="18"/>
        <v>0</v>
      </c>
      <c r="J559" s="74">
        <f t="shared" si="18"/>
        <v>0</v>
      </c>
    </row>
    <row r="560" spans="1:11">
      <c r="A560" s="183"/>
      <c r="B560" s="184"/>
      <c r="C560" s="185"/>
      <c r="D560" s="21"/>
      <c r="E560" s="71" t="str">
        <f>IF(D560&gt;0,IF((LEFT(D560,2)=LEFT(Data!C$4,2)),"Intra","Inter"),"")</f>
        <v/>
      </c>
      <c r="F560" s="23"/>
      <c r="G560" s="176"/>
      <c r="H560" s="74">
        <f t="shared" si="17"/>
        <v>0</v>
      </c>
      <c r="I560" s="74">
        <f t="shared" si="18"/>
        <v>0</v>
      </c>
      <c r="J560" s="74">
        <f t="shared" si="18"/>
        <v>0</v>
      </c>
    </row>
    <row r="561" spans="1:10">
      <c r="A561" s="183"/>
      <c r="B561" s="184"/>
      <c r="C561" s="185"/>
      <c r="D561" s="21"/>
      <c r="E561" s="71" t="str">
        <f>IF(D561&gt;0,IF((LEFT(D561,2)=LEFT(Data!C$4,2)),"Intra","Inter"),"")</f>
        <v/>
      </c>
      <c r="F561" s="23"/>
      <c r="G561" s="176"/>
      <c r="H561" s="74">
        <f t="shared" si="17"/>
        <v>0</v>
      </c>
      <c r="I561" s="74">
        <f t="shared" si="18"/>
        <v>0</v>
      </c>
      <c r="J561" s="74">
        <f t="shared" si="18"/>
        <v>0</v>
      </c>
    </row>
    <row r="562" spans="1:10">
      <c r="A562" s="183"/>
      <c r="B562" s="184"/>
      <c r="C562" s="185"/>
      <c r="D562" s="21"/>
      <c r="E562" s="71" t="str">
        <f>IF(D562&gt;0,IF((LEFT(D562,2)=LEFT(Data!C$4,2)),"Intra","Inter"),"")</f>
        <v/>
      </c>
      <c r="F562" s="23"/>
      <c r="G562" s="176"/>
      <c r="H562" s="74">
        <f t="shared" si="17"/>
        <v>0</v>
      </c>
      <c r="I562" s="74">
        <f t="shared" si="18"/>
        <v>0</v>
      </c>
      <c r="J562" s="74">
        <f t="shared" si="18"/>
        <v>0</v>
      </c>
    </row>
    <row r="563" spans="1:10">
      <c r="A563" s="183"/>
      <c r="B563" s="184"/>
      <c r="C563" s="185"/>
      <c r="D563" s="21"/>
      <c r="E563" s="71" t="str">
        <f>IF(D563&gt;0,IF((LEFT(D563,2)=LEFT(Data!C$4,2)),"Intra","Inter"),"")</f>
        <v/>
      </c>
      <c r="F563" s="23"/>
      <c r="G563" s="176"/>
      <c r="H563" s="74">
        <f t="shared" si="17"/>
        <v>0</v>
      </c>
      <c r="I563" s="74">
        <f t="shared" si="18"/>
        <v>0</v>
      </c>
      <c r="J563" s="74">
        <f t="shared" si="18"/>
        <v>0</v>
      </c>
    </row>
    <row r="564" spans="1:10">
      <c r="A564" s="183"/>
      <c r="B564" s="184"/>
      <c r="C564" s="185"/>
      <c r="D564" s="21"/>
      <c r="E564" s="71" t="str">
        <f>IF(D564&gt;0,IF((LEFT(D564,2)=LEFT(Data!C$4,2)),"Intra","Inter"),"")</f>
        <v/>
      </c>
      <c r="F564" s="23"/>
      <c r="G564" s="176"/>
      <c r="H564" s="74">
        <f t="shared" si="17"/>
        <v>0</v>
      </c>
      <c r="I564" s="74">
        <f t="shared" si="18"/>
        <v>0</v>
      </c>
      <c r="J564" s="74">
        <f t="shared" si="18"/>
        <v>0</v>
      </c>
    </row>
    <row r="565" spans="1:10">
      <c r="A565" s="183"/>
      <c r="B565" s="184"/>
      <c r="C565" s="185"/>
      <c r="D565" s="21"/>
      <c r="E565" s="71" t="str">
        <f>IF(D565&gt;0,IF((LEFT(D565,2)=LEFT(Data!C$4,2)),"Intra","Inter"),"")</f>
        <v/>
      </c>
      <c r="F565" s="23"/>
      <c r="G565" s="176"/>
      <c r="H565" s="74">
        <f t="shared" si="17"/>
        <v>0</v>
      </c>
      <c r="I565" s="74">
        <f t="shared" si="18"/>
        <v>0</v>
      </c>
      <c r="J565" s="74">
        <f t="shared" si="18"/>
        <v>0</v>
      </c>
    </row>
    <row r="566" spans="1:10">
      <c r="A566" s="183"/>
      <c r="B566" s="184"/>
      <c r="C566" s="185"/>
      <c r="D566" s="21"/>
      <c r="E566" s="71" t="str">
        <f>IF(D566&gt;0,IF((LEFT(D566,2)=LEFT(Data!C$4,2)),"Intra","Inter"),"")</f>
        <v/>
      </c>
      <c r="F566" s="23"/>
      <c r="G566" s="176"/>
      <c r="H566" s="74">
        <f t="shared" si="17"/>
        <v>0</v>
      </c>
      <c r="I566" s="74">
        <f t="shared" si="18"/>
        <v>0</v>
      </c>
      <c r="J566" s="74">
        <f t="shared" si="18"/>
        <v>0</v>
      </c>
    </row>
    <row r="567" spans="1:10">
      <c r="A567" s="183"/>
      <c r="B567" s="184"/>
      <c r="C567" s="185"/>
      <c r="D567" s="21"/>
      <c r="E567" s="71" t="str">
        <f>IF(D567&gt;0,IF((LEFT(D567,2)=LEFT(Data!C$4,2)),"Intra","Inter"),"")</f>
        <v/>
      </c>
      <c r="F567" s="23"/>
      <c r="G567" s="176"/>
      <c r="H567" s="74">
        <f t="shared" si="17"/>
        <v>0</v>
      </c>
      <c r="I567" s="74">
        <f t="shared" si="18"/>
        <v>0</v>
      </c>
      <c r="J567" s="74">
        <f t="shared" si="18"/>
        <v>0</v>
      </c>
    </row>
    <row r="568" spans="1:10">
      <c r="A568" s="183"/>
      <c r="B568" s="184"/>
      <c r="C568" s="185"/>
      <c r="D568" s="21"/>
      <c r="E568" s="71" t="str">
        <f>IF(D568&gt;0,IF((LEFT(D568,2)=LEFT(Data!C$4,2)),"Intra","Inter"),"")</f>
        <v/>
      </c>
      <c r="F568" s="23"/>
      <c r="G568" s="176"/>
      <c r="H568" s="74">
        <f t="shared" si="17"/>
        <v>0</v>
      </c>
      <c r="I568" s="74">
        <f t="shared" si="18"/>
        <v>0</v>
      </c>
      <c r="J568" s="74">
        <f t="shared" si="18"/>
        <v>0</v>
      </c>
    </row>
    <row r="569" spans="1:10">
      <c r="A569" s="183"/>
      <c r="B569" s="184"/>
      <c r="C569" s="185"/>
      <c r="D569" s="21"/>
      <c r="E569" s="71" t="str">
        <f>IF(D569&gt;0,IF((LEFT(D569,2)=LEFT(Data!C$4,2)),"Intra","Inter"),"")</f>
        <v/>
      </c>
      <c r="F569" s="23"/>
      <c r="G569" s="176"/>
      <c r="H569" s="74">
        <f t="shared" si="17"/>
        <v>0</v>
      </c>
      <c r="I569" s="74">
        <f t="shared" si="18"/>
        <v>0</v>
      </c>
      <c r="J569" s="74">
        <f t="shared" si="18"/>
        <v>0</v>
      </c>
    </row>
    <row r="570" spans="1:10">
      <c r="A570" s="183"/>
      <c r="B570" s="184"/>
      <c r="C570" s="185"/>
      <c r="D570" s="21"/>
      <c r="E570" s="71" t="str">
        <f>IF(D570&gt;0,IF((LEFT(D570,2)=LEFT(Data!C$4,2)),"Intra","Inter"),"")</f>
        <v/>
      </c>
      <c r="F570" s="23"/>
      <c r="G570" s="176"/>
      <c r="H570" s="74">
        <f t="shared" si="17"/>
        <v>0</v>
      </c>
      <c r="I570" s="74">
        <f t="shared" si="18"/>
        <v>0</v>
      </c>
      <c r="J570" s="74">
        <f t="shared" si="18"/>
        <v>0</v>
      </c>
    </row>
    <row r="571" spans="1:10">
      <c r="A571" s="183"/>
      <c r="B571" s="184"/>
      <c r="C571" s="185"/>
      <c r="D571" s="21"/>
      <c r="E571" s="71" t="str">
        <f>IF(D571&gt;0,IF((LEFT(D571,2)=LEFT(Data!C$4,2)),"Intra","Inter"),"")</f>
        <v/>
      </c>
      <c r="F571" s="23"/>
      <c r="G571" s="176"/>
      <c r="H571" s="74">
        <f t="shared" si="17"/>
        <v>0</v>
      </c>
      <c r="I571" s="74">
        <f t="shared" si="18"/>
        <v>0</v>
      </c>
      <c r="J571" s="74">
        <f t="shared" si="18"/>
        <v>0</v>
      </c>
    </row>
    <row r="572" spans="1:10">
      <c r="A572" s="183"/>
      <c r="B572" s="184"/>
      <c r="C572" s="185"/>
      <c r="D572" s="21"/>
      <c r="E572" s="71" t="str">
        <f>IF(D572&gt;0,IF((LEFT(D572,2)=LEFT(Data!C$4,2)),"Intra","Inter"),"")</f>
        <v/>
      </c>
      <c r="F572" s="23"/>
      <c r="G572" s="176"/>
      <c r="H572" s="74">
        <f t="shared" si="17"/>
        <v>0</v>
      </c>
      <c r="I572" s="74">
        <f t="shared" si="18"/>
        <v>0</v>
      </c>
      <c r="J572" s="74">
        <f t="shared" si="18"/>
        <v>0</v>
      </c>
    </row>
    <row r="573" spans="1:10">
      <c r="A573" s="183"/>
      <c r="B573" s="184"/>
      <c r="C573" s="185"/>
      <c r="D573" s="21"/>
      <c r="E573" s="71" t="str">
        <f>IF(D573&gt;0,IF((LEFT(D573,2)=LEFT(Data!C$4,2)),"Intra","Inter"),"")</f>
        <v/>
      </c>
      <c r="F573" s="23"/>
      <c r="G573" s="176"/>
      <c r="H573" s="74">
        <f t="shared" si="17"/>
        <v>0</v>
      </c>
      <c r="I573" s="74">
        <f t="shared" si="18"/>
        <v>0</v>
      </c>
      <c r="J573" s="74">
        <f t="shared" si="18"/>
        <v>0</v>
      </c>
    </row>
    <row r="574" spans="1:10">
      <c r="A574" s="183"/>
      <c r="B574" s="184"/>
      <c r="C574" s="185"/>
      <c r="D574" s="21"/>
      <c r="E574" s="71" t="str">
        <f>IF(D574&gt;0,IF((LEFT(D574,2)=LEFT(Data!C$4,2)),"Intra","Inter"),"")</f>
        <v/>
      </c>
      <c r="F574" s="23"/>
      <c r="G574" s="176"/>
      <c r="H574" s="74">
        <f t="shared" si="17"/>
        <v>0</v>
      </c>
      <c r="I574" s="74">
        <f t="shared" si="18"/>
        <v>0</v>
      </c>
      <c r="J574" s="74">
        <f t="shared" si="18"/>
        <v>0</v>
      </c>
    </row>
    <row r="575" spans="1:10">
      <c r="A575" s="183"/>
      <c r="B575" s="184"/>
      <c r="C575" s="185"/>
      <c r="D575" s="21"/>
      <c r="E575" s="71" t="str">
        <f>IF(D575&gt;0,IF((LEFT(D575,2)=LEFT(Data!C$4,2)),"Intra","Inter"),"")</f>
        <v/>
      </c>
      <c r="F575" s="23"/>
      <c r="G575" s="176"/>
      <c r="H575" s="74">
        <f t="shared" si="17"/>
        <v>0</v>
      </c>
      <c r="I575" s="74">
        <f t="shared" si="18"/>
        <v>0</v>
      </c>
      <c r="J575" s="74">
        <f t="shared" si="18"/>
        <v>0</v>
      </c>
    </row>
    <row r="576" spans="1:10">
      <c r="A576" s="183"/>
      <c r="B576" s="184"/>
      <c r="C576" s="185"/>
      <c r="D576" s="21"/>
      <c r="E576" s="71" t="str">
        <f>IF(D576&gt;0,IF((LEFT(D576,2)=LEFT(Data!C$4,2)),"Intra","Inter"),"")</f>
        <v/>
      </c>
      <c r="F576" s="23"/>
      <c r="G576" s="176"/>
      <c r="H576" s="74">
        <f t="shared" si="17"/>
        <v>0</v>
      </c>
      <c r="I576" s="74">
        <f t="shared" si="18"/>
        <v>0</v>
      </c>
      <c r="J576" s="74">
        <f t="shared" si="18"/>
        <v>0</v>
      </c>
    </row>
    <row r="577" spans="1:10">
      <c r="A577" s="183"/>
      <c r="B577" s="184"/>
      <c r="C577" s="185"/>
      <c r="D577" s="21"/>
      <c r="E577" s="71" t="str">
        <f>IF(D577&gt;0,IF((LEFT(D577,2)=LEFT(Data!C$4,2)),"Intra","Inter"),"")</f>
        <v/>
      </c>
      <c r="F577" s="23"/>
      <c r="G577" s="176"/>
      <c r="H577" s="74">
        <f t="shared" si="17"/>
        <v>0</v>
      </c>
      <c r="I577" s="74">
        <f t="shared" si="18"/>
        <v>0</v>
      </c>
      <c r="J577" s="74">
        <f t="shared" si="18"/>
        <v>0</v>
      </c>
    </row>
    <row r="578" spans="1:10">
      <c r="A578" s="183"/>
      <c r="B578" s="184"/>
      <c r="C578" s="185"/>
      <c r="D578" s="21"/>
      <c r="E578" s="71" t="str">
        <f>IF(D578&gt;0,IF((LEFT(D578,2)=LEFT(Data!C$4,2)),"Intra","Inter"),"")</f>
        <v/>
      </c>
      <c r="F578" s="23"/>
      <c r="G578" s="176"/>
      <c r="H578" s="74">
        <f t="shared" si="17"/>
        <v>0</v>
      </c>
      <c r="I578" s="74">
        <f t="shared" si="18"/>
        <v>0</v>
      </c>
      <c r="J578" s="74">
        <f t="shared" si="18"/>
        <v>0</v>
      </c>
    </row>
    <row r="579" spans="1:10">
      <c r="A579" s="183"/>
      <c r="B579" s="184"/>
      <c r="C579" s="185"/>
      <c r="D579" s="21"/>
      <c r="E579" s="71" t="str">
        <f>IF(D579&gt;0,IF((LEFT(D579,2)=LEFT(Data!C$4,2)),"Intra","Inter"),"")</f>
        <v/>
      </c>
      <c r="F579" s="23"/>
      <c r="G579" s="176"/>
      <c r="H579" s="74">
        <f t="shared" si="17"/>
        <v>0</v>
      </c>
      <c r="I579" s="74">
        <f t="shared" si="18"/>
        <v>0</v>
      </c>
      <c r="J579" s="74">
        <f t="shared" si="18"/>
        <v>0</v>
      </c>
    </row>
    <row r="580" spans="1:10">
      <c r="A580" s="183"/>
      <c r="B580" s="184"/>
      <c r="C580" s="185"/>
      <c r="D580" s="21"/>
      <c r="E580" s="71" t="str">
        <f>IF(D580&gt;0,IF((LEFT(D580,2)=LEFT(Data!C$4,2)),"Intra","Inter"),"")</f>
        <v/>
      </c>
      <c r="F580" s="23"/>
      <c r="G580" s="176"/>
      <c r="H580" s="74">
        <f t="shared" si="17"/>
        <v>0</v>
      </c>
      <c r="I580" s="74">
        <f t="shared" si="18"/>
        <v>0</v>
      </c>
      <c r="J580" s="74">
        <f t="shared" si="18"/>
        <v>0</v>
      </c>
    </row>
    <row r="581" spans="1:10">
      <c r="A581" s="183"/>
      <c r="B581" s="184"/>
      <c r="C581" s="185"/>
      <c r="D581" s="21"/>
      <c r="E581" s="71" t="str">
        <f>IF(D581&gt;0,IF((LEFT(D581,2)=LEFT(Data!C$4,2)),"Intra","Inter"),"")</f>
        <v/>
      </c>
      <c r="F581" s="23"/>
      <c r="G581" s="176"/>
      <c r="H581" s="74">
        <f t="shared" si="17"/>
        <v>0</v>
      </c>
      <c r="I581" s="74">
        <f t="shared" si="18"/>
        <v>0</v>
      </c>
      <c r="J581" s="74">
        <f t="shared" si="18"/>
        <v>0</v>
      </c>
    </row>
    <row r="582" spans="1:10">
      <c r="A582" s="183"/>
      <c r="B582" s="184"/>
      <c r="C582" s="185"/>
      <c r="D582" s="21"/>
      <c r="E582" s="71" t="str">
        <f>IF(D582&gt;0,IF((LEFT(D582,2)=LEFT(Data!C$4,2)),"Intra","Inter"),"")</f>
        <v/>
      </c>
      <c r="F582" s="23"/>
      <c r="G582" s="176"/>
      <c r="H582" s="74">
        <f t="shared" si="17"/>
        <v>0</v>
      </c>
      <c r="I582" s="74">
        <f t="shared" si="18"/>
        <v>0</v>
      </c>
      <c r="J582" s="74">
        <f t="shared" si="18"/>
        <v>0</v>
      </c>
    </row>
    <row r="583" spans="1:10">
      <c r="A583" s="183"/>
      <c r="B583" s="184"/>
      <c r="C583" s="185"/>
      <c r="D583" s="21"/>
      <c r="E583" s="71" t="str">
        <f>IF(D583&gt;0,IF((LEFT(D583,2)=LEFT(Data!C$4,2)),"Intra","Inter"),"")</f>
        <v/>
      </c>
      <c r="F583" s="23"/>
      <c r="G583" s="176"/>
      <c r="H583" s="74">
        <f t="shared" si="17"/>
        <v>0</v>
      </c>
      <c r="I583" s="74">
        <f t="shared" si="18"/>
        <v>0</v>
      </c>
      <c r="J583" s="74">
        <f t="shared" si="18"/>
        <v>0</v>
      </c>
    </row>
    <row r="584" spans="1:10">
      <c r="A584" s="183"/>
      <c r="B584" s="184"/>
      <c r="C584" s="185"/>
      <c r="D584" s="21"/>
      <c r="E584" s="71" t="str">
        <f>IF(D584&gt;0,IF((LEFT(D584,2)=LEFT(Data!C$4,2)),"Intra","Inter"),"")</f>
        <v/>
      </c>
      <c r="F584" s="23"/>
      <c r="G584" s="176"/>
      <c r="H584" s="74">
        <f t="shared" si="17"/>
        <v>0</v>
      </c>
      <c r="I584" s="74">
        <f t="shared" si="18"/>
        <v>0</v>
      </c>
      <c r="J584" s="74">
        <f t="shared" si="18"/>
        <v>0</v>
      </c>
    </row>
    <row r="585" spans="1:10">
      <c r="A585" s="183"/>
      <c r="B585" s="184"/>
      <c r="C585" s="185"/>
      <c r="D585" s="21"/>
      <c r="E585" s="71" t="str">
        <f>IF(D585&gt;0,IF((LEFT(D585,2)=LEFT(Data!C$4,2)),"Intra","Inter"),"")</f>
        <v/>
      </c>
      <c r="F585" s="23"/>
      <c r="G585" s="176"/>
      <c r="H585" s="74">
        <f t="shared" ref="H585:H648" si="19">IF($E585="inter",IF($F585&lt;&gt;"Exempt",IF($F585&lt;&gt;"Non GST",($G585*($F585)),(0)),(0)),(0))</f>
        <v>0</v>
      </c>
      <c r="I585" s="74">
        <f t="shared" ref="I585:J648" si="20">IF($E585="intra",IF($F585&lt;&gt;"Exempt",IF($F585&lt;&gt;"Non GST",($G585*($F585/2)),(0)),(0)),(0))</f>
        <v>0</v>
      </c>
      <c r="J585" s="74">
        <f t="shared" si="20"/>
        <v>0</v>
      </c>
    </row>
    <row r="586" spans="1:10">
      <c r="A586" s="183"/>
      <c r="B586" s="184"/>
      <c r="C586" s="185"/>
      <c r="D586" s="21"/>
      <c r="E586" s="71" t="str">
        <f>IF(D586&gt;0,IF((LEFT(D586,2)=LEFT(Data!C$4,2)),"Intra","Inter"),"")</f>
        <v/>
      </c>
      <c r="F586" s="23"/>
      <c r="G586" s="176"/>
      <c r="H586" s="74">
        <f t="shared" si="19"/>
        <v>0</v>
      </c>
      <c r="I586" s="74">
        <f t="shared" si="20"/>
        <v>0</v>
      </c>
      <c r="J586" s="74">
        <f t="shared" si="20"/>
        <v>0</v>
      </c>
    </row>
    <row r="587" spans="1:10">
      <c r="A587" s="183"/>
      <c r="B587" s="184"/>
      <c r="C587" s="185"/>
      <c r="D587" s="21"/>
      <c r="E587" s="71" t="str">
        <f>IF(D587&gt;0,IF((LEFT(D587,2)=LEFT(Data!C$4,2)),"Intra","Inter"),"")</f>
        <v/>
      </c>
      <c r="F587" s="23"/>
      <c r="G587" s="176"/>
      <c r="H587" s="74">
        <f t="shared" si="19"/>
        <v>0</v>
      </c>
      <c r="I587" s="74">
        <f t="shared" si="20"/>
        <v>0</v>
      </c>
      <c r="J587" s="74">
        <f t="shared" si="20"/>
        <v>0</v>
      </c>
    </row>
    <row r="588" spans="1:10">
      <c r="A588" s="183"/>
      <c r="B588" s="184"/>
      <c r="C588" s="185"/>
      <c r="D588" s="21"/>
      <c r="E588" s="71" t="str">
        <f>IF(D588&gt;0,IF((LEFT(D588,2)=LEFT(Data!C$4,2)),"Intra","Inter"),"")</f>
        <v/>
      </c>
      <c r="F588" s="23"/>
      <c r="G588" s="176"/>
      <c r="H588" s="74">
        <f t="shared" si="19"/>
        <v>0</v>
      </c>
      <c r="I588" s="74">
        <f t="shared" si="20"/>
        <v>0</v>
      </c>
      <c r="J588" s="74">
        <f t="shared" si="20"/>
        <v>0</v>
      </c>
    </row>
    <row r="589" spans="1:10">
      <c r="A589" s="183"/>
      <c r="B589" s="184"/>
      <c r="C589" s="185"/>
      <c r="D589" s="21"/>
      <c r="E589" s="71" t="str">
        <f>IF(D589&gt;0,IF((LEFT(D589,2)=LEFT(Data!C$4,2)),"Intra","Inter"),"")</f>
        <v/>
      </c>
      <c r="F589" s="23"/>
      <c r="G589" s="176"/>
      <c r="H589" s="74">
        <f t="shared" si="19"/>
        <v>0</v>
      </c>
      <c r="I589" s="74">
        <f t="shared" si="20"/>
        <v>0</v>
      </c>
      <c r="J589" s="74">
        <f t="shared" si="20"/>
        <v>0</v>
      </c>
    </row>
    <row r="590" spans="1:10">
      <c r="A590" s="183"/>
      <c r="B590" s="184"/>
      <c r="C590" s="185"/>
      <c r="D590" s="21"/>
      <c r="E590" s="71" t="str">
        <f>IF(D590&gt;0,IF((LEFT(D590,2)=LEFT(Data!C$4,2)),"Intra","Inter"),"")</f>
        <v/>
      </c>
      <c r="F590" s="23"/>
      <c r="G590" s="176"/>
      <c r="H590" s="74">
        <f t="shared" si="19"/>
        <v>0</v>
      </c>
      <c r="I590" s="74">
        <f t="shared" si="20"/>
        <v>0</v>
      </c>
      <c r="J590" s="74">
        <f t="shared" si="20"/>
        <v>0</v>
      </c>
    </row>
    <row r="591" spans="1:10">
      <c r="A591" s="183"/>
      <c r="B591" s="184"/>
      <c r="C591" s="185"/>
      <c r="D591" s="21"/>
      <c r="E591" s="71" t="str">
        <f>IF(D591&gt;0,IF((LEFT(D591,2)=LEFT(Data!C$4,2)),"Intra","Inter"),"")</f>
        <v/>
      </c>
      <c r="F591" s="23"/>
      <c r="G591" s="176"/>
      <c r="H591" s="74">
        <f t="shared" si="19"/>
        <v>0</v>
      </c>
      <c r="I591" s="74">
        <f t="shared" si="20"/>
        <v>0</v>
      </c>
      <c r="J591" s="74">
        <f t="shared" si="20"/>
        <v>0</v>
      </c>
    </row>
    <row r="592" spans="1:10">
      <c r="A592" s="183"/>
      <c r="B592" s="184"/>
      <c r="C592" s="185"/>
      <c r="D592" s="21"/>
      <c r="E592" s="71" t="str">
        <f>IF(D592&gt;0,IF((LEFT(D592,2)=LEFT(Data!C$4,2)),"Intra","Inter"),"")</f>
        <v/>
      </c>
      <c r="F592" s="23"/>
      <c r="G592" s="176"/>
      <c r="H592" s="74">
        <f t="shared" si="19"/>
        <v>0</v>
      </c>
      <c r="I592" s="74">
        <f t="shared" si="20"/>
        <v>0</v>
      </c>
      <c r="J592" s="74">
        <f t="shared" si="20"/>
        <v>0</v>
      </c>
    </row>
    <row r="593" spans="1:10">
      <c r="A593" s="183"/>
      <c r="B593" s="184"/>
      <c r="C593" s="185"/>
      <c r="D593" s="21"/>
      <c r="E593" s="71" t="str">
        <f>IF(D593&gt;0,IF((LEFT(D593,2)=LEFT(Data!C$4,2)),"Intra","Inter"),"")</f>
        <v/>
      </c>
      <c r="F593" s="23"/>
      <c r="G593" s="176"/>
      <c r="H593" s="74">
        <f t="shared" si="19"/>
        <v>0</v>
      </c>
      <c r="I593" s="74">
        <f t="shared" si="20"/>
        <v>0</v>
      </c>
      <c r="J593" s="74">
        <f t="shared" si="20"/>
        <v>0</v>
      </c>
    </row>
    <row r="594" spans="1:10">
      <c r="A594" s="183"/>
      <c r="B594" s="184"/>
      <c r="C594" s="185"/>
      <c r="D594" s="21"/>
      <c r="E594" s="71" t="str">
        <f>IF(D594&gt;0,IF((LEFT(D594,2)=LEFT(Data!C$4,2)),"Intra","Inter"),"")</f>
        <v/>
      </c>
      <c r="F594" s="23"/>
      <c r="G594" s="176"/>
      <c r="H594" s="74">
        <f t="shared" si="19"/>
        <v>0</v>
      </c>
      <c r="I594" s="74">
        <f t="shared" si="20"/>
        <v>0</v>
      </c>
      <c r="J594" s="74">
        <f t="shared" si="20"/>
        <v>0</v>
      </c>
    </row>
    <row r="595" spans="1:10">
      <c r="A595" s="183"/>
      <c r="B595" s="184"/>
      <c r="C595" s="185"/>
      <c r="D595" s="21"/>
      <c r="E595" s="71" t="str">
        <f>IF(D595&gt;0,IF((LEFT(D595,2)=LEFT(Data!C$4,2)),"Intra","Inter"),"")</f>
        <v/>
      </c>
      <c r="F595" s="23"/>
      <c r="G595" s="176"/>
      <c r="H595" s="74">
        <f t="shared" si="19"/>
        <v>0</v>
      </c>
      <c r="I595" s="74">
        <f t="shared" si="20"/>
        <v>0</v>
      </c>
      <c r="J595" s="74">
        <f t="shared" si="20"/>
        <v>0</v>
      </c>
    </row>
    <row r="596" spans="1:10">
      <c r="A596" s="183"/>
      <c r="B596" s="184"/>
      <c r="C596" s="185"/>
      <c r="D596" s="21"/>
      <c r="E596" s="71" t="str">
        <f>IF(D596&gt;0,IF((LEFT(D596,2)=LEFT(Data!C$4,2)),"Intra","Inter"),"")</f>
        <v/>
      </c>
      <c r="F596" s="23"/>
      <c r="G596" s="176"/>
      <c r="H596" s="74">
        <f t="shared" si="19"/>
        <v>0</v>
      </c>
      <c r="I596" s="74">
        <f t="shared" si="20"/>
        <v>0</v>
      </c>
      <c r="J596" s="74">
        <f t="shared" si="20"/>
        <v>0</v>
      </c>
    </row>
    <row r="597" spans="1:10">
      <c r="A597" s="183"/>
      <c r="B597" s="184"/>
      <c r="C597" s="185"/>
      <c r="D597" s="21"/>
      <c r="E597" s="71" t="str">
        <f>IF(D597&gt;0,IF((LEFT(D597,2)=LEFT(Data!C$4,2)),"Intra","Inter"),"")</f>
        <v/>
      </c>
      <c r="F597" s="23"/>
      <c r="G597" s="176"/>
      <c r="H597" s="74">
        <f t="shared" si="19"/>
        <v>0</v>
      </c>
      <c r="I597" s="74">
        <f t="shared" si="20"/>
        <v>0</v>
      </c>
      <c r="J597" s="74">
        <f t="shared" si="20"/>
        <v>0</v>
      </c>
    </row>
    <row r="598" spans="1:10">
      <c r="A598" s="183"/>
      <c r="B598" s="184"/>
      <c r="C598" s="185"/>
      <c r="D598" s="21"/>
      <c r="E598" s="71" t="str">
        <f>IF(D598&gt;0,IF((LEFT(D598,2)=LEFT(Data!C$4,2)),"Intra","Inter"),"")</f>
        <v/>
      </c>
      <c r="F598" s="23"/>
      <c r="G598" s="176"/>
      <c r="H598" s="74">
        <f t="shared" si="19"/>
        <v>0</v>
      </c>
      <c r="I598" s="74">
        <f t="shared" si="20"/>
        <v>0</v>
      </c>
      <c r="J598" s="74">
        <f t="shared" si="20"/>
        <v>0</v>
      </c>
    </row>
    <row r="599" spans="1:10">
      <c r="A599" s="183"/>
      <c r="B599" s="184"/>
      <c r="C599" s="185"/>
      <c r="D599" s="21"/>
      <c r="E599" s="71" t="str">
        <f>IF(D599&gt;0,IF((LEFT(D599,2)=LEFT(Data!C$4,2)),"Intra","Inter"),"")</f>
        <v/>
      </c>
      <c r="F599" s="23"/>
      <c r="G599" s="176"/>
      <c r="H599" s="74">
        <f t="shared" si="19"/>
        <v>0</v>
      </c>
      <c r="I599" s="74">
        <f t="shared" si="20"/>
        <v>0</v>
      </c>
      <c r="J599" s="74">
        <f t="shared" si="20"/>
        <v>0</v>
      </c>
    </row>
    <row r="600" spans="1:10">
      <c r="A600" s="183"/>
      <c r="B600" s="184"/>
      <c r="C600" s="185"/>
      <c r="D600" s="21"/>
      <c r="E600" s="71" t="str">
        <f>IF(D600&gt;0,IF((LEFT(D600,2)=LEFT(Data!C$4,2)),"Intra","Inter"),"")</f>
        <v/>
      </c>
      <c r="F600" s="23"/>
      <c r="G600" s="176"/>
      <c r="H600" s="74">
        <f t="shared" si="19"/>
        <v>0</v>
      </c>
      <c r="I600" s="74">
        <f t="shared" si="20"/>
        <v>0</v>
      </c>
      <c r="J600" s="74">
        <f t="shared" si="20"/>
        <v>0</v>
      </c>
    </row>
    <row r="601" spans="1:10">
      <c r="A601" s="183"/>
      <c r="B601" s="184"/>
      <c r="C601" s="185"/>
      <c r="D601" s="21"/>
      <c r="E601" s="71" t="str">
        <f>IF(D601&gt;0,IF((LEFT(D601,2)=LEFT(Data!C$4,2)),"Intra","Inter"),"")</f>
        <v/>
      </c>
      <c r="F601" s="23"/>
      <c r="G601" s="176"/>
      <c r="H601" s="74">
        <f t="shared" si="19"/>
        <v>0</v>
      </c>
      <c r="I601" s="74">
        <f t="shared" si="20"/>
        <v>0</v>
      </c>
      <c r="J601" s="74">
        <f t="shared" si="20"/>
        <v>0</v>
      </c>
    </row>
    <row r="602" spans="1:10">
      <c r="A602" s="183"/>
      <c r="B602" s="184"/>
      <c r="C602" s="185"/>
      <c r="D602" s="21"/>
      <c r="E602" s="71" t="str">
        <f>IF(D602&gt;0,IF((LEFT(D602,2)=LEFT(Data!C$4,2)),"Intra","Inter"),"")</f>
        <v/>
      </c>
      <c r="F602" s="23"/>
      <c r="G602" s="176"/>
      <c r="H602" s="74">
        <f t="shared" si="19"/>
        <v>0</v>
      </c>
      <c r="I602" s="74">
        <f t="shared" si="20"/>
        <v>0</v>
      </c>
      <c r="J602" s="74">
        <f t="shared" si="20"/>
        <v>0</v>
      </c>
    </row>
    <row r="603" spans="1:10">
      <c r="A603" s="183"/>
      <c r="B603" s="184"/>
      <c r="C603" s="185"/>
      <c r="D603" s="21"/>
      <c r="E603" s="71" t="str">
        <f>IF(D603&gt;0,IF((LEFT(D603,2)=LEFT(Data!C$4,2)),"Intra","Inter"),"")</f>
        <v/>
      </c>
      <c r="F603" s="23"/>
      <c r="G603" s="176"/>
      <c r="H603" s="74">
        <f t="shared" si="19"/>
        <v>0</v>
      </c>
      <c r="I603" s="74">
        <f t="shared" si="20"/>
        <v>0</v>
      </c>
      <c r="J603" s="74">
        <f t="shared" si="20"/>
        <v>0</v>
      </c>
    </row>
    <row r="604" spans="1:10">
      <c r="A604" s="183"/>
      <c r="B604" s="184"/>
      <c r="C604" s="185"/>
      <c r="D604" s="21"/>
      <c r="E604" s="71" t="str">
        <f>IF(D604&gt;0,IF((LEFT(D604,2)=LEFT(Data!C$4,2)),"Intra","Inter"),"")</f>
        <v/>
      </c>
      <c r="F604" s="23"/>
      <c r="G604" s="176"/>
      <c r="H604" s="74">
        <f t="shared" si="19"/>
        <v>0</v>
      </c>
      <c r="I604" s="74">
        <f t="shared" si="20"/>
        <v>0</v>
      </c>
      <c r="J604" s="74">
        <f t="shared" si="20"/>
        <v>0</v>
      </c>
    </row>
    <row r="605" spans="1:10">
      <c r="A605" s="183"/>
      <c r="B605" s="184"/>
      <c r="C605" s="185"/>
      <c r="D605" s="21"/>
      <c r="E605" s="71" t="str">
        <f>IF(D605&gt;0,IF((LEFT(D605,2)=LEFT(Data!C$4,2)),"Intra","Inter"),"")</f>
        <v/>
      </c>
      <c r="F605" s="23"/>
      <c r="G605" s="176"/>
      <c r="H605" s="74">
        <f t="shared" si="19"/>
        <v>0</v>
      </c>
      <c r="I605" s="74">
        <f t="shared" si="20"/>
        <v>0</v>
      </c>
      <c r="J605" s="74">
        <f t="shared" si="20"/>
        <v>0</v>
      </c>
    </row>
    <row r="606" spans="1:10">
      <c r="A606" s="183"/>
      <c r="B606" s="184"/>
      <c r="C606" s="185"/>
      <c r="D606" s="21"/>
      <c r="E606" s="71" t="str">
        <f>IF(D606&gt;0,IF((LEFT(D606,2)=LEFT(Data!C$4,2)),"Intra","Inter"),"")</f>
        <v/>
      </c>
      <c r="F606" s="23"/>
      <c r="G606" s="176"/>
      <c r="H606" s="74">
        <f t="shared" si="19"/>
        <v>0</v>
      </c>
      <c r="I606" s="74">
        <f t="shared" si="20"/>
        <v>0</v>
      </c>
      <c r="J606" s="74">
        <f t="shared" si="20"/>
        <v>0</v>
      </c>
    </row>
    <row r="607" spans="1:10">
      <c r="A607" s="183"/>
      <c r="B607" s="184"/>
      <c r="C607" s="185"/>
      <c r="D607" s="21"/>
      <c r="E607" s="71" t="str">
        <f>IF(D607&gt;0,IF((LEFT(D607,2)=LEFT(Data!C$4,2)),"Intra","Inter"),"")</f>
        <v/>
      </c>
      <c r="F607" s="23"/>
      <c r="G607" s="176"/>
      <c r="H607" s="74">
        <f t="shared" si="19"/>
        <v>0</v>
      </c>
      <c r="I607" s="74">
        <f t="shared" si="20"/>
        <v>0</v>
      </c>
      <c r="J607" s="74">
        <f t="shared" si="20"/>
        <v>0</v>
      </c>
    </row>
    <row r="608" spans="1:10">
      <c r="A608" s="183"/>
      <c r="B608" s="184"/>
      <c r="C608" s="185"/>
      <c r="D608" s="21"/>
      <c r="E608" s="71" t="str">
        <f>IF(D608&gt;0,IF((LEFT(D608,2)=LEFT(Data!C$4,2)),"Intra","Inter"),"")</f>
        <v/>
      </c>
      <c r="F608" s="23"/>
      <c r="G608" s="176"/>
      <c r="H608" s="74">
        <f t="shared" si="19"/>
        <v>0</v>
      </c>
      <c r="I608" s="74">
        <f t="shared" si="20"/>
        <v>0</v>
      </c>
      <c r="J608" s="74">
        <f t="shared" si="20"/>
        <v>0</v>
      </c>
    </row>
    <row r="609" spans="1:10">
      <c r="A609" s="183"/>
      <c r="B609" s="184"/>
      <c r="C609" s="185"/>
      <c r="D609" s="21"/>
      <c r="E609" s="71" t="str">
        <f>IF(D609&gt;0,IF((LEFT(D609,2)=LEFT(Data!C$4,2)),"Intra","Inter"),"")</f>
        <v/>
      </c>
      <c r="F609" s="23"/>
      <c r="G609" s="176"/>
      <c r="H609" s="74">
        <f t="shared" si="19"/>
        <v>0</v>
      </c>
      <c r="I609" s="74">
        <f t="shared" si="20"/>
        <v>0</v>
      </c>
      <c r="J609" s="74">
        <f t="shared" si="20"/>
        <v>0</v>
      </c>
    </row>
    <row r="610" spans="1:10">
      <c r="A610" s="183"/>
      <c r="B610" s="184"/>
      <c r="C610" s="185"/>
      <c r="D610" s="21"/>
      <c r="E610" s="71" t="str">
        <f>IF(D610&gt;0,IF((LEFT(D610,2)=LEFT(Data!C$4,2)),"Intra","Inter"),"")</f>
        <v/>
      </c>
      <c r="F610" s="23"/>
      <c r="G610" s="176"/>
      <c r="H610" s="74">
        <f t="shared" si="19"/>
        <v>0</v>
      </c>
      <c r="I610" s="74">
        <f t="shared" si="20"/>
        <v>0</v>
      </c>
      <c r="J610" s="74">
        <f t="shared" si="20"/>
        <v>0</v>
      </c>
    </row>
    <row r="611" spans="1:10">
      <c r="A611" s="183"/>
      <c r="B611" s="184"/>
      <c r="C611" s="185"/>
      <c r="D611" s="21"/>
      <c r="E611" s="71" t="str">
        <f>IF(D611&gt;0,IF((LEFT(D611,2)=LEFT(Data!C$4,2)),"Intra","Inter"),"")</f>
        <v/>
      </c>
      <c r="F611" s="23"/>
      <c r="G611" s="176"/>
      <c r="H611" s="74">
        <f t="shared" si="19"/>
        <v>0</v>
      </c>
      <c r="I611" s="74">
        <f t="shared" si="20"/>
        <v>0</v>
      </c>
      <c r="J611" s="74">
        <f t="shared" si="20"/>
        <v>0</v>
      </c>
    </row>
    <row r="612" spans="1:10">
      <c r="A612" s="183"/>
      <c r="B612" s="184"/>
      <c r="C612" s="185"/>
      <c r="D612" s="21"/>
      <c r="E612" s="71" t="str">
        <f>IF(D612&gt;0,IF((LEFT(D612,2)=LEFT(Data!C$4,2)),"Intra","Inter"),"")</f>
        <v/>
      </c>
      <c r="F612" s="23"/>
      <c r="G612" s="176"/>
      <c r="H612" s="74">
        <f t="shared" si="19"/>
        <v>0</v>
      </c>
      <c r="I612" s="74">
        <f t="shared" si="20"/>
        <v>0</v>
      </c>
      <c r="J612" s="74">
        <f t="shared" si="20"/>
        <v>0</v>
      </c>
    </row>
    <row r="613" spans="1:10">
      <c r="A613" s="183"/>
      <c r="B613" s="184"/>
      <c r="C613" s="185"/>
      <c r="D613" s="21"/>
      <c r="E613" s="71" t="str">
        <f>IF(D613&gt;0,IF((LEFT(D613,2)=LEFT(Data!C$4,2)),"Intra","Inter"),"")</f>
        <v/>
      </c>
      <c r="F613" s="23"/>
      <c r="G613" s="176"/>
      <c r="H613" s="74">
        <f t="shared" si="19"/>
        <v>0</v>
      </c>
      <c r="I613" s="74">
        <f t="shared" si="20"/>
        <v>0</v>
      </c>
      <c r="J613" s="74">
        <f t="shared" si="20"/>
        <v>0</v>
      </c>
    </row>
    <row r="614" spans="1:10">
      <c r="A614" s="183"/>
      <c r="B614" s="184"/>
      <c r="C614" s="185"/>
      <c r="D614" s="21"/>
      <c r="E614" s="71" t="str">
        <f>IF(D614&gt;0,IF((LEFT(D614,2)=LEFT(Data!C$4,2)),"Intra","Inter"),"")</f>
        <v/>
      </c>
      <c r="F614" s="23"/>
      <c r="G614" s="176"/>
      <c r="H614" s="74">
        <f t="shared" si="19"/>
        <v>0</v>
      </c>
      <c r="I614" s="74">
        <f t="shared" si="20"/>
        <v>0</v>
      </c>
      <c r="J614" s="74">
        <f t="shared" si="20"/>
        <v>0</v>
      </c>
    </row>
    <row r="615" spans="1:10">
      <c r="A615" s="183"/>
      <c r="B615" s="184"/>
      <c r="C615" s="185"/>
      <c r="D615" s="21"/>
      <c r="E615" s="71" t="str">
        <f>IF(D615&gt;0,IF((LEFT(D615,2)=LEFT(Data!C$4,2)),"Intra","Inter"),"")</f>
        <v/>
      </c>
      <c r="F615" s="23"/>
      <c r="G615" s="176"/>
      <c r="H615" s="74">
        <f t="shared" si="19"/>
        <v>0</v>
      </c>
      <c r="I615" s="74">
        <f t="shared" si="20"/>
        <v>0</v>
      </c>
      <c r="J615" s="74">
        <f t="shared" si="20"/>
        <v>0</v>
      </c>
    </row>
    <row r="616" spans="1:10">
      <c r="A616" s="183"/>
      <c r="B616" s="184"/>
      <c r="C616" s="185"/>
      <c r="D616" s="21"/>
      <c r="E616" s="71" t="str">
        <f>IF(D616&gt;0,IF((LEFT(D616,2)=LEFT(Data!C$4,2)),"Intra","Inter"),"")</f>
        <v/>
      </c>
      <c r="F616" s="23"/>
      <c r="G616" s="176"/>
      <c r="H616" s="74">
        <f t="shared" si="19"/>
        <v>0</v>
      </c>
      <c r="I616" s="74">
        <f t="shared" si="20"/>
        <v>0</v>
      </c>
      <c r="J616" s="74">
        <f t="shared" si="20"/>
        <v>0</v>
      </c>
    </row>
    <row r="617" spans="1:10">
      <c r="A617" s="183"/>
      <c r="B617" s="184"/>
      <c r="C617" s="185"/>
      <c r="D617" s="21"/>
      <c r="E617" s="71" t="str">
        <f>IF(D617&gt;0,IF((LEFT(D617,2)=LEFT(Data!C$4,2)),"Intra","Inter"),"")</f>
        <v/>
      </c>
      <c r="F617" s="23"/>
      <c r="G617" s="176"/>
      <c r="H617" s="74">
        <f t="shared" si="19"/>
        <v>0</v>
      </c>
      <c r="I617" s="74">
        <f t="shared" si="20"/>
        <v>0</v>
      </c>
      <c r="J617" s="74">
        <f t="shared" si="20"/>
        <v>0</v>
      </c>
    </row>
    <row r="618" spans="1:10">
      <c r="A618" s="183"/>
      <c r="B618" s="184"/>
      <c r="C618" s="185"/>
      <c r="D618" s="21"/>
      <c r="E618" s="71" t="str">
        <f>IF(D618&gt;0,IF((LEFT(D618,2)=LEFT(Data!C$4,2)),"Intra","Inter"),"")</f>
        <v/>
      </c>
      <c r="F618" s="23"/>
      <c r="G618" s="176"/>
      <c r="H618" s="74">
        <f t="shared" si="19"/>
        <v>0</v>
      </c>
      <c r="I618" s="74">
        <f t="shared" si="20"/>
        <v>0</v>
      </c>
      <c r="J618" s="74">
        <f t="shared" si="20"/>
        <v>0</v>
      </c>
    </row>
    <row r="619" spans="1:10">
      <c r="A619" s="183"/>
      <c r="B619" s="184"/>
      <c r="C619" s="185"/>
      <c r="D619" s="21"/>
      <c r="E619" s="71" t="str">
        <f>IF(D619&gt;0,IF((LEFT(D619,2)=LEFT(Data!C$4,2)),"Intra","Inter"),"")</f>
        <v/>
      </c>
      <c r="F619" s="23"/>
      <c r="G619" s="176"/>
      <c r="H619" s="74">
        <f t="shared" si="19"/>
        <v>0</v>
      </c>
      <c r="I619" s="74">
        <f t="shared" si="20"/>
        <v>0</v>
      </c>
      <c r="J619" s="74">
        <f t="shared" si="20"/>
        <v>0</v>
      </c>
    </row>
    <row r="620" spans="1:10">
      <c r="A620" s="183"/>
      <c r="B620" s="184"/>
      <c r="C620" s="185"/>
      <c r="D620" s="21"/>
      <c r="E620" s="71" t="str">
        <f>IF(D620&gt;0,IF((LEFT(D620,2)=LEFT(Data!C$4,2)),"Intra","Inter"),"")</f>
        <v/>
      </c>
      <c r="F620" s="23"/>
      <c r="G620" s="176"/>
      <c r="H620" s="74">
        <f t="shared" si="19"/>
        <v>0</v>
      </c>
      <c r="I620" s="74">
        <f t="shared" si="20"/>
        <v>0</v>
      </c>
      <c r="J620" s="74">
        <f t="shared" si="20"/>
        <v>0</v>
      </c>
    </row>
    <row r="621" spans="1:10">
      <c r="A621" s="183"/>
      <c r="B621" s="184"/>
      <c r="C621" s="185"/>
      <c r="D621" s="21"/>
      <c r="E621" s="71" t="str">
        <f>IF(D621&gt;0,IF((LEFT(D621,2)=LEFT(Data!C$4,2)),"Intra","Inter"),"")</f>
        <v/>
      </c>
      <c r="F621" s="23"/>
      <c r="G621" s="176"/>
      <c r="H621" s="74">
        <f t="shared" si="19"/>
        <v>0</v>
      </c>
      <c r="I621" s="74">
        <f t="shared" si="20"/>
        <v>0</v>
      </c>
      <c r="J621" s="74">
        <f t="shared" si="20"/>
        <v>0</v>
      </c>
    </row>
    <row r="622" spans="1:10">
      <c r="A622" s="183"/>
      <c r="B622" s="184"/>
      <c r="C622" s="185"/>
      <c r="D622" s="21"/>
      <c r="E622" s="71" t="str">
        <f>IF(D622&gt;0,IF((LEFT(D622,2)=LEFT(Data!C$4,2)),"Intra","Inter"),"")</f>
        <v/>
      </c>
      <c r="F622" s="23"/>
      <c r="G622" s="176"/>
      <c r="H622" s="74">
        <f t="shared" si="19"/>
        <v>0</v>
      </c>
      <c r="I622" s="74">
        <f t="shared" si="20"/>
        <v>0</v>
      </c>
      <c r="J622" s="74">
        <f t="shared" si="20"/>
        <v>0</v>
      </c>
    </row>
    <row r="623" spans="1:10">
      <c r="A623" s="183"/>
      <c r="B623" s="184"/>
      <c r="C623" s="185"/>
      <c r="D623" s="21"/>
      <c r="E623" s="71" t="str">
        <f>IF(D623&gt;0,IF((LEFT(D623,2)=LEFT(Data!C$4,2)),"Intra","Inter"),"")</f>
        <v/>
      </c>
      <c r="F623" s="23"/>
      <c r="G623" s="176"/>
      <c r="H623" s="74">
        <f t="shared" si="19"/>
        <v>0</v>
      </c>
      <c r="I623" s="74">
        <f t="shared" si="20"/>
        <v>0</v>
      </c>
      <c r="J623" s="74">
        <f t="shared" si="20"/>
        <v>0</v>
      </c>
    </row>
    <row r="624" spans="1:10">
      <c r="A624" s="183"/>
      <c r="B624" s="184"/>
      <c r="C624" s="185"/>
      <c r="D624" s="21"/>
      <c r="E624" s="71" t="str">
        <f>IF(D624&gt;0,IF((LEFT(D624,2)=LEFT(Data!C$4,2)),"Intra","Inter"),"")</f>
        <v/>
      </c>
      <c r="F624" s="23"/>
      <c r="G624" s="176"/>
      <c r="H624" s="74">
        <f t="shared" si="19"/>
        <v>0</v>
      </c>
      <c r="I624" s="74">
        <f t="shared" si="20"/>
        <v>0</v>
      </c>
      <c r="J624" s="74">
        <f t="shared" si="20"/>
        <v>0</v>
      </c>
    </row>
    <row r="625" spans="1:10">
      <c r="A625" s="183"/>
      <c r="B625" s="184"/>
      <c r="C625" s="185"/>
      <c r="D625" s="21"/>
      <c r="E625" s="71" t="str">
        <f>IF(D625&gt;0,IF((LEFT(D625,2)=LEFT(Data!C$4,2)),"Intra","Inter"),"")</f>
        <v/>
      </c>
      <c r="F625" s="23"/>
      <c r="G625" s="176"/>
      <c r="H625" s="74">
        <f t="shared" si="19"/>
        <v>0</v>
      </c>
      <c r="I625" s="74">
        <f t="shared" si="20"/>
        <v>0</v>
      </c>
      <c r="J625" s="74">
        <f t="shared" si="20"/>
        <v>0</v>
      </c>
    </row>
    <row r="626" spans="1:10">
      <c r="A626" s="183"/>
      <c r="B626" s="184"/>
      <c r="C626" s="185"/>
      <c r="D626" s="21"/>
      <c r="E626" s="71" t="str">
        <f>IF(D626&gt;0,IF((LEFT(D626,2)=LEFT(Data!C$4,2)),"Intra","Inter"),"")</f>
        <v/>
      </c>
      <c r="F626" s="23"/>
      <c r="G626" s="176"/>
      <c r="H626" s="74">
        <f t="shared" si="19"/>
        <v>0</v>
      </c>
      <c r="I626" s="74">
        <f t="shared" si="20"/>
        <v>0</v>
      </c>
      <c r="J626" s="74">
        <f t="shared" si="20"/>
        <v>0</v>
      </c>
    </row>
    <row r="627" spans="1:10">
      <c r="A627" s="183"/>
      <c r="B627" s="184"/>
      <c r="C627" s="185"/>
      <c r="D627" s="21"/>
      <c r="E627" s="71" t="str">
        <f>IF(D627&gt;0,IF((LEFT(D627,2)=LEFT(Data!C$4,2)),"Intra","Inter"),"")</f>
        <v/>
      </c>
      <c r="F627" s="23"/>
      <c r="G627" s="176"/>
      <c r="H627" s="74">
        <f t="shared" si="19"/>
        <v>0</v>
      </c>
      <c r="I627" s="74">
        <f t="shared" si="20"/>
        <v>0</v>
      </c>
      <c r="J627" s="74">
        <f t="shared" si="20"/>
        <v>0</v>
      </c>
    </row>
    <row r="628" spans="1:10">
      <c r="A628" s="183"/>
      <c r="B628" s="184"/>
      <c r="C628" s="185"/>
      <c r="D628" s="21"/>
      <c r="E628" s="71" t="str">
        <f>IF(D628&gt;0,IF((LEFT(D628,2)=LEFT(Data!C$4,2)),"Intra","Inter"),"")</f>
        <v/>
      </c>
      <c r="F628" s="23"/>
      <c r="G628" s="176"/>
      <c r="H628" s="74">
        <f t="shared" si="19"/>
        <v>0</v>
      </c>
      <c r="I628" s="74">
        <f t="shared" si="20"/>
        <v>0</v>
      </c>
      <c r="J628" s="74">
        <f t="shared" si="20"/>
        <v>0</v>
      </c>
    </row>
    <row r="629" spans="1:10">
      <c r="A629" s="183"/>
      <c r="B629" s="184"/>
      <c r="C629" s="185"/>
      <c r="D629" s="21"/>
      <c r="E629" s="71" t="str">
        <f>IF(D629&gt;0,IF((LEFT(D629,2)=LEFT(Data!C$4,2)),"Intra","Inter"),"")</f>
        <v/>
      </c>
      <c r="F629" s="23"/>
      <c r="G629" s="176"/>
      <c r="H629" s="74">
        <f t="shared" si="19"/>
        <v>0</v>
      </c>
      <c r="I629" s="74">
        <f t="shared" si="20"/>
        <v>0</v>
      </c>
      <c r="J629" s="74">
        <f t="shared" si="20"/>
        <v>0</v>
      </c>
    </row>
    <row r="630" spans="1:10">
      <c r="A630" s="183"/>
      <c r="B630" s="184"/>
      <c r="C630" s="185"/>
      <c r="D630" s="21"/>
      <c r="E630" s="71" t="str">
        <f>IF(D630&gt;0,IF((LEFT(D630,2)=LEFT(Data!C$4,2)),"Intra","Inter"),"")</f>
        <v/>
      </c>
      <c r="F630" s="23"/>
      <c r="G630" s="176"/>
      <c r="H630" s="74">
        <f t="shared" si="19"/>
        <v>0</v>
      </c>
      <c r="I630" s="74">
        <f t="shared" si="20"/>
        <v>0</v>
      </c>
      <c r="J630" s="74">
        <f t="shared" si="20"/>
        <v>0</v>
      </c>
    </row>
    <row r="631" spans="1:10">
      <c r="A631" s="183"/>
      <c r="B631" s="184"/>
      <c r="C631" s="185"/>
      <c r="D631" s="21"/>
      <c r="E631" s="71" t="str">
        <f>IF(D631&gt;0,IF((LEFT(D631,2)=LEFT(Data!C$4,2)),"Intra","Inter"),"")</f>
        <v/>
      </c>
      <c r="F631" s="23"/>
      <c r="G631" s="176"/>
      <c r="H631" s="74">
        <f t="shared" si="19"/>
        <v>0</v>
      </c>
      <c r="I631" s="74">
        <f t="shared" si="20"/>
        <v>0</v>
      </c>
      <c r="J631" s="74">
        <f t="shared" si="20"/>
        <v>0</v>
      </c>
    </row>
    <row r="632" spans="1:10">
      <c r="A632" s="183"/>
      <c r="B632" s="184"/>
      <c r="C632" s="185"/>
      <c r="D632" s="21"/>
      <c r="E632" s="71" t="str">
        <f>IF(D632&gt;0,IF((LEFT(D632,2)=LEFT(Data!C$4,2)),"Intra","Inter"),"")</f>
        <v/>
      </c>
      <c r="F632" s="23"/>
      <c r="G632" s="176"/>
      <c r="H632" s="74">
        <f t="shared" si="19"/>
        <v>0</v>
      </c>
      <c r="I632" s="74">
        <f t="shared" si="20"/>
        <v>0</v>
      </c>
      <c r="J632" s="74">
        <f t="shared" si="20"/>
        <v>0</v>
      </c>
    </row>
    <row r="633" spans="1:10">
      <c r="A633" s="183"/>
      <c r="B633" s="184"/>
      <c r="C633" s="185"/>
      <c r="D633" s="21"/>
      <c r="E633" s="71" t="str">
        <f>IF(D633&gt;0,IF((LEFT(D633,2)=LEFT(Data!C$4,2)),"Intra","Inter"),"")</f>
        <v/>
      </c>
      <c r="F633" s="23"/>
      <c r="G633" s="176"/>
      <c r="H633" s="74">
        <f t="shared" si="19"/>
        <v>0</v>
      </c>
      <c r="I633" s="74">
        <f t="shared" si="20"/>
        <v>0</v>
      </c>
      <c r="J633" s="74">
        <f t="shared" si="20"/>
        <v>0</v>
      </c>
    </row>
    <row r="634" spans="1:10">
      <c r="A634" s="183"/>
      <c r="B634" s="184"/>
      <c r="C634" s="185"/>
      <c r="D634" s="21"/>
      <c r="E634" s="71" t="str">
        <f>IF(D634&gt;0,IF((LEFT(D634,2)=LEFT(Data!C$4,2)),"Intra","Inter"),"")</f>
        <v/>
      </c>
      <c r="F634" s="23"/>
      <c r="G634" s="176"/>
      <c r="H634" s="74">
        <f t="shared" si="19"/>
        <v>0</v>
      </c>
      <c r="I634" s="74">
        <f t="shared" si="20"/>
        <v>0</v>
      </c>
      <c r="J634" s="74">
        <f t="shared" si="20"/>
        <v>0</v>
      </c>
    </row>
    <row r="635" spans="1:10">
      <c r="A635" s="183"/>
      <c r="B635" s="184"/>
      <c r="C635" s="185"/>
      <c r="D635" s="21"/>
      <c r="E635" s="71" t="str">
        <f>IF(D635&gt;0,IF((LEFT(D635,2)=LEFT(Data!C$4,2)),"Intra","Inter"),"")</f>
        <v/>
      </c>
      <c r="F635" s="23"/>
      <c r="G635" s="176"/>
      <c r="H635" s="74">
        <f t="shared" si="19"/>
        <v>0</v>
      </c>
      <c r="I635" s="74">
        <f t="shared" si="20"/>
        <v>0</v>
      </c>
      <c r="J635" s="74">
        <f t="shared" si="20"/>
        <v>0</v>
      </c>
    </row>
    <row r="636" spans="1:10">
      <c r="A636" s="183"/>
      <c r="B636" s="184"/>
      <c r="C636" s="185"/>
      <c r="D636" s="21"/>
      <c r="E636" s="71" t="str">
        <f>IF(D636&gt;0,IF((LEFT(D636,2)=LEFT(Data!C$4,2)),"Intra","Inter"),"")</f>
        <v/>
      </c>
      <c r="F636" s="23"/>
      <c r="G636" s="176"/>
      <c r="H636" s="74">
        <f t="shared" si="19"/>
        <v>0</v>
      </c>
      <c r="I636" s="74">
        <f t="shared" si="20"/>
        <v>0</v>
      </c>
      <c r="J636" s="74">
        <f t="shared" si="20"/>
        <v>0</v>
      </c>
    </row>
    <row r="637" spans="1:10">
      <c r="A637" s="183"/>
      <c r="B637" s="184"/>
      <c r="C637" s="185"/>
      <c r="D637" s="21"/>
      <c r="E637" s="71" t="str">
        <f>IF(D637&gt;0,IF((LEFT(D637,2)=LEFT(Data!C$4,2)),"Intra","Inter"),"")</f>
        <v/>
      </c>
      <c r="F637" s="23"/>
      <c r="G637" s="176"/>
      <c r="H637" s="74">
        <f t="shared" si="19"/>
        <v>0</v>
      </c>
      <c r="I637" s="74">
        <f t="shared" si="20"/>
        <v>0</v>
      </c>
      <c r="J637" s="74">
        <f t="shared" si="20"/>
        <v>0</v>
      </c>
    </row>
    <row r="638" spans="1:10">
      <c r="A638" s="183"/>
      <c r="B638" s="184"/>
      <c r="C638" s="185"/>
      <c r="D638" s="21"/>
      <c r="E638" s="71" t="str">
        <f>IF(D638&gt;0,IF((LEFT(D638,2)=LEFT(Data!C$4,2)),"Intra","Inter"),"")</f>
        <v/>
      </c>
      <c r="F638" s="23"/>
      <c r="G638" s="176"/>
      <c r="H638" s="74">
        <f t="shared" si="19"/>
        <v>0</v>
      </c>
      <c r="I638" s="74">
        <f t="shared" si="20"/>
        <v>0</v>
      </c>
      <c r="J638" s="74">
        <f t="shared" si="20"/>
        <v>0</v>
      </c>
    </row>
    <row r="639" spans="1:10">
      <c r="A639" s="183"/>
      <c r="B639" s="184"/>
      <c r="C639" s="185"/>
      <c r="D639" s="21"/>
      <c r="E639" s="71" t="str">
        <f>IF(D639&gt;0,IF((LEFT(D639,2)=LEFT(Data!C$4,2)),"Intra","Inter"),"")</f>
        <v/>
      </c>
      <c r="F639" s="23"/>
      <c r="G639" s="176"/>
      <c r="H639" s="74">
        <f t="shared" si="19"/>
        <v>0</v>
      </c>
      <c r="I639" s="74">
        <f t="shared" si="20"/>
        <v>0</v>
      </c>
      <c r="J639" s="74">
        <f t="shared" si="20"/>
        <v>0</v>
      </c>
    </row>
    <row r="640" spans="1:10">
      <c r="A640" s="183"/>
      <c r="B640" s="184"/>
      <c r="C640" s="185"/>
      <c r="D640" s="21"/>
      <c r="E640" s="71" t="str">
        <f>IF(D640&gt;0,IF((LEFT(D640,2)=LEFT(Data!C$4,2)),"Intra","Inter"),"")</f>
        <v/>
      </c>
      <c r="F640" s="23"/>
      <c r="G640" s="176"/>
      <c r="H640" s="74">
        <f t="shared" si="19"/>
        <v>0</v>
      </c>
      <c r="I640" s="74">
        <f t="shared" si="20"/>
        <v>0</v>
      </c>
      <c r="J640" s="74">
        <f t="shared" si="20"/>
        <v>0</v>
      </c>
    </row>
    <row r="641" spans="1:10">
      <c r="A641" s="183"/>
      <c r="B641" s="184"/>
      <c r="C641" s="185"/>
      <c r="D641" s="21"/>
      <c r="E641" s="71" t="str">
        <f>IF(D641&gt;0,IF((LEFT(D641,2)=LEFT(Data!C$4,2)),"Intra","Inter"),"")</f>
        <v/>
      </c>
      <c r="F641" s="23"/>
      <c r="G641" s="176"/>
      <c r="H641" s="74">
        <f t="shared" si="19"/>
        <v>0</v>
      </c>
      <c r="I641" s="74">
        <f t="shared" si="20"/>
        <v>0</v>
      </c>
      <c r="J641" s="74">
        <f t="shared" si="20"/>
        <v>0</v>
      </c>
    </row>
    <row r="642" spans="1:10">
      <c r="A642" s="183"/>
      <c r="B642" s="184"/>
      <c r="C642" s="185"/>
      <c r="D642" s="21"/>
      <c r="E642" s="71" t="str">
        <f>IF(D642&gt;0,IF((LEFT(D642,2)=LEFT(Data!C$4,2)),"Intra","Inter"),"")</f>
        <v/>
      </c>
      <c r="F642" s="23"/>
      <c r="G642" s="176"/>
      <c r="H642" s="74">
        <f t="shared" si="19"/>
        <v>0</v>
      </c>
      <c r="I642" s="74">
        <f t="shared" si="20"/>
        <v>0</v>
      </c>
      <c r="J642" s="74">
        <f t="shared" si="20"/>
        <v>0</v>
      </c>
    </row>
    <row r="643" spans="1:10">
      <c r="A643" s="183"/>
      <c r="B643" s="184"/>
      <c r="C643" s="185"/>
      <c r="D643" s="21"/>
      <c r="E643" s="71" t="str">
        <f>IF(D643&gt;0,IF((LEFT(D643,2)=LEFT(Data!C$4,2)),"Intra","Inter"),"")</f>
        <v/>
      </c>
      <c r="F643" s="23"/>
      <c r="G643" s="176"/>
      <c r="H643" s="74">
        <f t="shared" si="19"/>
        <v>0</v>
      </c>
      <c r="I643" s="74">
        <f t="shared" si="20"/>
        <v>0</v>
      </c>
      <c r="J643" s="74">
        <f t="shared" si="20"/>
        <v>0</v>
      </c>
    </row>
    <row r="644" spans="1:10">
      <c r="A644" s="183"/>
      <c r="B644" s="184"/>
      <c r="C644" s="185"/>
      <c r="D644" s="21"/>
      <c r="E644" s="71" t="str">
        <f>IF(D644&gt;0,IF((LEFT(D644,2)=LEFT(Data!C$4,2)),"Intra","Inter"),"")</f>
        <v/>
      </c>
      <c r="F644" s="23"/>
      <c r="G644" s="176"/>
      <c r="H644" s="74">
        <f t="shared" si="19"/>
        <v>0</v>
      </c>
      <c r="I644" s="74">
        <f t="shared" si="20"/>
        <v>0</v>
      </c>
      <c r="J644" s="74">
        <f t="shared" si="20"/>
        <v>0</v>
      </c>
    </row>
    <row r="645" spans="1:10">
      <c r="A645" s="183"/>
      <c r="B645" s="184"/>
      <c r="C645" s="185"/>
      <c r="D645" s="21"/>
      <c r="E645" s="71" t="str">
        <f>IF(D645&gt;0,IF((LEFT(D645,2)=LEFT(Data!C$4,2)),"Intra","Inter"),"")</f>
        <v/>
      </c>
      <c r="F645" s="23"/>
      <c r="G645" s="176"/>
      <c r="H645" s="74">
        <f t="shared" si="19"/>
        <v>0</v>
      </c>
      <c r="I645" s="74">
        <f t="shared" si="20"/>
        <v>0</v>
      </c>
      <c r="J645" s="74">
        <f t="shared" si="20"/>
        <v>0</v>
      </c>
    </row>
    <row r="646" spans="1:10">
      <c r="A646" s="183"/>
      <c r="B646" s="184"/>
      <c r="C646" s="185"/>
      <c r="D646" s="21"/>
      <c r="E646" s="71" t="str">
        <f>IF(D646&gt;0,IF((LEFT(D646,2)=LEFT(Data!C$4,2)),"Intra","Inter"),"")</f>
        <v/>
      </c>
      <c r="F646" s="23"/>
      <c r="G646" s="176"/>
      <c r="H646" s="74">
        <f t="shared" si="19"/>
        <v>0</v>
      </c>
      <c r="I646" s="74">
        <f t="shared" si="20"/>
        <v>0</v>
      </c>
      <c r="J646" s="74">
        <f t="shared" si="20"/>
        <v>0</v>
      </c>
    </row>
    <row r="647" spans="1:10">
      <c r="A647" s="183"/>
      <c r="B647" s="184"/>
      <c r="C647" s="185"/>
      <c r="D647" s="21"/>
      <c r="E647" s="71" t="str">
        <f>IF(D647&gt;0,IF((LEFT(D647,2)=LEFT(Data!C$4,2)),"Intra","Inter"),"")</f>
        <v/>
      </c>
      <c r="F647" s="23"/>
      <c r="G647" s="176"/>
      <c r="H647" s="74">
        <f t="shared" si="19"/>
        <v>0</v>
      </c>
      <c r="I647" s="74">
        <f t="shared" si="20"/>
        <v>0</v>
      </c>
      <c r="J647" s="74">
        <f t="shared" si="20"/>
        <v>0</v>
      </c>
    </row>
    <row r="648" spans="1:10">
      <c r="A648" s="183"/>
      <c r="B648" s="184"/>
      <c r="C648" s="185"/>
      <c r="D648" s="21"/>
      <c r="E648" s="71" t="str">
        <f>IF(D648&gt;0,IF((LEFT(D648,2)=LEFT(Data!C$4,2)),"Intra","Inter"),"")</f>
        <v/>
      </c>
      <c r="F648" s="23"/>
      <c r="G648" s="176"/>
      <c r="H648" s="74">
        <f t="shared" si="19"/>
        <v>0</v>
      </c>
      <c r="I648" s="74">
        <f t="shared" si="20"/>
        <v>0</v>
      </c>
      <c r="J648" s="74">
        <f t="shared" si="20"/>
        <v>0</v>
      </c>
    </row>
    <row r="649" spans="1:10">
      <c r="A649" s="183"/>
      <c r="B649" s="184"/>
      <c r="C649" s="185"/>
      <c r="D649" s="21"/>
      <c r="E649" s="71" t="str">
        <f>IF(D649&gt;0,IF((LEFT(D649,2)=LEFT(Data!C$4,2)),"Intra","Inter"),"")</f>
        <v/>
      </c>
      <c r="F649" s="23"/>
      <c r="G649" s="176"/>
      <c r="H649" s="74">
        <f t="shared" ref="H649:H712" si="21">IF($E649="inter",IF($F649&lt;&gt;"Exempt",IF($F649&lt;&gt;"Non GST",($G649*($F649)),(0)),(0)),(0))</f>
        <v>0</v>
      </c>
      <c r="I649" s="74">
        <f t="shared" ref="I649:J712" si="22">IF($E649="intra",IF($F649&lt;&gt;"Exempt",IF($F649&lt;&gt;"Non GST",($G649*($F649/2)),(0)),(0)),(0))</f>
        <v>0</v>
      </c>
      <c r="J649" s="74">
        <f t="shared" si="22"/>
        <v>0</v>
      </c>
    </row>
    <row r="650" spans="1:10">
      <c r="A650" s="183"/>
      <c r="B650" s="184"/>
      <c r="C650" s="185"/>
      <c r="D650" s="21"/>
      <c r="E650" s="71" t="str">
        <f>IF(D650&gt;0,IF((LEFT(D650,2)=LEFT(Data!C$4,2)),"Intra","Inter"),"")</f>
        <v/>
      </c>
      <c r="F650" s="23"/>
      <c r="G650" s="176"/>
      <c r="H650" s="74">
        <f t="shared" si="21"/>
        <v>0</v>
      </c>
      <c r="I650" s="74">
        <f t="shared" si="22"/>
        <v>0</v>
      </c>
      <c r="J650" s="74">
        <f t="shared" si="22"/>
        <v>0</v>
      </c>
    </row>
    <row r="651" spans="1:10">
      <c r="A651" s="183"/>
      <c r="B651" s="184"/>
      <c r="C651" s="185"/>
      <c r="D651" s="21"/>
      <c r="E651" s="71" t="str">
        <f>IF(D651&gt;0,IF((LEFT(D651,2)=LEFT(Data!C$4,2)),"Intra","Inter"),"")</f>
        <v/>
      </c>
      <c r="F651" s="23"/>
      <c r="G651" s="176"/>
      <c r="H651" s="74">
        <f t="shared" si="21"/>
        <v>0</v>
      </c>
      <c r="I651" s="74">
        <f t="shared" si="22"/>
        <v>0</v>
      </c>
      <c r="J651" s="74">
        <f t="shared" si="22"/>
        <v>0</v>
      </c>
    </row>
    <row r="652" spans="1:10">
      <c r="A652" s="183"/>
      <c r="B652" s="184"/>
      <c r="C652" s="185"/>
      <c r="D652" s="21"/>
      <c r="E652" s="71" t="str">
        <f>IF(D652&gt;0,IF((LEFT(D652,2)=LEFT(Data!C$4,2)),"Intra","Inter"),"")</f>
        <v/>
      </c>
      <c r="F652" s="23"/>
      <c r="G652" s="176"/>
      <c r="H652" s="74">
        <f t="shared" si="21"/>
        <v>0</v>
      </c>
      <c r="I652" s="74">
        <f t="shared" si="22"/>
        <v>0</v>
      </c>
      <c r="J652" s="74">
        <f t="shared" si="22"/>
        <v>0</v>
      </c>
    </row>
    <row r="653" spans="1:10">
      <c r="A653" s="183"/>
      <c r="B653" s="184"/>
      <c r="C653" s="185"/>
      <c r="D653" s="21"/>
      <c r="E653" s="71" t="str">
        <f>IF(D653&gt;0,IF((LEFT(D653,2)=LEFT(Data!C$4,2)),"Intra","Inter"),"")</f>
        <v/>
      </c>
      <c r="F653" s="23"/>
      <c r="G653" s="176"/>
      <c r="H653" s="74">
        <f t="shared" si="21"/>
        <v>0</v>
      </c>
      <c r="I653" s="74">
        <f t="shared" si="22"/>
        <v>0</v>
      </c>
      <c r="J653" s="74">
        <f t="shared" si="22"/>
        <v>0</v>
      </c>
    </row>
    <row r="654" spans="1:10">
      <c r="A654" s="183"/>
      <c r="B654" s="184"/>
      <c r="C654" s="185"/>
      <c r="D654" s="21"/>
      <c r="E654" s="71" t="str">
        <f>IF(D654&gt;0,IF((LEFT(D654,2)=LEFT(Data!C$4,2)),"Intra","Inter"),"")</f>
        <v/>
      </c>
      <c r="F654" s="23"/>
      <c r="G654" s="176"/>
      <c r="H654" s="74">
        <f t="shared" si="21"/>
        <v>0</v>
      </c>
      <c r="I654" s="74">
        <f t="shared" si="22"/>
        <v>0</v>
      </c>
      <c r="J654" s="74">
        <f t="shared" si="22"/>
        <v>0</v>
      </c>
    </row>
    <row r="655" spans="1:10">
      <c r="A655" s="183"/>
      <c r="B655" s="184"/>
      <c r="C655" s="185"/>
      <c r="D655" s="21"/>
      <c r="E655" s="71" t="str">
        <f>IF(D655&gt;0,IF((LEFT(D655,2)=LEFT(Data!C$4,2)),"Intra","Inter"),"")</f>
        <v/>
      </c>
      <c r="F655" s="23"/>
      <c r="G655" s="176"/>
      <c r="H655" s="74">
        <f t="shared" si="21"/>
        <v>0</v>
      </c>
      <c r="I655" s="74">
        <f t="shared" si="22"/>
        <v>0</v>
      </c>
      <c r="J655" s="74">
        <f t="shared" si="22"/>
        <v>0</v>
      </c>
    </row>
    <row r="656" spans="1:10">
      <c r="A656" s="183"/>
      <c r="B656" s="184"/>
      <c r="C656" s="185"/>
      <c r="D656" s="21"/>
      <c r="E656" s="71" t="str">
        <f>IF(D656&gt;0,IF((LEFT(D656,2)=LEFT(Data!C$4,2)),"Intra","Inter"),"")</f>
        <v/>
      </c>
      <c r="F656" s="23"/>
      <c r="G656" s="176"/>
      <c r="H656" s="74">
        <f t="shared" si="21"/>
        <v>0</v>
      </c>
      <c r="I656" s="74">
        <f t="shared" si="22"/>
        <v>0</v>
      </c>
      <c r="J656" s="74">
        <f t="shared" si="22"/>
        <v>0</v>
      </c>
    </row>
    <row r="657" spans="1:10">
      <c r="A657" s="183"/>
      <c r="B657" s="184"/>
      <c r="C657" s="185"/>
      <c r="D657" s="21"/>
      <c r="E657" s="71" t="str">
        <f>IF(D657&gt;0,IF((LEFT(D657,2)=LEFT(Data!C$4,2)),"Intra","Inter"),"")</f>
        <v/>
      </c>
      <c r="F657" s="23"/>
      <c r="G657" s="176"/>
      <c r="H657" s="74">
        <f t="shared" si="21"/>
        <v>0</v>
      </c>
      <c r="I657" s="74">
        <f t="shared" si="22"/>
        <v>0</v>
      </c>
      <c r="J657" s="74">
        <f t="shared" si="22"/>
        <v>0</v>
      </c>
    </row>
    <row r="658" spans="1:10">
      <c r="A658" s="183"/>
      <c r="B658" s="184"/>
      <c r="C658" s="185"/>
      <c r="D658" s="21"/>
      <c r="E658" s="71" t="str">
        <f>IF(D658&gt;0,IF((LEFT(D658,2)=LEFT(Data!C$4,2)),"Intra","Inter"),"")</f>
        <v/>
      </c>
      <c r="F658" s="23"/>
      <c r="G658" s="176"/>
      <c r="H658" s="74">
        <f t="shared" si="21"/>
        <v>0</v>
      </c>
      <c r="I658" s="74">
        <f t="shared" si="22"/>
        <v>0</v>
      </c>
      <c r="J658" s="74">
        <f t="shared" si="22"/>
        <v>0</v>
      </c>
    </row>
    <row r="659" spans="1:10">
      <c r="A659" s="183"/>
      <c r="B659" s="184"/>
      <c r="C659" s="185"/>
      <c r="D659" s="21"/>
      <c r="E659" s="71" t="str">
        <f>IF(D659&gt;0,IF((LEFT(D659,2)=LEFT(Data!C$4,2)),"Intra","Inter"),"")</f>
        <v/>
      </c>
      <c r="F659" s="23"/>
      <c r="G659" s="176"/>
      <c r="H659" s="74">
        <f t="shared" si="21"/>
        <v>0</v>
      </c>
      <c r="I659" s="74">
        <f t="shared" si="22"/>
        <v>0</v>
      </c>
      <c r="J659" s="74">
        <f t="shared" si="22"/>
        <v>0</v>
      </c>
    </row>
    <row r="660" spans="1:10">
      <c r="A660" s="183"/>
      <c r="B660" s="184"/>
      <c r="C660" s="185"/>
      <c r="D660" s="21"/>
      <c r="E660" s="71" t="str">
        <f>IF(D660&gt;0,IF((LEFT(D660,2)=LEFT(Data!C$4,2)),"Intra","Inter"),"")</f>
        <v/>
      </c>
      <c r="F660" s="23"/>
      <c r="G660" s="176"/>
      <c r="H660" s="74">
        <f t="shared" si="21"/>
        <v>0</v>
      </c>
      <c r="I660" s="74">
        <f t="shared" si="22"/>
        <v>0</v>
      </c>
      <c r="J660" s="74">
        <f t="shared" si="22"/>
        <v>0</v>
      </c>
    </row>
    <row r="661" spans="1:10">
      <c r="A661" s="183"/>
      <c r="B661" s="184"/>
      <c r="C661" s="185"/>
      <c r="D661" s="21"/>
      <c r="E661" s="71" t="str">
        <f>IF(D661&gt;0,IF((LEFT(D661,2)=LEFT(Data!C$4,2)),"Intra","Inter"),"")</f>
        <v/>
      </c>
      <c r="F661" s="23"/>
      <c r="G661" s="176"/>
      <c r="H661" s="74">
        <f t="shared" si="21"/>
        <v>0</v>
      </c>
      <c r="I661" s="74">
        <f t="shared" si="22"/>
        <v>0</v>
      </c>
      <c r="J661" s="74">
        <f t="shared" si="22"/>
        <v>0</v>
      </c>
    </row>
    <row r="662" spans="1:10">
      <c r="A662" s="183"/>
      <c r="B662" s="184"/>
      <c r="C662" s="185"/>
      <c r="D662" s="21"/>
      <c r="E662" s="71" t="str">
        <f>IF(D662&gt;0,IF((LEFT(D662,2)=LEFT(Data!C$4,2)),"Intra","Inter"),"")</f>
        <v/>
      </c>
      <c r="F662" s="23"/>
      <c r="G662" s="176"/>
      <c r="H662" s="74">
        <f t="shared" si="21"/>
        <v>0</v>
      </c>
      <c r="I662" s="74">
        <f t="shared" si="22"/>
        <v>0</v>
      </c>
      <c r="J662" s="74">
        <f t="shared" si="22"/>
        <v>0</v>
      </c>
    </row>
    <row r="663" spans="1:10">
      <c r="A663" s="183"/>
      <c r="B663" s="184"/>
      <c r="C663" s="185"/>
      <c r="D663" s="21"/>
      <c r="E663" s="71" t="str">
        <f>IF(D663&gt;0,IF((LEFT(D663,2)=LEFT(Data!C$4,2)),"Intra","Inter"),"")</f>
        <v/>
      </c>
      <c r="F663" s="23"/>
      <c r="G663" s="176"/>
      <c r="H663" s="74">
        <f t="shared" si="21"/>
        <v>0</v>
      </c>
      <c r="I663" s="74">
        <f t="shared" si="22"/>
        <v>0</v>
      </c>
      <c r="J663" s="74">
        <f t="shared" si="22"/>
        <v>0</v>
      </c>
    </row>
    <row r="664" spans="1:10">
      <c r="A664" s="183"/>
      <c r="B664" s="184"/>
      <c r="C664" s="185"/>
      <c r="D664" s="21"/>
      <c r="E664" s="71" t="str">
        <f>IF(D664&gt;0,IF((LEFT(D664,2)=LEFT(Data!C$4,2)),"Intra","Inter"),"")</f>
        <v/>
      </c>
      <c r="F664" s="23"/>
      <c r="G664" s="176"/>
      <c r="H664" s="74">
        <f t="shared" si="21"/>
        <v>0</v>
      </c>
      <c r="I664" s="74">
        <f t="shared" si="22"/>
        <v>0</v>
      </c>
      <c r="J664" s="74">
        <f t="shared" si="22"/>
        <v>0</v>
      </c>
    </row>
    <row r="665" spans="1:10">
      <c r="A665" s="183"/>
      <c r="B665" s="184"/>
      <c r="C665" s="185"/>
      <c r="D665" s="21"/>
      <c r="E665" s="71" t="str">
        <f>IF(D665&gt;0,IF((LEFT(D665,2)=LEFT(Data!C$4,2)),"Intra","Inter"),"")</f>
        <v/>
      </c>
      <c r="F665" s="23"/>
      <c r="G665" s="176"/>
      <c r="H665" s="74">
        <f t="shared" si="21"/>
        <v>0</v>
      </c>
      <c r="I665" s="74">
        <f t="shared" si="22"/>
        <v>0</v>
      </c>
      <c r="J665" s="74">
        <f t="shared" si="22"/>
        <v>0</v>
      </c>
    </row>
    <row r="666" spans="1:10">
      <c r="A666" s="183"/>
      <c r="B666" s="184"/>
      <c r="C666" s="185"/>
      <c r="D666" s="21"/>
      <c r="E666" s="71" t="str">
        <f>IF(D666&gt;0,IF((LEFT(D666,2)=LEFT(Data!C$4,2)),"Intra","Inter"),"")</f>
        <v/>
      </c>
      <c r="F666" s="23"/>
      <c r="G666" s="176"/>
      <c r="H666" s="74">
        <f t="shared" si="21"/>
        <v>0</v>
      </c>
      <c r="I666" s="74">
        <f t="shared" si="22"/>
        <v>0</v>
      </c>
      <c r="J666" s="74">
        <f t="shared" si="22"/>
        <v>0</v>
      </c>
    </row>
    <row r="667" spans="1:10">
      <c r="A667" s="183"/>
      <c r="B667" s="184"/>
      <c r="C667" s="185"/>
      <c r="D667" s="21"/>
      <c r="E667" s="71" t="str">
        <f>IF(D667&gt;0,IF((LEFT(D667,2)=LEFT(Data!C$4,2)),"Intra","Inter"),"")</f>
        <v/>
      </c>
      <c r="F667" s="23"/>
      <c r="G667" s="176"/>
      <c r="H667" s="74">
        <f t="shared" si="21"/>
        <v>0</v>
      </c>
      <c r="I667" s="74">
        <f t="shared" si="22"/>
        <v>0</v>
      </c>
      <c r="J667" s="74">
        <f t="shared" si="22"/>
        <v>0</v>
      </c>
    </row>
    <row r="668" spans="1:10">
      <c r="A668" s="183"/>
      <c r="B668" s="184"/>
      <c r="C668" s="185"/>
      <c r="D668" s="21"/>
      <c r="E668" s="71" t="str">
        <f>IF(D668&gt;0,IF((LEFT(D668,2)=LEFT(Data!C$4,2)),"Intra","Inter"),"")</f>
        <v/>
      </c>
      <c r="F668" s="23"/>
      <c r="G668" s="176"/>
      <c r="H668" s="74">
        <f t="shared" si="21"/>
        <v>0</v>
      </c>
      <c r="I668" s="74">
        <f t="shared" si="22"/>
        <v>0</v>
      </c>
      <c r="J668" s="74">
        <f t="shared" si="22"/>
        <v>0</v>
      </c>
    </row>
    <row r="669" spans="1:10">
      <c r="A669" s="183"/>
      <c r="B669" s="184"/>
      <c r="C669" s="185"/>
      <c r="D669" s="21"/>
      <c r="E669" s="71" t="str">
        <f>IF(D669&gt;0,IF((LEFT(D669,2)=LEFT(Data!C$4,2)),"Intra","Inter"),"")</f>
        <v/>
      </c>
      <c r="F669" s="23"/>
      <c r="G669" s="176"/>
      <c r="H669" s="74">
        <f t="shared" si="21"/>
        <v>0</v>
      </c>
      <c r="I669" s="74">
        <f t="shared" si="22"/>
        <v>0</v>
      </c>
      <c r="J669" s="74">
        <f t="shared" si="22"/>
        <v>0</v>
      </c>
    </row>
    <row r="670" spans="1:10">
      <c r="A670" s="183"/>
      <c r="B670" s="184"/>
      <c r="C670" s="185"/>
      <c r="D670" s="21"/>
      <c r="E670" s="71" t="str">
        <f>IF(D670&gt;0,IF((LEFT(D670,2)=LEFT(Data!C$4,2)),"Intra","Inter"),"")</f>
        <v/>
      </c>
      <c r="F670" s="23"/>
      <c r="G670" s="176"/>
      <c r="H670" s="74">
        <f t="shared" si="21"/>
        <v>0</v>
      </c>
      <c r="I670" s="74">
        <f t="shared" si="22"/>
        <v>0</v>
      </c>
      <c r="J670" s="74">
        <f t="shared" si="22"/>
        <v>0</v>
      </c>
    </row>
    <row r="671" spans="1:10">
      <c r="A671" s="183"/>
      <c r="B671" s="184"/>
      <c r="C671" s="185"/>
      <c r="D671" s="21"/>
      <c r="E671" s="71" t="str">
        <f>IF(D671&gt;0,IF((LEFT(D671,2)=LEFT(Data!C$4,2)),"Intra","Inter"),"")</f>
        <v/>
      </c>
      <c r="F671" s="23"/>
      <c r="G671" s="176"/>
      <c r="H671" s="74">
        <f t="shared" si="21"/>
        <v>0</v>
      </c>
      <c r="I671" s="74">
        <f t="shared" si="22"/>
        <v>0</v>
      </c>
      <c r="J671" s="74">
        <f t="shared" si="22"/>
        <v>0</v>
      </c>
    </row>
    <row r="672" spans="1:10">
      <c r="A672" s="183"/>
      <c r="B672" s="184"/>
      <c r="C672" s="185"/>
      <c r="D672" s="21"/>
      <c r="E672" s="71" t="str">
        <f>IF(D672&gt;0,IF((LEFT(D672,2)=LEFT(Data!C$4,2)),"Intra","Inter"),"")</f>
        <v/>
      </c>
      <c r="F672" s="23"/>
      <c r="G672" s="176"/>
      <c r="H672" s="74">
        <f t="shared" si="21"/>
        <v>0</v>
      </c>
      <c r="I672" s="74">
        <f t="shared" si="22"/>
        <v>0</v>
      </c>
      <c r="J672" s="74">
        <f t="shared" si="22"/>
        <v>0</v>
      </c>
    </row>
    <row r="673" spans="1:10">
      <c r="A673" s="183"/>
      <c r="B673" s="184"/>
      <c r="C673" s="185"/>
      <c r="D673" s="21"/>
      <c r="E673" s="71" t="str">
        <f>IF(D673&gt;0,IF((LEFT(D673,2)=LEFT(Data!C$4,2)),"Intra","Inter"),"")</f>
        <v/>
      </c>
      <c r="F673" s="23"/>
      <c r="G673" s="176"/>
      <c r="H673" s="74">
        <f t="shared" si="21"/>
        <v>0</v>
      </c>
      <c r="I673" s="74">
        <f t="shared" si="22"/>
        <v>0</v>
      </c>
      <c r="J673" s="74">
        <f t="shared" si="22"/>
        <v>0</v>
      </c>
    </row>
    <row r="674" spans="1:10">
      <c r="A674" s="183"/>
      <c r="B674" s="184"/>
      <c r="C674" s="185"/>
      <c r="D674" s="21"/>
      <c r="E674" s="71" t="str">
        <f>IF(D674&gt;0,IF((LEFT(D674,2)=LEFT(Data!C$4,2)),"Intra","Inter"),"")</f>
        <v/>
      </c>
      <c r="F674" s="23"/>
      <c r="G674" s="176"/>
      <c r="H674" s="74">
        <f t="shared" si="21"/>
        <v>0</v>
      </c>
      <c r="I674" s="74">
        <f t="shared" si="22"/>
        <v>0</v>
      </c>
      <c r="J674" s="74">
        <f t="shared" si="22"/>
        <v>0</v>
      </c>
    </row>
    <row r="675" spans="1:10">
      <c r="A675" s="183"/>
      <c r="B675" s="184"/>
      <c r="C675" s="185"/>
      <c r="D675" s="21"/>
      <c r="E675" s="71" t="str">
        <f>IF(D675&gt;0,IF((LEFT(D675,2)=LEFT(Data!C$4,2)),"Intra","Inter"),"")</f>
        <v/>
      </c>
      <c r="F675" s="23"/>
      <c r="G675" s="176"/>
      <c r="H675" s="74">
        <f t="shared" si="21"/>
        <v>0</v>
      </c>
      <c r="I675" s="74">
        <f t="shared" si="22"/>
        <v>0</v>
      </c>
      <c r="J675" s="74">
        <f t="shared" si="22"/>
        <v>0</v>
      </c>
    </row>
    <row r="676" spans="1:10">
      <c r="A676" s="183"/>
      <c r="B676" s="184"/>
      <c r="C676" s="185"/>
      <c r="D676" s="21"/>
      <c r="E676" s="71" t="str">
        <f>IF(D676&gt;0,IF((LEFT(D676,2)=LEFT(Data!C$4,2)),"Intra","Inter"),"")</f>
        <v/>
      </c>
      <c r="F676" s="23"/>
      <c r="G676" s="176"/>
      <c r="H676" s="74">
        <f t="shared" si="21"/>
        <v>0</v>
      </c>
      <c r="I676" s="74">
        <f t="shared" si="22"/>
        <v>0</v>
      </c>
      <c r="J676" s="74">
        <f t="shared" si="22"/>
        <v>0</v>
      </c>
    </row>
    <row r="677" spans="1:10">
      <c r="A677" s="183"/>
      <c r="B677" s="184"/>
      <c r="C677" s="185"/>
      <c r="D677" s="21"/>
      <c r="E677" s="71" t="str">
        <f>IF(D677&gt;0,IF((LEFT(D677,2)=LEFT(Data!C$4,2)),"Intra","Inter"),"")</f>
        <v/>
      </c>
      <c r="F677" s="23"/>
      <c r="G677" s="176"/>
      <c r="H677" s="74">
        <f t="shared" si="21"/>
        <v>0</v>
      </c>
      <c r="I677" s="74">
        <f t="shared" si="22"/>
        <v>0</v>
      </c>
      <c r="J677" s="74">
        <f t="shared" si="22"/>
        <v>0</v>
      </c>
    </row>
    <row r="678" spans="1:10">
      <c r="A678" s="183"/>
      <c r="B678" s="184"/>
      <c r="C678" s="185"/>
      <c r="D678" s="21"/>
      <c r="E678" s="71" t="str">
        <f>IF(D678&gt;0,IF((LEFT(D678,2)=LEFT(Data!C$4,2)),"Intra","Inter"),"")</f>
        <v/>
      </c>
      <c r="F678" s="23"/>
      <c r="G678" s="176"/>
      <c r="H678" s="74">
        <f t="shared" si="21"/>
        <v>0</v>
      </c>
      <c r="I678" s="74">
        <f t="shared" si="22"/>
        <v>0</v>
      </c>
      <c r="J678" s="74">
        <f t="shared" si="22"/>
        <v>0</v>
      </c>
    </row>
    <row r="679" spans="1:10">
      <c r="A679" s="183"/>
      <c r="B679" s="184"/>
      <c r="C679" s="185"/>
      <c r="D679" s="21"/>
      <c r="E679" s="71" t="str">
        <f>IF(D679&gt;0,IF((LEFT(D679,2)=LEFT(Data!C$4,2)),"Intra","Inter"),"")</f>
        <v/>
      </c>
      <c r="F679" s="23"/>
      <c r="G679" s="176"/>
      <c r="H679" s="74">
        <f t="shared" si="21"/>
        <v>0</v>
      </c>
      <c r="I679" s="74">
        <f t="shared" si="22"/>
        <v>0</v>
      </c>
      <c r="J679" s="74">
        <f t="shared" si="22"/>
        <v>0</v>
      </c>
    </row>
    <row r="680" spans="1:10">
      <c r="A680" s="183"/>
      <c r="B680" s="184"/>
      <c r="C680" s="185"/>
      <c r="D680" s="21"/>
      <c r="E680" s="71" t="str">
        <f>IF(D680&gt;0,IF((LEFT(D680,2)=LEFT(Data!C$4,2)),"Intra","Inter"),"")</f>
        <v/>
      </c>
      <c r="F680" s="23"/>
      <c r="G680" s="176"/>
      <c r="H680" s="74">
        <f t="shared" si="21"/>
        <v>0</v>
      </c>
      <c r="I680" s="74">
        <f t="shared" si="22"/>
        <v>0</v>
      </c>
      <c r="J680" s="74">
        <f t="shared" si="22"/>
        <v>0</v>
      </c>
    </row>
    <row r="681" spans="1:10">
      <c r="A681" s="183"/>
      <c r="B681" s="184"/>
      <c r="C681" s="185"/>
      <c r="D681" s="21"/>
      <c r="E681" s="71" t="str">
        <f>IF(D681&gt;0,IF((LEFT(D681,2)=LEFT(Data!C$4,2)),"Intra","Inter"),"")</f>
        <v/>
      </c>
      <c r="F681" s="23"/>
      <c r="G681" s="176"/>
      <c r="H681" s="74">
        <f t="shared" si="21"/>
        <v>0</v>
      </c>
      <c r="I681" s="74">
        <f t="shared" si="22"/>
        <v>0</v>
      </c>
      <c r="J681" s="74">
        <f t="shared" si="22"/>
        <v>0</v>
      </c>
    </row>
    <row r="682" spans="1:10">
      <c r="A682" s="183"/>
      <c r="B682" s="184"/>
      <c r="C682" s="185"/>
      <c r="D682" s="21"/>
      <c r="E682" s="71" t="str">
        <f>IF(D682&gt;0,IF((LEFT(D682,2)=LEFT(Data!C$4,2)),"Intra","Inter"),"")</f>
        <v/>
      </c>
      <c r="F682" s="23"/>
      <c r="G682" s="176"/>
      <c r="H682" s="74">
        <f t="shared" si="21"/>
        <v>0</v>
      </c>
      <c r="I682" s="74">
        <f t="shared" si="22"/>
        <v>0</v>
      </c>
      <c r="J682" s="74">
        <f t="shared" si="22"/>
        <v>0</v>
      </c>
    </row>
    <row r="683" spans="1:10">
      <c r="A683" s="183"/>
      <c r="B683" s="184"/>
      <c r="C683" s="185"/>
      <c r="D683" s="21"/>
      <c r="E683" s="71" t="str">
        <f>IF(D683&gt;0,IF((LEFT(D683,2)=LEFT(Data!C$4,2)),"Intra","Inter"),"")</f>
        <v/>
      </c>
      <c r="F683" s="23"/>
      <c r="G683" s="176"/>
      <c r="H683" s="74">
        <f t="shared" si="21"/>
        <v>0</v>
      </c>
      <c r="I683" s="74">
        <f t="shared" si="22"/>
        <v>0</v>
      </c>
      <c r="J683" s="74">
        <f t="shared" si="22"/>
        <v>0</v>
      </c>
    </row>
    <row r="684" spans="1:10">
      <c r="A684" s="183"/>
      <c r="B684" s="184"/>
      <c r="C684" s="185"/>
      <c r="D684" s="21"/>
      <c r="E684" s="71" t="str">
        <f>IF(D684&gt;0,IF((LEFT(D684,2)=LEFT(Data!C$4,2)),"Intra","Inter"),"")</f>
        <v/>
      </c>
      <c r="F684" s="23"/>
      <c r="G684" s="176"/>
      <c r="H684" s="74">
        <f t="shared" si="21"/>
        <v>0</v>
      </c>
      <c r="I684" s="74">
        <f t="shared" si="22"/>
        <v>0</v>
      </c>
      <c r="J684" s="74">
        <f t="shared" si="22"/>
        <v>0</v>
      </c>
    </row>
    <row r="685" spans="1:10">
      <c r="A685" s="183"/>
      <c r="B685" s="184"/>
      <c r="C685" s="185"/>
      <c r="D685" s="21"/>
      <c r="E685" s="71" t="str">
        <f>IF(D685&gt;0,IF((LEFT(D685,2)=LEFT(Data!C$4,2)),"Intra","Inter"),"")</f>
        <v/>
      </c>
      <c r="F685" s="23"/>
      <c r="G685" s="176"/>
      <c r="H685" s="74">
        <f t="shared" si="21"/>
        <v>0</v>
      </c>
      <c r="I685" s="74">
        <f t="shared" si="22"/>
        <v>0</v>
      </c>
      <c r="J685" s="74">
        <f t="shared" si="22"/>
        <v>0</v>
      </c>
    </row>
    <row r="686" spans="1:10">
      <c r="A686" s="183"/>
      <c r="B686" s="184"/>
      <c r="C686" s="185"/>
      <c r="D686" s="21"/>
      <c r="E686" s="71" t="str">
        <f>IF(D686&gt;0,IF((LEFT(D686,2)=LEFT(Data!C$4,2)),"Intra","Inter"),"")</f>
        <v/>
      </c>
      <c r="F686" s="23"/>
      <c r="G686" s="176"/>
      <c r="H686" s="74">
        <f t="shared" si="21"/>
        <v>0</v>
      </c>
      <c r="I686" s="74">
        <f t="shared" si="22"/>
        <v>0</v>
      </c>
      <c r="J686" s="74">
        <f t="shared" si="22"/>
        <v>0</v>
      </c>
    </row>
    <row r="687" spans="1:10">
      <c r="A687" s="183"/>
      <c r="B687" s="184"/>
      <c r="C687" s="185"/>
      <c r="D687" s="21"/>
      <c r="E687" s="71" t="str">
        <f>IF(D687&gt;0,IF((LEFT(D687,2)=LEFT(Data!C$4,2)),"Intra","Inter"),"")</f>
        <v/>
      </c>
      <c r="F687" s="23"/>
      <c r="G687" s="176"/>
      <c r="H687" s="74">
        <f t="shared" si="21"/>
        <v>0</v>
      </c>
      <c r="I687" s="74">
        <f t="shared" si="22"/>
        <v>0</v>
      </c>
      <c r="J687" s="74">
        <f t="shared" si="22"/>
        <v>0</v>
      </c>
    </row>
    <row r="688" spans="1:10">
      <c r="A688" s="183"/>
      <c r="B688" s="184"/>
      <c r="C688" s="185"/>
      <c r="D688" s="21"/>
      <c r="E688" s="71" t="str">
        <f>IF(D688&gt;0,IF((LEFT(D688,2)=LEFT(Data!C$4,2)),"Intra","Inter"),"")</f>
        <v/>
      </c>
      <c r="F688" s="23"/>
      <c r="G688" s="176"/>
      <c r="H688" s="74">
        <f t="shared" si="21"/>
        <v>0</v>
      </c>
      <c r="I688" s="74">
        <f t="shared" si="22"/>
        <v>0</v>
      </c>
      <c r="J688" s="74">
        <f t="shared" si="22"/>
        <v>0</v>
      </c>
    </row>
    <row r="689" spans="1:10">
      <c r="A689" s="183"/>
      <c r="B689" s="184"/>
      <c r="C689" s="185"/>
      <c r="D689" s="21"/>
      <c r="E689" s="71" t="str">
        <f>IF(D689&gt;0,IF((LEFT(D689,2)=LEFT(Data!C$4,2)),"Intra","Inter"),"")</f>
        <v/>
      </c>
      <c r="F689" s="23"/>
      <c r="G689" s="176"/>
      <c r="H689" s="74">
        <f t="shared" si="21"/>
        <v>0</v>
      </c>
      <c r="I689" s="74">
        <f t="shared" si="22"/>
        <v>0</v>
      </c>
      <c r="J689" s="74">
        <f t="shared" si="22"/>
        <v>0</v>
      </c>
    </row>
    <row r="690" spans="1:10">
      <c r="A690" s="183"/>
      <c r="B690" s="184"/>
      <c r="C690" s="185"/>
      <c r="D690" s="21"/>
      <c r="E690" s="71" t="str">
        <f>IF(D690&gt;0,IF((LEFT(D690,2)=LEFT(Data!C$4,2)),"Intra","Inter"),"")</f>
        <v/>
      </c>
      <c r="F690" s="23"/>
      <c r="G690" s="176"/>
      <c r="H690" s="74">
        <f t="shared" si="21"/>
        <v>0</v>
      </c>
      <c r="I690" s="74">
        <f t="shared" si="22"/>
        <v>0</v>
      </c>
      <c r="J690" s="74">
        <f t="shared" si="22"/>
        <v>0</v>
      </c>
    </row>
    <row r="691" spans="1:10">
      <c r="A691" s="183"/>
      <c r="B691" s="184"/>
      <c r="C691" s="185"/>
      <c r="D691" s="21"/>
      <c r="E691" s="71" t="str">
        <f>IF(D691&gt;0,IF((LEFT(D691,2)=LEFT(Data!C$4,2)),"Intra","Inter"),"")</f>
        <v/>
      </c>
      <c r="F691" s="23"/>
      <c r="G691" s="176"/>
      <c r="H691" s="74">
        <f t="shared" si="21"/>
        <v>0</v>
      </c>
      <c r="I691" s="74">
        <f t="shared" si="22"/>
        <v>0</v>
      </c>
      <c r="J691" s="74">
        <f t="shared" si="22"/>
        <v>0</v>
      </c>
    </row>
    <row r="692" spans="1:10">
      <c r="A692" s="183"/>
      <c r="B692" s="184"/>
      <c r="C692" s="185"/>
      <c r="D692" s="21"/>
      <c r="E692" s="71" t="str">
        <f>IF(D692&gt;0,IF((LEFT(D692,2)=LEFT(Data!C$4,2)),"Intra","Inter"),"")</f>
        <v/>
      </c>
      <c r="F692" s="23"/>
      <c r="G692" s="176"/>
      <c r="H692" s="74">
        <f t="shared" si="21"/>
        <v>0</v>
      </c>
      <c r="I692" s="74">
        <f t="shared" si="22"/>
        <v>0</v>
      </c>
      <c r="J692" s="74">
        <f t="shared" si="22"/>
        <v>0</v>
      </c>
    </row>
    <row r="693" spans="1:10">
      <c r="A693" s="183"/>
      <c r="B693" s="184"/>
      <c r="C693" s="185"/>
      <c r="D693" s="21"/>
      <c r="E693" s="71" t="str">
        <f>IF(D693&gt;0,IF((LEFT(D693,2)=LEFT(Data!C$4,2)),"Intra","Inter"),"")</f>
        <v/>
      </c>
      <c r="F693" s="23"/>
      <c r="G693" s="176"/>
      <c r="H693" s="74">
        <f t="shared" si="21"/>
        <v>0</v>
      </c>
      <c r="I693" s="74">
        <f t="shared" si="22"/>
        <v>0</v>
      </c>
      <c r="J693" s="74">
        <f t="shared" si="22"/>
        <v>0</v>
      </c>
    </row>
    <row r="694" spans="1:10">
      <c r="A694" s="183"/>
      <c r="B694" s="184"/>
      <c r="C694" s="185"/>
      <c r="D694" s="21"/>
      <c r="E694" s="71" t="str">
        <f>IF(D694&gt;0,IF((LEFT(D694,2)=LEFT(Data!C$4,2)),"Intra","Inter"),"")</f>
        <v/>
      </c>
      <c r="F694" s="23"/>
      <c r="G694" s="176"/>
      <c r="H694" s="74">
        <f t="shared" si="21"/>
        <v>0</v>
      </c>
      <c r="I694" s="74">
        <f t="shared" si="22"/>
        <v>0</v>
      </c>
      <c r="J694" s="74">
        <f t="shared" si="22"/>
        <v>0</v>
      </c>
    </row>
    <row r="695" spans="1:10">
      <c r="A695" s="183"/>
      <c r="B695" s="184"/>
      <c r="C695" s="185"/>
      <c r="D695" s="21"/>
      <c r="E695" s="71" t="str">
        <f>IF(D695&gt;0,IF((LEFT(D695,2)=LEFT(Data!C$4,2)),"Intra","Inter"),"")</f>
        <v/>
      </c>
      <c r="F695" s="23"/>
      <c r="G695" s="176"/>
      <c r="H695" s="74">
        <f t="shared" si="21"/>
        <v>0</v>
      </c>
      <c r="I695" s="74">
        <f t="shared" si="22"/>
        <v>0</v>
      </c>
      <c r="J695" s="74">
        <f t="shared" si="22"/>
        <v>0</v>
      </c>
    </row>
    <row r="696" spans="1:10">
      <c r="A696" s="183"/>
      <c r="B696" s="184"/>
      <c r="C696" s="185"/>
      <c r="D696" s="21"/>
      <c r="E696" s="71" t="str">
        <f>IF(D696&gt;0,IF((LEFT(D696,2)=LEFT(Data!C$4,2)),"Intra","Inter"),"")</f>
        <v/>
      </c>
      <c r="F696" s="23"/>
      <c r="G696" s="176"/>
      <c r="H696" s="74">
        <f t="shared" si="21"/>
        <v>0</v>
      </c>
      <c r="I696" s="74">
        <f t="shared" si="22"/>
        <v>0</v>
      </c>
      <c r="J696" s="74">
        <f t="shared" si="22"/>
        <v>0</v>
      </c>
    </row>
    <row r="697" spans="1:10">
      <c r="A697" s="183"/>
      <c r="B697" s="184"/>
      <c r="C697" s="185"/>
      <c r="D697" s="21"/>
      <c r="E697" s="71" t="str">
        <f>IF(D697&gt;0,IF((LEFT(D697,2)=LEFT(Data!C$4,2)),"Intra","Inter"),"")</f>
        <v/>
      </c>
      <c r="F697" s="23"/>
      <c r="G697" s="176"/>
      <c r="H697" s="74">
        <f t="shared" si="21"/>
        <v>0</v>
      </c>
      <c r="I697" s="74">
        <f t="shared" si="22"/>
        <v>0</v>
      </c>
      <c r="J697" s="74">
        <f t="shared" si="22"/>
        <v>0</v>
      </c>
    </row>
    <row r="698" spans="1:10">
      <c r="A698" s="183"/>
      <c r="B698" s="184"/>
      <c r="C698" s="185"/>
      <c r="D698" s="21"/>
      <c r="E698" s="71" t="str">
        <f>IF(D698&gt;0,IF((LEFT(D698,2)=LEFT(Data!C$4,2)),"Intra","Inter"),"")</f>
        <v/>
      </c>
      <c r="F698" s="23"/>
      <c r="G698" s="176"/>
      <c r="H698" s="74">
        <f t="shared" si="21"/>
        <v>0</v>
      </c>
      <c r="I698" s="74">
        <f t="shared" si="22"/>
        <v>0</v>
      </c>
      <c r="J698" s="74">
        <f t="shared" si="22"/>
        <v>0</v>
      </c>
    </row>
    <row r="699" spans="1:10">
      <c r="A699" s="183"/>
      <c r="B699" s="184"/>
      <c r="C699" s="185"/>
      <c r="D699" s="21"/>
      <c r="E699" s="71" t="str">
        <f>IF(D699&gt;0,IF((LEFT(D699,2)=LEFT(Data!C$4,2)),"Intra","Inter"),"")</f>
        <v/>
      </c>
      <c r="F699" s="23"/>
      <c r="G699" s="176"/>
      <c r="H699" s="74">
        <f t="shared" si="21"/>
        <v>0</v>
      </c>
      <c r="I699" s="74">
        <f t="shared" si="22"/>
        <v>0</v>
      </c>
      <c r="J699" s="74">
        <f t="shared" si="22"/>
        <v>0</v>
      </c>
    </row>
    <row r="700" spans="1:10">
      <c r="A700" s="183"/>
      <c r="B700" s="184"/>
      <c r="C700" s="185"/>
      <c r="D700" s="21"/>
      <c r="E700" s="71" t="str">
        <f>IF(D700&gt;0,IF((LEFT(D700,2)=LEFT(Data!C$4,2)),"Intra","Inter"),"")</f>
        <v/>
      </c>
      <c r="F700" s="23"/>
      <c r="G700" s="176"/>
      <c r="H700" s="74">
        <f t="shared" si="21"/>
        <v>0</v>
      </c>
      <c r="I700" s="74">
        <f t="shared" si="22"/>
        <v>0</v>
      </c>
      <c r="J700" s="74">
        <f t="shared" si="22"/>
        <v>0</v>
      </c>
    </row>
    <row r="701" spans="1:10">
      <c r="A701" s="183"/>
      <c r="B701" s="184"/>
      <c r="C701" s="185"/>
      <c r="D701" s="21"/>
      <c r="E701" s="71" t="str">
        <f>IF(D701&gt;0,IF((LEFT(D701,2)=LEFT(Data!C$4,2)),"Intra","Inter"),"")</f>
        <v/>
      </c>
      <c r="F701" s="23"/>
      <c r="G701" s="176"/>
      <c r="H701" s="74">
        <f t="shared" si="21"/>
        <v>0</v>
      </c>
      <c r="I701" s="74">
        <f t="shared" si="22"/>
        <v>0</v>
      </c>
      <c r="J701" s="74">
        <f t="shared" si="22"/>
        <v>0</v>
      </c>
    </row>
    <row r="702" spans="1:10">
      <c r="A702" s="183"/>
      <c r="B702" s="184"/>
      <c r="C702" s="185"/>
      <c r="D702" s="21"/>
      <c r="E702" s="71" t="str">
        <f>IF(D702&gt;0,IF((LEFT(D702,2)=LEFT(Data!C$4,2)),"Intra","Inter"),"")</f>
        <v/>
      </c>
      <c r="F702" s="23"/>
      <c r="G702" s="176"/>
      <c r="H702" s="74">
        <f t="shared" si="21"/>
        <v>0</v>
      </c>
      <c r="I702" s="74">
        <f t="shared" si="22"/>
        <v>0</v>
      </c>
      <c r="J702" s="74">
        <f t="shared" si="22"/>
        <v>0</v>
      </c>
    </row>
    <row r="703" spans="1:10">
      <c r="A703" s="183"/>
      <c r="B703" s="184"/>
      <c r="C703" s="185"/>
      <c r="D703" s="21"/>
      <c r="E703" s="71" t="str">
        <f>IF(D703&gt;0,IF((LEFT(D703,2)=LEFT(Data!C$4,2)),"Intra","Inter"),"")</f>
        <v/>
      </c>
      <c r="F703" s="23"/>
      <c r="G703" s="176"/>
      <c r="H703" s="74">
        <f t="shared" si="21"/>
        <v>0</v>
      </c>
      <c r="I703" s="74">
        <f t="shared" si="22"/>
        <v>0</v>
      </c>
      <c r="J703" s="74">
        <f t="shared" si="22"/>
        <v>0</v>
      </c>
    </row>
    <row r="704" spans="1:10">
      <c r="A704" s="183"/>
      <c r="B704" s="184"/>
      <c r="C704" s="185"/>
      <c r="D704" s="21"/>
      <c r="E704" s="71" t="str">
        <f>IF(D704&gt;0,IF((LEFT(D704,2)=LEFT(Data!C$4,2)),"Intra","Inter"),"")</f>
        <v/>
      </c>
      <c r="F704" s="23"/>
      <c r="G704" s="176"/>
      <c r="H704" s="74">
        <f t="shared" si="21"/>
        <v>0</v>
      </c>
      <c r="I704" s="74">
        <f t="shared" si="22"/>
        <v>0</v>
      </c>
      <c r="J704" s="74">
        <f t="shared" si="22"/>
        <v>0</v>
      </c>
    </row>
    <row r="705" spans="1:10">
      <c r="A705" s="183"/>
      <c r="B705" s="184"/>
      <c r="C705" s="185"/>
      <c r="D705" s="21"/>
      <c r="E705" s="71" t="str">
        <f>IF(D705&gt;0,IF((LEFT(D705,2)=LEFT(Data!C$4,2)),"Intra","Inter"),"")</f>
        <v/>
      </c>
      <c r="F705" s="23"/>
      <c r="G705" s="176"/>
      <c r="H705" s="74">
        <f t="shared" si="21"/>
        <v>0</v>
      </c>
      <c r="I705" s="74">
        <f t="shared" si="22"/>
        <v>0</v>
      </c>
      <c r="J705" s="74">
        <f t="shared" si="22"/>
        <v>0</v>
      </c>
    </row>
    <row r="706" spans="1:10">
      <c r="A706" s="183"/>
      <c r="B706" s="184"/>
      <c r="C706" s="185"/>
      <c r="D706" s="21"/>
      <c r="E706" s="71" t="str">
        <f>IF(D706&gt;0,IF((LEFT(D706,2)=LEFT(Data!C$4,2)),"Intra","Inter"),"")</f>
        <v/>
      </c>
      <c r="F706" s="23"/>
      <c r="G706" s="176"/>
      <c r="H706" s="74">
        <f t="shared" si="21"/>
        <v>0</v>
      </c>
      <c r="I706" s="74">
        <f t="shared" si="22"/>
        <v>0</v>
      </c>
      <c r="J706" s="74">
        <f t="shared" si="22"/>
        <v>0</v>
      </c>
    </row>
    <row r="707" spans="1:10">
      <c r="A707" s="183"/>
      <c r="B707" s="184"/>
      <c r="C707" s="185"/>
      <c r="D707" s="21"/>
      <c r="E707" s="71" t="str">
        <f>IF(D707&gt;0,IF((LEFT(D707,2)=LEFT(Data!C$4,2)),"Intra","Inter"),"")</f>
        <v/>
      </c>
      <c r="F707" s="23"/>
      <c r="G707" s="176"/>
      <c r="H707" s="74">
        <f t="shared" si="21"/>
        <v>0</v>
      </c>
      <c r="I707" s="74">
        <f t="shared" si="22"/>
        <v>0</v>
      </c>
      <c r="J707" s="74">
        <f t="shared" si="22"/>
        <v>0</v>
      </c>
    </row>
    <row r="708" spans="1:10">
      <c r="A708" s="183"/>
      <c r="B708" s="184"/>
      <c r="C708" s="185"/>
      <c r="D708" s="21"/>
      <c r="E708" s="71" t="str">
        <f>IF(D708&gt;0,IF((LEFT(D708,2)=LEFT(Data!C$4,2)),"Intra","Inter"),"")</f>
        <v/>
      </c>
      <c r="F708" s="23"/>
      <c r="G708" s="176"/>
      <c r="H708" s="74">
        <f t="shared" si="21"/>
        <v>0</v>
      </c>
      <c r="I708" s="74">
        <f t="shared" si="22"/>
        <v>0</v>
      </c>
      <c r="J708" s="74">
        <f t="shared" si="22"/>
        <v>0</v>
      </c>
    </row>
    <row r="709" spans="1:10">
      <c r="A709" s="183"/>
      <c r="B709" s="184"/>
      <c r="C709" s="185"/>
      <c r="D709" s="21"/>
      <c r="E709" s="71" t="str">
        <f>IF(D709&gt;0,IF((LEFT(D709,2)=LEFT(Data!C$4,2)),"Intra","Inter"),"")</f>
        <v/>
      </c>
      <c r="F709" s="23"/>
      <c r="G709" s="176"/>
      <c r="H709" s="74">
        <f t="shared" si="21"/>
        <v>0</v>
      </c>
      <c r="I709" s="74">
        <f t="shared" si="22"/>
        <v>0</v>
      </c>
      <c r="J709" s="74">
        <f t="shared" si="22"/>
        <v>0</v>
      </c>
    </row>
    <row r="710" spans="1:10">
      <c r="A710" s="183"/>
      <c r="B710" s="184"/>
      <c r="C710" s="185"/>
      <c r="D710" s="21"/>
      <c r="E710" s="71" t="str">
        <f>IF(D710&gt;0,IF((LEFT(D710,2)=LEFT(Data!C$4,2)),"Intra","Inter"),"")</f>
        <v/>
      </c>
      <c r="F710" s="23"/>
      <c r="G710" s="176"/>
      <c r="H710" s="74">
        <f t="shared" si="21"/>
        <v>0</v>
      </c>
      <c r="I710" s="74">
        <f t="shared" si="22"/>
        <v>0</v>
      </c>
      <c r="J710" s="74">
        <f t="shared" si="22"/>
        <v>0</v>
      </c>
    </row>
    <row r="711" spans="1:10">
      <c r="A711" s="183"/>
      <c r="B711" s="184"/>
      <c r="C711" s="185"/>
      <c r="D711" s="21"/>
      <c r="E711" s="71" t="str">
        <f>IF(D711&gt;0,IF((LEFT(D711,2)=LEFT(Data!C$4,2)),"Intra","Inter"),"")</f>
        <v/>
      </c>
      <c r="F711" s="23"/>
      <c r="G711" s="176"/>
      <c r="H711" s="74">
        <f t="shared" si="21"/>
        <v>0</v>
      </c>
      <c r="I711" s="74">
        <f t="shared" si="22"/>
        <v>0</v>
      </c>
      <c r="J711" s="74">
        <f t="shared" si="22"/>
        <v>0</v>
      </c>
    </row>
    <row r="712" spans="1:10">
      <c r="A712" s="183"/>
      <c r="B712" s="184"/>
      <c r="C712" s="185"/>
      <c r="D712" s="21"/>
      <c r="E712" s="71" t="str">
        <f>IF(D712&gt;0,IF((LEFT(D712,2)=LEFT(Data!C$4,2)),"Intra","Inter"),"")</f>
        <v/>
      </c>
      <c r="F712" s="23"/>
      <c r="G712" s="176"/>
      <c r="H712" s="74">
        <f t="shared" si="21"/>
        <v>0</v>
      </c>
      <c r="I712" s="74">
        <f t="shared" si="22"/>
        <v>0</v>
      </c>
      <c r="J712" s="74">
        <f t="shared" si="22"/>
        <v>0</v>
      </c>
    </row>
    <row r="713" spans="1:10">
      <c r="A713" s="183"/>
      <c r="B713" s="184"/>
      <c r="C713" s="185"/>
      <c r="D713" s="21"/>
      <c r="E713" s="71" t="str">
        <f>IF(D713&gt;0,IF((LEFT(D713,2)=LEFT(Data!C$4,2)),"Intra","Inter"),"")</f>
        <v/>
      </c>
      <c r="F713" s="23"/>
      <c r="G713" s="176"/>
      <c r="H713" s="74">
        <f t="shared" ref="H713:H776" si="23">IF($E713="inter",IF($F713&lt;&gt;"Exempt",IF($F713&lt;&gt;"Non GST",($G713*($F713)),(0)),(0)),(0))</f>
        <v>0</v>
      </c>
      <c r="I713" s="74">
        <f t="shared" ref="I713:J776" si="24">IF($E713="intra",IF($F713&lt;&gt;"Exempt",IF($F713&lt;&gt;"Non GST",($G713*($F713/2)),(0)),(0)),(0))</f>
        <v>0</v>
      </c>
      <c r="J713" s="74">
        <f t="shared" si="24"/>
        <v>0</v>
      </c>
    </row>
    <row r="714" spans="1:10">
      <c r="A714" s="183"/>
      <c r="B714" s="184"/>
      <c r="C714" s="185"/>
      <c r="D714" s="21"/>
      <c r="E714" s="71" t="str">
        <f>IF(D714&gt;0,IF((LEFT(D714,2)=LEFT(Data!C$4,2)),"Intra","Inter"),"")</f>
        <v/>
      </c>
      <c r="F714" s="23"/>
      <c r="G714" s="176"/>
      <c r="H714" s="74">
        <f t="shared" si="23"/>
        <v>0</v>
      </c>
      <c r="I714" s="74">
        <f t="shared" si="24"/>
        <v>0</v>
      </c>
      <c r="J714" s="74">
        <f t="shared" si="24"/>
        <v>0</v>
      </c>
    </row>
    <row r="715" spans="1:10">
      <c r="A715" s="183"/>
      <c r="B715" s="184"/>
      <c r="C715" s="185"/>
      <c r="D715" s="21"/>
      <c r="E715" s="71" t="str">
        <f>IF(D715&gt;0,IF((LEFT(D715,2)=LEFT(Data!C$4,2)),"Intra","Inter"),"")</f>
        <v/>
      </c>
      <c r="F715" s="23"/>
      <c r="G715" s="176"/>
      <c r="H715" s="74">
        <f t="shared" si="23"/>
        <v>0</v>
      </c>
      <c r="I715" s="74">
        <f t="shared" si="24"/>
        <v>0</v>
      </c>
      <c r="J715" s="74">
        <f t="shared" si="24"/>
        <v>0</v>
      </c>
    </row>
    <row r="716" spans="1:10">
      <c r="A716" s="183"/>
      <c r="B716" s="184"/>
      <c r="C716" s="185"/>
      <c r="D716" s="21"/>
      <c r="E716" s="71" t="str">
        <f>IF(D716&gt;0,IF((LEFT(D716,2)=LEFT(Data!C$4,2)),"Intra","Inter"),"")</f>
        <v/>
      </c>
      <c r="F716" s="23"/>
      <c r="G716" s="176"/>
      <c r="H716" s="74">
        <f t="shared" si="23"/>
        <v>0</v>
      </c>
      <c r="I716" s="74">
        <f t="shared" si="24"/>
        <v>0</v>
      </c>
      <c r="J716" s="74">
        <f t="shared" si="24"/>
        <v>0</v>
      </c>
    </row>
    <row r="717" spans="1:10">
      <c r="A717" s="183"/>
      <c r="B717" s="184"/>
      <c r="C717" s="185"/>
      <c r="D717" s="21"/>
      <c r="E717" s="71" t="str">
        <f>IF(D717&gt;0,IF((LEFT(D717,2)=LEFT(Data!C$4,2)),"Intra","Inter"),"")</f>
        <v/>
      </c>
      <c r="F717" s="23"/>
      <c r="G717" s="176"/>
      <c r="H717" s="74">
        <f t="shared" si="23"/>
        <v>0</v>
      </c>
      <c r="I717" s="74">
        <f t="shared" si="24"/>
        <v>0</v>
      </c>
      <c r="J717" s="74">
        <f t="shared" si="24"/>
        <v>0</v>
      </c>
    </row>
    <row r="718" spans="1:10">
      <c r="A718" s="183"/>
      <c r="B718" s="184"/>
      <c r="C718" s="185"/>
      <c r="D718" s="21"/>
      <c r="E718" s="71" t="str">
        <f>IF(D718&gt;0,IF((LEFT(D718,2)=LEFT(Data!C$4,2)),"Intra","Inter"),"")</f>
        <v/>
      </c>
      <c r="F718" s="23"/>
      <c r="G718" s="176"/>
      <c r="H718" s="74">
        <f t="shared" si="23"/>
        <v>0</v>
      </c>
      <c r="I718" s="74">
        <f t="shared" si="24"/>
        <v>0</v>
      </c>
      <c r="J718" s="74">
        <f t="shared" si="24"/>
        <v>0</v>
      </c>
    </row>
    <row r="719" spans="1:10">
      <c r="A719" s="183"/>
      <c r="B719" s="184"/>
      <c r="C719" s="185"/>
      <c r="D719" s="21"/>
      <c r="E719" s="71" t="str">
        <f>IF(D719&gt;0,IF((LEFT(D719,2)=LEFT(Data!C$4,2)),"Intra","Inter"),"")</f>
        <v/>
      </c>
      <c r="F719" s="23"/>
      <c r="G719" s="176"/>
      <c r="H719" s="74">
        <f t="shared" si="23"/>
        <v>0</v>
      </c>
      <c r="I719" s="74">
        <f t="shared" si="24"/>
        <v>0</v>
      </c>
      <c r="J719" s="74">
        <f t="shared" si="24"/>
        <v>0</v>
      </c>
    </row>
    <row r="720" spans="1:10">
      <c r="A720" s="183"/>
      <c r="B720" s="184"/>
      <c r="C720" s="185"/>
      <c r="D720" s="21"/>
      <c r="E720" s="71" t="str">
        <f>IF(D720&gt;0,IF((LEFT(D720,2)=LEFT(Data!C$4,2)),"Intra","Inter"),"")</f>
        <v/>
      </c>
      <c r="F720" s="23"/>
      <c r="G720" s="176"/>
      <c r="H720" s="74">
        <f t="shared" si="23"/>
        <v>0</v>
      </c>
      <c r="I720" s="74">
        <f t="shared" si="24"/>
        <v>0</v>
      </c>
      <c r="J720" s="74">
        <f t="shared" si="24"/>
        <v>0</v>
      </c>
    </row>
    <row r="721" spans="1:10">
      <c r="A721" s="183"/>
      <c r="B721" s="184"/>
      <c r="C721" s="185"/>
      <c r="D721" s="21"/>
      <c r="E721" s="71" t="str">
        <f>IF(D721&gt;0,IF((LEFT(D721,2)=LEFT(Data!C$4,2)),"Intra","Inter"),"")</f>
        <v/>
      </c>
      <c r="F721" s="23"/>
      <c r="G721" s="176"/>
      <c r="H721" s="74">
        <f t="shared" si="23"/>
        <v>0</v>
      </c>
      <c r="I721" s="74">
        <f t="shared" si="24"/>
        <v>0</v>
      </c>
      <c r="J721" s="74">
        <f t="shared" si="24"/>
        <v>0</v>
      </c>
    </row>
    <row r="722" spans="1:10">
      <c r="A722" s="183"/>
      <c r="B722" s="184"/>
      <c r="C722" s="185"/>
      <c r="D722" s="21"/>
      <c r="E722" s="71" t="str">
        <f>IF(D722&gt;0,IF((LEFT(D722,2)=LEFT(Data!C$4,2)),"Intra","Inter"),"")</f>
        <v/>
      </c>
      <c r="F722" s="23"/>
      <c r="G722" s="176"/>
      <c r="H722" s="74">
        <f t="shared" si="23"/>
        <v>0</v>
      </c>
      <c r="I722" s="74">
        <f t="shared" si="24"/>
        <v>0</v>
      </c>
      <c r="J722" s="74">
        <f t="shared" si="24"/>
        <v>0</v>
      </c>
    </row>
    <row r="723" spans="1:10">
      <c r="A723" s="183"/>
      <c r="B723" s="184"/>
      <c r="C723" s="185"/>
      <c r="D723" s="21"/>
      <c r="E723" s="71" t="str">
        <f>IF(D723&gt;0,IF((LEFT(D723,2)=LEFT(Data!C$4,2)),"Intra","Inter"),"")</f>
        <v/>
      </c>
      <c r="F723" s="23"/>
      <c r="G723" s="176"/>
      <c r="H723" s="74">
        <f t="shared" si="23"/>
        <v>0</v>
      </c>
      <c r="I723" s="74">
        <f t="shared" si="24"/>
        <v>0</v>
      </c>
      <c r="J723" s="74">
        <f t="shared" si="24"/>
        <v>0</v>
      </c>
    </row>
    <row r="724" spans="1:10">
      <c r="A724" s="183"/>
      <c r="B724" s="184"/>
      <c r="C724" s="185"/>
      <c r="D724" s="21"/>
      <c r="E724" s="71" t="str">
        <f>IF(D724&gt;0,IF((LEFT(D724,2)=LEFT(Data!C$4,2)),"Intra","Inter"),"")</f>
        <v/>
      </c>
      <c r="F724" s="23"/>
      <c r="G724" s="176"/>
      <c r="H724" s="74">
        <f t="shared" si="23"/>
        <v>0</v>
      </c>
      <c r="I724" s="74">
        <f t="shared" si="24"/>
        <v>0</v>
      </c>
      <c r="J724" s="74">
        <f t="shared" si="24"/>
        <v>0</v>
      </c>
    </row>
    <row r="725" spans="1:10">
      <c r="A725" s="183"/>
      <c r="B725" s="184"/>
      <c r="C725" s="185"/>
      <c r="D725" s="21"/>
      <c r="E725" s="71" t="str">
        <f>IF(D725&gt;0,IF((LEFT(D725,2)=LEFT(Data!C$4,2)),"Intra","Inter"),"")</f>
        <v/>
      </c>
      <c r="F725" s="23"/>
      <c r="G725" s="176"/>
      <c r="H725" s="74">
        <f t="shared" si="23"/>
        <v>0</v>
      </c>
      <c r="I725" s="74">
        <f t="shared" si="24"/>
        <v>0</v>
      </c>
      <c r="J725" s="74">
        <f t="shared" si="24"/>
        <v>0</v>
      </c>
    </row>
    <row r="726" spans="1:10">
      <c r="A726" s="183"/>
      <c r="B726" s="184"/>
      <c r="C726" s="185"/>
      <c r="D726" s="21"/>
      <c r="E726" s="71" t="str">
        <f>IF(D726&gt;0,IF((LEFT(D726,2)=LEFT(Data!C$4,2)),"Intra","Inter"),"")</f>
        <v/>
      </c>
      <c r="F726" s="23"/>
      <c r="G726" s="176"/>
      <c r="H726" s="74">
        <f t="shared" si="23"/>
        <v>0</v>
      </c>
      <c r="I726" s="74">
        <f t="shared" si="24"/>
        <v>0</v>
      </c>
      <c r="J726" s="74">
        <f t="shared" si="24"/>
        <v>0</v>
      </c>
    </row>
    <row r="727" spans="1:10">
      <c r="A727" s="183"/>
      <c r="B727" s="184"/>
      <c r="C727" s="185"/>
      <c r="D727" s="21"/>
      <c r="E727" s="71" t="str">
        <f>IF(D727&gt;0,IF((LEFT(D727,2)=LEFT(Data!C$4,2)),"Intra","Inter"),"")</f>
        <v/>
      </c>
      <c r="F727" s="23"/>
      <c r="G727" s="176"/>
      <c r="H727" s="74">
        <f t="shared" si="23"/>
        <v>0</v>
      </c>
      <c r="I727" s="74">
        <f t="shared" si="24"/>
        <v>0</v>
      </c>
      <c r="J727" s="74">
        <f t="shared" si="24"/>
        <v>0</v>
      </c>
    </row>
    <row r="728" spans="1:10">
      <c r="A728" s="183"/>
      <c r="B728" s="184"/>
      <c r="C728" s="185"/>
      <c r="D728" s="21"/>
      <c r="E728" s="71" t="str">
        <f>IF(D728&gt;0,IF((LEFT(D728,2)=LEFT(Data!C$4,2)),"Intra","Inter"),"")</f>
        <v/>
      </c>
      <c r="F728" s="23"/>
      <c r="G728" s="176"/>
      <c r="H728" s="74">
        <f t="shared" si="23"/>
        <v>0</v>
      </c>
      <c r="I728" s="74">
        <f t="shared" si="24"/>
        <v>0</v>
      </c>
      <c r="J728" s="74">
        <f t="shared" si="24"/>
        <v>0</v>
      </c>
    </row>
    <row r="729" spans="1:10">
      <c r="A729" s="183"/>
      <c r="B729" s="184"/>
      <c r="C729" s="185"/>
      <c r="D729" s="21"/>
      <c r="E729" s="71" t="str">
        <f>IF(D729&gt;0,IF((LEFT(D729,2)=LEFT(Data!C$4,2)),"Intra","Inter"),"")</f>
        <v/>
      </c>
      <c r="F729" s="23"/>
      <c r="G729" s="176"/>
      <c r="H729" s="74">
        <f t="shared" si="23"/>
        <v>0</v>
      </c>
      <c r="I729" s="74">
        <f t="shared" si="24"/>
        <v>0</v>
      </c>
      <c r="J729" s="74">
        <f t="shared" si="24"/>
        <v>0</v>
      </c>
    </row>
    <row r="730" spans="1:10">
      <c r="A730" s="183"/>
      <c r="B730" s="184"/>
      <c r="C730" s="185"/>
      <c r="D730" s="21"/>
      <c r="E730" s="71" t="str">
        <f>IF(D730&gt;0,IF((LEFT(D730,2)=LEFT(Data!C$4,2)),"Intra","Inter"),"")</f>
        <v/>
      </c>
      <c r="F730" s="23"/>
      <c r="G730" s="176"/>
      <c r="H730" s="74">
        <f t="shared" si="23"/>
        <v>0</v>
      </c>
      <c r="I730" s="74">
        <f t="shared" si="24"/>
        <v>0</v>
      </c>
      <c r="J730" s="74">
        <f t="shared" si="24"/>
        <v>0</v>
      </c>
    </row>
    <row r="731" spans="1:10">
      <c r="A731" s="183"/>
      <c r="B731" s="184"/>
      <c r="C731" s="185"/>
      <c r="D731" s="21"/>
      <c r="E731" s="71" t="str">
        <f>IF(D731&gt;0,IF((LEFT(D731,2)=LEFT(Data!C$4,2)),"Intra","Inter"),"")</f>
        <v/>
      </c>
      <c r="F731" s="23"/>
      <c r="G731" s="176"/>
      <c r="H731" s="74">
        <f t="shared" si="23"/>
        <v>0</v>
      </c>
      <c r="I731" s="74">
        <f t="shared" si="24"/>
        <v>0</v>
      </c>
      <c r="J731" s="74">
        <f t="shared" si="24"/>
        <v>0</v>
      </c>
    </row>
    <row r="732" spans="1:10">
      <c r="A732" s="183"/>
      <c r="B732" s="184"/>
      <c r="C732" s="185"/>
      <c r="D732" s="21"/>
      <c r="E732" s="71" t="str">
        <f>IF(D732&gt;0,IF((LEFT(D732,2)=LEFT(Data!C$4,2)),"Intra","Inter"),"")</f>
        <v/>
      </c>
      <c r="F732" s="23"/>
      <c r="G732" s="176"/>
      <c r="H732" s="74">
        <f t="shared" si="23"/>
        <v>0</v>
      </c>
      <c r="I732" s="74">
        <f t="shared" si="24"/>
        <v>0</v>
      </c>
      <c r="J732" s="74">
        <f t="shared" si="24"/>
        <v>0</v>
      </c>
    </row>
    <row r="733" spans="1:10">
      <c r="A733" s="183"/>
      <c r="B733" s="184"/>
      <c r="C733" s="185"/>
      <c r="D733" s="21"/>
      <c r="E733" s="71" t="str">
        <f>IF(D733&gt;0,IF((LEFT(D733,2)=LEFT(Data!C$4,2)),"Intra","Inter"),"")</f>
        <v/>
      </c>
      <c r="F733" s="23"/>
      <c r="G733" s="176"/>
      <c r="H733" s="74">
        <f t="shared" si="23"/>
        <v>0</v>
      </c>
      <c r="I733" s="74">
        <f t="shared" si="24"/>
        <v>0</v>
      </c>
      <c r="J733" s="74">
        <f t="shared" si="24"/>
        <v>0</v>
      </c>
    </row>
    <row r="734" spans="1:10">
      <c r="A734" s="183"/>
      <c r="B734" s="184"/>
      <c r="C734" s="185"/>
      <c r="D734" s="21"/>
      <c r="E734" s="71" t="str">
        <f>IF(D734&gt;0,IF((LEFT(D734,2)=LEFT(Data!C$4,2)),"Intra","Inter"),"")</f>
        <v/>
      </c>
      <c r="F734" s="23"/>
      <c r="G734" s="176"/>
      <c r="H734" s="74">
        <f t="shared" si="23"/>
        <v>0</v>
      </c>
      <c r="I734" s="74">
        <f t="shared" si="24"/>
        <v>0</v>
      </c>
      <c r="J734" s="74">
        <f t="shared" si="24"/>
        <v>0</v>
      </c>
    </row>
    <row r="735" spans="1:10">
      <c r="A735" s="183"/>
      <c r="B735" s="184"/>
      <c r="C735" s="185"/>
      <c r="D735" s="21"/>
      <c r="E735" s="71" t="str">
        <f>IF(D735&gt;0,IF((LEFT(D735,2)=LEFT(Data!C$4,2)),"Intra","Inter"),"")</f>
        <v/>
      </c>
      <c r="F735" s="23"/>
      <c r="G735" s="176"/>
      <c r="H735" s="74">
        <f t="shared" si="23"/>
        <v>0</v>
      </c>
      <c r="I735" s="74">
        <f t="shared" si="24"/>
        <v>0</v>
      </c>
      <c r="J735" s="74">
        <f t="shared" si="24"/>
        <v>0</v>
      </c>
    </row>
    <row r="736" spans="1:10">
      <c r="A736" s="183"/>
      <c r="B736" s="184"/>
      <c r="C736" s="185"/>
      <c r="D736" s="21"/>
      <c r="E736" s="71" t="str">
        <f>IF(D736&gt;0,IF((LEFT(D736,2)=LEFT(Data!C$4,2)),"Intra","Inter"),"")</f>
        <v/>
      </c>
      <c r="F736" s="23"/>
      <c r="G736" s="176"/>
      <c r="H736" s="74">
        <f t="shared" si="23"/>
        <v>0</v>
      </c>
      <c r="I736" s="74">
        <f t="shared" si="24"/>
        <v>0</v>
      </c>
      <c r="J736" s="74">
        <f t="shared" si="24"/>
        <v>0</v>
      </c>
    </row>
    <row r="737" spans="1:10">
      <c r="A737" s="183"/>
      <c r="B737" s="184"/>
      <c r="C737" s="185"/>
      <c r="D737" s="21"/>
      <c r="E737" s="71" t="str">
        <f>IF(D737&gt;0,IF((LEFT(D737,2)=LEFT(Data!C$4,2)),"Intra","Inter"),"")</f>
        <v/>
      </c>
      <c r="F737" s="23"/>
      <c r="G737" s="176"/>
      <c r="H737" s="74">
        <f t="shared" si="23"/>
        <v>0</v>
      </c>
      <c r="I737" s="74">
        <f t="shared" si="24"/>
        <v>0</v>
      </c>
      <c r="J737" s="74">
        <f t="shared" si="24"/>
        <v>0</v>
      </c>
    </row>
    <row r="738" spans="1:10">
      <c r="A738" s="183"/>
      <c r="B738" s="184"/>
      <c r="C738" s="185"/>
      <c r="D738" s="21"/>
      <c r="E738" s="71" t="str">
        <f>IF(D738&gt;0,IF((LEFT(D738,2)=LEFT(Data!C$4,2)),"Intra","Inter"),"")</f>
        <v/>
      </c>
      <c r="F738" s="23"/>
      <c r="G738" s="176"/>
      <c r="H738" s="74">
        <f t="shared" si="23"/>
        <v>0</v>
      </c>
      <c r="I738" s="74">
        <f t="shared" si="24"/>
        <v>0</v>
      </c>
      <c r="J738" s="74">
        <f t="shared" si="24"/>
        <v>0</v>
      </c>
    </row>
    <row r="739" spans="1:10">
      <c r="A739" s="183"/>
      <c r="B739" s="184"/>
      <c r="C739" s="185"/>
      <c r="D739" s="21"/>
      <c r="E739" s="71" t="str">
        <f>IF(D739&gt;0,IF((LEFT(D739,2)=LEFT(Data!C$4,2)),"Intra","Inter"),"")</f>
        <v/>
      </c>
      <c r="F739" s="23"/>
      <c r="G739" s="176"/>
      <c r="H739" s="74">
        <f t="shared" si="23"/>
        <v>0</v>
      </c>
      <c r="I739" s="74">
        <f t="shared" si="24"/>
        <v>0</v>
      </c>
      <c r="J739" s="74">
        <f t="shared" si="24"/>
        <v>0</v>
      </c>
    </row>
    <row r="740" spans="1:10">
      <c r="A740" s="183"/>
      <c r="B740" s="184"/>
      <c r="C740" s="185"/>
      <c r="D740" s="21"/>
      <c r="E740" s="71" t="str">
        <f>IF(D740&gt;0,IF((LEFT(D740,2)=LEFT(Data!C$4,2)),"Intra","Inter"),"")</f>
        <v/>
      </c>
      <c r="F740" s="23"/>
      <c r="G740" s="176"/>
      <c r="H740" s="74">
        <f t="shared" si="23"/>
        <v>0</v>
      </c>
      <c r="I740" s="74">
        <f t="shared" si="24"/>
        <v>0</v>
      </c>
      <c r="J740" s="74">
        <f t="shared" si="24"/>
        <v>0</v>
      </c>
    </row>
    <row r="741" spans="1:10">
      <c r="A741" s="183"/>
      <c r="B741" s="184"/>
      <c r="C741" s="185"/>
      <c r="D741" s="21"/>
      <c r="E741" s="71" t="str">
        <f>IF(D741&gt;0,IF((LEFT(D741,2)=LEFT(Data!C$4,2)),"Intra","Inter"),"")</f>
        <v/>
      </c>
      <c r="F741" s="23"/>
      <c r="G741" s="176"/>
      <c r="H741" s="74">
        <f t="shared" si="23"/>
        <v>0</v>
      </c>
      <c r="I741" s="74">
        <f t="shared" si="24"/>
        <v>0</v>
      </c>
      <c r="J741" s="74">
        <f t="shared" si="24"/>
        <v>0</v>
      </c>
    </row>
    <row r="742" spans="1:10">
      <c r="A742" s="183"/>
      <c r="B742" s="184"/>
      <c r="C742" s="185"/>
      <c r="D742" s="21"/>
      <c r="E742" s="71" t="str">
        <f>IF(D742&gt;0,IF((LEFT(D742,2)=LEFT(Data!C$4,2)),"Intra","Inter"),"")</f>
        <v/>
      </c>
      <c r="F742" s="23"/>
      <c r="G742" s="176"/>
      <c r="H742" s="74">
        <f t="shared" si="23"/>
        <v>0</v>
      </c>
      <c r="I742" s="74">
        <f t="shared" si="24"/>
        <v>0</v>
      </c>
      <c r="J742" s="74">
        <f t="shared" si="24"/>
        <v>0</v>
      </c>
    </row>
    <row r="743" spans="1:10">
      <c r="A743" s="183"/>
      <c r="B743" s="184"/>
      <c r="C743" s="185"/>
      <c r="D743" s="21"/>
      <c r="E743" s="71" t="str">
        <f>IF(D743&gt;0,IF((LEFT(D743,2)=LEFT(Data!C$4,2)),"Intra","Inter"),"")</f>
        <v/>
      </c>
      <c r="F743" s="23"/>
      <c r="G743" s="176"/>
      <c r="H743" s="74">
        <f t="shared" si="23"/>
        <v>0</v>
      </c>
      <c r="I743" s="74">
        <f t="shared" si="24"/>
        <v>0</v>
      </c>
      <c r="J743" s="74">
        <f t="shared" si="24"/>
        <v>0</v>
      </c>
    </row>
    <row r="744" spans="1:10">
      <c r="A744" s="183"/>
      <c r="B744" s="184"/>
      <c r="C744" s="185"/>
      <c r="D744" s="21"/>
      <c r="E744" s="71" t="str">
        <f>IF(D744&gt;0,IF((LEFT(D744,2)=LEFT(Data!C$4,2)),"Intra","Inter"),"")</f>
        <v/>
      </c>
      <c r="F744" s="23"/>
      <c r="G744" s="176"/>
      <c r="H744" s="74">
        <f t="shared" si="23"/>
        <v>0</v>
      </c>
      <c r="I744" s="74">
        <f t="shared" si="24"/>
        <v>0</v>
      </c>
      <c r="J744" s="74">
        <f t="shared" si="24"/>
        <v>0</v>
      </c>
    </row>
    <row r="745" spans="1:10">
      <c r="A745" s="183"/>
      <c r="B745" s="184"/>
      <c r="C745" s="185"/>
      <c r="D745" s="21"/>
      <c r="E745" s="71" t="str">
        <f>IF(D745&gt;0,IF((LEFT(D745,2)=LEFT(Data!C$4,2)),"Intra","Inter"),"")</f>
        <v/>
      </c>
      <c r="F745" s="23"/>
      <c r="G745" s="176"/>
      <c r="H745" s="74">
        <f t="shared" si="23"/>
        <v>0</v>
      </c>
      <c r="I745" s="74">
        <f t="shared" si="24"/>
        <v>0</v>
      </c>
      <c r="J745" s="74">
        <f t="shared" si="24"/>
        <v>0</v>
      </c>
    </row>
    <row r="746" spans="1:10">
      <c r="A746" s="183"/>
      <c r="B746" s="184"/>
      <c r="C746" s="185"/>
      <c r="D746" s="21"/>
      <c r="E746" s="71" t="str">
        <f>IF(D746&gt;0,IF((LEFT(D746,2)=LEFT(Data!C$4,2)),"Intra","Inter"),"")</f>
        <v/>
      </c>
      <c r="F746" s="23"/>
      <c r="G746" s="176"/>
      <c r="H746" s="74">
        <f t="shared" si="23"/>
        <v>0</v>
      </c>
      <c r="I746" s="74">
        <f t="shared" si="24"/>
        <v>0</v>
      </c>
      <c r="J746" s="74">
        <f t="shared" si="24"/>
        <v>0</v>
      </c>
    </row>
    <row r="747" spans="1:10">
      <c r="A747" s="183"/>
      <c r="B747" s="184"/>
      <c r="C747" s="185"/>
      <c r="D747" s="21"/>
      <c r="E747" s="71" t="str">
        <f>IF(D747&gt;0,IF((LEFT(D747,2)=LEFT(Data!C$4,2)),"Intra","Inter"),"")</f>
        <v/>
      </c>
      <c r="F747" s="23"/>
      <c r="G747" s="176"/>
      <c r="H747" s="74">
        <f t="shared" si="23"/>
        <v>0</v>
      </c>
      <c r="I747" s="74">
        <f t="shared" si="24"/>
        <v>0</v>
      </c>
      <c r="J747" s="74">
        <f t="shared" si="24"/>
        <v>0</v>
      </c>
    </row>
    <row r="748" spans="1:10">
      <c r="A748" s="183"/>
      <c r="B748" s="184"/>
      <c r="C748" s="185"/>
      <c r="D748" s="21"/>
      <c r="E748" s="71" t="str">
        <f>IF(D748&gt;0,IF((LEFT(D748,2)=LEFT(Data!C$4,2)),"Intra","Inter"),"")</f>
        <v/>
      </c>
      <c r="F748" s="23"/>
      <c r="G748" s="176"/>
      <c r="H748" s="74">
        <f t="shared" si="23"/>
        <v>0</v>
      </c>
      <c r="I748" s="74">
        <f t="shared" si="24"/>
        <v>0</v>
      </c>
      <c r="J748" s="74">
        <f t="shared" si="24"/>
        <v>0</v>
      </c>
    </row>
    <row r="749" spans="1:10">
      <c r="A749" s="183"/>
      <c r="B749" s="184"/>
      <c r="C749" s="185"/>
      <c r="D749" s="21"/>
      <c r="E749" s="71" t="str">
        <f>IF(D749&gt;0,IF((LEFT(D749,2)=LEFT(Data!C$4,2)),"Intra","Inter"),"")</f>
        <v/>
      </c>
      <c r="F749" s="23"/>
      <c r="G749" s="176"/>
      <c r="H749" s="74">
        <f t="shared" si="23"/>
        <v>0</v>
      </c>
      <c r="I749" s="74">
        <f t="shared" si="24"/>
        <v>0</v>
      </c>
      <c r="J749" s="74">
        <f t="shared" si="24"/>
        <v>0</v>
      </c>
    </row>
    <row r="750" spans="1:10">
      <c r="A750" s="183"/>
      <c r="B750" s="184"/>
      <c r="C750" s="185"/>
      <c r="D750" s="21"/>
      <c r="E750" s="71" t="str">
        <f>IF(D750&gt;0,IF((LEFT(D750,2)=LEFT(Data!C$4,2)),"Intra","Inter"),"")</f>
        <v/>
      </c>
      <c r="F750" s="23"/>
      <c r="G750" s="176"/>
      <c r="H750" s="74">
        <f t="shared" si="23"/>
        <v>0</v>
      </c>
      <c r="I750" s="74">
        <f t="shared" si="24"/>
        <v>0</v>
      </c>
      <c r="J750" s="74">
        <f t="shared" si="24"/>
        <v>0</v>
      </c>
    </row>
    <row r="751" spans="1:10">
      <c r="A751" s="183"/>
      <c r="B751" s="184"/>
      <c r="C751" s="185"/>
      <c r="D751" s="21"/>
      <c r="E751" s="71" t="str">
        <f>IF(D751&gt;0,IF((LEFT(D751,2)=LEFT(Data!C$4,2)),"Intra","Inter"),"")</f>
        <v/>
      </c>
      <c r="F751" s="23"/>
      <c r="G751" s="176"/>
      <c r="H751" s="74">
        <f t="shared" si="23"/>
        <v>0</v>
      </c>
      <c r="I751" s="74">
        <f t="shared" si="24"/>
        <v>0</v>
      </c>
      <c r="J751" s="74">
        <f t="shared" si="24"/>
        <v>0</v>
      </c>
    </row>
    <row r="752" spans="1:10">
      <c r="A752" s="183"/>
      <c r="B752" s="184"/>
      <c r="C752" s="185"/>
      <c r="D752" s="21"/>
      <c r="E752" s="71" t="str">
        <f>IF(D752&gt;0,IF((LEFT(D752,2)=LEFT(Data!C$4,2)),"Intra","Inter"),"")</f>
        <v/>
      </c>
      <c r="F752" s="23"/>
      <c r="G752" s="176"/>
      <c r="H752" s="74">
        <f t="shared" si="23"/>
        <v>0</v>
      </c>
      <c r="I752" s="74">
        <f t="shared" si="24"/>
        <v>0</v>
      </c>
      <c r="J752" s="74">
        <f t="shared" si="24"/>
        <v>0</v>
      </c>
    </row>
    <row r="753" spans="1:10">
      <c r="A753" s="183"/>
      <c r="B753" s="184"/>
      <c r="C753" s="185"/>
      <c r="D753" s="21"/>
      <c r="E753" s="71" t="str">
        <f>IF(D753&gt;0,IF((LEFT(D753,2)=LEFT(Data!C$4,2)),"Intra","Inter"),"")</f>
        <v/>
      </c>
      <c r="F753" s="23"/>
      <c r="G753" s="176"/>
      <c r="H753" s="74">
        <f t="shared" si="23"/>
        <v>0</v>
      </c>
      <c r="I753" s="74">
        <f t="shared" si="24"/>
        <v>0</v>
      </c>
      <c r="J753" s="74">
        <f t="shared" si="24"/>
        <v>0</v>
      </c>
    </row>
    <row r="754" spans="1:10">
      <c r="A754" s="183"/>
      <c r="B754" s="184"/>
      <c r="C754" s="185"/>
      <c r="D754" s="21"/>
      <c r="E754" s="71" t="str">
        <f>IF(D754&gt;0,IF((LEFT(D754,2)=LEFT(Data!C$4,2)),"Intra","Inter"),"")</f>
        <v/>
      </c>
      <c r="F754" s="23"/>
      <c r="G754" s="176"/>
      <c r="H754" s="74">
        <f t="shared" si="23"/>
        <v>0</v>
      </c>
      <c r="I754" s="74">
        <f t="shared" si="24"/>
        <v>0</v>
      </c>
      <c r="J754" s="74">
        <f t="shared" si="24"/>
        <v>0</v>
      </c>
    </row>
    <row r="755" spans="1:10">
      <c r="A755" s="183"/>
      <c r="B755" s="184"/>
      <c r="C755" s="185"/>
      <c r="D755" s="21"/>
      <c r="E755" s="71" t="str">
        <f>IF(D755&gt;0,IF((LEFT(D755,2)=LEFT(Data!C$4,2)),"Intra","Inter"),"")</f>
        <v/>
      </c>
      <c r="F755" s="23"/>
      <c r="G755" s="176"/>
      <c r="H755" s="74">
        <f t="shared" si="23"/>
        <v>0</v>
      </c>
      <c r="I755" s="74">
        <f t="shared" si="24"/>
        <v>0</v>
      </c>
      <c r="J755" s="74">
        <f t="shared" si="24"/>
        <v>0</v>
      </c>
    </row>
    <row r="756" spans="1:10">
      <c r="A756" s="183"/>
      <c r="B756" s="184"/>
      <c r="C756" s="185"/>
      <c r="D756" s="21"/>
      <c r="E756" s="71" t="str">
        <f>IF(D756&gt;0,IF((LEFT(D756,2)=LEFT(Data!C$4,2)),"Intra","Inter"),"")</f>
        <v/>
      </c>
      <c r="F756" s="23"/>
      <c r="G756" s="176"/>
      <c r="H756" s="74">
        <f t="shared" si="23"/>
        <v>0</v>
      </c>
      <c r="I756" s="74">
        <f t="shared" si="24"/>
        <v>0</v>
      </c>
      <c r="J756" s="74">
        <f t="shared" si="24"/>
        <v>0</v>
      </c>
    </row>
    <row r="757" spans="1:10">
      <c r="A757" s="183"/>
      <c r="B757" s="184"/>
      <c r="C757" s="185"/>
      <c r="D757" s="21"/>
      <c r="E757" s="71" t="str">
        <f>IF(D757&gt;0,IF((LEFT(D757,2)=LEFT(Data!C$4,2)),"Intra","Inter"),"")</f>
        <v/>
      </c>
      <c r="F757" s="23"/>
      <c r="G757" s="176"/>
      <c r="H757" s="74">
        <f t="shared" si="23"/>
        <v>0</v>
      </c>
      <c r="I757" s="74">
        <f t="shared" si="24"/>
        <v>0</v>
      </c>
      <c r="J757" s="74">
        <f t="shared" si="24"/>
        <v>0</v>
      </c>
    </row>
    <row r="758" spans="1:10">
      <c r="A758" s="183"/>
      <c r="B758" s="184"/>
      <c r="C758" s="185"/>
      <c r="D758" s="21"/>
      <c r="E758" s="71" t="str">
        <f>IF(D758&gt;0,IF((LEFT(D758,2)=LEFT(Data!C$4,2)),"Intra","Inter"),"")</f>
        <v/>
      </c>
      <c r="F758" s="23"/>
      <c r="G758" s="176"/>
      <c r="H758" s="74">
        <f t="shared" si="23"/>
        <v>0</v>
      </c>
      <c r="I758" s="74">
        <f t="shared" si="24"/>
        <v>0</v>
      </c>
      <c r="J758" s="74">
        <f t="shared" si="24"/>
        <v>0</v>
      </c>
    </row>
    <row r="759" spans="1:10">
      <c r="A759" s="183"/>
      <c r="B759" s="184"/>
      <c r="C759" s="185"/>
      <c r="D759" s="21"/>
      <c r="E759" s="71" t="str">
        <f>IF(D759&gt;0,IF((LEFT(D759,2)=LEFT(Data!C$4,2)),"Intra","Inter"),"")</f>
        <v/>
      </c>
      <c r="F759" s="23"/>
      <c r="G759" s="176"/>
      <c r="H759" s="74">
        <f t="shared" si="23"/>
        <v>0</v>
      </c>
      <c r="I759" s="74">
        <f t="shared" si="24"/>
        <v>0</v>
      </c>
      <c r="J759" s="74">
        <f t="shared" si="24"/>
        <v>0</v>
      </c>
    </row>
    <row r="760" spans="1:10">
      <c r="A760" s="183"/>
      <c r="B760" s="184"/>
      <c r="C760" s="185"/>
      <c r="D760" s="21"/>
      <c r="E760" s="71" t="str">
        <f>IF(D760&gt;0,IF((LEFT(D760,2)=LEFT(Data!C$4,2)),"Intra","Inter"),"")</f>
        <v/>
      </c>
      <c r="F760" s="23"/>
      <c r="G760" s="176"/>
      <c r="H760" s="74">
        <f t="shared" si="23"/>
        <v>0</v>
      </c>
      <c r="I760" s="74">
        <f t="shared" si="24"/>
        <v>0</v>
      </c>
      <c r="J760" s="74">
        <f t="shared" si="24"/>
        <v>0</v>
      </c>
    </row>
    <row r="761" spans="1:10">
      <c r="A761" s="183"/>
      <c r="B761" s="184"/>
      <c r="C761" s="185"/>
      <c r="D761" s="21"/>
      <c r="E761" s="71" t="str">
        <f>IF(D761&gt;0,IF((LEFT(D761,2)=LEFT(Data!C$4,2)),"Intra","Inter"),"")</f>
        <v/>
      </c>
      <c r="F761" s="23"/>
      <c r="G761" s="176"/>
      <c r="H761" s="74">
        <f t="shared" si="23"/>
        <v>0</v>
      </c>
      <c r="I761" s="74">
        <f t="shared" si="24"/>
        <v>0</v>
      </c>
      <c r="J761" s="74">
        <f t="shared" si="24"/>
        <v>0</v>
      </c>
    </row>
    <row r="762" spans="1:10">
      <c r="A762" s="183"/>
      <c r="B762" s="184"/>
      <c r="C762" s="185"/>
      <c r="D762" s="21"/>
      <c r="E762" s="71" t="str">
        <f>IF(D762&gt;0,IF((LEFT(D762,2)=LEFT(Data!C$4,2)),"Intra","Inter"),"")</f>
        <v/>
      </c>
      <c r="F762" s="23"/>
      <c r="G762" s="176"/>
      <c r="H762" s="74">
        <f t="shared" si="23"/>
        <v>0</v>
      </c>
      <c r="I762" s="74">
        <f t="shared" si="24"/>
        <v>0</v>
      </c>
      <c r="J762" s="74">
        <f t="shared" si="24"/>
        <v>0</v>
      </c>
    </row>
    <row r="763" spans="1:10">
      <c r="A763" s="183"/>
      <c r="B763" s="184"/>
      <c r="C763" s="185"/>
      <c r="D763" s="21"/>
      <c r="E763" s="71" t="str">
        <f>IF(D763&gt;0,IF((LEFT(D763,2)=LEFT(Data!C$4,2)),"Intra","Inter"),"")</f>
        <v/>
      </c>
      <c r="F763" s="23"/>
      <c r="G763" s="176"/>
      <c r="H763" s="74">
        <f t="shared" si="23"/>
        <v>0</v>
      </c>
      <c r="I763" s="74">
        <f t="shared" si="24"/>
        <v>0</v>
      </c>
      <c r="J763" s="74">
        <f t="shared" si="24"/>
        <v>0</v>
      </c>
    </row>
    <row r="764" spans="1:10">
      <c r="A764" s="183"/>
      <c r="B764" s="184"/>
      <c r="C764" s="185"/>
      <c r="D764" s="21"/>
      <c r="E764" s="71" t="str">
        <f>IF(D764&gt;0,IF((LEFT(D764,2)=LEFT(Data!C$4,2)),"Intra","Inter"),"")</f>
        <v/>
      </c>
      <c r="F764" s="23"/>
      <c r="G764" s="176"/>
      <c r="H764" s="74">
        <f t="shared" si="23"/>
        <v>0</v>
      </c>
      <c r="I764" s="74">
        <f t="shared" si="24"/>
        <v>0</v>
      </c>
      <c r="J764" s="74">
        <f t="shared" si="24"/>
        <v>0</v>
      </c>
    </row>
    <row r="765" spans="1:10">
      <c r="A765" s="183"/>
      <c r="B765" s="184"/>
      <c r="C765" s="185"/>
      <c r="D765" s="21"/>
      <c r="E765" s="71" t="str">
        <f>IF(D765&gt;0,IF((LEFT(D765,2)=LEFT(Data!C$4,2)),"Intra","Inter"),"")</f>
        <v/>
      </c>
      <c r="F765" s="23"/>
      <c r="G765" s="176"/>
      <c r="H765" s="74">
        <f t="shared" si="23"/>
        <v>0</v>
      </c>
      <c r="I765" s="74">
        <f t="shared" si="24"/>
        <v>0</v>
      </c>
      <c r="J765" s="74">
        <f t="shared" si="24"/>
        <v>0</v>
      </c>
    </row>
    <row r="766" spans="1:10">
      <c r="A766" s="183"/>
      <c r="B766" s="184"/>
      <c r="C766" s="185"/>
      <c r="D766" s="21"/>
      <c r="E766" s="71" t="str">
        <f>IF(D766&gt;0,IF((LEFT(D766,2)=LEFT(Data!C$4,2)),"Intra","Inter"),"")</f>
        <v/>
      </c>
      <c r="F766" s="23"/>
      <c r="G766" s="176"/>
      <c r="H766" s="74">
        <f t="shared" si="23"/>
        <v>0</v>
      </c>
      <c r="I766" s="74">
        <f t="shared" si="24"/>
        <v>0</v>
      </c>
      <c r="J766" s="74">
        <f t="shared" si="24"/>
        <v>0</v>
      </c>
    </row>
    <row r="767" spans="1:10">
      <c r="A767" s="183"/>
      <c r="B767" s="184"/>
      <c r="C767" s="185"/>
      <c r="D767" s="21"/>
      <c r="E767" s="71" t="str">
        <f>IF(D767&gt;0,IF((LEFT(D767,2)=LEFT(Data!C$4,2)),"Intra","Inter"),"")</f>
        <v/>
      </c>
      <c r="F767" s="23"/>
      <c r="G767" s="176"/>
      <c r="H767" s="74">
        <f t="shared" si="23"/>
        <v>0</v>
      </c>
      <c r="I767" s="74">
        <f t="shared" si="24"/>
        <v>0</v>
      </c>
      <c r="J767" s="74">
        <f t="shared" si="24"/>
        <v>0</v>
      </c>
    </row>
    <row r="768" spans="1:10">
      <c r="A768" s="183"/>
      <c r="B768" s="184"/>
      <c r="C768" s="185"/>
      <c r="D768" s="21"/>
      <c r="E768" s="71" t="str">
        <f>IF(D768&gt;0,IF((LEFT(D768,2)=LEFT(Data!C$4,2)),"Intra","Inter"),"")</f>
        <v/>
      </c>
      <c r="F768" s="23"/>
      <c r="G768" s="176"/>
      <c r="H768" s="74">
        <f t="shared" si="23"/>
        <v>0</v>
      </c>
      <c r="I768" s="74">
        <f t="shared" si="24"/>
        <v>0</v>
      </c>
      <c r="J768" s="74">
        <f t="shared" si="24"/>
        <v>0</v>
      </c>
    </row>
    <row r="769" spans="1:10">
      <c r="A769" s="183"/>
      <c r="B769" s="184"/>
      <c r="C769" s="185"/>
      <c r="D769" s="21"/>
      <c r="E769" s="71" t="str">
        <f>IF(D769&gt;0,IF((LEFT(D769,2)=LEFT(Data!C$4,2)),"Intra","Inter"),"")</f>
        <v/>
      </c>
      <c r="F769" s="23"/>
      <c r="G769" s="176"/>
      <c r="H769" s="74">
        <f t="shared" si="23"/>
        <v>0</v>
      </c>
      <c r="I769" s="74">
        <f t="shared" si="24"/>
        <v>0</v>
      </c>
      <c r="J769" s="74">
        <f t="shared" si="24"/>
        <v>0</v>
      </c>
    </row>
    <row r="770" spans="1:10">
      <c r="A770" s="183"/>
      <c r="B770" s="184"/>
      <c r="C770" s="185"/>
      <c r="D770" s="21"/>
      <c r="E770" s="71" t="str">
        <f>IF(D770&gt;0,IF((LEFT(D770,2)=LEFT(Data!C$4,2)),"Intra","Inter"),"")</f>
        <v/>
      </c>
      <c r="F770" s="23"/>
      <c r="G770" s="176"/>
      <c r="H770" s="74">
        <f t="shared" si="23"/>
        <v>0</v>
      </c>
      <c r="I770" s="74">
        <f t="shared" si="24"/>
        <v>0</v>
      </c>
      <c r="J770" s="74">
        <f t="shared" si="24"/>
        <v>0</v>
      </c>
    </row>
    <row r="771" spans="1:10">
      <c r="A771" s="183"/>
      <c r="B771" s="184"/>
      <c r="C771" s="185"/>
      <c r="D771" s="21"/>
      <c r="E771" s="71" t="str">
        <f>IF(D771&gt;0,IF((LEFT(D771,2)=LEFT(Data!C$4,2)),"Intra","Inter"),"")</f>
        <v/>
      </c>
      <c r="F771" s="23"/>
      <c r="G771" s="176"/>
      <c r="H771" s="74">
        <f t="shared" si="23"/>
        <v>0</v>
      </c>
      <c r="I771" s="74">
        <f t="shared" si="24"/>
        <v>0</v>
      </c>
      <c r="J771" s="74">
        <f t="shared" si="24"/>
        <v>0</v>
      </c>
    </row>
    <row r="772" spans="1:10">
      <c r="A772" s="183"/>
      <c r="B772" s="184"/>
      <c r="C772" s="185"/>
      <c r="D772" s="21"/>
      <c r="E772" s="71" t="str">
        <f>IF(D772&gt;0,IF((LEFT(D772,2)=LEFT(Data!C$4,2)),"Intra","Inter"),"")</f>
        <v/>
      </c>
      <c r="F772" s="23"/>
      <c r="G772" s="176"/>
      <c r="H772" s="74">
        <f t="shared" si="23"/>
        <v>0</v>
      </c>
      <c r="I772" s="74">
        <f t="shared" si="24"/>
        <v>0</v>
      </c>
      <c r="J772" s="74">
        <f t="shared" si="24"/>
        <v>0</v>
      </c>
    </row>
    <row r="773" spans="1:10">
      <c r="A773" s="183"/>
      <c r="B773" s="184"/>
      <c r="C773" s="185"/>
      <c r="D773" s="21"/>
      <c r="E773" s="71" t="str">
        <f>IF(D773&gt;0,IF((LEFT(D773,2)=LEFT(Data!C$4,2)),"Intra","Inter"),"")</f>
        <v/>
      </c>
      <c r="F773" s="23"/>
      <c r="G773" s="176"/>
      <c r="H773" s="74">
        <f t="shared" si="23"/>
        <v>0</v>
      </c>
      <c r="I773" s="74">
        <f t="shared" si="24"/>
        <v>0</v>
      </c>
      <c r="J773" s="74">
        <f t="shared" si="24"/>
        <v>0</v>
      </c>
    </row>
    <row r="774" spans="1:10">
      <c r="A774" s="183"/>
      <c r="B774" s="184"/>
      <c r="C774" s="185"/>
      <c r="D774" s="21"/>
      <c r="E774" s="71" t="str">
        <f>IF(D774&gt;0,IF((LEFT(D774,2)=LEFT(Data!C$4,2)),"Intra","Inter"),"")</f>
        <v/>
      </c>
      <c r="F774" s="23"/>
      <c r="G774" s="176"/>
      <c r="H774" s="74">
        <f t="shared" si="23"/>
        <v>0</v>
      </c>
      <c r="I774" s="74">
        <f t="shared" si="24"/>
        <v>0</v>
      </c>
      <c r="J774" s="74">
        <f t="shared" si="24"/>
        <v>0</v>
      </c>
    </row>
    <row r="775" spans="1:10">
      <c r="A775" s="183"/>
      <c r="B775" s="184"/>
      <c r="C775" s="185"/>
      <c r="D775" s="21"/>
      <c r="E775" s="71" t="str">
        <f>IF(D775&gt;0,IF((LEFT(D775,2)=LEFT(Data!C$4,2)),"Intra","Inter"),"")</f>
        <v/>
      </c>
      <c r="F775" s="23"/>
      <c r="G775" s="176"/>
      <c r="H775" s="74">
        <f t="shared" si="23"/>
        <v>0</v>
      </c>
      <c r="I775" s="74">
        <f t="shared" si="24"/>
        <v>0</v>
      </c>
      <c r="J775" s="74">
        <f t="shared" si="24"/>
        <v>0</v>
      </c>
    </row>
    <row r="776" spans="1:10">
      <c r="A776" s="183"/>
      <c r="B776" s="184"/>
      <c r="C776" s="185"/>
      <c r="D776" s="21"/>
      <c r="E776" s="71" t="str">
        <f>IF(D776&gt;0,IF((LEFT(D776,2)=LEFT(Data!C$4,2)),"Intra","Inter"),"")</f>
        <v/>
      </c>
      <c r="F776" s="23"/>
      <c r="G776" s="176"/>
      <c r="H776" s="74">
        <f t="shared" si="23"/>
        <v>0</v>
      </c>
      <c r="I776" s="74">
        <f t="shared" si="24"/>
        <v>0</v>
      </c>
      <c r="J776" s="74">
        <f t="shared" si="24"/>
        <v>0</v>
      </c>
    </row>
    <row r="777" spans="1:10">
      <c r="A777" s="183"/>
      <c r="B777" s="184"/>
      <c r="C777" s="185"/>
      <c r="D777" s="21"/>
      <c r="E777" s="71" t="str">
        <f>IF(D777&gt;0,IF((LEFT(D777,2)=LEFT(Data!C$4,2)),"Intra","Inter"),"")</f>
        <v/>
      </c>
      <c r="F777" s="23"/>
      <c r="G777" s="176"/>
      <c r="H777" s="74">
        <f t="shared" ref="H777:H840" si="25">IF($E777="inter",IF($F777&lt;&gt;"Exempt",IF($F777&lt;&gt;"Non GST",($G777*($F777)),(0)),(0)),(0))</f>
        <v>0</v>
      </c>
      <c r="I777" s="74">
        <f t="shared" ref="I777:J840" si="26">IF($E777="intra",IF($F777&lt;&gt;"Exempt",IF($F777&lt;&gt;"Non GST",($G777*($F777/2)),(0)),(0)),(0))</f>
        <v>0</v>
      </c>
      <c r="J777" s="74">
        <f t="shared" si="26"/>
        <v>0</v>
      </c>
    </row>
    <row r="778" spans="1:10">
      <c r="A778" s="183"/>
      <c r="B778" s="184"/>
      <c r="C778" s="185"/>
      <c r="D778" s="21"/>
      <c r="E778" s="71" t="str">
        <f>IF(D778&gt;0,IF((LEFT(D778,2)=LEFT(Data!C$4,2)),"Intra","Inter"),"")</f>
        <v/>
      </c>
      <c r="F778" s="23"/>
      <c r="G778" s="176"/>
      <c r="H778" s="74">
        <f t="shared" si="25"/>
        <v>0</v>
      </c>
      <c r="I778" s="74">
        <f t="shared" si="26"/>
        <v>0</v>
      </c>
      <c r="J778" s="74">
        <f t="shared" si="26"/>
        <v>0</v>
      </c>
    </row>
    <row r="779" spans="1:10">
      <c r="A779" s="183"/>
      <c r="B779" s="184"/>
      <c r="C779" s="185"/>
      <c r="D779" s="21"/>
      <c r="E779" s="71" t="str">
        <f>IF(D779&gt;0,IF((LEFT(D779,2)=LEFT(Data!C$4,2)),"Intra","Inter"),"")</f>
        <v/>
      </c>
      <c r="F779" s="23"/>
      <c r="G779" s="176"/>
      <c r="H779" s="74">
        <f t="shared" si="25"/>
        <v>0</v>
      </c>
      <c r="I779" s="74">
        <f t="shared" si="26"/>
        <v>0</v>
      </c>
      <c r="J779" s="74">
        <f t="shared" si="26"/>
        <v>0</v>
      </c>
    </row>
    <row r="780" spans="1:10">
      <c r="A780" s="183"/>
      <c r="B780" s="184"/>
      <c r="C780" s="185"/>
      <c r="D780" s="21"/>
      <c r="E780" s="71" t="str">
        <f>IF(D780&gt;0,IF((LEFT(D780,2)=LEFT(Data!C$4,2)),"Intra","Inter"),"")</f>
        <v/>
      </c>
      <c r="F780" s="23"/>
      <c r="G780" s="176"/>
      <c r="H780" s="74">
        <f t="shared" si="25"/>
        <v>0</v>
      </c>
      <c r="I780" s="74">
        <f t="shared" si="26"/>
        <v>0</v>
      </c>
      <c r="J780" s="74">
        <f t="shared" si="26"/>
        <v>0</v>
      </c>
    </row>
    <row r="781" spans="1:10">
      <c r="A781" s="183"/>
      <c r="B781" s="184"/>
      <c r="C781" s="185"/>
      <c r="D781" s="21"/>
      <c r="E781" s="71" t="str">
        <f>IF(D781&gt;0,IF((LEFT(D781,2)=LEFT(Data!C$4,2)),"Intra","Inter"),"")</f>
        <v/>
      </c>
      <c r="F781" s="23"/>
      <c r="G781" s="176"/>
      <c r="H781" s="74">
        <f t="shared" si="25"/>
        <v>0</v>
      </c>
      <c r="I781" s="74">
        <f t="shared" si="26"/>
        <v>0</v>
      </c>
      <c r="J781" s="74">
        <f t="shared" si="26"/>
        <v>0</v>
      </c>
    </row>
    <row r="782" spans="1:10">
      <c r="A782" s="183"/>
      <c r="B782" s="184"/>
      <c r="C782" s="185"/>
      <c r="D782" s="21"/>
      <c r="E782" s="71" t="str">
        <f>IF(D782&gt;0,IF((LEFT(D782,2)=LEFT(Data!C$4,2)),"Intra","Inter"),"")</f>
        <v/>
      </c>
      <c r="F782" s="23"/>
      <c r="G782" s="176"/>
      <c r="H782" s="74">
        <f t="shared" si="25"/>
        <v>0</v>
      </c>
      <c r="I782" s="74">
        <f t="shared" si="26"/>
        <v>0</v>
      </c>
      <c r="J782" s="74">
        <f t="shared" si="26"/>
        <v>0</v>
      </c>
    </row>
    <row r="783" spans="1:10">
      <c r="A783" s="183"/>
      <c r="B783" s="184"/>
      <c r="C783" s="185"/>
      <c r="D783" s="21"/>
      <c r="E783" s="71" t="str">
        <f>IF(D783&gt;0,IF((LEFT(D783,2)=LEFT(Data!C$4,2)),"Intra","Inter"),"")</f>
        <v/>
      </c>
      <c r="F783" s="23"/>
      <c r="G783" s="176"/>
      <c r="H783" s="74">
        <f t="shared" si="25"/>
        <v>0</v>
      </c>
      <c r="I783" s="74">
        <f t="shared" si="26"/>
        <v>0</v>
      </c>
      <c r="J783" s="74">
        <f t="shared" si="26"/>
        <v>0</v>
      </c>
    </row>
    <row r="784" spans="1:10">
      <c r="A784" s="183"/>
      <c r="B784" s="184"/>
      <c r="C784" s="185"/>
      <c r="D784" s="21"/>
      <c r="E784" s="71" t="str">
        <f>IF(D784&gt;0,IF((LEFT(D784,2)=LEFT(Data!C$4,2)),"Intra","Inter"),"")</f>
        <v/>
      </c>
      <c r="F784" s="23"/>
      <c r="G784" s="176"/>
      <c r="H784" s="74">
        <f t="shared" si="25"/>
        <v>0</v>
      </c>
      <c r="I784" s="74">
        <f t="shared" si="26"/>
        <v>0</v>
      </c>
      <c r="J784" s="74">
        <f t="shared" si="26"/>
        <v>0</v>
      </c>
    </row>
    <row r="785" spans="1:10">
      <c r="A785" s="183"/>
      <c r="B785" s="184"/>
      <c r="C785" s="185"/>
      <c r="D785" s="21"/>
      <c r="E785" s="71" t="str">
        <f>IF(D785&gt;0,IF((LEFT(D785,2)=LEFT(Data!C$4,2)),"Intra","Inter"),"")</f>
        <v/>
      </c>
      <c r="F785" s="23"/>
      <c r="G785" s="176"/>
      <c r="H785" s="74">
        <f t="shared" si="25"/>
        <v>0</v>
      </c>
      <c r="I785" s="74">
        <f t="shared" si="26"/>
        <v>0</v>
      </c>
      <c r="J785" s="74">
        <f t="shared" si="26"/>
        <v>0</v>
      </c>
    </row>
    <row r="786" spans="1:10">
      <c r="A786" s="183"/>
      <c r="B786" s="184"/>
      <c r="C786" s="185"/>
      <c r="D786" s="21"/>
      <c r="E786" s="71" t="str">
        <f>IF(D786&gt;0,IF((LEFT(D786,2)=LEFT(Data!C$4,2)),"Intra","Inter"),"")</f>
        <v/>
      </c>
      <c r="F786" s="23"/>
      <c r="G786" s="176"/>
      <c r="H786" s="74">
        <f t="shared" si="25"/>
        <v>0</v>
      </c>
      <c r="I786" s="74">
        <f t="shared" si="26"/>
        <v>0</v>
      </c>
      <c r="J786" s="74">
        <f t="shared" si="26"/>
        <v>0</v>
      </c>
    </row>
    <row r="787" spans="1:10">
      <c r="A787" s="183"/>
      <c r="B787" s="184"/>
      <c r="C787" s="185"/>
      <c r="D787" s="21"/>
      <c r="E787" s="71" t="str">
        <f>IF(D787&gt;0,IF((LEFT(D787,2)=LEFT(Data!C$4,2)),"Intra","Inter"),"")</f>
        <v/>
      </c>
      <c r="F787" s="23"/>
      <c r="G787" s="176"/>
      <c r="H787" s="74">
        <f t="shared" si="25"/>
        <v>0</v>
      </c>
      <c r="I787" s="74">
        <f t="shared" si="26"/>
        <v>0</v>
      </c>
      <c r="J787" s="74">
        <f t="shared" si="26"/>
        <v>0</v>
      </c>
    </row>
    <row r="788" spans="1:10">
      <c r="A788" s="183"/>
      <c r="B788" s="184"/>
      <c r="C788" s="185"/>
      <c r="D788" s="21"/>
      <c r="E788" s="71" t="str">
        <f>IF(D788&gt;0,IF((LEFT(D788,2)=LEFT(Data!C$4,2)),"Intra","Inter"),"")</f>
        <v/>
      </c>
      <c r="F788" s="23"/>
      <c r="G788" s="176"/>
      <c r="H788" s="74">
        <f t="shared" si="25"/>
        <v>0</v>
      </c>
      <c r="I788" s="74">
        <f t="shared" si="26"/>
        <v>0</v>
      </c>
      <c r="J788" s="74">
        <f t="shared" si="26"/>
        <v>0</v>
      </c>
    </row>
    <row r="789" spans="1:10">
      <c r="A789" s="183"/>
      <c r="B789" s="184"/>
      <c r="C789" s="185"/>
      <c r="D789" s="21"/>
      <c r="E789" s="71" t="str">
        <f>IF(D789&gt;0,IF((LEFT(D789,2)=LEFT(Data!C$4,2)),"Intra","Inter"),"")</f>
        <v/>
      </c>
      <c r="F789" s="23"/>
      <c r="G789" s="176"/>
      <c r="H789" s="74">
        <f t="shared" si="25"/>
        <v>0</v>
      </c>
      <c r="I789" s="74">
        <f t="shared" si="26"/>
        <v>0</v>
      </c>
      <c r="J789" s="74">
        <f t="shared" si="26"/>
        <v>0</v>
      </c>
    </row>
    <row r="790" spans="1:10">
      <c r="A790" s="183"/>
      <c r="B790" s="184"/>
      <c r="C790" s="185"/>
      <c r="D790" s="21"/>
      <c r="E790" s="71" t="str">
        <f>IF(D790&gt;0,IF((LEFT(D790,2)=LEFT(Data!C$4,2)),"Intra","Inter"),"")</f>
        <v/>
      </c>
      <c r="F790" s="23"/>
      <c r="G790" s="176"/>
      <c r="H790" s="74">
        <f t="shared" si="25"/>
        <v>0</v>
      </c>
      <c r="I790" s="74">
        <f t="shared" si="26"/>
        <v>0</v>
      </c>
      <c r="J790" s="74">
        <f t="shared" si="26"/>
        <v>0</v>
      </c>
    </row>
    <row r="791" spans="1:10">
      <c r="A791" s="183"/>
      <c r="B791" s="184"/>
      <c r="C791" s="185"/>
      <c r="D791" s="21"/>
      <c r="E791" s="71" t="str">
        <f>IF(D791&gt;0,IF((LEFT(D791,2)=LEFT(Data!C$4,2)),"Intra","Inter"),"")</f>
        <v/>
      </c>
      <c r="F791" s="23"/>
      <c r="G791" s="176"/>
      <c r="H791" s="74">
        <f t="shared" si="25"/>
        <v>0</v>
      </c>
      <c r="I791" s="74">
        <f t="shared" si="26"/>
        <v>0</v>
      </c>
      <c r="J791" s="74">
        <f t="shared" si="26"/>
        <v>0</v>
      </c>
    </row>
    <row r="792" spans="1:10">
      <c r="A792" s="183"/>
      <c r="B792" s="184"/>
      <c r="C792" s="185"/>
      <c r="D792" s="21"/>
      <c r="E792" s="71" t="str">
        <f>IF(D792&gt;0,IF((LEFT(D792,2)=LEFT(Data!C$4,2)),"Intra","Inter"),"")</f>
        <v/>
      </c>
      <c r="F792" s="23"/>
      <c r="G792" s="176"/>
      <c r="H792" s="74">
        <f t="shared" si="25"/>
        <v>0</v>
      </c>
      <c r="I792" s="74">
        <f t="shared" si="26"/>
        <v>0</v>
      </c>
      <c r="J792" s="74">
        <f t="shared" si="26"/>
        <v>0</v>
      </c>
    </row>
    <row r="793" spans="1:10">
      <c r="A793" s="183"/>
      <c r="B793" s="184"/>
      <c r="C793" s="185"/>
      <c r="D793" s="21"/>
      <c r="E793" s="71" t="str">
        <f>IF(D793&gt;0,IF((LEFT(D793,2)=LEFT(Data!C$4,2)),"Intra","Inter"),"")</f>
        <v/>
      </c>
      <c r="F793" s="23"/>
      <c r="G793" s="176"/>
      <c r="H793" s="74">
        <f t="shared" si="25"/>
        <v>0</v>
      </c>
      <c r="I793" s="74">
        <f t="shared" si="26"/>
        <v>0</v>
      </c>
      <c r="J793" s="74">
        <f t="shared" si="26"/>
        <v>0</v>
      </c>
    </row>
    <row r="794" spans="1:10">
      <c r="A794" s="183"/>
      <c r="B794" s="184"/>
      <c r="C794" s="185"/>
      <c r="D794" s="21"/>
      <c r="E794" s="71" t="str">
        <f>IF(D794&gt;0,IF((LEFT(D794,2)=LEFT(Data!C$4,2)),"Intra","Inter"),"")</f>
        <v/>
      </c>
      <c r="F794" s="23"/>
      <c r="G794" s="176"/>
      <c r="H794" s="74">
        <f t="shared" si="25"/>
        <v>0</v>
      </c>
      <c r="I794" s="74">
        <f t="shared" si="26"/>
        <v>0</v>
      </c>
      <c r="J794" s="74">
        <f t="shared" si="26"/>
        <v>0</v>
      </c>
    </row>
    <row r="795" spans="1:10">
      <c r="A795" s="183"/>
      <c r="B795" s="184"/>
      <c r="C795" s="185"/>
      <c r="D795" s="21"/>
      <c r="E795" s="71" t="str">
        <f>IF(D795&gt;0,IF((LEFT(D795,2)=LEFT(Data!C$4,2)),"Intra","Inter"),"")</f>
        <v/>
      </c>
      <c r="F795" s="23"/>
      <c r="G795" s="176"/>
      <c r="H795" s="74">
        <f t="shared" si="25"/>
        <v>0</v>
      </c>
      <c r="I795" s="74">
        <f t="shared" si="26"/>
        <v>0</v>
      </c>
      <c r="J795" s="74">
        <f t="shared" si="26"/>
        <v>0</v>
      </c>
    </row>
    <row r="796" spans="1:10">
      <c r="A796" s="183"/>
      <c r="B796" s="184"/>
      <c r="C796" s="185"/>
      <c r="D796" s="21"/>
      <c r="E796" s="71" t="str">
        <f>IF(D796&gt;0,IF((LEFT(D796,2)=LEFT(Data!C$4,2)),"Intra","Inter"),"")</f>
        <v/>
      </c>
      <c r="F796" s="23"/>
      <c r="G796" s="176"/>
      <c r="H796" s="74">
        <f t="shared" si="25"/>
        <v>0</v>
      </c>
      <c r="I796" s="74">
        <f t="shared" si="26"/>
        <v>0</v>
      </c>
      <c r="J796" s="74">
        <f t="shared" si="26"/>
        <v>0</v>
      </c>
    </row>
    <row r="797" spans="1:10">
      <c r="A797" s="183"/>
      <c r="B797" s="184"/>
      <c r="C797" s="185"/>
      <c r="D797" s="21"/>
      <c r="E797" s="71" t="str">
        <f>IF(D797&gt;0,IF((LEFT(D797,2)=LEFT(Data!C$4,2)),"Intra","Inter"),"")</f>
        <v/>
      </c>
      <c r="F797" s="23"/>
      <c r="G797" s="176"/>
      <c r="H797" s="74">
        <f t="shared" si="25"/>
        <v>0</v>
      </c>
      <c r="I797" s="74">
        <f t="shared" si="26"/>
        <v>0</v>
      </c>
      <c r="J797" s="74">
        <f t="shared" si="26"/>
        <v>0</v>
      </c>
    </row>
    <row r="798" spans="1:10">
      <c r="A798" s="183"/>
      <c r="B798" s="184"/>
      <c r="C798" s="185"/>
      <c r="D798" s="21"/>
      <c r="E798" s="71" t="str">
        <f>IF(D798&gt;0,IF((LEFT(D798,2)=LEFT(Data!C$4,2)),"Intra","Inter"),"")</f>
        <v/>
      </c>
      <c r="F798" s="23"/>
      <c r="G798" s="176"/>
      <c r="H798" s="74">
        <f t="shared" si="25"/>
        <v>0</v>
      </c>
      <c r="I798" s="74">
        <f t="shared" si="26"/>
        <v>0</v>
      </c>
      <c r="J798" s="74">
        <f t="shared" si="26"/>
        <v>0</v>
      </c>
    </row>
    <row r="799" spans="1:10">
      <c r="A799" s="183"/>
      <c r="B799" s="184"/>
      <c r="C799" s="185"/>
      <c r="D799" s="21"/>
      <c r="E799" s="71" t="str">
        <f>IF(D799&gt;0,IF((LEFT(D799,2)=LEFT(Data!C$4,2)),"Intra","Inter"),"")</f>
        <v/>
      </c>
      <c r="F799" s="23"/>
      <c r="G799" s="176"/>
      <c r="H799" s="74">
        <f t="shared" si="25"/>
        <v>0</v>
      </c>
      <c r="I799" s="74">
        <f t="shared" si="26"/>
        <v>0</v>
      </c>
      <c r="J799" s="74">
        <f t="shared" si="26"/>
        <v>0</v>
      </c>
    </row>
    <row r="800" spans="1:10">
      <c r="A800" s="183"/>
      <c r="B800" s="184"/>
      <c r="C800" s="185"/>
      <c r="D800" s="21"/>
      <c r="E800" s="71" t="str">
        <f>IF(D800&gt;0,IF((LEFT(D800,2)=LEFT(Data!C$4,2)),"Intra","Inter"),"")</f>
        <v/>
      </c>
      <c r="F800" s="23"/>
      <c r="G800" s="176"/>
      <c r="H800" s="74">
        <f t="shared" si="25"/>
        <v>0</v>
      </c>
      <c r="I800" s="74">
        <f t="shared" si="26"/>
        <v>0</v>
      </c>
      <c r="J800" s="74">
        <f t="shared" si="26"/>
        <v>0</v>
      </c>
    </row>
    <row r="801" spans="1:10">
      <c r="A801" s="183"/>
      <c r="B801" s="184"/>
      <c r="C801" s="185"/>
      <c r="D801" s="21"/>
      <c r="E801" s="71" t="str">
        <f>IF(D801&gt;0,IF((LEFT(D801,2)=LEFT(Data!C$4,2)),"Intra","Inter"),"")</f>
        <v/>
      </c>
      <c r="F801" s="23"/>
      <c r="G801" s="176"/>
      <c r="H801" s="74">
        <f t="shared" si="25"/>
        <v>0</v>
      </c>
      <c r="I801" s="74">
        <f t="shared" si="26"/>
        <v>0</v>
      </c>
      <c r="J801" s="74">
        <f t="shared" si="26"/>
        <v>0</v>
      </c>
    </row>
    <row r="802" spans="1:10">
      <c r="A802" s="183"/>
      <c r="B802" s="184"/>
      <c r="C802" s="185"/>
      <c r="D802" s="21"/>
      <c r="E802" s="71" t="str">
        <f>IF(D802&gt;0,IF((LEFT(D802,2)=LEFT(Data!C$4,2)),"Intra","Inter"),"")</f>
        <v/>
      </c>
      <c r="F802" s="23"/>
      <c r="G802" s="176"/>
      <c r="H802" s="74">
        <f t="shared" si="25"/>
        <v>0</v>
      </c>
      <c r="I802" s="74">
        <f t="shared" si="26"/>
        <v>0</v>
      </c>
      <c r="J802" s="74">
        <f t="shared" si="26"/>
        <v>0</v>
      </c>
    </row>
    <row r="803" spans="1:10">
      <c r="A803" s="183"/>
      <c r="B803" s="184"/>
      <c r="C803" s="185"/>
      <c r="D803" s="21"/>
      <c r="E803" s="71" t="str">
        <f>IF(D803&gt;0,IF((LEFT(D803,2)=LEFT(Data!C$4,2)),"Intra","Inter"),"")</f>
        <v/>
      </c>
      <c r="F803" s="23"/>
      <c r="G803" s="176"/>
      <c r="H803" s="74">
        <f t="shared" si="25"/>
        <v>0</v>
      </c>
      <c r="I803" s="74">
        <f t="shared" si="26"/>
        <v>0</v>
      </c>
      <c r="J803" s="74">
        <f t="shared" si="26"/>
        <v>0</v>
      </c>
    </row>
    <row r="804" spans="1:10">
      <c r="A804" s="183"/>
      <c r="B804" s="184"/>
      <c r="C804" s="185"/>
      <c r="D804" s="21"/>
      <c r="E804" s="71" t="str">
        <f>IF(D804&gt;0,IF((LEFT(D804,2)=LEFT(Data!C$4,2)),"Intra","Inter"),"")</f>
        <v/>
      </c>
      <c r="F804" s="23"/>
      <c r="G804" s="176"/>
      <c r="H804" s="74">
        <f t="shared" si="25"/>
        <v>0</v>
      </c>
      <c r="I804" s="74">
        <f t="shared" si="26"/>
        <v>0</v>
      </c>
      <c r="J804" s="74">
        <f t="shared" si="26"/>
        <v>0</v>
      </c>
    </row>
    <row r="805" spans="1:10">
      <c r="A805" s="183"/>
      <c r="B805" s="184"/>
      <c r="C805" s="185"/>
      <c r="D805" s="21"/>
      <c r="E805" s="71" t="str">
        <f>IF(D805&gt;0,IF((LEFT(D805,2)=LEFT(Data!C$4,2)),"Intra","Inter"),"")</f>
        <v/>
      </c>
      <c r="F805" s="23"/>
      <c r="G805" s="176"/>
      <c r="H805" s="74">
        <f t="shared" si="25"/>
        <v>0</v>
      </c>
      <c r="I805" s="74">
        <f t="shared" si="26"/>
        <v>0</v>
      </c>
      <c r="J805" s="74">
        <f t="shared" si="26"/>
        <v>0</v>
      </c>
    </row>
    <row r="806" spans="1:10">
      <c r="A806" s="183"/>
      <c r="B806" s="184"/>
      <c r="C806" s="185"/>
      <c r="D806" s="21"/>
      <c r="E806" s="71" t="str">
        <f>IF(D806&gt;0,IF((LEFT(D806,2)=LEFT(Data!C$4,2)),"Intra","Inter"),"")</f>
        <v/>
      </c>
      <c r="F806" s="23"/>
      <c r="G806" s="176"/>
      <c r="H806" s="74">
        <f t="shared" si="25"/>
        <v>0</v>
      </c>
      <c r="I806" s="74">
        <f t="shared" si="26"/>
        <v>0</v>
      </c>
      <c r="J806" s="74">
        <f t="shared" si="26"/>
        <v>0</v>
      </c>
    </row>
    <row r="807" spans="1:10">
      <c r="A807" s="183"/>
      <c r="B807" s="184"/>
      <c r="C807" s="185"/>
      <c r="D807" s="21"/>
      <c r="E807" s="71" t="str">
        <f>IF(D807&gt;0,IF((LEFT(D807,2)=LEFT(Data!C$4,2)),"Intra","Inter"),"")</f>
        <v/>
      </c>
      <c r="F807" s="23"/>
      <c r="G807" s="176"/>
      <c r="H807" s="74">
        <f t="shared" si="25"/>
        <v>0</v>
      </c>
      <c r="I807" s="74">
        <f t="shared" si="26"/>
        <v>0</v>
      </c>
      <c r="J807" s="74">
        <f t="shared" si="26"/>
        <v>0</v>
      </c>
    </row>
    <row r="808" spans="1:10">
      <c r="A808" s="183"/>
      <c r="B808" s="184"/>
      <c r="C808" s="185"/>
      <c r="D808" s="21"/>
      <c r="E808" s="71" t="str">
        <f>IF(D808&gt;0,IF((LEFT(D808,2)=LEFT(Data!C$4,2)),"Intra","Inter"),"")</f>
        <v/>
      </c>
      <c r="F808" s="23"/>
      <c r="G808" s="176"/>
      <c r="H808" s="74">
        <f t="shared" si="25"/>
        <v>0</v>
      </c>
      <c r="I808" s="74">
        <f t="shared" si="26"/>
        <v>0</v>
      </c>
      <c r="J808" s="74">
        <f t="shared" si="26"/>
        <v>0</v>
      </c>
    </row>
    <row r="809" spans="1:10">
      <c r="A809" s="183"/>
      <c r="B809" s="184"/>
      <c r="C809" s="185"/>
      <c r="D809" s="21"/>
      <c r="E809" s="71" t="str">
        <f>IF(D809&gt;0,IF((LEFT(D809,2)=LEFT(Data!C$4,2)),"Intra","Inter"),"")</f>
        <v/>
      </c>
      <c r="F809" s="23"/>
      <c r="G809" s="176"/>
      <c r="H809" s="74">
        <f t="shared" si="25"/>
        <v>0</v>
      </c>
      <c r="I809" s="74">
        <f t="shared" si="26"/>
        <v>0</v>
      </c>
      <c r="J809" s="74">
        <f t="shared" si="26"/>
        <v>0</v>
      </c>
    </row>
    <row r="810" spans="1:10">
      <c r="A810" s="183"/>
      <c r="B810" s="184"/>
      <c r="C810" s="185"/>
      <c r="D810" s="21"/>
      <c r="E810" s="71" t="str">
        <f>IF(D810&gt;0,IF((LEFT(D810,2)=LEFT(Data!C$4,2)),"Intra","Inter"),"")</f>
        <v/>
      </c>
      <c r="F810" s="23"/>
      <c r="G810" s="176"/>
      <c r="H810" s="74">
        <f t="shared" si="25"/>
        <v>0</v>
      </c>
      <c r="I810" s="74">
        <f t="shared" si="26"/>
        <v>0</v>
      </c>
      <c r="J810" s="74">
        <f t="shared" si="26"/>
        <v>0</v>
      </c>
    </row>
    <row r="811" spans="1:10">
      <c r="A811" s="183"/>
      <c r="B811" s="184"/>
      <c r="C811" s="185"/>
      <c r="D811" s="21"/>
      <c r="E811" s="71" t="str">
        <f>IF(D811&gt;0,IF((LEFT(D811,2)=LEFT(Data!C$4,2)),"Intra","Inter"),"")</f>
        <v/>
      </c>
      <c r="F811" s="23"/>
      <c r="G811" s="176"/>
      <c r="H811" s="74">
        <f t="shared" si="25"/>
        <v>0</v>
      </c>
      <c r="I811" s="74">
        <f t="shared" si="26"/>
        <v>0</v>
      </c>
      <c r="J811" s="74">
        <f t="shared" si="26"/>
        <v>0</v>
      </c>
    </row>
    <row r="812" spans="1:10">
      <c r="A812" s="183"/>
      <c r="B812" s="184"/>
      <c r="C812" s="185"/>
      <c r="D812" s="21"/>
      <c r="E812" s="71" t="str">
        <f>IF(D812&gt;0,IF((LEFT(D812,2)=LEFT(Data!C$4,2)),"Intra","Inter"),"")</f>
        <v/>
      </c>
      <c r="F812" s="23"/>
      <c r="G812" s="176"/>
      <c r="H812" s="74">
        <f t="shared" si="25"/>
        <v>0</v>
      </c>
      <c r="I812" s="74">
        <f t="shared" si="26"/>
        <v>0</v>
      </c>
      <c r="J812" s="74">
        <f t="shared" si="26"/>
        <v>0</v>
      </c>
    </row>
    <row r="813" spans="1:10">
      <c r="A813" s="183"/>
      <c r="B813" s="184"/>
      <c r="C813" s="185"/>
      <c r="D813" s="21"/>
      <c r="E813" s="71" t="str">
        <f>IF(D813&gt;0,IF((LEFT(D813,2)=LEFT(Data!C$4,2)),"Intra","Inter"),"")</f>
        <v/>
      </c>
      <c r="F813" s="23"/>
      <c r="G813" s="176"/>
      <c r="H813" s="74">
        <f t="shared" si="25"/>
        <v>0</v>
      </c>
      <c r="I813" s="74">
        <f t="shared" si="26"/>
        <v>0</v>
      </c>
      <c r="J813" s="74">
        <f t="shared" si="26"/>
        <v>0</v>
      </c>
    </row>
    <row r="814" spans="1:10">
      <c r="A814" s="183"/>
      <c r="B814" s="184"/>
      <c r="C814" s="185"/>
      <c r="D814" s="21"/>
      <c r="E814" s="71" t="str">
        <f>IF(D814&gt;0,IF((LEFT(D814,2)=LEFT(Data!C$4,2)),"Intra","Inter"),"")</f>
        <v/>
      </c>
      <c r="F814" s="23"/>
      <c r="G814" s="176"/>
      <c r="H814" s="74">
        <f t="shared" si="25"/>
        <v>0</v>
      </c>
      <c r="I814" s="74">
        <f t="shared" si="26"/>
        <v>0</v>
      </c>
      <c r="J814" s="74">
        <f t="shared" si="26"/>
        <v>0</v>
      </c>
    </row>
    <row r="815" spans="1:10">
      <c r="A815" s="183"/>
      <c r="B815" s="184"/>
      <c r="C815" s="185"/>
      <c r="D815" s="21"/>
      <c r="E815" s="71" t="str">
        <f>IF(D815&gt;0,IF((LEFT(D815,2)=LEFT(Data!C$4,2)),"Intra","Inter"),"")</f>
        <v/>
      </c>
      <c r="F815" s="23"/>
      <c r="G815" s="176"/>
      <c r="H815" s="74">
        <f t="shared" si="25"/>
        <v>0</v>
      </c>
      <c r="I815" s="74">
        <f t="shared" si="26"/>
        <v>0</v>
      </c>
      <c r="J815" s="74">
        <f t="shared" si="26"/>
        <v>0</v>
      </c>
    </row>
    <row r="816" spans="1:10">
      <c r="A816" s="183"/>
      <c r="B816" s="184"/>
      <c r="C816" s="185"/>
      <c r="D816" s="21"/>
      <c r="E816" s="71" t="str">
        <f>IF(D816&gt;0,IF((LEFT(D816,2)=LEFT(Data!C$4,2)),"Intra","Inter"),"")</f>
        <v/>
      </c>
      <c r="F816" s="23"/>
      <c r="G816" s="176"/>
      <c r="H816" s="74">
        <f t="shared" si="25"/>
        <v>0</v>
      </c>
      <c r="I816" s="74">
        <f t="shared" si="26"/>
        <v>0</v>
      </c>
      <c r="J816" s="74">
        <f t="shared" si="26"/>
        <v>0</v>
      </c>
    </row>
    <row r="817" spans="1:10">
      <c r="A817" s="183"/>
      <c r="B817" s="184"/>
      <c r="C817" s="185"/>
      <c r="D817" s="21"/>
      <c r="E817" s="71" t="str">
        <f>IF(D817&gt;0,IF((LEFT(D817,2)=LEFT(Data!C$4,2)),"Intra","Inter"),"")</f>
        <v/>
      </c>
      <c r="F817" s="23"/>
      <c r="G817" s="176"/>
      <c r="H817" s="74">
        <f t="shared" si="25"/>
        <v>0</v>
      </c>
      <c r="I817" s="74">
        <f t="shared" si="26"/>
        <v>0</v>
      </c>
      <c r="J817" s="74">
        <f t="shared" si="26"/>
        <v>0</v>
      </c>
    </row>
    <row r="818" spans="1:10">
      <c r="A818" s="183"/>
      <c r="B818" s="184"/>
      <c r="C818" s="185"/>
      <c r="D818" s="21"/>
      <c r="E818" s="71" t="str">
        <f>IF(D818&gt;0,IF((LEFT(D818,2)=LEFT(Data!C$4,2)),"Intra","Inter"),"")</f>
        <v/>
      </c>
      <c r="F818" s="23"/>
      <c r="G818" s="176"/>
      <c r="H818" s="74">
        <f t="shared" si="25"/>
        <v>0</v>
      </c>
      <c r="I818" s="74">
        <f t="shared" si="26"/>
        <v>0</v>
      </c>
      <c r="J818" s="74">
        <f t="shared" si="26"/>
        <v>0</v>
      </c>
    </row>
    <row r="819" spans="1:10">
      <c r="A819" s="183"/>
      <c r="B819" s="184"/>
      <c r="C819" s="185"/>
      <c r="D819" s="21"/>
      <c r="E819" s="71" t="str">
        <f>IF(D819&gt;0,IF((LEFT(D819,2)=LEFT(Data!C$4,2)),"Intra","Inter"),"")</f>
        <v/>
      </c>
      <c r="F819" s="23"/>
      <c r="G819" s="176"/>
      <c r="H819" s="74">
        <f t="shared" si="25"/>
        <v>0</v>
      </c>
      <c r="I819" s="74">
        <f t="shared" si="26"/>
        <v>0</v>
      </c>
      <c r="J819" s="74">
        <f t="shared" si="26"/>
        <v>0</v>
      </c>
    </row>
    <row r="820" spans="1:10">
      <c r="A820" s="183"/>
      <c r="B820" s="184"/>
      <c r="C820" s="185"/>
      <c r="D820" s="21"/>
      <c r="E820" s="71" t="str">
        <f>IF(D820&gt;0,IF((LEFT(D820,2)=LEFT(Data!C$4,2)),"Intra","Inter"),"")</f>
        <v/>
      </c>
      <c r="F820" s="23"/>
      <c r="G820" s="176"/>
      <c r="H820" s="74">
        <f t="shared" si="25"/>
        <v>0</v>
      </c>
      <c r="I820" s="74">
        <f t="shared" si="26"/>
        <v>0</v>
      </c>
      <c r="J820" s="74">
        <f t="shared" si="26"/>
        <v>0</v>
      </c>
    </row>
    <row r="821" spans="1:10">
      <c r="A821" s="183"/>
      <c r="B821" s="184"/>
      <c r="C821" s="185"/>
      <c r="D821" s="21"/>
      <c r="E821" s="71" t="str">
        <f>IF(D821&gt;0,IF((LEFT(D821,2)=LEFT(Data!C$4,2)),"Intra","Inter"),"")</f>
        <v/>
      </c>
      <c r="F821" s="23"/>
      <c r="G821" s="176"/>
      <c r="H821" s="74">
        <f t="shared" si="25"/>
        <v>0</v>
      </c>
      <c r="I821" s="74">
        <f t="shared" si="26"/>
        <v>0</v>
      </c>
      <c r="J821" s="74">
        <f t="shared" si="26"/>
        <v>0</v>
      </c>
    </row>
    <row r="822" spans="1:10">
      <c r="A822" s="183"/>
      <c r="B822" s="184"/>
      <c r="C822" s="185"/>
      <c r="D822" s="21"/>
      <c r="E822" s="71" t="str">
        <f>IF(D822&gt;0,IF((LEFT(D822,2)=LEFT(Data!C$4,2)),"Intra","Inter"),"")</f>
        <v/>
      </c>
      <c r="F822" s="23"/>
      <c r="G822" s="176"/>
      <c r="H822" s="74">
        <f t="shared" si="25"/>
        <v>0</v>
      </c>
      <c r="I822" s="74">
        <f t="shared" si="26"/>
        <v>0</v>
      </c>
      <c r="J822" s="74">
        <f t="shared" si="26"/>
        <v>0</v>
      </c>
    </row>
    <row r="823" spans="1:10">
      <c r="A823" s="183"/>
      <c r="B823" s="184"/>
      <c r="C823" s="185"/>
      <c r="D823" s="21"/>
      <c r="E823" s="71" t="str">
        <f>IF(D823&gt;0,IF((LEFT(D823,2)=LEFT(Data!C$4,2)),"Intra","Inter"),"")</f>
        <v/>
      </c>
      <c r="F823" s="23"/>
      <c r="G823" s="176"/>
      <c r="H823" s="74">
        <f t="shared" si="25"/>
        <v>0</v>
      </c>
      <c r="I823" s="74">
        <f t="shared" si="26"/>
        <v>0</v>
      </c>
      <c r="J823" s="74">
        <f t="shared" si="26"/>
        <v>0</v>
      </c>
    </row>
    <row r="824" spans="1:10">
      <c r="A824" s="183"/>
      <c r="B824" s="184"/>
      <c r="C824" s="185"/>
      <c r="D824" s="21"/>
      <c r="E824" s="71" t="str">
        <f>IF(D824&gt;0,IF((LEFT(D824,2)=LEFT(Data!C$4,2)),"Intra","Inter"),"")</f>
        <v/>
      </c>
      <c r="F824" s="23"/>
      <c r="G824" s="176"/>
      <c r="H824" s="74">
        <f t="shared" si="25"/>
        <v>0</v>
      </c>
      <c r="I824" s="74">
        <f t="shared" si="26"/>
        <v>0</v>
      </c>
      <c r="J824" s="74">
        <f t="shared" si="26"/>
        <v>0</v>
      </c>
    </row>
    <row r="825" spans="1:10">
      <c r="A825" s="183"/>
      <c r="B825" s="184"/>
      <c r="C825" s="185"/>
      <c r="D825" s="21"/>
      <c r="E825" s="71" t="str">
        <f>IF(D825&gt;0,IF((LEFT(D825,2)=LEFT(Data!C$4,2)),"Intra","Inter"),"")</f>
        <v/>
      </c>
      <c r="F825" s="23"/>
      <c r="G825" s="176"/>
      <c r="H825" s="74">
        <f t="shared" si="25"/>
        <v>0</v>
      </c>
      <c r="I825" s="74">
        <f t="shared" si="26"/>
        <v>0</v>
      </c>
      <c r="J825" s="74">
        <f t="shared" si="26"/>
        <v>0</v>
      </c>
    </row>
    <row r="826" spans="1:10">
      <c r="A826" s="183"/>
      <c r="B826" s="184"/>
      <c r="C826" s="185"/>
      <c r="D826" s="21"/>
      <c r="E826" s="71" t="str">
        <f>IF(D826&gt;0,IF((LEFT(D826,2)=LEFT(Data!C$4,2)),"Intra","Inter"),"")</f>
        <v/>
      </c>
      <c r="F826" s="23"/>
      <c r="G826" s="176"/>
      <c r="H826" s="74">
        <f t="shared" si="25"/>
        <v>0</v>
      </c>
      <c r="I826" s="74">
        <f t="shared" si="26"/>
        <v>0</v>
      </c>
      <c r="J826" s="74">
        <f t="shared" si="26"/>
        <v>0</v>
      </c>
    </row>
    <row r="827" spans="1:10">
      <c r="A827" s="183"/>
      <c r="B827" s="184"/>
      <c r="C827" s="185"/>
      <c r="D827" s="21"/>
      <c r="E827" s="71" t="str">
        <f>IF(D827&gt;0,IF((LEFT(D827,2)=LEFT(Data!C$4,2)),"Intra","Inter"),"")</f>
        <v/>
      </c>
      <c r="F827" s="23"/>
      <c r="G827" s="176"/>
      <c r="H827" s="74">
        <f t="shared" si="25"/>
        <v>0</v>
      </c>
      <c r="I827" s="74">
        <f t="shared" si="26"/>
        <v>0</v>
      </c>
      <c r="J827" s="74">
        <f t="shared" si="26"/>
        <v>0</v>
      </c>
    </row>
    <row r="828" spans="1:10">
      <c r="A828" s="183"/>
      <c r="B828" s="184"/>
      <c r="C828" s="185"/>
      <c r="D828" s="21"/>
      <c r="E828" s="71" t="str">
        <f>IF(D828&gt;0,IF((LEFT(D828,2)=LEFT(Data!C$4,2)),"Intra","Inter"),"")</f>
        <v/>
      </c>
      <c r="F828" s="23"/>
      <c r="G828" s="176"/>
      <c r="H828" s="74">
        <f t="shared" si="25"/>
        <v>0</v>
      </c>
      <c r="I828" s="74">
        <f t="shared" si="26"/>
        <v>0</v>
      </c>
      <c r="J828" s="74">
        <f t="shared" si="26"/>
        <v>0</v>
      </c>
    </row>
    <row r="829" spans="1:10">
      <c r="A829" s="183"/>
      <c r="B829" s="184"/>
      <c r="C829" s="185"/>
      <c r="D829" s="21"/>
      <c r="E829" s="71" t="str">
        <f>IF(D829&gt;0,IF((LEFT(D829,2)=LEFT(Data!C$4,2)),"Intra","Inter"),"")</f>
        <v/>
      </c>
      <c r="F829" s="23"/>
      <c r="G829" s="176"/>
      <c r="H829" s="74">
        <f t="shared" si="25"/>
        <v>0</v>
      </c>
      <c r="I829" s="74">
        <f t="shared" si="26"/>
        <v>0</v>
      </c>
      <c r="J829" s="74">
        <f t="shared" si="26"/>
        <v>0</v>
      </c>
    </row>
    <row r="830" spans="1:10">
      <c r="A830" s="183"/>
      <c r="B830" s="184"/>
      <c r="C830" s="185"/>
      <c r="D830" s="21"/>
      <c r="E830" s="71" t="str">
        <f>IF(D830&gt;0,IF((LEFT(D830,2)=LEFT(Data!C$4,2)),"Intra","Inter"),"")</f>
        <v/>
      </c>
      <c r="F830" s="23"/>
      <c r="G830" s="176"/>
      <c r="H830" s="74">
        <f t="shared" si="25"/>
        <v>0</v>
      </c>
      <c r="I830" s="74">
        <f t="shared" si="26"/>
        <v>0</v>
      </c>
      <c r="J830" s="74">
        <f t="shared" si="26"/>
        <v>0</v>
      </c>
    </row>
    <row r="831" spans="1:10">
      <c r="A831" s="183"/>
      <c r="B831" s="184"/>
      <c r="C831" s="185"/>
      <c r="D831" s="21"/>
      <c r="E831" s="71" t="str">
        <f>IF(D831&gt;0,IF((LEFT(D831,2)=LEFT(Data!C$4,2)),"Intra","Inter"),"")</f>
        <v/>
      </c>
      <c r="F831" s="23"/>
      <c r="G831" s="176"/>
      <c r="H831" s="74">
        <f t="shared" si="25"/>
        <v>0</v>
      </c>
      <c r="I831" s="74">
        <f t="shared" si="26"/>
        <v>0</v>
      </c>
      <c r="J831" s="74">
        <f t="shared" si="26"/>
        <v>0</v>
      </c>
    </row>
    <row r="832" spans="1:10">
      <c r="A832" s="183"/>
      <c r="B832" s="184"/>
      <c r="C832" s="185"/>
      <c r="D832" s="21"/>
      <c r="E832" s="71" t="str">
        <f>IF(D832&gt;0,IF((LEFT(D832,2)=LEFT(Data!C$4,2)),"Intra","Inter"),"")</f>
        <v/>
      </c>
      <c r="F832" s="23"/>
      <c r="G832" s="176"/>
      <c r="H832" s="74">
        <f t="shared" si="25"/>
        <v>0</v>
      </c>
      <c r="I832" s="74">
        <f t="shared" si="26"/>
        <v>0</v>
      </c>
      <c r="J832" s="74">
        <f t="shared" si="26"/>
        <v>0</v>
      </c>
    </row>
    <row r="833" spans="1:10">
      <c r="A833" s="183"/>
      <c r="B833" s="184"/>
      <c r="C833" s="185"/>
      <c r="D833" s="21"/>
      <c r="E833" s="71" t="str">
        <f>IF(D833&gt;0,IF((LEFT(D833,2)=LEFT(Data!C$4,2)),"Intra","Inter"),"")</f>
        <v/>
      </c>
      <c r="F833" s="23"/>
      <c r="G833" s="176"/>
      <c r="H833" s="74">
        <f t="shared" si="25"/>
        <v>0</v>
      </c>
      <c r="I833" s="74">
        <f t="shared" si="26"/>
        <v>0</v>
      </c>
      <c r="J833" s="74">
        <f t="shared" si="26"/>
        <v>0</v>
      </c>
    </row>
    <row r="834" spans="1:10">
      <c r="A834" s="183"/>
      <c r="B834" s="184"/>
      <c r="C834" s="185"/>
      <c r="D834" s="21"/>
      <c r="E834" s="71" t="str">
        <f>IF(D834&gt;0,IF((LEFT(D834,2)=LEFT(Data!C$4,2)),"Intra","Inter"),"")</f>
        <v/>
      </c>
      <c r="F834" s="23"/>
      <c r="G834" s="176"/>
      <c r="H834" s="74">
        <f t="shared" si="25"/>
        <v>0</v>
      </c>
      <c r="I834" s="74">
        <f t="shared" si="26"/>
        <v>0</v>
      </c>
      <c r="J834" s="74">
        <f t="shared" si="26"/>
        <v>0</v>
      </c>
    </row>
    <row r="835" spans="1:10">
      <c r="A835" s="183"/>
      <c r="B835" s="184"/>
      <c r="C835" s="185"/>
      <c r="D835" s="21"/>
      <c r="E835" s="71" t="str">
        <f>IF(D835&gt;0,IF((LEFT(D835,2)=LEFT(Data!C$4,2)),"Intra","Inter"),"")</f>
        <v/>
      </c>
      <c r="F835" s="23"/>
      <c r="G835" s="176"/>
      <c r="H835" s="74">
        <f t="shared" si="25"/>
        <v>0</v>
      </c>
      <c r="I835" s="74">
        <f t="shared" si="26"/>
        <v>0</v>
      </c>
      <c r="J835" s="74">
        <f t="shared" si="26"/>
        <v>0</v>
      </c>
    </row>
    <row r="836" spans="1:10">
      <c r="A836" s="183"/>
      <c r="B836" s="184"/>
      <c r="C836" s="185"/>
      <c r="D836" s="21"/>
      <c r="E836" s="71" t="str">
        <f>IF(D836&gt;0,IF((LEFT(D836,2)=LEFT(Data!C$4,2)),"Intra","Inter"),"")</f>
        <v/>
      </c>
      <c r="F836" s="23"/>
      <c r="G836" s="176"/>
      <c r="H836" s="74">
        <f t="shared" si="25"/>
        <v>0</v>
      </c>
      <c r="I836" s="74">
        <f t="shared" si="26"/>
        <v>0</v>
      </c>
      <c r="J836" s="74">
        <f t="shared" si="26"/>
        <v>0</v>
      </c>
    </row>
    <row r="837" spans="1:10">
      <c r="A837" s="183"/>
      <c r="B837" s="184"/>
      <c r="C837" s="185"/>
      <c r="D837" s="21"/>
      <c r="E837" s="71" t="str">
        <f>IF(D837&gt;0,IF((LEFT(D837,2)=LEFT(Data!C$4,2)),"Intra","Inter"),"")</f>
        <v/>
      </c>
      <c r="F837" s="23"/>
      <c r="G837" s="176"/>
      <c r="H837" s="74">
        <f t="shared" si="25"/>
        <v>0</v>
      </c>
      <c r="I837" s="74">
        <f t="shared" si="26"/>
        <v>0</v>
      </c>
      <c r="J837" s="74">
        <f t="shared" si="26"/>
        <v>0</v>
      </c>
    </row>
    <row r="838" spans="1:10">
      <c r="A838" s="183"/>
      <c r="B838" s="184"/>
      <c r="C838" s="185"/>
      <c r="D838" s="21"/>
      <c r="E838" s="71" t="str">
        <f>IF(D838&gt;0,IF((LEFT(D838,2)=LEFT(Data!C$4,2)),"Intra","Inter"),"")</f>
        <v/>
      </c>
      <c r="F838" s="23"/>
      <c r="G838" s="176"/>
      <c r="H838" s="74">
        <f t="shared" si="25"/>
        <v>0</v>
      </c>
      <c r="I838" s="74">
        <f t="shared" si="26"/>
        <v>0</v>
      </c>
      <c r="J838" s="74">
        <f t="shared" si="26"/>
        <v>0</v>
      </c>
    </row>
    <row r="839" spans="1:10">
      <c r="A839" s="183"/>
      <c r="B839" s="184"/>
      <c r="C839" s="185"/>
      <c r="D839" s="21"/>
      <c r="E839" s="71" t="str">
        <f>IF(D839&gt;0,IF((LEFT(D839,2)=LEFT(Data!C$4,2)),"Intra","Inter"),"")</f>
        <v/>
      </c>
      <c r="F839" s="23"/>
      <c r="G839" s="176"/>
      <c r="H839" s="74">
        <f t="shared" si="25"/>
        <v>0</v>
      </c>
      <c r="I839" s="74">
        <f t="shared" si="26"/>
        <v>0</v>
      </c>
      <c r="J839" s="74">
        <f t="shared" si="26"/>
        <v>0</v>
      </c>
    </row>
    <row r="840" spans="1:10">
      <c r="A840" s="183"/>
      <c r="B840" s="184"/>
      <c r="C840" s="185"/>
      <c r="D840" s="21"/>
      <c r="E840" s="71" t="str">
        <f>IF(D840&gt;0,IF((LEFT(D840,2)=LEFT(Data!C$4,2)),"Intra","Inter"),"")</f>
        <v/>
      </c>
      <c r="F840" s="23"/>
      <c r="G840" s="176"/>
      <c r="H840" s="74">
        <f t="shared" si="25"/>
        <v>0</v>
      </c>
      <c r="I840" s="74">
        <f t="shared" si="26"/>
        <v>0</v>
      </c>
      <c r="J840" s="74">
        <f t="shared" si="26"/>
        <v>0</v>
      </c>
    </row>
    <row r="841" spans="1:10">
      <c r="A841" s="183"/>
      <c r="B841" s="184"/>
      <c r="C841" s="185"/>
      <c r="D841" s="21"/>
      <c r="E841" s="71" t="str">
        <f>IF(D841&gt;0,IF((LEFT(D841,2)=LEFT(Data!C$4,2)),"Intra","Inter"),"")</f>
        <v/>
      </c>
      <c r="F841" s="23"/>
      <c r="G841" s="176"/>
      <c r="H841" s="74">
        <f t="shared" ref="H841:H904" si="27">IF($E841="inter",IF($F841&lt;&gt;"Exempt",IF($F841&lt;&gt;"Non GST",($G841*($F841)),(0)),(0)),(0))</f>
        <v>0</v>
      </c>
      <c r="I841" s="74">
        <f t="shared" ref="I841:J872" si="28">IF($E841="intra",IF($F841&lt;&gt;"Exempt",IF($F841&lt;&gt;"Non GST",($G841*($F841/2)),(0)),(0)),(0))</f>
        <v>0</v>
      </c>
      <c r="J841" s="74">
        <f t="shared" si="28"/>
        <v>0</v>
      </c>
    </row>
    <row r="842" spans="1:10">
      <c r="A842" s="183"/>
      <c r="B842" s="184"/>
      <c r="C842" s="185"/>
      <c r="D842" s="21"/>
      <c r="E842" s="71" t="str">
        <f>IF(D842&gt;0,IF((LEFT(D842,2)=LEFT(Data!C$4,2)),"Intra","Inter"),"")</f>
        <v/>
      </c>
      <c r="F842" s="23"/>
      <c r="G842" s="176"/>
      <c r="H842" s="74">
        <f t="shared" si="27"/>
        <v>0</v>
      </c>
      <c r="I842" s="74">
        <f t="shared" si="28"/>
        <v>0</v>
      </c>
      <c r="J842" s="74">
        <f t="shared" si="28"/>
        <v>0</v>
      </c>
    </row>
    <row r="843" spans="1:10">
      <c r="A843" s="183"/>
      <c r="B843" s="184"/>
      <c r="C843" s="185"/>
      <c r="D843" s="21"/>
      <c r="E843" s="71" t="str">
        <f>IF(D843&gt;0,IF((LEFT(D843,2)=LEFT(Data!C$4,2)),"Intra","Inter"),"")</f>
        <v/>
      </c>
      <c r="F843" s="23"/>
      <c r="G843" s="176"/>
      <c r="H843" s="74">
        <f t="shared" si="27"/>
        <v>0</v>
      </c>
      <c r="I843" s="74">
        <f t="shared" si="28"/>
        <v>0</v>
      </c>
      <c r="J843" s="74">
        <f t="shared" si="28"/>
        <v>0</v>
      </c>
    </row>
    <row r="844" spans="1:10">
      <c r="A844" s="183"/>
      <c r="B844" s="184"/>
      <c r="C844" s="185"/>
      <c r="D844" s="21"/>
      <c r="E844" s="71" t="str">
        <f>IF(D844&gt;0,IF((LEFT(D844,2)=LEFT(Data!C$4,2)),"Intra","Inter"),"")</f>
        <v/>
      </c>
      <c r="F844" s="23"/>
      <c r="G844" s="176"/>
      <c r="H844" s="74">
        <f t="shared" si="27"/>
        <v>0</v>
      </c>
      <c r="I844" s="74">
        <f t="shared" si="28"/>
        <v>0</v>
      </c>
      <c r="J844" s="74">
        <f t="shared" si="28"/>
        <v>0</v>
      </c>
    </row>
    <row r="845" spans="1:10">
      <c r="A845" s="183"/>
      <c r="B845" s="184"/>
      <c r="C845" s="185"/>
      <c r="D845" s="21"/>
      <c r="E845" s="71" t="str">
        <f>IF(D845&gt;0,IF((LEFT(D845,2)=LEFT(Data!C$4,2)),"Intra","Inter"),"")</f>
        <v/>
      </c>
      <c r="F845" s="23"/>
      <c r="G845" s="176"/>
      <c r="H845" s="74">
        <f t="shared" si="27"/>
        <v>0</v>
      </c>
      <c r="I845" s="74">
        <f t="shared" si="28"/>
        <v>0</v>
      </c>
      <c r="J845" s="74">
        <f t="shared" si="28"/>
        <v>0</v>
      </c>
    </row>
    <row r="846" spans="1:10">
      <c r="A846" s="183"/>
      <c r="B846" s="184"/>
      <c r="C846" s="185"/>
      <c r="D846" s="21"/>
      <c r="E846" s="71" t="str">
        <f>IF(D846&gt;0,IF((LEFT(D846,2)=LEFT(Data!C$4,2)),"Intra","Inter"),"")</f>
        <v/>
      </c>
      <c r="F846" s="23"/>
      <c r="G846" s="176"/>
      <c r="H846" s="74">
        <f t="shared" si="27"/>
        <v>0</v>
      </c>
      <c r="I846" s="74">
        <f t="shared" si="28"/>
        <v>0</v>
      </c>
      <c r="J846" s="74">
        <f t="shared" si="28"/>
        <v>0</v>
      </c>
    </row>
    <row r="847" spans="1:10">
      <c r="A847" s="183"/>
      <c r="B847" s="184"/>
      <c r="C847" s="185"/>
      <c r="D847" s="21"/>
      <c r="E847" s="71" t="str">
        <f>IF(D847&gt;0,IF((LEFT(D847,2)=LEFT(Data!C$4,2)),"Intra","Inter"),"")</f>
        <v/>
      </c>
      <c r="F847" s="23"/>
      <c r="G847" s="176"/>
      <c r="H847" s="74">
        <f t="shared" si="27"/>
        <v>0</v>
      </c>
      <c r="I847" s="74">
        <f t="shared" si="28"/>
        <v>0</v>
      </c>
      <c r="J847" s="74">
        <f t="shared" si="28"/>
        <v>0</v>
      </c>
    </row>
    <row r="848" spans="1:10">
      <c r="A848" s="183"/>
      <c r="B848" s="184"/>
      <c r="C848" s="185"/>
      <c r="D848" s="21"/>
      <c r="E848" s="71" t="str">
        <f>IF(D848&gt;0,IF((LEFT(D848,2)=LEFT(Data!C$4,2)),"Intra","Inter"),"")</f>
        <v/>
      </c>
      <c r="F848" s="23"/>
      <c r="G848" s="176"/>
      <c r="H848" s="74">
        <f t="shared" si="27"/>
        <v>0</v>
      </c>
      <c r="I848" s="74">
        <f t="shared" si="28"/>
        <v>0</v>
      </c>
      <c r="J848" s="74">
        <f t="shared" si="28"/>
        <v>0</v>
      </c>
    </row>
    <row r="849" spans="1:10">
      <c r="A849" s="183"/>
      <c r="B849" s="184"/>
      <c r="C849" s="185"/>
      <c r="D849" s="21"/>
      <c r="E849" s="71" t="str">
        <f>IF(D849&gt;0,IF((LEFT(D849,2)=LEFT(Data!C$4,2)),"Intra","Inter"),"")</f>
        <v/>
      </c>
      <c r="F849" s="23"/>
      <c r="G849" s="176"/>
      <c r="H849" s="74">
        <f t="shared" si="27"/>
        <v>0</v>
      </c>
      <c r="I849" s="74">
        <f t="shared" si="28"/>
        <v>0</v>
      </c>
      <c r="J849" s="74">
        <f t="shared" si="28"/>
        <v>0</v>
      </c>
    </row>
    <row r="850" spans="1:10">
      <c r="A850" s="183"/>
      <c r="B850" s="184"/>
      <c r="C850" s="185"/>
      <c r="D850" s="21"/>
      <c r="E850" s="71" t="str">
        <f>IF(D850&gt;0,IF((LEFT(D850,2)=LEFT(Data!C$4,2)),"Intra","Inter"),"")</f>
        <v/>
      </c>
      <c r="F850" s="23"/>
      <c r="G850" s="176"/>
      <c r="H850" s="74">
        <f t="shared" si="27"/>
        <v>0</v>
      </c>
      <c r="I850" s="74">
        <f t="shared" si="28"/>
        <v>0</v>
      </c>
      <c r="J850" s="74">
        <f t="shared" si="28"/>
        <v>0</v>
      </c>
    </row>
    <row r="851" spans="1:10">
      <c r="A851" s="183"/>
      <c r="B851" s="184"/>
      <c r="C851" s="185"/>
      <c r="D851" s="21"/>
      <c r="E851" s="71" t="str">
        <f>IF(D851&gt;0,IF((LEFT(D851,2)=LEFT(Data!C$4,2)),"Intra","Inter"),"")</f>
        <v/>
      </c>
      <c r="F851" s="23"/>
      <c r="G851" s="176"/>
      <c r="H851" s="74">
        <f t="shared" si="27"/>
        <v>0</v>
      </c>
      <c r="I851" s="74">
        <f t="shared" si="28"/>
        <v>0</v>
      </c>
      <c r="J851" s="74">
        <f t="shared" si="28"/>
        <v>0</v>
      </c>
    </row>
    <row r="852" spans="1:10">
      <c r="A852" s="183"/>
      <c r="B852" s="184"/>
      <c r="C852" s="185"/>
      <c r="D852" s="21"/>
      <c r="E852" s="71" t="str">
        <f>IF(D852&gt;0,IF((LEFT(D852,2)=LEFT(Data!C$4,2)),"Intra","Inter"),"")</f>
        <v/>
      </c>
      <c r="F852" s="23"/>
      <c r="G852" s="176"/>
      <c r="H852" s="74">
        <f t="shared" si="27"/>
        <v>0</v>
      </c>
      <c r="I852" s="74">
        <f t="shared" si="28"/>
        <v>0</v>
      </c>
      <c r="J852" s="74">
        <f t="shared" si="28"/>
        <v>0</v>
      </c>
    </row>
    <row r="853" spans="1:10">
      <c r="A853" s="183"/>
      <c r="B853" s="184"/>
      <c r="C853" s="185"/>
      <c r="D853" s="21"/>
      <c r="E853" s="71" t="str">
        <f>IF(D853&gt;0,IF((LEFT(D853,2)=LEFT(Data!C$4,2)),"Intra","Inter"),"")</f>
        <v/>
      </c>
      <c r="F853" s="23"/>
      <c r="G853" s="176"/>
      <c r="H853" s="74">
        <f t="shared" si="27"/>
        <v>0</v>
      </c>
      <c r="I853" s="74">
        <f t="shared" si="28"/>
        <v>0</v>
      </c>
      <c r="J853" s="74">
        <f t="shared" si="28"/>
        <v>0</v>
      </c>
    </row>
    <row r="854" spans="1:10">
      <c r="A854" s="183"/>
      <c r="B854" s="184"/>
      <c r="C854" s="185"/>
      <c r="D854" s="21"/>
      <c r="E854" s="71" t="str">
        <f>IF(D854&gt;0,IF((LEFT(D854,2)=LEFT(Data!C$4,2)),"Intra","Inter"),"")</f>
        <v/>
      </c>
      <c r="F854" s="23"/>
      <c r="G854" s="176"/>
      <c r="H854" s="74">
        <f t="shared" si="27"/>
        <v>0</v>
      </c>
      <c r="I854" s="74">
        <f t="shared" si="28"/>
        <v>0</v>
      </c>
      <c r="J854" s="74">
        <f t="shared" si="28"/>
        <v>0</v>
      </c>
    </row>
    <row r="855" spans="1:10">
      <c r="A855" s="183"/>
      <c r="B855" s="184"/>
      <c r="C855" s="185"/>
      <c r="D855" s="21"/>
      <c r="E855" s="71" t="str">
        <f>IF(D855&gt;0,IF((LEFT(D855,2)=LEFT(Data!C$4,2)),"Intra","Inter"),"")</f>
        <v/>
      </c>
      <c r="F855" s="23"/>
      <c r="G855" s="176"/>
      <c r="H855" s="74">
        <f t="shared" si="27"/>
        <v>0</v>
      </c>
      <c r="I855" s="74">
        <f t="shared" si="28"/>
        <v>0</v>
      </c>
      <c r="J855" s="74">
        <f t="shared" si="28"/>
        <v>0</v>
      </c>
    </row>
    <row r="856" spans="1:10">
      <c r="A856" s="183"/>
      <c r="B856" s="184"/>
      <c r="C856" s="185"/>
      <c r="D856" s="21"/>
      <c r="E856" s="71" t="str">
        <f>IF(D856&gt;0,IF((LEFT(D856,2)=LEFT(Data!C$4,2)),"Intra","Inter"),"")</f>
        <v/>
      </c>
      <c r="F856" s="23"/>
      <c r="G856" s="176"/>
      <c r="H856" s="74">
        <f t="shared" si="27"/>
        <v>0</v>
      </c>
      <c r="I856" s="74">
        <f t="shared" si="28"/>
        <v>0</v>
      </c>
      <c r="J856" s="74">
        <f t="shared" si="28"/>
        <v>0</v>
      </c>
    </row>
    <row r="857" spans="1:10">
      <c r="A857" s="183"/>
      <c r="B857" s="184"/>
      <c r="C857" s="185"/>
      <c r="D857" s="21"/>
      <c r="E857" s="71" t="str">
        <f>IF(D857&gt;0,IF((LEFT(D857,2)=LEFT(Data!C$4,2)),"Intra","Inter"),"")</f>
        <v/>
      </c>
      <c r="F857" s="23"/>
      <c r="G857" s="176"/>
      <c r="H857" s="74">
        <f t="shared" si="27"/>
        <v>0</v>
      </c>
      <c r="I857" s="74">
        <f t="shared" si="28"/>
        <v>0</v>
      </c>
      <c r="J857" s="74">
        <f t="shared" si="28"/>
        <v>0</v>
      </c>
    </row>
    <row r="858" spans="1:10">
      <c r="A858" s="183"/>
      <c r="B858" s="184"/>
      <c r="C858" s="185"/>
      <c r="D858" s="21"/>
      <c r="E858" s="71" t="str">
        <f>IF(D858&gt;0,IF((LEFT(D858,2)=LEFT(Data!C$4,2)),"Intra","Inter"),"")</f>
        <v/>
      </c>
      <c r="F858" s="23"/>
      <c r="G858" s="176"/>
      <c r="H858" s="74">
        <f t="shared" si="27"/>
        <v>0</v>
      </c>
      <c r="I858" s="74">
        <f t="shared" si="28"/>
        <v>0</v>
      </c>
      <c r="J858" s="74">
        <f t="shared" si="28"/>
        <v>0</v>
      </c>
    </row>
    <row r="859" spans="1:10">
      <c r="A859" s="183"/>
      <c r="B859" s="184"/>
      <c r="C859" s="185"/>
      <c r="D859" s="21"/>
      <c r="E859" s="71" t="str">
        <f>IF(D859&gt;0,IF((LEFT(D859,2)=LEFT(Data!C$4,2)),"Intra","Inter"),"")</f>
        <v/>
      </c>
      <c r="F859" s="23"/>
      <c r="G859" s="176"/>
      <c r="H859" s="74">
        <f t="shared" si="27"/>
        <v>0</v>
      </c>
      <c r="I859" s="74">
        <f t="shared" si="28"/>
        <v>0</v>
      </c>
      <c r="J859" s="74">
        <f t="shared" si="28"/>
        <v>0</v>
      </c>
    </row>
    <row r="860" spans="1:10">
      <c r="A860" s="183"/>
      <c r="B860" s="184"/>
      <c r="C860" s="185"/>
      <c r="D860" s="21"/>
      <c r="E860" s="71" t="str">
        <f>IF(D860&gt;0,IF((LEFT(D860,2)=LEFT(Data!C$4,2)),"Intra","Inter"),"")</f>
        <v/>
      </c>
      <c r="F860" s="23"/>
      <c r="G860" s="176"/>
      <c r="H860" s="74">
        <f t="shared" si="27"/>
        <v>0</v>
      </c>
      <c r="I860" s="74">
        <f t="shared" si="28"/>
        <v>0</v>
      </c>
      <c r="J860" s="74">
        <f t="shared" si="28"/>
        <v>0</v>
      </c>
    </row>
    <row r="861" spans="1:10">
      <c r="A861" s="183"/>
      <c r="B861" s="184"/>
      <c r="C861" s="185"/>
      <c r="D861" s="21"/>
      <c r="E861" s="71" t="str">
        <f>IF(D861&gt;0,IF((LEFT(D861,2)=LEFT(Data!C$4,2)),"Intra","Inter"),"")</f>
        <v/>
      </c>
      <c r="F861" s="23"/>
      <c r="G861" s="176"/>
      <c r="H861" s="74">
        <f t="shared" si="27"/>
        <v>0</v>
      </c>
      <c r="I861" s="74">
        <f t="shared" si="28"/>
        <v>0</v>
      </c>
      <c r="J861" s="74">
        <f t="shared" si="28"/>
        <v>0</v>
      </c>
    </row>
    <row r="862" spans="1:10">
      <c r="A862" s="183"/>
      <c r="B862" s="184"/>
      <c r="C862" s="185"/>
      <c r="D862" s="21"/>
      <c r="E862" s="71" t="str">
        <f>IF(D862&gt;0,IF((LEFT(D862,2)=LEFT(Data!C$4,2)),"Intra","Inter"),"")</f>
        <v/>
      </c>
      <c r="F862" s="23"/>
      <c r="G862" s="176"/>
      <c r="H862" s="74">
        <f t="shared" si="27"/>
        <v>0</v>
      </c>
      <c r="I862" s="74">
        <f t="shared" si="28"/>
        <v>0</v>
      </c>
      <c r="J862" s="74">
        <f t="shared" si="28"/>
        <v>0</v>
      </c>
    </row>
    <row r="863" spans="1:10">
      <c r="A863" s="183"/>
      <c r="B863" s="184"/>
      <c r="C863" s="185"/>
      <c r="D863" s="21"/>
      <c r="E863" s="71" t="str">
        <f>IF(D863&gt;0,IF((LEFT(D863,2)=LEFT(Data!C$4,2)),"Intra","Inter"),"")</f>
        <v/>
      </c>
      <c r="F863" s="23"/>
      <c r="G863" s="176"/>
      <c r="H863" s="74">
        <f t="shared" si="27"/>
        <v>0</v>
      </c>
      <c r="I863" s="74">
        <f t="shared" si="28"/>
        <v>0</v>
      </c>
      <c r="J863" s="74">
        <f t="shared" si="28"/>
        <v>0</v>
      </c>
    </row>
    <row r="864" spans="1:10">
      <c r="A864" s="183"/>
      <c r="B864" s="184"/>
      <c r="C864" s="185"/>
      <c r="D864" s="21"/>
      <c r="E864" s="71" t="str">
        <f>IF(D864&gt;0,IF((LEFT(D864,2)=LEFT(Data!C$4,2)),"Intra","Inter"),"")</f>
        <v/>
      </c>
      <c r="F864" s="23"/>
      <c r="G864" s="176"/>
      <c r="H864" s="74">
        <f t="shared" si="27"/>
        <v>0</v>
      </c>
      <c r="I864" s="74">
        <f t="shared" si="28"/>
        <v>0</v>
      </c>
      <c r="J864" s="74">
        <f t="shared" si="28"/>
        <v>0</v>
      </c>
    </row>
    <row r="865" spans="1:10">
      <c r="A865" s="183"/>
      <c r="B865" s="184"/>
      <c r="C865" s="185"/>
      <c r="D865" s="21"/>
      <c r="E865" s="71" t="str">
        <f>IF(D865&gt;0,IF((LEFT(D865,2)=LEFT(Data!C$4,2)),"Intra","Inter"),"")</f>
        <v/>
      </c>
      <c r="F865" s="23"/>
      <c r="G865" s="176"/>
      <c r="H865" s="74">
        <f t="shared" si="27"/>
        <v>0</v>
      </c>
      <c r="I865" s="74">
        <f t="shared" si="28"/>
        <v>0</v>
      </c>
      <c r="J865" s="74">
        <f t="shared" si="28"/>
        <v>0</v>
      </c>
    </row>
    <row r="866" spans="1:10">
      <c r="A866" s="183"/>
      <c r="B866" s="184"/>
      <c r="C866" s="185"/>
      <c r="D866" s="21"/>
      <c r="E866" s="71" t="str">
        <f>IF(D866&gt;0,IF((LEFT(D866,2)=LEFT(Data!C$4,2)),"Intra","Inter"),"")</f>
        <v/>
      </c>
      <c r="F866" s="23"/>
      <c r="G866" s="176"/>
      <c r="H866" s="74">
        <f t="shared" si="27"/>
        <v>0</v>
      </c>
      <c r="I866" s="74">
        <f t="shared" si="28"/>
        <v>0</v>
      </c>
      <c r="J866" s="74">
        <f t="shared" si="28"/>
        <v>0</v>
      </c>
    </row>
    <row r="867" spans="1:10">
      <c r="A867" s="183"/>
      <c r="B867" s="184"/>
      <c r="C867" s="185"/>
      <c r="D867" s="21"/>
      <c r="E867" s="71" t="str">
        <f>IF(D867&gt;0,IF((LEFT(D867,2)=LEFT(Data!C$4,2)),"Intra","Inter"),"")</f>
        <v/>
      </c>
      <c r="F867" s="23"/>
      <c r="G867" s="176"/>
      <c r="H867" s="74">
        <f t="shared" si="27"/>
        <v>0</v>
      </c>
      <c r="I867" s="74">
        <f t="shared" si="28"/>
        <v>0</v>
      </c>
      <c r="J867" s="74">
        <f t="shared" si="28"/>
        <v>0</v>
      </c>
    </row>
    <row r="868" spans="1:10">
      <c r="A868" s="183"/>
      <c r="B868" s="184"/>
      <c r="C868" s="185"/>
      <c r="D868" s="21"/>
      <c r="E868" s="71" t="str">
        <f>IF(D868&gt;0,IF((LEFT(D868,2)=LEFT(Data!C$4,2)),"Intra","Inter"),"")</f>
        <v/>
      </c>
      <c r="F868" s="23"/>
      <c r="G868" s="176"/>
      <c r="H868" s="74">
        <f t="shared" si="27"/>
        <v>0</v>
      </c>
      <c r="I868" s="74">
        <f t="shared" si="28"/>
        <v>0</v>
      </c>
      <c r="J868" s="74">
        <f t="shared" si="28"/>
        <v>0</v>
      </c>
    </row>
    <row r="869" spans="1:10">
      <c r="A869" s="183"/>
      <c r="B869" s="184"/>
      <c r="C869" s="185"/>
      <c r="D869" s="21"/>
      <c r="E869" s="71" t="str">
        <f>IF(D869&gt;0,IF((LEFT(D869,2)=LEFT(Data!C$4,2)),"Intra","Inter"),"")</f>
        <v/>
      </c>
      <c r="F869" s="23"/>
      <c r="G869" s="176"/>
      <c r="H869" s="74">
        <f t="shared" si="27"/>
        <v>0</v>
      </c>
      <c r="I869" s="74">
        <f t="shared" si="28"/>
        <v>0</v>
      </c>
      <c r="J869" s="74">
        <f t="shared" si="28"/>
        <v>0</v>
      </c>
    </row>
    <row r="870" spans="1:10">
      <c r="A870" s="183"/>
      <c r="B870" s="184"/>
      <c r="C870" s="185"/>
      <c r="D870" s="21"/>
      <c r="E870" s="71" t="str">
        <f>IF(D870&gt;0,IF((LEFT(D870,2)=LEFT(Data!C$4,2)),"Intra","Inter"),"")</f>
        <v/>
      </c>
      <c r="F870" s="23"/>
      <c r="G870" s="176"/>
      <c r="H870" s="74">
        <f t="shared" si="27"/>
        <v>0</v>
      </c>
      <c r="I870" s="74">
        <f t="shared" si="28"/>
        <v>0</v>
      </c>
      <c r="J870" s="74">
        <f t="shared" si="28"/>
        <v>0</v>
      </c>
    </row>
    <row r="871" spans="1:10">
      <c r="A871" s="183"/>
      <c r="B871" s="184"/>
      <c r="C871" s="185"/>
      <c r="D871" s="21"/>
      <c r="E871" s="71" t="str">
        <f>IF(D871&gt;0,IF((LEFT(D871,2)=LEFT(Data!C$4,2)),"Intra","Inter"),"")</f>
        <v/>
      </c>
      <c r="F871" s="23"/>
      <c r="G871" s="176"/>
      <c r="H871" s="74">
        <f t="shared" si="27"/>
        <v>0</v>
      </c>
      <c r="I871" s="74">
        <f t="shared" si="28"/>
        <v>0</v>
      </c>
      <c r="J871" s="74">
        <f t="shared" si="28"/>
        <v>0</v>
      </c>
    </row>
    <row r="872" spans="1:10">
      <c r="A872" s="183"/>
      <c r="B872" s="184"/>
      <c r="C872" s="185"/>
      <c r="D872" s="21"/>
      <c r="E872" s="71" t="str">
        <f>IF(D872&gt;0,IF((LEFT(D872,2)=LEFT(Data!C$4,2)),"Intra","Inter"),"")</f>
        <v/>
      </c>
      <c r="F872" s="23"/>
      <c r="G872" s="176"/>
      <c r="H872" s="74">
        <f t="shared" si="27"/>
        <v>0</v>
      </c>
      <c r="I872" s="74">
        <f t="shared" si="28"/>
        <v>0</v>
      </c>
      <c r="J872" s="74">
        <f t="shared" si="28"/>
        <v>0</v>
      </c>
    </row>
    <row r="873" spans="1:10">
      <c r="A873" s="183"/>
      <c r="B873" s="184"/>
      <c r="C873" s="185"/>
      <c r="D873" s="21"/>
      <c r="E873" s="71" t="str">
        <f>IF(D873&gt;0,IF((LEFT(D873,2)=LEFT(Data!C$4,2)),"Intra","Inter"),"")</f>
        <v/>
      </c>
      <c r="F873" s="23"/>
      <c r="G873" s="176"/>
      <c r="H873" s="74">
        <f t="shared" si="27"/>
        <v>0</v>
      </c>
      <c r="I873" s="74">
        <f t="shared" ref="I873:J904" si="29">IF($E873="intra",IF($F873&lt;&gt;"Exempt",IF($F873&lt;&gt;"Non GST",($G873*($F873/2)),(0)),(0)),(0))</f>
        <v>0</v>
      </c>
      <c r="J873" s="74">
        <f t="shared" si="29"/>
        <v>0</v>
      </c>
    </row>
    <row r="874" spans="1:10">
      <c r="A874" s="183"/>
      <c r="B874" s="184"/>
      <c r="C874" s="185"/>
      <c r="D874" s="21"/>
      <c r="E874" s="71" t="str">
        <f>IF(D874&gt;0,IF((LEFT(D874,2)=LEFT(Data!C$4,2)),"Intra","Inter"),"")</f>
        <v/>
      </c>
      <c r="F874" s="23"/>
      <c r="G874" s="176"/>
      <c r="H874" s="74">
        <f t="shared" si="27"/>
        <v>0</v>
      </c>
      <c r="I874" s="74">
        <f t="shared" si="29"/>
        <v>0</v>
      </c>
      <c r="J874" s="74">
        <f t="shared" si="29"/>
        <v>0</v>
      </c>
    </row>
    <row r="875" spans="1:10">
      <c r="A875" s="183"/>
      <c r="B875" s="184"/>
      <c r="C875" s="185"/>
      <c r="D875" s="21"/>
      <c r="E875" s="71" t="str">
        <f>IF(D875&gt;0,IF((LEFT(D875,2)=LEFT(Data!C$4,2)),"Intra","Inter"),"")</f>
        <v/>
      </c>
      <c r="F875" s="23"/>
      <c r="G875" s="176"/>
      <c r="H875" s="74">
        <f t="shared" si="27"/>
        <v>0</v>
      </c>
      <c r="I875" s="74">
        <f t="shared" si="29"/>
        <v>0</v>
      </c>
      <c r="J875" s="74">
        <f t="shared" si="29"/>
        <v>0</v>
      </c>
    </row>
    <row r="876" spans="1:10">
      <c r="A876" s="183"/>
      <c r="B876" s="184"/>
      <c r="C876" s="185"/>
      <c r="D876" s="21"/>
      <c r="E876" s="71" t="str">
        <f>IF(D876&gt;0,IF((LEFT(D876,2)=LEFT(Data!C$4,2)),"Intra","Inter"),"")</f>
        <v/>
      </c>
      <c r="F876" s="23"/>
      <c r="G876" s="176"/>
      <c r="H876" s="74">
        <f t="shared" si="27"/>
        <v>0</v>
      </c>
      <c r="I876" s="74">
        <f t="shared" si="29"/>
        <v>0</v>
      </c>
      <c r="J876" s="74">
        <f t="shared" si="29"/>
        <v>0</v>
      </c>
    </row>
    <row r="877" spans="1:10">
      <c r="A877" s="183"/>
      <c r="B877" s="184"/>
      <c r="C877" s="185"/>
      <c r="D877" s="21"/>
      <c r="E877" s="71" t="str">
        <f>IF(D877&gt;0,IF((LEFT(D877,2)=LEFT(Data!C$4,2)),"Intra","Inter"),"")</f>
        <v/>
      </c>
      <c r="F877" s="23"/>
      <c r="G877" s="176"/>
      <c r="H877" s="74">
        <f t="shared" si="27"/>
        <v>0</v>
      </c>
      <c r="I877" s="74">
        <f t="shared" si="29"/>
        <v>0</v>
      </c>
      <c r="J877" s="74">
        <f t="shared" si="29"/>
        <v>0</v>
      </c>
    </row>
    <row r="878" spans="1:10">
      <c r="A878" s="183"/>
      <c r="B878" s="184"/>
      <c r="C878" s="185"/>
      <c r="D878" s="21"/>
      <c r="E878" s="71" t="str">
        <f>IF(D878&gt;0,IF((LEFT(D878,2)=LEFT(Data!C$4,2)),"Intra","Inter"),"")</f>
        <v/>
      </c>
      <c r="F878" s="23"/>
      <c r="G878" s="176"/>
      <c r="H878" s="74">
        <f t="shared" si="27"/>
        <v>0</v>
      </c>
      <c r="I878" s="74">
        <f t="shared" si="29"/>
        <v>0</v>
      </c>
      <c r="J878" s="74">
        <f t="shared" si="29"/>
        <v>0</v>
      </c>
    </row>
    <row r="879" spans="1:10">
      <c r="A879" s="183"/>
      <c r="B879" s="184"/>
      <c r="C879" s="185"/>
      <c r="D879" s="21"/>
      <c r="E879" s="71" t="str">
        <f>IF(D879&gt;0,IF((LEFT(D879,2)=LEFT(Data!C$4,2)),"Intra","Inter"),"")</f>
        <v/>
      </c>
      <c r="F879" s="23"/>
      <c r="G879" s="176"/>
      <c r="H879" s="74">
        <f t="shared" si="27"/>
        <v>0</v>
      </c>
      <c r="I879" s="74">
        <f t="shared" si="29"/>
        <v>0</v>
      </c>
      <c r="J879" s="74">
        <f t="shared" si="29"/>
        <v>0</v>
      </c>
    </row>
    <row r="880" spans="1:10">
      <c r="A880" s="183"/>
      <c r="B880" s="184"/>
      <c r="C880" s="185"/>
      <c r="D880" s="21"/>
      <c r="E880" s="71" t="str">
        <f>IF(D880&gt;0,IF((LEFT(D880,2)=LEFT(Data!C$4,2)),"Intra","Inter"),"")</f>
        <v/>
      </c>
      <c r="F880" s="23"/>
      <c r="G880" s="176"/>
      <c r="H880" s="74">
        <f t="shared" si="27"/>
        <v>0</v>
      </c>
      <c r="I880" s="74">
        <f t="shared" si="29"/>
        <v>0</v>
      </c>
      <c r="J880" s="74">
        <f t="shared" si="29"/>
        <v>0</v>
      </c>
    </row>
    <row r="881" spans="1:10">
      <c r="A881" s="183"/>
      <c r="B881" s="184"/>
      <c r="C881" s="185"/>
      <c r="D881" s="21"/>
      <c r="E881" s="71" t="str">
        <f>IF(D881&gt;0,IF((LEFT(D881,2)=LEFT(Data!C$4,2)),"Intra","Inter"),"")</f>
        <v/>
      </c>
      <c r="F881" s="23"/>
      <c r="G881" s="176"/>
      <c r="H881" s="74">
        <f t="shared" si="27"/>
        <v>0</v>
      </c>
      <c r="I881" s="74">
        <f t="shared" si="29"/>
        <v>0</v>
      </c>
      <c r="J881" s="74">
        <f t="shared" si="29"/>
        <v>0</v>
      </c>
    </row>
    <row r="882" spans="1:10">
      <c r="A882" s="183"/>
      <c r="B882" s="184"/>
      <c r="C882" s="185"/>
      <c r="D882" s="21"/>
      <c r="E882" s="71" t="str">
        <f>IF(D882&gt;0,IF((LEFT(D882,2)=LEFT(Data!C$4,2)),"Intra","Inter"),"")</f>
        <v/>
      </c>
      <c r="F882" s="23"/>
      <c r="G882" s="176"/>
      <c r="H882" s="74">
        <f t="shared" si="27"/>
        <v>0</v>
      </c>
      <c r="I882" s="74">
        <f t="shared" si="29"/>
        <v>0</v>
      </c>
      <c r="J882" s="74">
        <f t="shared" si="29"/>
        <v>0</v>
      </c>
    </row>
    <row r="883" spans="1:10">
      <c r="A883" s="183"/>
      <c r="B883" s="184"/>
      <c r="C883" s="185"/>
      <c r="D883" s="21"/>
      <c r="E883" s="71" t="str">
        <f>IF(D883&gt;0,IF((LEFT(D883,2)=LEFT(Data!C$4,2)),"Intra","Inter"),"")</f>
        <v/>
      </c>
      <c r="F883" s="23"/>
      <c r="G883" s="176"/>
      <c r="H883" s="74">
        <f t="shared" si="27"/>
        <v>0</v>
      </c>
      <c r="I883" s="74">
        <f t="shared" si="29"/>
        <v>0</v>
      </c>
      <c r="J883" s="74">
        <f t="shared" si="29"/>
        <v>0</v>
      </c>
    </row>
    <row r="884" spans="1:10">
      <c r="A884" s="183"/>
      <c r="B884" s="184"/>
      <c r="C884" s="185"/>
      <c r="D884" s="21"/>
      <c r="E884" s="71" t="str">
        <f>IF(D884&gt;0,IF((LEFT(D884,2)=LEFT(Data!C$4,2)),"Intra","Inter"),"")</f>
        <v/>
      </c>
      <c r="F884" s="23"/>
      <c r="G884" s="176"/>
      <c r="H884" s="74">
        <f t="shared" si="27"/>
        <v>0</v>
      </c>
      <c r="I884" s="74">
        <f t="shared" si="29"/>
        <v>0</v>
      </c>
      <c r="J884" s="74">
        <f t="shared" si="29"/>
        <v>0</v>
      </c>
    </row>
    <row r="885" spans="1:10">
      <c r="A885" s="183"/>
      <c r="B885" s="184"/>
      <c r="C885" s="185"/>
      <c r="D885" s="21"/>
      <c r="E885" s="71" t="str">
        <f>IF(D885&gt;0,IF((LEFT(D885,2)=LEFT(Data!C$4,2)),"Intra","Inter"),"")</f>
        <v/>
      </c>
      <c r="F885" s="23"/>
      <c r="G885" s="176"/>
      <c r="H885" s="74">
        <f t="shared" si="27"/>
        <v>0</v>
      </c>
      <c r="I885" s="74">
        <f t="shared" si="29"/>
        <v>0</v>
      </c>
      <c r="J885" s="74">
        <f t="shared" si="29"/>
        <v>0</v>
      </c>
    </row>
    <row r="886" spans="1:10">
      <c r="A886" s="183"/>
      <c r="B886" s="184"/>
      <c r="C886" s="185"/>
      <c r="D886" s="21"/>
      <c r="E886" s="71" t="str">
        <f>IF(D886&gt;0,IF((LEFT(D886,2)=LEFT(Data!C$4,2)),"Intra","Inter"),"")</f>
        <v/>
      </c>
      <c r="F886" s="23"/>
      <c r="G886" s="176"/>
      <c r="H886" s="74">
        <f t="shared" si="27"/>
        <v>0</v>
      </c>
      <c r="I886" s="74">
        <f t="shared" si="29"/>
        <v>0</v>
      </c>
      <c r="J886" s="74">
        <f t="shared" si="29"/>
        <v>0</v>
      </c>
    </row>
    <row r="887" spans="1:10">
      <c r="A887" s="183"/>
      <c r="B887" s="184"/>
      <c r="C887" s="185"/>
      <c r="D887" s="21"/>
      <c r="E887" s="71" t="str">
        <f>IF(D887&gt;0,IF((LEFT(D887,2)=LEFT(Data!C$4,2)),"Intra","Inter"),"")</f>
        <v/>
      </c>
      <c r="F887" s="23"/>
      <c r="G887" s="176"/>
      <c r="H887" s="74">
        <f t="shared" si="27"/>
        <v>0</v>
      </c>
      <c r="I887" s="74">
        <f t="shared" si="29"/>
        <v>0</v>
      </c>
      <c r="J887" s="74">
        <f t="shared" si="29"/>
        <v>0</v>
      </c>
    </row>
    <row r="888" spans="1:10">
      <c r="A888" s="183"/>
      <c r="B888" s="184"/>
      <c r="C888" s="185"/>
      <c r="D888" s="21"/>
      <c r="E888" s="71" t="str">
        <f>IF(D888&gt;0,IF((LEFT(D888,2)=LEFT(Data!C$4,2)),"Intra","Inter"),"")</f>
        <v/>
      </c>
      <c r="F888" s="23"/>
      <c r="G888" s="176"/>
      <c r="H888" s="74">
        <f t="shared" si="27"/>
        <v>0</v>
      </c>
      <c r="I888" s="74">
        <f t="shared" si="29"/>
        <v>0</v>
      </c>
      <c r="J888" s="74">
        <f t="shared" si="29"/>
        <v>0</v>
      </c>
    </row>
    <row r="889" spans="1:10">
      <c r="A889" s="183"/>
      <c r="B889" s="184"/>
      <c r="C889" s="185"/>
      <c r="D889" s="21"/>
      <c r="E889" s="71" t="str">
        <f>IF(D889&gt;0,IF((LEFT(D889,2)=LEFT(Data!C$4,2)),"Intra","Inter"),"")</f>
        <v/>
      </c>
      <c r="F889" s="23"/>
      <c r="G889" s="176"/>
      <c r="H889" s="74">
        <f t="shared" si="27"/>
        <v>0</v>
      </c>
      <c r="I889" s="74">
        <f t="shared" si="29"/>
        <v>0</v>
      </c>
      <c r="J889" s="74">
        <f t="shared" si="29"/>
        <v>0</v>
      </c>
    </row>
    <row r="890" spans="1:10">
      <c r="A890" s="183"/>
      <c r="B890" s="184"/>
      <c r="C890" s="185"/>
      <c r="D890" s="21"/>
      <c r="E890" s="71" t="str">
        <f>IF(D890&gt;0,IF((LEFT(D890,2)=LEFT(Data!C$4,2)),"Intra","Inter"),"")</f>
        <v/>
      </c>
      <c r="F890" s="23"/>
      <c r="G890" s="176"/>
      <c r="H890" s="74">
        <f t="shared" si="27"/>
        <v>0</v>
      </c>
      <c r="I890" s="74">
        <f t="shared" si="29"/>
        <v>0</v>
      </c>
      <c r="J890" s="74">
        <f t="shared" si="29"/>
        <v>0</v>
      </c>
    </row>
    <row r="891" spans="1:10">
      <c r="A891" s="183"/>
      <c r="B891" s="184"/>
      <c r="C891" s="185"/>
      <c r="D891" s="21"/>
      <c r="E891" s="71" t="str">
        <f>IF(D891&gt;0,IF((LEFT(D891,2)=LEFT(Data!C$4,2)),"Intra","Inter"),"")</f>
        <v/>
      </c>
      <c r="F891" s="23"/>
      <c r="G891" s="176"/>
      <c r="H891" s="74">
        <f t="shared" si="27"/>
        <v>0</v>
      </c>
      <c r="I891" s="74">
        <f t="shared" si="29"/>
        <v>0</v>
      </c>
      <c r="J891" s="74">
        <f t="shared" si="29"/>
        <v>0</v>
      </c>
    </row>
    <row r="892" spans="1:10">
      <c r="A892" s="183"/>
      <c r="B892" s="184"/>
      <c r="C892" s="185"/>
      <c r="D892" s="21"/>
      <c r="E892" s="71" t="str">
        <f>IF(D892&gt;0,IF((LEFT(D892,2)=LEFT(Data!C$4,2)),"Intra","Inter"),"")</f>
        <v/>
      </c>
      <c r="F892" s="23"/>
      <c r="G892" s="176"/>
      <c r="H892" s="74">
        <f t="shared" si="27"/>
        <v>0</v>
      </c>
      <c r="I892" s="74">
        <f t="shared" si="29"/>
        <v>0</v>
      </c>
      <c r="J892" s="74">
        <f t="shared" si="29"/>
        <v>0</v>
      </c>
    </row>
    <row r="893" spans="1:10">
      <c r="A893" s="183"/>
      <c r="B893" s="184"/>
      <c r="C893" s="185"/>
      <c r="D893" s="21"/>
      <c r="E893" s="71" t="str">
        <f>IF(D893&gt;0,IF((LEFT(D893,2)=LEFT(Data!C$4,2)),"Intra","Inter"),"")</f>
        <v/>
      </c>
      <c r="F893" s="23"/>
      <c r="G893" s="176"/>
      <c r="H893" s="74">
        <f t="shared" si="27"/>
        <v>0</v>
      </c>
      <c r="I893" s="74">
        <f t="shared" si="29"/>
        <v>0</v>
      </c>
      <c r="J893" s="74">
        <f t="shared" si="29"/>
        <v>0</v>
      </c>
    </row>
    <row r="894" spans="1:10">
      <c r="A894" s="183"/>
      <c r="B894" s="184"/>
      <c r="C894" s="185"/>
      <c r="D894" s="21"/>
      <c r="E894" s="71" t="str">
        <f>IF(D894&gt;0,IF((LEFT(D894,2)=LEFT(Data!C$4,2)),"Intra","Inter"),"")</f>
        <v/>
      </c>
      <c r="F894" s="23"/>
      <c r="G894" s="176"/>
      <c r="H894" s="74">
        <f t="shared" si="27"/>
        <v>0</v>
      </c>
      <c r="I894" s="74">
        <f t="shared" si="29"/>
        <v>0</v>
      </c>
      <c r="J894" s="74">
        <f t="shared" si="29"/>
        <v>0</v>
      </c>
    </row>
    <row r="895" spans="1:10">
      <c r="A895" s="183"/>
      <c r="B895" s="184"/>
      <c r="C895" s="185"/>
      <c r="D895" s="21"/>
      <c r="E895" s="71" t="str">
        <f>IF(D895&gt;0,IF((LEFT(D895,2)=LEFT(Data!C$4,2)),"Intra","Inter"),"")</f>
        <v/>
      </c>
      <c r="F895" s="23"/>
      <c r="G895" s="176"/>
      <c r="H895" s="74">
        <f t="shared" si="27"/>
        <v>0</v>
      </c>
      <c r="I895" s="74">
        <f t="shared" si="29"/>
        <v>0</v>
      </c>
      <c r="J895" s="74">
        <f t="shared" si="29"/>
        <v>0</v>
      </c>
    </row>
    <row r="896" spans="1:10">
      <c r="A896" s="183"/>
      <c r="B896" s="184"/>
      <c r="C896" s="185"/>
      <c r="D896" s="21"/>
      <c r="E896" s="71" t="str">
        <f>IF(D896&gt;0,IF((LEFT(D896,2)=LEFT(Data!C$4,2)),"Intra","Inter"),"")</f>
        <v/>
      </c>
      <c r="F896" s="23"/>
      <c r="G896" s="176"/>
      <c r="H896" s="74">
        <f t="shared" si="27"/>
        <v>0</v>
      </c>
      <c r="I896" s="74">
        <f t="shared" si="29"/>
        <v>0</v>
      </c>
      <c r="J896" s="74">
        <f t="shared" si="29"/>
        <v>0</v>
      </c>
    </row>
    <row r="897" spans="1:10">
      <c r="A897" s="183"/>
      <c r="B897" s="184"/>
      <c r="C897" s="185"/>
      <c r="D897" s="21"/>
      <c r="E897" s="71" t="str">
        <f>IF(D897&gt;0,IF((LEFT(D897,2)=LEFT(Data!C$4,2)),"Intra","Inter"),"")</f>
        <v/>
      </c>
      <c r="F897" s="23"/>
      <c r="G897" s="176"/>
      <c r="H897" s="74">
        <f t="shared" si="27"/>
        <v>0</v>
      </c>
      <c r="I897" s="74">
        <f t="shared" si="29"/>
        <v>0</v>
      </c>
      <c r="J897" s="74">
        <f t="shared" si="29"/>
        <v>0</v>
      </c>
    </row>
    <row r="898" spans="1:10">
      <c r="A898" s="183"/>
      <c r="B898" s="184"/>
      <c r="C898" s="185"/>
      <c r="D898" s="21"/>
      <c r="E898" s="71" t="str">
        <f>IF(D898&gt;0,IF((LEFT(D898,2)=LEFT(Data!C$4,2)),"Intra","Inter"),"")</f>
        <v/>
      </c>
      <c r="F898" s="23"/>
      <c r="G898" s="176"/>
      <c r="H898" s="74">
        <f t="shared" si="27"/>
        <v>0</v>
      </c>
      <c r="I898" s="74">
        <f t="shared" si="29"/>
        <v>0</v>
      </c>
      <c r="J898" s="74">
        <f t="shared" si="29"/>
        <v>0</v>
      </c>
    </row>
    <row r="899" spans="1:10">
      <c r="A899" s="183"/>
      <c r="B899" s="184"/>
      <c r="C899" s="185"/>
      <c r="D899" s="21"/>
      <c r="E899" s="71" t="str">
        <f>IF(D899&gt;0,IF((LEFT(D899,2)=LEFT(Data!C$4,2)),"Intra","Inter"),"")</f>
        <v/>
      </c>
      <c r="F899" s="23"/>
      <c r="G899" s="176"/>
      <c r="H899" s="74">
        <f t="shared" si="27"/>
        <v>0</v>
      </c>
      <c r="I899" s="74">
        <f t="shared" si="29"/>
        <v>0</v>
      </c>
      <c r="J899" s="74">
        <f t="shared" si="29"/>
        <v>0</v>
      </c>
    </row>
    <row r="900" spans="1:10">
      <c r="A900" s="183"/>
      <c r="B900" s="184"/>
      <c r="C900" s="185"/>
      <c r="D900" s="21"/>
      <c r="E900" s="71" t="str">
        <f>IF(D900&gt;0,IF((LEFT(D900,2)=LEFT(Data!C$4,2)),"Intra","Inter"),"")</f>
        <v/>
      </c>
      <c r="F900" s="23"/>
      <c r="G900" s="176"/>
      <c r="H900" s="74">
        <f t="shared" si="27"/>
        <v>0</v>
      </c>
      <c r="I900" s="74">
        <f t="shared" si="29"/>
        <v>0</v>
      </c>
      <c r="J900" s="74">
        <f t="shared" si="29"/>
        <v>0</v>
      </c>
    </row>
    <row r="901" spans="1:10">
      <c r="A901" s="183"/>
      <c r="B901" s="184"/>
      <c r="C901" s="185"/>
      <c r="D901" s="21"/>
      <c r="E901" s="71" t="str">
        <f>IF(D901&gt;0,IF((LEFT(D901,2)=LEFT(Data!C$4,2)),"Intra","Inter"),"")</f>
        <v/>
      </c>
      <c r="F901" s="23"/>
      <c r="G901" s="176"/>
      <c r="H901" s="74">
        <f t="shared" si="27"/>
        <v>0</v>
      </c>
      <c r="I901" s="74">
        <f t="shared" si="29"/>
        <v>0</v>
      </c>
      <c r="J901" s="74">
        <f t="shared" si="29"/>
        <v>0</v>
      </c>
    </row>
    <row r="902" spans="1:10">
      <c r="A902" s="183"/>
      <c r="B902" s="184"/>
      <c r="C902" s="185"/>
      <c r="D902" s="21"/>
      <c r="E902" s="71" t="str">
        <f>IF(D902&gt;0,IF((LEFT(D902,2)=LEFT(Data!C$4,2)),"Intra","Inter"),"")</f>
        <v/>
      </c>
      <c r="F902" s="23"/>
      <c r="G902" s="176"/>
      <c r="H902" s="74">
        <f t="shared" si="27"/>
        <v>0</v>
      </c>
      <c r="I902" s="74">
        <f t="shared" si="29"/>
        <v>0</v>
      </c>
      <c r="J902" s="74">
        <f t="shared" si="29"/>
        <v>0</v>
      </c>
    </row>
    <row r="903" spans="1:10">
      <c r="A903" s="183"/>
      <c r="B903" s="184"/>
      <c r="C903" s="185"/>
      <c r="D903" s="21"/>
      <c r="E903" s="71" t="str">
        <f>IF(D903&gt;0,IF((LEFT(D903,2)=LEFT(Data!C$4,2)),"Intra","Inter"),"")</f>
        <v/>
      </c>
      <c r="F903" s="23"/>
      <c r="G903" s="176"/>
      <c r="H903" s="74">
        <f t="shared" si="27"/>
        <v>0</v>
      </c>
      <c r="I903" s="74">
        <f t="shared" si="29"/>
        <v>0</v>
      </c>
      <c r="J903" s="74">
        <f t="shared" si="29"/>
        <v>0</v>
      </c>
    </row>
    <row r="904" spans="1:10">
      <c r="A904" s="183"/>
      <c r="B904" s="184"/>
      <c r="C904" s="185"/>
      <c r="D904" s="21"/>
      <c r="E904" s="71" t="str">
        <f>IF(D904&gt;0,IF((LEFT(D904,2)=LEFT(Data!C$4,2)),"Intra","Inter"),"")</f>
        <v/>
      </c>
      <c r="F904" s="23"/>
      <c r="G904" s="176"/>
      <c r="H904" s="74">
        <f t="shared" si="27"/>
        <v>0</v>
      </c>
      <c r="I904" s="74">
        <f t="shared" si="29"/>
        <v>0</v>
      </c>
      <c r="J904" s="74">
        <f t="shared" si="29"/>
        <v>0</v>
      </c>
    </row>
    <row r="905" spans="1:10">
      <c r="A905" s="183"/>
      <c r="B905" s="184"/>
      <c r="C905" s="185"/>
      <c r="D905" s="21"/>
      <c r="E905" s="71" t="str">
        <f>IF(D905&gt;0,IF((LEFT(D905,2)=LEFT(Data!C$4,2)),"Intra","Inter"),"")</f>
        <v/>
      </c>
      <c r="F905" s="23"/>
      <c r="G905" s="176"/>
      <c r="H905" s="74">
        <f t="shared" ref="H905:H968" si="30">IF($E905="inter",IF($F905&lt;&gt;"Exempt",IF($F905&lt;&gt;"Non GST",($G905*($F905)),(0)),(0)),(0))</f>
        <v>0</v>
      </c>
      <c r="I905" s="74">
        <f t="shared" ref="I905:J936" si="31">IF($E905="intra",IF($F905&lt;&gt;"Exempt",IF($F905&lt;&gt;"Non GST",($G905*($F905/2)),(0)),(0)),(0))</f>
        <v>0</v>
      </c>
      <c r="J905" s="74">
        <f t="shared" si="31"/>
        <v>0</v>
      </c>
    </row>
    <row r="906" spans="1:10">
      <c r="A906" s="183"/>
      <c r="B906" s="184"/>
      <c r="C906" s="185"/>
      <c r="D906" s="21"/>
      <c r="E906" s="71" t="str">
        <f>IF(D906&gt;0,IF((LEFT(D906,2)=LEFT(Data!C$4,2)),"Intra","Inter"),"")</f>
        <v/>
      </c>
      <c r="F906" s="23"/>
      <c r="G906" s="176"/>
      <c r="H906" s="74">
        <f t="shared" si="30"/>
        <v>0</v>
      </c>
      <c r="I906" s="74">
        <f t="shared" si="31"/>
        <v>0</v>
      </c>
      <c r="J906" s="74">
        <f t="shared" si="31"/>
        <v>0</v>
      </c>
    </row>
    <row r="907" spans="1:10">
      <c r="A907" s="183"/>
      <c r="B907" s="184"/>
      <c r="C907" s="185"/>
      <c r="D907" s="21"/>
      <c r="E907" s="71" t="str">
        <f>IF(D907&gt;0,IF((LEFT(D907,2)=LEFT(Data!C$4,2)),"Intra","Inter"),"")</f>
        <v/>
      </c>
      <c r="F907" s="23"/>
      <c r="G907" s="176"/>
      <c r="H907" s="74">
        <f t="shared" si="30"/>
        <v>0</v>
      </c>
      <c r="I907" s="74">
        <f t="shared" si="31"/>
        <v>0</v>
      </c>
      <c r="J907" s="74">
        <f t="shared" si="31"/>
        <v>0</v>
      </c>
    </row>
    <row r="908" spans="1:10">
      <c r="A908" s="183"/>
      <c r="B908" s="184"/>
      <c r="C908" s="185"/>
      <c r="D908" s="21"/>
      <c r="E908" s="71" t="str">
        <f>IF(D908&gt;0,IF((LEFT(D908,2)=LEFT(Data!C$4,2)),"Intra","Inter"),"")</f>
        <v/>
      </c>
      <c r="F908" s="23"/>
      <c r="G908" s="176"/>
      <c r="H908" s="74">
        <f t="shared" si="30"/>
        <v>0</v>
      </c>
      <c r="I908" s="74">
        <f t="shared" si="31"/>
        <v>0</v>
      </c>
      <c r="J908" s="74">
        <f t="shared" si="31"/>
        <v>0</v>
      </c>
    </row>
    <row r="909" spans="1:10">
      <c r="A909" s="183"/>
      <c r="B909" s="184"/>
      <c r="C909" s="185"/>
      <c r="D909" s="21"/>
      <c r="E909" s="71" t="str">
        <f>IF(D909&gt;0,IF((LEFT(D909,2)=LEFT(Data!C$4,2)),"Intra","Inter"),"")</f>
        <v/>
      </c>
      <c r="F909" s="23"/>
      <c r="G909" s="176"/>
      <c r="H909" s="74">
        <f t="shared" si="30"/>
        <v>0</v>
      </c>
      <c r="I909" s="74">
        <f t="shared" si="31"/>
        <v>0</v>
      </c>
      <c r="J909" s="74">
        <f t="shared" si="31"/>
        <v>0</v>
      </c>
    </row>
    <row r="910" spans="1:10">
      <c r="A910" s="183"/>
      <c r="B910" s="184"/>
      <c r="C910" s="185"/>
      <c r="D910" s="21"/>
      <c r="E910" s="71" t="str">
        <f>IF(D910&gt;0,IF((LEFT(D910,2)=LEFT(Data!C$4,2)),"Intra","Inter"),"")</f>
        <v/>
      </c>
      <c r="F910" s="23"/>
      <c r="G910" s="176"/>
      <c r="H910" s="74">
        <f t="shared" si="30"/>
        <v>0</v>
      </c>
      <c r="I910" s="74">
        <f t="shared" si="31"/>
        <v>0</v>
      </c>
      <c r="J910" s="74">
        <f t="shared" si="31"/>
        <v>0</v>
      </c>
    </row>
    <row r="911" spans="1:10">
      <c r="A911" s="183"/>
      <c r="B911" s="184"/>
      <c r="C911" s="185"/>
      <c r="D911" s="21"/>
      <c r="E911" s="71" t="str">
        <f>IF(D911&gt;0,IF((LEFT(D911,2)=LEFT(Data!C$4,2)),"Intra","Inter"),"")</f>
        <v/>
      </c>
      <c r="F911" s="23"/>
      <c r="G911" s="176"/>
      <c r="H911" s="74">
        <f t="shared" si="30"/>
        <v>0</v>
      </c>
      <c r="I911" s="74">
        <f t="shared" si="31"/>
        <v>0</v>
      </c>
      <c r="J911" s="74">
        <f t="shared" si="31"/>
        <v>0</v>
      </c>
    </row>
    <row r="912" spans="1:10">
      <c r="A912" s="183"/>
      <c r="B912" s="184"/>
      <c r="C912" s="185"/>
      <c r="D912" s="21"/>
      <c r="E912" s="71" t="str">
        <f>IF(D912&gt;0,IF((LEFT(D912,2)=LEFT(Data!C$4,2)),"Intra","Inter"),"")</f>
        <v/>
      </c>
      <c r="F912" s="23"/>
      <c r="G912" s="176"/>
      <c r="H912" s="74">
        <f t="shared" si="30"/>
        <v>0</v>
      </c>
      <c r="I912" s="74">
        <f t="shared" si="31"/>
        <v>0</v>
      </c>
      <c r="J912" s="74">
        <f t="shared" si="31"/>
        <v>0</v>
      </c>
    </row>
    <row r="913" spans="1:10">
      <c r="A913" s="183"/>
      <c r="B913" s="184"/>
      <c r="C913" s="185"/>
      <c r="D913" s="21"/>
      <c r="E913" s="71" t="str">
        <f>IF(D913&gt;0,IF((LEFT(D913,2)=LEFT(Data!C$4,2)),"Intra","Inter"),"")</f>
        <v/>
      </c>
      <c r="F913" s="23"/>
      <c r="G913" s="176"/>
      <c r="H913" s="74">
        <f t="shared" si="30"/>
        <v>0</v>
      </c>
      <c r="I913" s="74">
        <f t="shared" si="31"/>
        <v>0</v>
      </c>
      <c r="J913" s="74">
        <f t="shared" si="31"/>
        <v>0</v>
      </c>
    </row>
    <row r="914" spans="1:10">
      <c r="A914" s="183"/>
      <c r="B914" s="184"/>
      <c r="C914" s="185"/>
      <c r="D914" s="21"/>
      <c r="E914" s="71" t="str">
        <f>IF(D914&gt;0,IF((LEFT(D914,2)=LEFT(Data!C$4,2)),"Intra","Inter"),"")</f>
        <v/>
      </c>
      <c r="F914" s="23"/>
      <c r="G914" s="176"/>
      <c r="H914" s="74">
        <f t="shared" si="30"/>
        <v>0</v>
      </c>
      <c r="I914" s="74">
        <f t="shared" si="31"/>
        <v>0</v>
      </c>
      <c r="J914" s="74">
        <f t="shared" si="31"/>
        <v>0</v>
      </c>
    </row>
    <row r="915" spans="1:10">
      <c r="A915" s="183"/>
      <c r="B915" s="184"/>
      <c r="C915" s="185"/>
      <c r="D915" s="21"/>
      <c r="E915" s="71" t="str">
        <f>IF(D915&gt;0,IF((LEFT(D915,2)=LEFT(Data!C$4,2)),"Intra","Inter"),"")</f>
        <v/>
      </c>
      <c r="F915" s="23"/>
      <c r="G915" s="176"/>
      <c r="H915" s="74">
        <f t="shared" si="30"/>
        <v>0</v>
      </c>
      <c r="I915" s="74">
        <f t="shared" si="31"/>
        <v>0</v>
      </c>
      <c r="J915" s="74">
        <f t="shared" si="31"/>
        <v>0</v>
      </c>
    </row>
    <row r="916" spans="1:10">
      <c r="A916" s="183"/>
      <c r="B916" s="184"/>
      <c r="C916" s="185"/>
      <c r="D916" s="21"/>
      <c r="E916" s="71" t="str">
        <f>IF(D916&gt;0,IF((LEFT(D916,2)=LEFT(Data!C$4,2)),"Intra","Inter"),"")</f>
        <v/>
      </c>
      <c r="F916" s="23"/>
      <c r="G916" s="176"/>
      <c r="H916" s="74">
        <f t="shared" si="30"/>
        <v>0</v>
      </c>
      <c r="I916" s="74">
        <f t="shared" si="31"/>
        <v>0</v>
      </c>
      <c r="J916" s="74">
        <f t="shared" si="31"/>
        <v>0</v>
      </c>
    </row>
    <row r="917" spans="1:10">
      <c r="A917" s="183"/>
      <c r="B917" s="184"/>
      <c r="C917" s="185"/>
      <c r="D917" s="21"/>
      <c r="E917" s="71" t="str">
        <f>IF(D917&gt;0,IF((LEFT(D917,2)=LEFT(Data!C$4,2)),"Intra","Inter"),"")</f>
        <v/>
      </c>
      <c r="F917" s="23"/>
      <c r="G917" s="176"/>
      <c r="H917" s="74">
        <f t="shared" si="30"/>
        <v>0</v>
      </c>
      <c r="I917" s="74">
        <f t="shared" si="31"/>
        <v>0</v>
      </c>
      <c r="J917" s="74">
        <f t="shared" si="31"/>
        <v>0</v>
      </c>
    </row>
    <row r="918" spans="1:10">
      <c r="A918" s="183"/>
      <c r="B918" s="184"/>
      <c r="C918" s="185"/>
      <c r="D918" s="21"/>
      <c r="E918" s="71" t="str">
        <f>IF(D918&gt;0,IF((LEFT(D918,2)=LEFT(Data!C$4,2)),"Intra","Inter"),"")</f>
        <v/>
      </c>
      <c r="F918" s="23"/>
      <c r="G918" s="176"/>
      <c r="H918" s="74">
        <f t="shared" si="30"/>
        <v>0</v>
      </c>
      <c r="I918" s="74">
        <f t="shared" si="31"/>
        <v>0</v>
      </c>
      <c r="J918" s="74">
        <f t="shared" si="31"/>
        <v>0</v>
      </c>
    </row>
    <row r="919" spans="1:10">
      <c r="A919" s="183"/>
      <c r="B919" s="184"/>
      <c r="C919" s="185"/>
      <c r="D919" s="21"/>
      <c r="E919" s="71" t="str">
        <f>IF(D919&gt;0,IF((LEFT(D919,2)=LEFT(Data!C$4,2)),"Intra","Inter"),"")</f>
        <v/>
      </c>
      <c r="F919" s="23"/>
      <c r="G919" s="176"/>
      <c r="H919" s="74">
        <f t="shared" si="30"/>
        <v>0</v>
      </c>
      <c r="I919" s="74">
        <f t="shared" si="31"/>
        <v>0</v>
      </c>
      <c r="J919" s="74">
        <f t="shared" si="31"/>
        <v>0</v>
      </c>
    </row>
    <row r="920" spans="1:10">
      <c r="A920" s="183"/>
      <c r="B920" s="184"/>
      <c r="C920" s="185"/>
      <c r="D920" s="21"/>
      <c r="E920" s="71" t="str">
        <f>IF(D920&gt;0,IF((LEFT(D920,2)=LEFT(Data!C$4,2)),"Intra","Inter"),"")</f>
        <v/>
      </c>
      <c r="F920" s="23"/>
      <c r="G920" s="176"/>
      <c r="H920" s="74">
        <f t="shared" si="30"/>
        <v>0</v>
      </c>
      <c r="I920" s="74">
        <f t="shared" si="31"/>
        <v>0</v>
      </c>
      <c r="J920" s="74">
        <f t="shared" si="31"/>
        <v>0</v>
      </c>
    </row>
    <row r="921" spans="1:10">
      <c r="A921" s="183"/>
      <c r="B921" s="184"/>
      <c r="C921" s="185"/>
      <c r="D921" s="21"/>
      <c r="E921" s="71" t="str">
        <f>IF(D921&gt;0,IF((LEFT(D921,2)=LEFT(Data!C$4,2)),"Intra","Inter"),"")</f>
        <v/>
      </c>
      <c r="F921" s="23"/>
      <c r="G921" s="176"/>
      <c r="H921" s="74">
        <f t="shared" si="30"/>
        <v>0</v>
      </c>
      <c r="I921" s="74">
        <f t="shared" si="31"/>
        <v>0</v>
      </c>
      <c r="J921" s="74">
        <f t="shared" si="31"/>
        <v>0</v>
      </c>
    </row>
    <row r="922" spans="1:10">
      <c r="A922" s="183"/>
      <c r="B922" s="184"/>
      <c r="C922" s="185"/>
      <c r="D922" s="21"/>
      <c r="E922" s="71" t="str">
        <f>IF(D922&gt;0,IF((LEFT(D922,2)=LEFT(Data!C$4,2)),"Intra","Inter"),"")</f>
        <v/>
      </c>
      <c r="F922" s="23"/>
      <c r="G922" s="176"/>
      <c r="H922" s="74">
        <f t="shared" si="30"/>
        <v>0</v>
      </c>
      <c r="I922" s="74">
        <f t="shared" si="31"/>
        <v>0</v>
      </c>
      <c r="J922" s="74">
        <f t="shared" si="31"/>
        <v>0</v>
      </c>
    </row>
    <row r="923" spans="1:10">
      <c r="A923" s="183"/>
      <c r="B923" s="184"/>
      <c r="C923" s="185"/>
      <c r="D923" s="21"/>
      <c r="E923" s="71" t="str">
        <f>IF(D923&gt;0,IF((LEFT(D923,2)=LEFT(Data!C$4,2)),"Intra","Inter"),"")</f>
        <v/>
      </c>
      <c r="F923" s="23"/>
      <c r="G923" s="176"/>
      <c r="H923" s="74">
        <f t="shared" si="30"/>
        <v>0</v>
      </c>
      <c r="I923" s="74">
        <f t="shared" si="31"/>
        <v>0</v>
      </c>
      <c r="J923" s="74">
        <f t="shared" si="31"/>
        <v>0</v>
      </c>
    </row>
    <row r="924" spans="1:10">
      <c r="A924" s="183"/>
      <c r="B924" s="184"/>
      <c r="C924" s="185"/>
      <c r="D924" s="21"/>
      <c r="E924" s="71" t="str">
        <f>IF(D924&gt;0,IF((LEFT(D924,2)=LEFT(Data!C$4,2)),"Intra","Inter"),"")</f>
        <v/>
      </c>
      <c r="F924" s="23"/>
      <c r="G924" s="176"/>
      <c r="H924" s="74">
        <f t="shared" si="30"/>
        <v>0</v>
      </c>
      <c r="I924" s="74">
        <f t="shared" si="31"/>
        <v>0</v>
      </c>
      <c r="J924" s="74">
        <f t="shared" si="31"/>
        <v>0</v>
      </c>
    </row>
    <row r="925" spans="1:10">
      <c r="A925" s="183"/>
      <c r="B925" s="184"/>
      <c r="C925" s="185"/>
      <c r="D925" s="21"/>
      <c r="E925" s="71" t="str">
        <f>IF(D925&gt;0,IF((LEFT(D925,2)=LEFT(Data!C$4,2)),"Intra","Inter"),"")</f>
        <v/>
      </c>
      <c r="F925" s="23"/>
      <c r="G925" s="176"/>
      <c r="H925" s="74">
        <f t="shared" si="30"/>
        <v>0</v>
      </c>
      <c r="I925" s="74">
        <f t="shared" si="31"/>
        <v>0</v>
      </c>
      <c r="J925" s="74">
        <f t="shared" si="31"/>
        <v>0</v>
      </c>
    </row>
    <row r="926" spans="1:10">
      <c r="A926" s="183"/>
      <c r="B926" s="184"/>
      <c r="C926" s="185"/>
      <c r="D926" s="21"/>
      <c r="E926" s="71" t="str">
        <f>IF(D926&gt;0,IF((LEFT(D926,2)=LEFT(Data!C$4,2)),"Intra","Inter"),"")</f>
        <v/>
      </c>
      <c r="F926" s="23"/>
      <c r="G926" s="176"/>
      <c r="H926" s="74">
        <f t="shared" si="30"/>
        <v>0</v>
      </c>
      <c r="I926" s="74">
        <f t="shared" si="31"/>
        <v>0</v>
      </c>
      <c r="J926" s="74">
        <f t="shared" si="31"/>
        <v>0</v>
      </c>
    </row>
    <row r="927" spans="1:10">
      <c r="A927" s="183"/>
      <c r="B927" s="184"/>
      <c r="C927" s="185"/>
      <c r="D927" s="21"/>
      <c r="E927" s="71" t="str">
        <f>IF(D927&gt;0,IF((LEFT(D927,2)=LEFT(Data!C$4,2)),"Intra","Inter"),"")</f>
        <v/>
      </c>
      <c r="F927" s="23"/>
      <c r="G927" s="176"/>
      <c r="H927" s="74">
        <f t="shared" si="30"/>
        <v>0</v>
      </c>
      <c r="I927" s="74">
        <f t="shared" si="31"/>
        <v>0</v>
      </c>
      <c r="J927" s="74">
        <f t="shared" si="31"/>
        <v>0</v>
      </c>
    </row>
    <row r="928" spans="1:10">
      <c r="A928" s="183"/>
      <c r="B928" s="184"/>
      <c r="C928" s="185"/>
      <c r="D928" s="21"/>
      <c r="E928" s="71" t="str">
        <f>IF(D928&gt;0,IF((LEFT(D928,2)=LEFT(Data!C$4,2)),"Intra","Inter"),"")</f>
        <v/>
      </c>
      <c r="F928" s="23"/>
      <c r="G928" s="176"/>
      <c r="H928" s="74">
        <f t="shared" si="30"/>
        <v>0</v>
      </c>
      <c r="I928" s="74">
        <f t="shared" si="31"/>
        <v>0</v>
      </c>
      <c r="J928" s="74">
        <f t="shared" si="31"/>
        <v>0</v>
      </c>
    </row>
    <row r="929" spans="1:10">
      <c r="A929" s="183"/>
      <c r="B929" s="184"/>
      <c r="C929" s="185"/>
      <c r="D929" s="21"/>
      <c r="E929" s="71" t="str">
        <f>IF(D929&gt;0,IF((LEFT(D929,2)=LEFT(Data!C$4,2)),"Intra","Inter"),"")</f>
        <v/>
      </c>
      <c r="F929" s="23"/>
      <c r="G929" s="176"/>
      <c r="H929" s="74">
        <f t="shared" si="30"/>
        <v>0</v>
      </c>
      <c r="I929" s="74">
        <f t="shared" si="31"/>
        <v>0</v>
      </c>
      <c r="J929" s="74">
        <f t="shared" si="31"/>
        <v>0</v>
      </c>
    </row>
    <row r="930" spans="1:10">
      <c r="A930" s="183"/>
      <c r="B930" s="184"/>
      <c r="C930" s="185"/>
      <c r="D930" s="21"/>
      <c r="E930" s="71" t="str">
        <f>IF(D930&gt;0,IF((LEFT(D930,2)=LEFT(Data!C$4,2)),"Intra","Inter"),"")</f>
        <v/>
      </c>
      <c r="F930" s="23"/>
      <c r="G930" s="176"/>
      <c r="H930" s="74">
        <f t="shared" si="30"/>
        <v>0</v>
      </c>
      <c r="I930" s="74">
        <f t="shared" si="31"/>
        <v>0</v>
      </c>
      <c r="J930" s="74">
        <f t="shared" si="31"/>
        <v>0</v>
      </c>
    </row>
    <row r="931" spans="1:10">
      <c r="A931" s="183"/>
      <c r="B931" s="184"/>
      <c r="C931" s="185"/>
      <c r="D931" s="21"/>
      <c r="E931" s="71" t="str">
        <f>IF(D931&gt;0,IF((LEFT(D931,2)=LEFT(Data!C$4,2)),"Intra","Inter"),"")</f>
        <v/>
      </c>
      <c r="F931" s="23"/>
      <c r="G931" s="176"/>
      <c r="H931" s="74">
        <f t="shared" si="30"/>
        <v>0</v>
      </c>
      <c r="I931" s="74">
        <f t="shared" si="31"/>
        <v>0</v>
      </c>
      <c r="J931" s="74">
        <f t="shared" si="31"/>
        <v>0</v>
      </c>
    </row>
    <row r="932" spans="1:10">
      <c r="A932" s="183"/>
      <c r="B932" s="184"/>
      <c r="C932" s="185"/>
      <c r="D932" s="21"/>
      <c r="E932" s="71" t="str">
        <f>IF(D932&gt;0,IF((LEFT(D932,2)=LEFT(Data!C$4,2)),"Intra","Inter"),"")</f>
        <v/>
      </c>
      <c r="F932" s="23"/>
      <c r="G932" s="176"/>
      <c r="H932" s="74">
        <f t="shared" si="30"/>
        <v>0</v>
      </c>
      <c r="I932" s="74">
        <f t="shared" si="31"/>
        <v>0</v>
      </c>
      <c r="J932" s="74">
        <f t="shared" si="31"/>
        <v>0</v>
      </c>
    </row>
    <row r="933" spans="1:10">
      <c r="A933" s="183"/>
      <c r="B933" s="184"/>
      <c r="C933" s="185"/>
      <c r="D933" s="21"/>
      <c r="E933" s="71" t="str">
        <f>IF(D933&gt;0,IF((LEFT(D933,2)=LEFT(Data!C$4,2)),"Intra","Inter"),"")</f>
        <v/>
      </c>
      <c r="F933" s="23"/>
      <c r="G933" s="176"/>
      <c r="H933" s="74">
        <f t="shared" si="30"/>
        <v>0</v>
      </c>
      <c r="I933" s="74">
        <f t="shared" si="31"/>
        <v>0</v>
      </c>
      <c r="J933" s="74">
        <f t="shared" si="31"/>
        <v>0</v>
      </c>
    </row>
    <row r="934" spans="1:10">
      <c r="A934" s="183"/>
      <c r="B934" s="184"/>
      <c r="C934" s="185"/>
      <c r="D934" s="21"/>
      <c r="E934" s="71" t="str">
        <f>IF(D934&gt;0,IF((LEFT(D934,2)=LEFT(Data!C$4,2)),"Intra","Inter"),"")</f>
        <v/>
      </c>
      <c r="F934" s="23"/>
      <c r="G934" s="176"/>
      <c r="H934" s="74">
        <f t="shared" si="30"/>
        <v>0</v>
      </c>
      <c r="I934" s="74">
        <f t="shared" si="31"/>
        <v>0</v>
      </c>
      <c r="J934" s="74">
        <f t="shared" si="31"/>
        <v>0</v>
      </c>
    </row>
    <row r="935" spans="1:10">
      <c r="A935" s="183"/>
      <c r="B935" s="184"/>
      <c r="C935" s="185"/>
      <c r="D935" s="21"/>
      <c r="E935" s="71" t="str">
        <f>IF(D935&gt;0,IF((LEFT(D935,2)=LEFT(Data!C$4,2)),"Intra","Inter"),"")</f>
        <v/>
      </c>
      <c r="F935" s="23"/>
      <c r="G935" s="176"/>
      <c r="H935" s="74">
        <f t="shared" si="30"/>
        <v>0</v>
      </c>
      <c r="I935" s="74">
        <f t="shared" si="31"/>
        <v>0</v>
      </c>
      <c r="J935" s="74">
        <f t="shared" si="31"/>
        <v>0</v>
      </c>
    </row>
    <row r="936" spans="1:10">
      <c r="A936" s="183"/>
      <c r="B936" s="184"/>
      <c r="C936" s="185"/>
      <c r="D936" s="21"/>
      <c r="E936" s="71" t="str">
        <f>IF(D936&gt;0,IF((LEFT(D936,2)=LEFT(Data!C$4,2)),"Intra","Inter"),"")</f>
        <v/>
      </c>
      <c r="F936" s="23"/>
      <c r="G936" s="176"/>
      <c r="H936" s="74">
        <f t="shared" si="30"/>
        <v>0</v>
      </c>
      <c r="I936" s="74">
        <f t="shared" si="31"/>
        <v>0</v>
      </c>
      <c r="J936" s="74">
        <f t="shared" si="31"/>
        <v>0</v>
      </c>
    </row>
    <row r="937" spans="1:10">
      <c r="A937" s="183"/>
      <c r="B937" s="184"/>
      <c r="C937" s="185"/>
      <c r="D937" s="21"/>
      <c r="E937" s="71" t="str">
        <f>IF(D937&gt;0,IF((LEFT(D937,2)=LEFT(Data!C$4,2)),"Intra","Inter"),"")</f>
        <v/>
      </c>
      <c r="F937" s="23"/>
      <c r="G937" s="176"/>
      <c r="H937" s="74">
        <f t="shared" si="30"/>
        <v>0</v>
      </c>
      <c r="I937" s="74">
        <f t="shared" ref="I937:J968" si="32">IF($E937="intra",IF($F937&lt;&gt;"Exempt",IF($F937&lt;&gt;"Non GST",($G937*($F937/2)),(0)),(0)),(0))</f>
        <v>0</v>
      </c>
      <c r="J937" s="74">
        <f t="shared" si="32"/>
        <v>0</v>
      </c>
    </row>
    <row r="938" spans="1:10">
      <c r="A938" s="183"/>
      <c r="B938" s="184"/>
      <c r="C938" s="185"/>
      <c r="D938" s="21"/>
      <c r="E938" s="71" t="str">
        <f>IF(D938&gt;0,IF((LEFT(D938,2)=LEFT(Data!C$4,2)),"Intra","Inter"),"")</f>
        <v/>
      </c>
      <c r="F938" s="23"/>
      <c r="G938" s="176"/>
      <c r="H938" s="74">
        <f t="shared" si="30"/>
        <v>0</v>
      </c>
      <c r="I938" s="74">
        <f t="shared" si="32"/>
        <v>0</v>
      </c>
      <c r="J938" s="74">
        <f t="shared" si="32"/>
        <v>0</v>
      </c>
    </row>
    <row r="939" spans="1:10">
      <c r="A939" s="183"/>
      <c r="B939" s="184"/>
      <c r="C939" s="185"/>
      <c r="D939" s="21"/>
      <c r="E939" s="71" t="str">
        <f>IF(D939&gt;0,IF((LEFT(D939,2)=LEFT(Data!C$4,2)),"Intra","Inter"),"")</f>
        <v/>
      </c>
      <c r="F939" s="23"/>
      <c r="G939" s="176"/>
      <c r="H939" s="74">
        <f t="shared" si="30"/>
        <v>0</v>
      </c>
      <c r="I939" s="74">
        <f t="shared" si="32"/>
        <v>0</v>
      </c>
      <c r="J939" s="74">
        <f t="shared" si="32"/>
        <v>0</v>
      </c>
    </row>
    <row r="940" spans="1:10">
      <c r="A940" s="183"/>
      <c r="B940" s="184"/>
      <c r="C940" s="185"/>
      <c r="D940" s="21"/>
      <c r="E940" s="71" t="str">
        <f>IF(D940&gt;0,IF((LEFT(D940,2)=LEFT(Data!C$4,2)),"Intra","Inter"),"")</f>
        <v/>
      </c>
      <c r="F940" s="23"/>
      <c r="G940" s="176"/>
      <c r="H940" s="74">
        <f t="shared" si="30"/>
        <v>0</v>
      </c>
      <c r="I940" s="74">
        <f t="shared" si="32"/>
        <v>0</v>
      </c>
      <c r="J940" s="74">
        <f t="shared" si="32"/>
        <v>0</v>
      </c>
    </row>
    <row r="941" spans="1:10">
      <c r="A941" s="183"/>
      <c r="B941" s="184"/>
      <c r="C941" s="185"/>
      <c r="D941" s="21"/>
      <c r="E941" s="71" t="str">
        <f>IF(D941&gt;0,IF((LEFT(D941,2)=LEFT(Data!C$4,2)),"Intra","Inter"),"")</f>
        <v/>
      </c>
      <c r="F941" s="23"/>
      <c r="G941" s="176"/>
      <c r="H941" s="74">
        <f t="shared" si="30"/>
        <v>0</v>
      </c>
      <c r="I941" s="74">
        <f t="shared" si="32"/>
        <v>0</v>
      </c>
      <c r="J941" s="74">
        <f t="shared" si="32"/>
        <v>0</v>
      </c>
    </row>
    <row r="942" spans="1:10">
      <c r="A942" s="183"/>
      <c r="B942" s="184"/>
      <c r="C942" s="185"/>
      <c r="D942" s="21"/>
      <c r="E942" s="71" t="str">
        <f>IF(D942&gt;0,IF((LEFT(D942,2)=LEFT(Data!C$4,2)),"Intra","Inter"),"")</f>
        <v/>
      </c>
      <c r="F942" s="23"/>
      <c r="G942" s="176"/>
      <c r="H942" s="74">
        <f t="shared" si="30"/>
        <v>0</v>
      </c>
      <c r="I942" s="74">
        <f t="shared" si="32"/>
        <v>0</v>
      </c>
      <c r="J942" s="74">
        <f t="shared" si="32"/>
        <v>0</v>
      </c>
    </row>
    <row r="943" spans="1:10">
      <c r="A943" s="183"/>
      <c r="B943" s="184"/>
      <c r="C943" s="185"/>
      <c r="D943" s="21"/>
      <c r="E943" s="71" t="str">
        <f>IF(D943&gt;0,IF((LEFT(D943,2)=LEFT(Data!C$4,2)),"Intra","Inter"),"")</f>
        <v/>
      </c>
      <c r="F943" s="23"/>
      <c r="G943" s="176"/>
      <c r="H943" s="74">
        <f t="shared" si="30"/>
        <v>0</v>
      </c>
      <c r="I943" s="74">
        <f t="shared" si="32"/>
        <v>0</v>
      </c>
      <c r="J943" s="74">
        <f t="shared" si="32"/>
        <v>0</v>
      </c>
    </row>
    <row r="944" spans="1:10">
      <c r="A944" s="183"/>
      <c r="B944" s="184"/>
      <c r="C944" s="185"/>
      <c r="D944" s="21"/>
      <c r="E944" s="71" t="str">
        <f>IF(D944&gt;0,IF((LEFT(D944,2)=LEFT(Data!C$4,2)),"Intra","Inter"),"")</f>
        <v/>
      </c>
      <c r="F944" s="23"/>
      <c r="G944" s="176"/>
      <c r="H944" s="74">
        <f t="shared" si="30"/>
        <v>0</v>
      </c>
      <c r="I944" s="74">
        <f t="shared" si="32"/>
        <v>0</v>
      </c>
      <c r="J944" s="74">
        <f t="shared" si="32"/>
        <v>0</v>
      </c>
    </row>
    <row r="945" spans="1:10">
      <c r="A945" s="183"/>
      <c r="B945" s="184"/>
      <c r="C945" s="185"/>
      <c r="D945" s="21"/>
      <c r="E945" s="71" t="str">
        <f>IF(D945&gt;0,IF((LEFT(D945,2)=LEFT(Data!C$4,2)),"Intra","Inter"),"")</f>
        <v/>
      </c>
      <c r="F945" s="23"/>
      <c r="G945" s="176"/>
      <c r="H945" s="74">
        <f t="shared" si="30"/>
        <v>0</v>
      </c>
      <c r="I945" s="74">
        <f t="shared" si="32"/>
        <v>0</v>
      </c>
      <c r="J945" s="74">
        <f t="shared" si="32"/>
        <v>0</v>
      </c>
    </row>
    <row r="946" spans="1:10">
      <c r="A946" s="183"/>
      <c r="B946" s="184"/>
      <c r="C946" s="185"/>
      <c r="D946" s="21"/>
      <c r="E946" s="71" t="str">
        <f>IF(D946&gt;0,IF((LEFT(D946,2)=LEFT(Data!C$4,2)),"Intra","Inter"),"")</f>
        <v/>
      </c>
      <c r="F946" s="23"/>
      <c r="G946" s="176"/>
      <c r="H946" s="74">
        <f t="shared" si="30"/>
        <v>0</v>
      </c>
      <c r="I946" s="74">
        <f t="shared" si="32"/>
        <v>0</v>
      </c>
      <c r="J946" s="74">
        <f t="shared" si="32"/>
        <v>0</v>
      </c>
    </row>
    <row r="947" spans="1:10">
      <c r="A947" s="183"/>
      <c r="B947" s="184"/>
      <c r="C947" s="185"/>
      <c r="D947" s="21"/>
      <c r="E947" s="71" t="str">
        <f>IF(D947&gt;0,IF((LEFT(D947,2)=LEFT(Data!C$4,2)),"Intra","Inter"),"")</f>
        <v/>
      </c>
      <c r="F947" s="23"/>
      <c r="G947" s="176"/>
      <c r="H947" s="74">
        <f t="shared" si="30"/>
        <v>0</v>
      </c>
      <c r="I947" s="74">
        <f t="shared" si="32"/>
        <v>0</v>
      </c>
      <c r="J947" s="74">
        <f t="shared" si="32"/>
        <v>0</v>
      </c>
    </row>
    <row r="948" spans="1:10">
      <c r="A948" s="183"/>
      <c r="B948" s="184"/>
      <c r="C948" s="185"/>
      <c r="D948" s="21"/>
      <c r="E948" s="71" t="str">
        <f>IF(D948&gt;0,IF((LEFT(D948,2)=LEFT(Data!C$4,2)),"Intra","Inter"),"")</f>
        <v/>
      </c>
      <c r="F948" s="23"/>
      <c r="G948" s="176"/>
      <c r="H948" s="74">
        <f t="shared" si="30"/>
        <v>0</v>
      </c>
      <c r="I948" s="74">
        <f t="shared" si="32"/>
        <v>0</v>
      </c>
      <c r="J948" s="74">
        <f t="shared" si="32"/>
        <v>0</v>
      </c>
    </row>
    <row r="949" spans="1:10">
      <c r="A949" s="183"/>
      <c r="B949" s="184"/>
      <c r="C949" s="185"/>
      <c r="D949" s="21"/>
      <c r="E949" s="71" t="str">
        <f>IF(D949&gt;0,IF((LEFT(D949,2)=LEFT(Data!C$4,2)),"Intra","Inter"),"")</f>
        <v/>
      </c>
      <c r="F949" s="23"/>
      <c r="G949" s="176"/>
      <c r="H949" s="74">
        <f t="shared" si="30"/>
        <v>0</v>
      </c>
      <c r="I949" s="74">
        <f t="shared" si="32"/>
        <v>0</v>
      </c>
      <c r="J949" s="74">
        <f t="shared" si="32"/>
        <v>0</v>
      </c>
    </row>
    <row r="950" spans="1:10">
      <c r="A950" s="183"/>
      <c r="B950" s="184"/>
      <c r="C950" s="185"/>
      <c r="D950" s="21"/>
      <c r="E950" s="71" t="str">
        <f>IF(D950&gt;0,IF((LEFT(D950,2)=LEFT(Data!C$4,2)),"Intra","Inter"),"")</f>
        <v/>
      </c>
      <c r="F950" s="23"/>
      <c r="G950" s="176"/>
      <c r="H950" s="74">
        <f t="shared" si="30"/>
        <v>0</v>
      </c>
      <c r="I950" s="74">
        <f t="shared" si="32"/>
        <v>0</v>
      </c>
      <c r="J950" s="74">
        <f t="shared" si="32"/>
        <v>0</v>
      </c>
    </row>
    <row r="951" spans="1:10">
      <c r="A951" s="183"/>
      <c r="B951" s="184"/>
      <c r="C951" s="185"/>
      <c r="D951" s="21"/>
      <c r="E951" s="71" t="str">
        <f>IF(D951&gt;0,IF((LEFT(D951,2)=LEFT(Data!C$4,2)),"Intra","Inter"),"")</f>
        <v/>
      </c>
      <c r="F951" s="23"/>
      <c r="G951" s="176"/>
      <c r="H951" s="74">
        <f t="shared" si="30"/>
        <v>0</v>
      </c>
      <c r="I951" s="74">
        <f t="shared" si="32"/>
        <v>0</v>
      </c>
      <c r="J951" s="74">
        <f t="shared" si="32"/>
        <v>0</v>
      </c>
    </row>
    <row r="952" spans="1:10">
      <c r="A952" s="183"/>
      <c r="B952" s="184"/>
      <c r="C952" s="185"/>
      <c r="D952" s="21"/>
      <c r="E952" s="71" t="str">
        <f>IF(D952&gt;0,IF((LEFT(D952,2)=LEFT(Data!C$4,2)),"Intra","Inter"),"")</f>
        <v/>
      </c>
      <c r="F952" s="23"/>
      <c r="G952" s="176"/>
      <c r="H952" s="74">
        <f t="shared" si="30"/>
        <v>0</v>
      </c>
      <c r="I952" s="74">
        <f t="shared" si="32"/>
        <v>0</v>
      </c>
      <c r="J952" s="74">
        <f t="shared" si="32"/>
        <v>0</v>
      </c>
    </row>
    <row r="953" spans="1:10">
      <c r="A953" s="183"/>
      <c r="B953" s="184"/>
      <c r="C953" s="185"/>
      <c r="D953" s="21"/>
      <c r="E953" s="71" t="str">
        <f>IF(D953&gt;0,IF((LEFT(D953,2)=LEFT(Data!C$4,2)),"Intra","Inter"),"")</f>
        <v/>
      </c>
      <c r="F953" s="23"/>
      <c r="G953" s="176"/>
      <c r="H953" s="74">
        <f t="shared" si="30"/>
        <v>0</v>
      </c>
      <c r="I953" s="74">
        <f t="shared" si="32"/>
        <v>0</v>
      </c>
      <c r="J953" s="74">
        <f t="shared" si="32"/>
        <v>0</v>
      </c>
    </row>
    <row r="954" spans="1:10">
      <c r="A954" s="183"/>
      <c r="B954" s="184"/>
      <c r="C954" s="185"/>
      <c r="D954" s="21"/>
      <c r="E954" s="71" t="str">
        <f>IF(D954&gt;0,IF((LEFT(D954,2)=LEFT(Data!C$4,2)),"Intra","Inter"),"")</f>
        <v/>
      </c>
      <c r="F954" s="23"/>
      <c r="G954" s="176"/>
      <c r="H954" s="74">
        <f t="shared" si="30"/>
        <v>0</v>
      </c>
      <c r="I954" s="74">
        <f t="shared" si="32"/>
        <v>0</v>
      </c>
      <c r="J954" s="74">
        <f t="shared" si="32"/>
        <v>0</v>
      </c>
    </row>
    <row r="955" spans="1:10">
      <c r="A955" s="183"/>
      <c r="B955" s="184"/>
      <c r="C955" s="185"/>
      <c r="D955" s="21"/>
      <c r="E955" s="71" t="str">
        <f>IF(D955&gt;0,IF((LEFT(D955,2)=LEFT(Data!C$4,2)),"Intra","Inter"),"")</f>
        <v/>
      </c>
      <c r="F955" s="23"/>
      <c r="G955" s="176"/>
      <c r="H955" s="74">
        <f t="shared" si="30"/>
        <v>0</v>
      </c>
      <c r="I955" s="74">
        <f t="shared" si="32"/>
        <v>0</v>
      </c>
      <c r="J955" s="74">
        <f t="shared" si="32"/>
        <v>0</v>
      </c>
    </row>
    <row r="956" spans="1:10">
      <c r="A956" s="183"/>
      <c r="B956" s="184"/>
      <c r="C956" s="185"/>
      <c r="D956" s="21"/>
      <c r="E956" s="71" t="str">
        <f>IF(D956&gt;0,IF((LEFT(D956,2)=LEFT(Data!C$4,2)),"Intra","Inter"),"")</f>
        <v/>
      </c>
      <c r="F956" s="23"/>
      <c r="G956" s="176"/>
      <c r="H956" s="74">
        <f t="shared" si="30"/>
        <v>0</v>
      </c>
      <c r="I956" s="74">
        <f t="shared" si="32"/>
        <v>0</v>
      </c>
      <c r="J956" s="74">
        <f t="shared" si="32"/>
        <v>0</v>
      </c>
    </row>
    <row r="957" spans="1:10">
      <c r="A957" s="183"/>
      <c r="B957" s="184"/>
      <c r="C957" s="185"/>
      <c r="D957" s="21"/>
      <c r="E957" s="71" t="str">
        <f>IF(D957&gt;0,IF((LEFT(D957,2)=LEFT(Data!C$4,2)),"Intra","Inter"),"")</f>
        <v/>
      </c>
      <c r="F957" s="23"/>
      <c r="G957" s="176"/>
      <c r="H957" s="74">
        <f t="shared" si="30"/>
        <v>0</v>
      </c>
      <c r="I957" s="74">
        <f t="shared" si="32"/>
        <v>0</v>
      </c>
      <c r="J957" s="74">
        <f t="shared" si="32"/>
        <v>0</v>
      </c>
    </row>
    <row r="958" spans="1:10">
      <c r="A958" s="183"/>
      <c r="B958" s="184"/>
      <c r="C958" s="185"/>
      <c r="D958" s="21"/>
      <c r="E958" s="71" t="str">
        <f>IF(D958&gt;0,IF((LEFT(D958,2)=LEFT(Data!C$4,2)),"Intra","Inter"),"")</f>
        <v/>
      </c>
      <c r="F958" s="23"/>
      <c r="G958" s="176"/>
      <c r="H958" s="74">
        <f t="shared" si="30"/>
        <v>0</v>
      </c>
      <c r="I958" s="74">
        <f t="shared" si="32"/>
        <v>0</v>
      </c>
      <c r="J958" s="74">
        <f t="shared" si="32"/>
        <v>0</v>
      </c>
    </row>
    <row r="959" spans="1:10">
      <c r="A959" s="183"/>
      <c r="B959" s="184"/>
      <c r="C959" s="185"/>
      <c r="D959" s="21"/>
      <c r="E959" s="71" t="str">
        <f>IF(D959&gt;0,IF((LEFT(D959,2)=LEFT(Data!C$4,2)),"Intra","Inter"),"")</f>
        <v/>
      </c>
      <c r="F959" s="23"/>
      <c r="G959" s="176"/>
      <c r="H959" s="74">
        <f t="shared" si="30"/>
        <v>0</v>
      </c>
      <c r="I959" s="74">
        <f t="shared" si="32"/>
        <v>0</v>
      </c>
      <c r="J959" s="74">
        <f t="shared" si="32"/>
        <v>0</v>
      </c>
    </row>
    <row r="960" spans="1:10">
      <c r="A960" s="183"/>
      <c r="B960" s="184"/>
      <c r="C960" s="185"/>
      <c r="D960" s="21"/>
      <c r="E960" s="71" t="str">
        <f>IF(D960&gt;0,IF((LEFT(D960,2)=LEFT(Data!C$4,2)),"Intra","Inter"),"")</f>
        <v/>
      </c>
      <c r="F960" s="23"/>
      <c r="G960" s="176"/>
      <c r="H960" s="74">
        <f t="shared" si="30"/>
        <v>0</v>
      </c>
      <c r="I960" s="74">
        <f t="shared" si="32"/>
        <v>0</v>
      </c>
      <c r="J960" s="74">
        <f t="shared" si="32"/>
        <v>0</v>
      </c>
    </row>
    <row r="961" spans="1:10">
      <c r="A961" s="183"/>
      <c r="B961" s="184"/>
      <c r="C961" s="185"/>
      <c r="D961" s="21"/>
      <c r="E961" s="71" t="str">
        <f>IF(D961&gt;0,IF((LEFT(D961,2)=LEFT(Data!C$4,2)),"Intra","Inter"),"")</f>
        <v/>
      </c>
      <c r="F961" s="23"/>
      <c r="G961" s="176"/>
      <c r="H961" s="74">
        <f t="shared" si="30"/>
        <v>0</v>
      </c>
      <c r="I961" s="74">
        <f t="shared" si="32"/>
        <v>0</v>
      </c>
      <c r="J961" s="74">
        <f t="shared" si="32"/>
        <v>0</v>
      </c>
    </row>
    <row r="962" spans="1:10">
      <c r="A962" s="183"/>
      <c r="B962" s="184"/>
      <c r="C962" s="185"/>
      <c r="D962" s="21"/>
      <c r="E962" s="71" t="str">
        <f>IF(D962&gt;0,IF((LEFT(D962,2)=LEFT(Data!C$4,2)),"Intra","Inter"),"")</f>
        <v/>
      </c>
      <c r="F962" s="23"/>
      <c r="G962" s="176"/>
      <c r="H962" s="74">
        <f t="shared" si="30"/>
        <v>0</v>
      </c>
      <c r="I962" s="74">
        <f t="shared" si="32"/>
        <v>0</v>
      </c>
      <c r="J962" s="74">
        <f t="shared" si="32"/>
        <v>0</v>
      </c>
    </row>
    <row r="963" spans="1:10">
      <c r="A963" s="183"/>
      <c r="B963" s="184"/>
      <c r="C963" s="185"/>
      <c r="D963" s="21"/>
      <c r="E963" s="71" t="str">
        <f>IF(D963&gt;0,IF((LEFT(D963,2)=LEFT(Data!C$4,2)),"Intra","Inter"),"")</f>
        <v/>
      </c>
      <c r="F963" s="23"/>
      <c r="G963" s="176"/>
      <c r="H963" s="74">
        <f t="shared" si="30"/>
        <v>0</v>
      </c>
      <c r="I963" s="74">
        <f t="shared" si="32"/>
        <v>0</v>
      </c>
      <c r="J963" s="74">
        <f t="shared" si="32"/>
        <v>0</v>
      </c>
    </row>
    <row r="964" spans="1:10">
      <c r="A964" s="183"/>
      <c r="B964" s="184"/>
      <c r="C964" s="185"/>
      <c r="D964" s="21"/>
      <c r="E964" s="71" t="str">
        <f>IF(D964&gt;0,IF((LEFT(D964,2)=LEFT(Data!C$4,2)),"Intra","Inter"),"")</f>
        <v/>
      </c>
      <c r="F964" s="23"/>
      <c r="G964" s="176"/>
      <c r="H964" s="74">
        <f t="shared" si="30"/>
        <v>0</v>
      </c>
      <c r="I964" s="74">
        <f t="shared" si="32"/>
        <v>0</v>
      </c>
      <c r="J964" s="74">
        <f t="shared" si="32"/>
        <v>0</v>
      </c>
    </row>
    <row r="965" spans="1:10">
      <c r="A965" s="183"/>
      <c r="B965" s="184"/>
      <c r="C965" s="185"/>
      <c r="D965" s="21"/>
      <c r="E965" s="71" t="str">
        <f>IF(D965&gt;0,IF((LEFT(D965,2)=LEFT(Data!C$4,2)),"Intra","Inter"),"")</f>
        <v/>
      </c>
      <c r="F965" s="23"/>
      <c r="G965" s="176"/>
      <c r="H965" s="74">
        <f t="shared" si="30"/>
        <v>0</v>
      </c>
      <c r="I965" s="74">
        <f t="shared" si="32"/>
        <v>0</v>
      </c>
      <c r="J965" s="74">
        <f t="shared" si="32"/>
        <v>0</v>
      </c>
    </row>
    <row r="966" spans="1:10">
      <c r="A966" s="183"/>
      <c r="B966" s="184"/>
      <c r="C966" s="185"/>
      <c r="D966" s="21"/>
      <c r="E966" s="71" t="str">
        <f>IF(D966&gt;0,IF((LEFT(D966,2)=LEFT(Data!C$4,2)),"Intra","Inter"),"")</f>
        <v/>
      </c>
      <c r="F966" s="23"/>
      <c r="G966" s="176"/>
      <c r="H966" s="74">
        <f t="shared" si="30"/>
        <v>0</v>
      </c>
      <c r="I966" s="74">
        <f t="shared" si="32"/>
        <v>0</v>
      </c>
      <c r="J966" s="74">
        <f t="shared" si="32"/>
        <v>0</v>
      </c>
    </row>
    <row r="967" spans="1:10">
      <c r="A967" s="183"/>
      <c r="B967" s="184"/>
      <c r="C967" s="185"/>
      <c r="D967" s="21"/>
      <c r="E967" s="71" t="str">
        <f>IF(D967&gt;0,IF((LEFT(D967,2)=LEFT(Data!C$4,2)),"Intra","Inter"),"")</f>
        <v/>
      </c>
      <c r="F967" s="23"/>
      <c r="G967" s="176"/>
      <c r="H967" s="74">
        <f t="shared" si="30"/>
        <v>0</v>
      </c>
      <c r="I967" s="74">
        <f t="shared" si="32"/>
        <v>0</v>
      </c>
      <c r="J967" s="74">
        <f t="shared" si="32"/>
        <v>0</v>
      </c>
    </row>
    <row r="968" spans="1:10">
      <c r="A968" s="183"/>
      <c r="B968" s="184"/>
      <c r="C968" s="185"/>
      <c r="D968" s="21"/>
      <c r="E968" s="71" t="str">
        <f>IF(D968&gt;0,IF((LEFT(D968,2)=LEFT(Data!C$4,2)),"Intra","Inter"),"")</f>
        <v/>
      </c>
      <c r="F968" s="23"/>
      <c r="G968" s="176"/>
      <c r="H968" s="74">
        <f t="shared" si="30"/>
        <v>0</v>
      </c>
      <c r="I968" s="74">
        <f t="shared" si="32"/>
        <v>0</v>
      </c>
      <c r="J968" s="74">
        <f t="shared" si="32"/>
        <v>0</v>
      </c>
    </row>
    <row r="969" spans="1:10">
      <c r="A969" s="183"/>
      <c r="B969" s="184"/>
      <c r="C969" s="185"/>
      <c r="D969" s="21"/>
      <c r="E969" s="71" t="str">
        <f>IF(D969&gt;0,IF((LEFT(D969,2)=LEFT(Data!C$4,2)),"Intra","Inter"),"")</f>
        <v/>
      </c>
      <c r="F969" s="23"/>
      <c r="G969" s="176"/>
      <c r="H969" s="74">
        <f t="shared" ref="H969:H1032" si="33">IF($E969="inter",IF($F969&lt;&gt;"Exempt",IF($F969&lt;&gt;"Non GST",($G969*($F969)),(0)),(0)),(0))</f>
        <v>0</v>
      </c>
      <c r="I969" s="74">
        <f t="shared" ref="I969:J1011" si="34">IF($E969="intra",IF($F969&lt;&gt;"Exempt",IF($F969&lt;&gt;"Non GST",($G969*($F969/2)),(0)),(0)),(0))</f>
        <v>0</v>
      </c>
      <c r="J969" s="74">
        <f t="shared" si="34"/>
        <v>0</v>
      </c>
    </row>
    <row r="970" spans="1:10">
      <c r="A970" s="183"/>
      <c r="B970" s="184"/>
      <c r="C970" s="185"/>
      <c r="D970" s="21"/>
      <c r="E970" s="71" t="str">
        <f>IF(D970&gt;0,IF((LEFT(D970,2)=LEFT(Data!C$4,2)),"Intra","Inter"),"")</f>
        <v/>
      </c>
      <c r="F970" s="23"/>
      <c r="G970" s="176"/>
      <c r="H970" s="74">
        <f t="shared" si="33"/>
        <v>0</v>
      </c>
      <c r="I970" s="74">
        <f t="shared" si="34"/>
        <v>0</v>
      </c>
      <c r="J970" s="74">
        <f t="shared" si="34"/>
        <v>0</v>
      </c>
    </row>
    <row r="971" spans="1:10">
      <c r="A971" s="183"/>
      <c r="B971" s="184"/>
      <c r="C971" s="185"/>
      <c r="D971" s="21"/>
      <c r="E971" s="71" t="str">
        <f>IF(D971&gt;0,IF((LEFT(D971,2)=LEFT(Data!C$4,2)),"Intra","Inter"),"")</f>
        <v/>
      </c>
      <c r="F971" s="23"/>
      <c r="G971" s="176"/>
      <c r="H971" s="74">
        <f t="shared" si="33"/>
        <v>0</v>
      </c>
      <c r="I971" s="74">
        <f t="shared" si="34"/>
        <v>0</v>
      </c>
      <c r="J971" s="74">
        <f t="shared" si="34"/>
        <v>0</v>
      </c>
    </row>
    <row r="972" spans="1:10">
      <c r="A972" s="183"/>
      <c r="B972" s="184"/>
      <c r="C972" s="185"/>
      <c r="D972" s="21"/>
      <c r="E972" s="71" t="str">
        <f>IF(D972&gt;0,IF((LEFT(D972,2)=LEFT(Data!C$4,2)),"Intra","Inter"),"")</f>
        <v/>
      </c>
      <c r="F972" s="23"/>
      <c r="G972" s="176"/>
      <c r="H972" s="74">
        <f t="shared" si="33"/>
        <v>0</v>
      </c>
      <c r="I972" s="74">
        <f t="shared" si="34"/>
        <v>0</v>
      </c>
      <c r="J972" s="74">
        <f t="shared" si="34"/>
        <v>0</v>
      </c>
    </row>
    <row r="973" spans="1:10">
      <c r="A973" s="183"/>
      <c r="B973" s="184"/>
      <c r="C973" s="185"/>
      <c r="D973" s="21"/>
      <c r="E973" s="71" t="str">
        <f>IF(D973&gt;0,IF((LEFT(D973,2)=LEFT(Data!C$4,2)),"Intra","Inter"),"")</f>
        <v/>
      </c>
      <c r="F973" s="23"/>
      <c r="G973" s="176"/>
      <c r="H973" s="74">
        <f t="shared" si="33"/>
        <v>0</v>
      </c>
      <c r="I973" s="74">
        <f t="shared" si="34"/>
        <v>0</v>
      </c>
      <c r="J973" s="74">
        <f t="shared" si="34"/>
        <v>0</v>
      </c>
    </row>
    <row r="974" spans="1:10">
      <c r="A974" s="183"/>
      <c r="B974" s="184"/>
      <c r="C974" s="185"/>
      <c r="D974" s="21"/>
      <c r="E974" s="71" t="str">
        <f>IF(D974&gt;0,IF((LEFT(D974,2)=LEFT(Data!C$4,2)),"Intra","Inter"),"")</f>
        <v/>
      </c>
      <c r="F974" s="23"/>
      <c r="G974" s="176"/>
      <c r="H974" s="74">
        <f t="shared" si="33"/>
        <v>0</v>
      </c>
      <c r="I974" s="74">
        <f t="shared" si="34"/>
        <v>0</v>
      </c>
      <c r="J974" s="74">
        <f t="shared" si="34"/>
        <v>0</v>
      </c>
    </row>
    <row r="975" spans="1:10">
      <c r="A975" s="183"/>
      <c r="B975" s="184"/>
      <c r="C975" s="185"/>
      <c r="D975" s="21"/>
      <c r="E975" s="71" t="str">
        <f>IF(D975&gt;0,IF((LEFT(D975,2)=LEFT(Data!C$4,2)),"Intra","Inter"),"")</f>
        <v/>
      </c>
      <c r="F975" s="23"/>
      <c r="G975" s="176"/>
      <c r="H975" s="74">
        <f t="shared" si="33"/>
        <v>0</v>
      </c>
      <c r="I975" s="74">
        <f t="shared" si="34"/>
        <v>0</v>
      </c>
      <c r="J975" s="74">
        <f t="shared" si="34"/>
        <v>0</v>
      </c>
    </row>
    <row r="976" spans="1:10">
      <c r="A976" s="183"/>
      <c r="B976" s="184"/>
      <c r="C976" s="185"/>
      <c r="D976" s="21"/>
      <c r="E976" s="71" t="str">
        <f>IF(D976&gt;0,IF((LEFT(D976,2)=LEFT(Data!C$4,2)),"Intra","Inter"),"")</f>
        <v/>
      </c>
      <c r="F976" s="23"/>
      <c r="G976" s="176"/>
      <c r="H976" s="74">
        <f t="shared" si="33"/>
        <v>0</v>
      </c>
      <c r="I976" s="74">
        <f t="shared" si="34"/>
        <v>0</v>
      </c>
      <c r="J976" s="74">
        <f t="shared" si="34"/>
        <v>0</v>
      </c>
    </row>
    <row r="977" spans="1:10">
      <c r="A977" s="183"/>
      <c r="B977" s="184"/>
      <c r="C977" s="185"/>
      <c r="D977" s="21"/>
      <c r="E977" s="71" t="str">
        <f>IF(D977&gt;0,IF((LEFT(D977,2)=LEFT(Data!C$4,2)),"Intra","Inter"),"")</f>
        <v/>
      </c>
      <c r="F977" s="23"/>
      <c r="G977" s="176"/>
      <c r="H977" s="74">
        <f t="shared" si="33"/>
        <v>0</v>
      </c>
      <c r="I977" s="74">
        <f t="shared" si="34"/>
        <v>0</v>
      </c>
      <c r="J977" s="74">
        <f t="shared" si="34"/>
        <v>0</v>
      </c>
    </row>
    <row r="978" spans="1:10">
      <c r="A978" s="183"/>
      <c r="B978" s="184"/>
      <c r="C978" s="185"/>
      <c r="D978" s="21"/>
      <c r="E978" s="71" t="str">
        <f>IF(D978&gt;0,IF((LEFT(D978,2)=LEFT(Data!C$4,2)),"Intra","Inter"),"")</f>
        <v/>
      </c>
      <c r="F978" s="23"/>
      <c r="G978" s="176"/>
      <c r="H978" s="74">
        <f t="shared" si="33"/>
        <v>0</v>
      </c>
      <c r="I978" s="74">
        <f t="shared" si="34"/>
        <v>0</v>
      </c>
      <c r="J978" s="74">
        <f t="shared" si="34"/>
        <v>0</v>
      </c>
    </row>
    <row r="979" spans="1:10">
      <c r="A979" s="183"/>
      <c r="B979" s="184"/>
      <c r="C979" s="185"/>
      <c r="D979" s="21"/>
      <c r="E979" s="71" t="str">
        <f>IF(D979&gt;0,IF((LEFT(D979,2)=LEFT(Data!C$4,2)),"Intra","Inter"),"")</f>
        <v/>
      </c>
      <c r="F979" s="23"/>
      <c r="G979" s="176"/>
      <c r="H979" s="74">
        <f t="shared" si="33"/>
        <v>0</v>
      </c>
      <c r="I979" s="74">
        <f t="shared" si="34"/>
        <v>0</v>
      </c>
      <c r="J979" s="74">
        <f t="shared" si="34"/>
        <v>0</v>
      </c>
    </row>
    <row r="980" spans="1:10">
      <c r="A980" s="183"/>
      <c r="B980" s="184"/>
      <c r="C980" s="185"/>
      <c r="D980" s="21"/>
      <c r="E980" s="71" t="str">
        <f>IF(D980&gt;0,IF((LEFT(D980,2)=LEFT(Data!C$4,2)),"Intra","Inter"),"")</f>
        <v/>
      </c>
      <c r="F980" s="23"/>
      <c r="G980" s="176"/>
      <c r="H980" s="74">
        <f t="shared" si="33"/>
        <v>0</v>
      </c>
      <c r="I980" s="74">
        <f t="shared" si="34"/>
        <v>0</v>
      </c>
      <c r="J980" s="74">
        <f t="shared" si="34"/>
        <v>0</v>
      </c>
    </row>
    <row r="981" spans="1:10">
      <c r="A981" s="183"/>
      <c r="B981" s="184"/>
      <c r="C981" s="185"/>
      <c r="D981" s="21"/>
      <c r="E981" s="71" t="str">
        <f>IF(D981&gt;0,IF((LEFT(D981,2)=LEFT(Data!C$4,2)),"Intra","Inter"),"")</f>
        <v/>
      </c>
      <c r="F981" s="23"/>
      <c r="G981" s="176"/>
      <c r="H981" s="74">
        <f t="shared" si="33"/>
        <v>0</v>
      </c>
      <c r="I981" s="74">
        <f t="shared" si="34"/>
        <v>0</v>
      </c>
      <c r="J981" s="74">
        <f t="shared" si="34"/>
        <v>0</v>
      </c>
    </row>
    <row r="982" spans="1:10">
      <c r="A982" s="183"/>
      <c r="B982" s="184"/>
      <c r="C982" s="185"/>
      <c r="D982" s="21"/>
      <c r="E982" s="71" t="str">
        <f>IF(D982&gt;0,IF((LEFT(D982,2)=LEFT(Data!C$4,2)),"Intra","Inter"),"")</f>
        <v/>
      </c>
      <c r="F982" s="23"/>
      <c r="G982" s="176"/>
      <c r="H982" s="74">
        <f t="shared" si="33"/>
        <v>0</v>
      </c>
      <c r="I982" s="74">
        <f t="shared" si="34"/>
        <v>0</v>
      </c>
      <c r="J982" s="74">
        <f t="shared" si="34"/>
        <v>0</v>
      </c>
    </row>
    <row r="983" spans="1:10">
      <c r="A983" s="183"/>
      <c r="B983" s="184"/>
      <c r="C983" s="185"/>
      <c r="D983" s="21"/>
      <c r="E983" s="71" t="str">
        <f>IF(D983&gt;0,IF((LEFT(D983,2)=LEFT(Data!C$4,2)),"Intra","Inter"),"")</f>
        <v/>
      </c>
      <c r="F983" s="23"/>
      <c r="G983" s="176"/>
      <c r="H983" s="74">
        <f t="shared" si="33"/>
        <v>0</v>
      </c>
      <c r="I983" s="74">
        <f t="shared" si="34"/>
        <v>0</v>
      </c>
      <c r="J983" s="74">
        <f t="shared" si="34"/>
        <v>0</v>
      </c>
    </row>
    <row r="984" spans="1:10">
      <c r="A984" s="183"/>
      <c r="B984" s="184"/>
      <c r="C984" s="185"/>
      <c r="D984" s="21"/>
      <c r="E984" s="71" t="str">
        <f>IF(D984&gt;0,IF((LEFT(D984,2)=LEFT(Data!C$4,2)),"Intra","Inter"),"")</f>
        <v/>
      </c>
      <c r="F984" s="23"/>
      <c r="G984" s="176"/>
      <c r="H984" s="74">
        <f t="shared" si="33"/>
        <v>0</v>
      </c>
      <c r="I984" s="74">
        <f t="shared" si="34"/>
        <v>0</v>
      </c>
      <c r="J984" s="74">
        <f t="shared" si="34"/>
        <v>0</v>
      </c>
    </row>
    <row r="985" spans="1:10">
      <c r="A985" s="183"/>
      <c r="B985" s="184"/>
      <c r="C985" s="185"/>
      <c r="D985" s="21"/>
      <c r="E985" s="71" t="str">
        <f>IF(D985&gt;0,IF((LEFT(D985,2)=LEFT(Data!C$4,2)),"Intra","Inter"),"")</f>
        <v/>
      </c>
      <c r="F985" s="23"/>
      <c r="G985" s="176"/>
      <c r="H985" s="74">
        <f t="shared" si="33"/>
        <v>0</v>
      </c>
      <c r="I985" s="74">
        <f t="shared" si="34"/>
        <v>0</v>
      </c>
      <c r="J985" s="74">
        <f t="shared" si="34"/>
        <v>0</v>
      </c>
    </row>
    <row r="986" spans="1:10">
      <c r="A986" s="183"/>
      <c r="B986" s="184"/>
      <c r="C986" s="185"/>
      <c r="D986" s="21"/>
      <c r="E986" s="71" t="str">
        <f>IF(D986&gt;0,IF((LEFT(D986,2)=LEFT(Data!C$4,2)),"Intra","Inter"),"")</f>
        <v/>
      </c>
      <c r="F986" s="23"/>
      <c r="G986" s="176"/>
      <c r="H986" s="74">
        <f t="shared" si="33"/>
        <v>0</v>
      </c>
      <c r="I986" s="74">
        <f t="shared" si="34"/>
        <v>0</v>
      </c>
      <c r="J986" s="74">
        <f t="shared" si="34"/>
        <v>0</v>
      </c>
    </row>
    <row r="987" spans="1:10">
      <c r="A987" s="183"/>
      <c r="B987" s="184"/>
      <c r="C987" s="185"/>
      <c r="D987" s="21"/>
      <c r="E987" s="71" t="str">
        <f>IF(D987&gt;0,IF((LEFT(D987,2)=LEFT(Data!C$4,2)),"Intra","Inter"),"")</f>
        <v/>
      </c>
      <c r="F987" s="23"/>
      <c r="G987" s="176"/>
      <c r="H987" s="74">
        <f t="shared" si="33"/>
        <v>0</v>
      </c>
      <c r="I987" s="74">
        <f t="shared" si="34"/>
        <v>0</v>
      </c>
      <c r="J987" s="74">
        <f t="shared" si="34"/>
        <v>0</v>
      </c>
    </row>
    <row r="988" spans="1:10">
      <c r="A988" s="183"/>
      <c r="B988" s="184"/>
      <c r="C988" s="185"/>
      <c r="D988" s="21"/>
      <c r="E988" s="71" t="str">
        <f>IF(D988&gt;0,IF((LEFT(D988,2)=LEFT(Data!C$4,2)),"Intra","Inter"),"")</f>
        <v/>
      </c>
      <c r="F988" s="23"/>
      <c r="G988" s="176"/>
      <c r="H988" s="74">
        <f t="shared" si="33"/>
        <v>0</v>
      </c>
      <c r="I988" s="74">
        <f t="shared" si="34"/>
        <v>0</v>
      </c>
      <c r="J988" s="74">
        <f t="shared" si="34"/>
        <v>0</v>
      </c>
    </row>
    <row r="989" spans="1:10">
      <c r="A989" s="183"/>
      <c r="B989" s="184"/>
      <c r="C989" s="185"/>
      <c r="D989" s="21"/>
      <c r="E989" s="71" t="str">
        <f>IF(D989&gt;0,IF((LEFT(D989,2)=LEFT(Data!C$4,2)),"Intra","Inter"),"")</f>
        <v/>
      </c>
      <c r="F989" s="23"/>
      <c r="G989" s="176"/>
      <c r="H989" s="74">
        <f t="shared" si="33"/>
        <v>0</v>
      </c>
      <c r="I989" s="74">
        <f t="shared" si="34"/>
        <v>0</v>
      </c>
      <c r="J989" s="74">
        <f t="shared" si="34"/>
        <v>0</v>
      </c>
    </row>
    <row r="990" spans="1:10">
      <c r="A990" s="183"/>
      <c r="B990" s="184"/>
      <c r="C990" s="185"/>
      <c r="D990" s="21"/>
      <c r="E990" s="71" t="str">
        <f>IF(D990&gt;0,IF((LEFT(D990,2)=LEFT(Data!C$4,2)),"Intra","Inter"),"")</f>
        <v/>
      </c>
      <c r="F990" s="23"/>
      <c r="G990" s="176"/>
      <c r="H990" s="74">
        <f t="shared" si="33"/>
        <v>0</v>
      </c>
      <c r="I990" s="74">
        <f t="shared" si="34"/>
        <v>0</v>
      </c>
      <c r="J990" s="74">
        <f t="shared" si="34"/>
        <v>0</v>
      </c>
    </row>
    <row r="991" spans="1:10">
      <c r="A991" s="183"/>
      <c r="B991" s="184"/>
      <c r="C991" s="185"/>
      <c r="D991" s="21"/>
      <c r="E991" s="71" t="str">
        <f>IF(D991&gt;0,IF((LEFT(D991,2)=LEFT(Data!C$4,2)),"Intra","Inter"),"")</f>
        <v/>
      </c>
      <c r="F991" s="23"/>
      <c r="G991" s="176"/>
      <c r="H991" s="74">
        <f t="shared" si="33"/>
        <v>0</v>
      </c>
      <c r="I991" s="74">
        <f t="shared" si="34"/>
        <v>0</v>
      </c>
      <c r="J991" s="74">
        <f t="shared" si="34"/>
        <v>0</v>
      </c>
    </row>
    <row r="992" spans="1:10">
      <c r="A992" s="183"/>
      <c r="B992" s="184"/>
      <c r="C992" s="185"/>
      <c r="D992" s="21"/>
      <c r="E992" s="71" t="str">
        <f>IF(D992&gt;0,IF((LEFT(D992,2)=LEFT(Data!C$4,2)),"Intra","Inter"),"")</f>
        <v/>
      </c>
      <c r="F992" s="23"/>
      <c r="G992" s="176"/>
      <c r="H992" s="74">
        <f t="shared" si="33"/>
        <v>0</v>
      </c>
      <c r="I992" s="74">
        <f t="shared" si="34"/>
        <v>0</v>
      </c>
      <c r="J992" s="74">
        <f t="shared" si="34"/>
        <v>0</v>
      </c>
    </row>
    <row r="993" spans="1:10">
      <c r="A993" s="183"/>
      <c r="B993" s="184"/>
      <c r="C993" s="185"/>
      <c r="D993" s="21"/>
      <c r="E993" s="71" t="str">
        <f>IF(D993&gt;0,IF((LEFT(D993,2)=LEFT(Data!C$4,2)),"Intra","Inter"),"")</f>
        <v/>
      </c>
      <c r="F993" s="23"/>
      <c r="G993" s="176"/>
      <c r="H993" s="74">
        <f t="shared" si="33"/>
        <v>0</v>
      </c>
      <c r="I993" s="74">
        <f t="shared" si="34"/>
        <v>0</v>
      </c>
      <c r="J993" s="74">
        <f t="shared" si="34"/>
        <v>0</v>
      </c>
    </row>
    <row r="994" spans="1:10">
      <c r="A994" s="183"/>
      <c r="B994" s="184"/>
      <c r="C994" s="185"/>
      <c r="D994" s="21"/>
      <c r="E994" s="71" t="str">
        <f>IF(D994&gt;0,IF((LEFT(D994,2)=LEFT(Data!C$4,2)),"Intra","Inter"),"")</f>
        <v/>
      </c>
      <c r="F994" s="23"/>
      <c r="G994" s="176"/>
      <c r="H994" s="74">
        <f t="shared" si="33"/>
        <v>0</v>
      </c>
      <c r="I994" s="74">
        <f t="shared" si="34"/>
        <v>0</v>
      </c>
      <c r="J994" s="74">
        <f t="shared" si="34"/>
        <v>0</v>
      </c>
    </row>
    <row r="995" spans="1:10">
      <c r="A995" s="183"/>
      <c r="B995" s="184"/>
      <c r="C995" s="185"/>
      <c r="D995" s="21"/>
      <c r="E995" s="71" t="str">
        <f>IF(D995&gt;0,IF((LEFT(D995,2)=LEFT(Data!C$4,2)),"Intra","Inter"),"")</f>
        <v/>
      </c>
      <c r="F995" s="23"/>
      <c r="G995" s="176"/>
      <c r="H995" s="74">
        <f t="shared" si="33"/>
        <v>0</v>
      </c>
      <c r="I995" s="74">
        <f t="shared" si="34"/>
        <v>0</v>
      </c>
      <c r="J995" s="74">
        <f t="shared" si="34"/>
        <v>0</v>
      </c>
    </row>
    <row r="996" spans="1:10">
      <c r="A996" s="183"/>
      <c r="B996" s="184"/>
      <c r="C996" s="185"/>
      <c r="D996" s="21"/>
      <c r="E996" s="71" t="str">
        <f>IF(D996&gt;0,IF((LEFT(D996,2)=LEFT(Data!C$4,2)),"Intra","Inter"),"")</f>
        <v/>
      </c>
      <c r="F996" s="23"/>
      <c r="G996" s="176"/>
      <c r="H996" s="74">
        <f t="shared" si="33"/>
        <v>0</v>
      </c>
      <c r="I996" s="74">
        <f t="shared" si="34"/>
        <v>0</v>
      </c>
      <c r="J996" s="74">
        <f t="shared" si="34"/>
        <v>0</v>
      </c>
    </row>
    <row r="997" spans="1:10">
      <c r="A997" s="183"/>
      <c r="B997" s="184"/>
      <c r="C997" s="185"/>
      <c r="D997" s="21"/>
      <c r="E997" s="71" t="str">
        <f>IF(D997&gt;0,IF((LEFT(D997,2)=LEFT(Data!C$4,2)),"Intra","Inter"),"")</f>
        <v/>
      </c>
      <c r="F997" s="23"/>
      <c r="G997" s="176"/>
      <c r="H997" s="74">
        <f t="shared" si="33"/>
        <v>0</v>
      </c>
      <c r="I997" s="74">
        <f t="shared" si="34"/>
        <v>0</v>
      </c>
      <c r="J997" s="74">
        <f t="shared" si="34"/>
        <v>0</v>
      </c>
    </row>
    <row r="998" spans="1:10">
      <c r="A998" s="183"/>
      <c r="B998" s="184"/>
      <c r="C998" s="185"/>
      <c r="D998" s="21"/>
      <c r="E998" s="71" t="str">
        <f>IF(D998&gt;0,IF((LEFT(D998,2)=LEFT(Data!C$4,2)),"Intra","Inter"),"")</f>
        <v/>
      </c>
      <c r="F998" s="23"/>
      <c r="G998" s="176"/>
      <c r="H998" s="74">
        <f t="shared" si="33"/>
        <v>0</v>
      </c>
      <c r="I998" s="74">
        <f t="shared" si="34"/>
        <v>0</v>
      </c>
      <c r="J998" s="74">
        <f t="shared" si="34"/>
        <v>0</v>
      </c>
    </row>
    <row r="999" spans="1:10">
      <c r="A999" s="183"/>
      <c r="B999" s="184"/>
      <c r="C999" s="185"/>
      <c r="D999" s="21"/>
      <c r="E999" s="71" t="str">
        <f>IF(D999&gt;0,IF((LEFT(D999,2)=LEFT(Data!C$4,2)),"Intra","Inter"),"")</f>
        <v/>
      </c>
      <c r="F999" s="23"/>
      <c r="G999" s="176"/>
      <c r="H999" s="74">
        <f t="shared" si="33"/>
        <v>0</v>
      </c>
      <c r="I999" s="74">
        <f t="shared" si="34"/>
        <v>0</v>
      </c>
      <c r="J999" s="74">
        <f t="shared" si="34"/>
        <v>0</v>
      </c>
    </row>
    <row r="1000" spans="1:10">
      <c r="A1000" s="183"/>
      <c r="B1000" s="184"/>
      <c r="C1000" s="185"/>
      <c r="D1000" s="21"/>
      <c r="E1000" s="71" t="str">
        <f>IF(D1000&gt;0,IF((LEFT(D1000,2)=LEFT(Data!C$4,2)),"Intra","Inter"),"")</f>
        <v/>
      </c>
      <c r="F1000" s="23"/>
      <c r="G1000" s="176"/>
      <c r="H1000" s="74">
        <f t="shared" si="33"/>
        <v>0</v>
      </c>
      <c r="I1000" s="74">
        <f t="shared" si="34"/>
        <v>0</v>
      </c>
      <c r="J1000" s="74">
        <f t="shared" si="34"/>
        <v>0</v>
      </c>
    </row>
    <row r="1001" spans="1:10">
      <c r="A1001" s="183"/>
      <c r="B1001" s="184"/>
      <c r="C1001" s="185"/>
      <c r="D1001" s="21"/>
      <c r="E1001" s="71" t="str">
        <f>IF(D1001&gt;0,IF((LEFT(D1001,2)=LEFT(Data!C$4,2)),"Intra","Inter"),"")</f>
        <v/>
      </c>
      <c r="F1001" s="23"/>
      <c r="G1001" s="176"/>
      <c r="H1001" s="74">
        <f t="shared" si="33"/>
        <v>0</v>
      </c>
      <c r="I1001" s="74">
        <f t="shared" si="34"/>
        <v>0</v>
      </c>
      <c r="J1001" s="74">
        <f t="shared" si="34"/>
        <v>0</v>
      </c>
    </row>
    <row r="1002" spans="1:10">
      <c r="A1002" s="183"/>
      <c r="B1002" s="184"/>
      <c r="C1002" s="185"/>
      <c r="D1002" s="21"/>
      <c r="E1002" s="71" t="str">
        <f>IF(D1002&gt;0,IF((LEFT(D1002,2)=LEFT(Data!C$4,2)),"Intra","Inter"),"")</f>
        <v/>
      </c>
      <c r="F1002" s="23"/>
      <c r="G1002" s="176"/>
      <c r="H1002" s="74">
        <f t="shared" si="33"/>
        <v>0</v>
      </c>
      <c r="I1002" s="74">
        <f t="shared" si="34"/>
        <v>0</v>
      </c>
      <c r="J1002" s="74">
        <f t="shared" si="34"/>
        <v>0</v>
      </c>
    </row>
    <row r="1003" spans="1:10">
      <c r="A1003" s="183"/>
      <c r="B1003" s="184"/>
      <c r="C1003" s="185"/>
      <c r="D1003" s="21"/>
      <c r="E1003" s="71" t="str">
        <f>IF(D1003&gt;0,IF((LEFT(D1003,2)=LEFT(Data!C$4,2)),"Intra","Inter"),"")</f>
        <v/>
      </c>
      <c r="F1003" s="23"/>
      <c r="G1003" s="176"/>
      <c r="H1003" s="74">
        <f t="shared" si="33"/>
        <v>0</v>
      </c>
      <c r="I1003" s="74">
        <f t="shared" si="34"/>
        <v>0</v>
      </c>
      <c r="J1003" s="74">
        <f t="shared" si="34"/>
        <v>0</v>
      </c>
    </row>
    <row r="1004" spans="1:10">
      <c r="A1004" s="183"/>
      <c r="B1004" s="184"/>
      <c r="C1004" s="185"/>
      <c r="D1004" s="21"/>
      <c r="E1004" s="71" t="str">
        <f>IF(D1004&gt;0,IF((LEFT(D1004,2)=LEFT(Data!C$4,2)),"Intra","Inter"),"")</f>
        <v/>
      </c>
      <c r="F1004" s="23"/>
      <c r="G1004" s="176"/>
      <c r="H1004" s="74">
        <f t="shared" si="33"/>
        <v>0</v>
      </c>
      <c r="I1004" s="74">
        <f t="shared" si="34"/>
        <v>0</v>
      </c>
      <c r="J1004" s="74">
        <f t="shared" si="34"/>
        <v>0</v>
      </c>
    </row>
    <row r="1005" spans="1:10">
      <c r="A1005" s="183"/>
      <c r="B1005" s="184"/>
      <c r="C1005" s="185"/>
      <c r="D1005" s="21"/>
      <c r="E1005" s="71" t="str">
        <f>IF(D1005&gt;0,IF((LEFT(D1005,2)=LEFT(Data!C$4,2)),"Intra","Inter"),"")</f>
        <v/>
      </c>
      <c r="F1005" s="23"/>
      <c r="G1005" s="176"/>
      <c r="H1005" s="74">
        <f t="shared" si="33"/>
        <v>0</v>
      </c>
      <c r="I1005" s="74">
        <f t="shared" si="34"/>
        <v>0</v>
      </c>
      <c r="J1005" s="74">
        <f t="shared" si="34"/>
        <v>0</v>
      </c>
    </row>
    <row r="1006" spans="1:10">
      <c r="A1006" s="183"/>
      <c r="B1006" s="184"/>
      <c r="C1006" s="185"/>
      <c r="D1006" s="21"/>
      <c r="E1006" s="71" t="str">
        <f>IF(D1006&gt;0,IF((LEFT(D1006,2)=LEFT(Data!C$4,2)),"Intra","Inter"),"")</f>
        <v/>
      </c>
      <c r="F1006" s="23"/>
      <c r="G1006" s="176"/>
      <c r="H1006" s="74">
        <f t="shared" si="33"/>
        <v>0</v>
      </c>
      <c r="I1006" s="74">
        <f t="shared" si="34"/>
        <v>0</v>
      </c>
      <c r="J1006" s="74">
        <f t="shared" si="34"/>
        <v>0</v>
      </c>
    </row>
    <row r="1007" spans="1:10">
      <c r="A1007" s="183"/>
      <c r="B1007" s="184"/>
      <c r="C1007" s="185"/>
      <c r="D1007" s="21"/>
      <c r="E1007" s="71" t="str">
        <f>IF(D1007&gt;0,IF((LEFT(D1007,2)=LEFT(Data!C$4,2)),"Intra","Inter"),"")</f>
        <v/>
      </c>
      <c r="F1007" s="23"/>
      <c r="G1007" s="176"/>
      <c r="H1007" s="74">
        <f t="shared" si="33"/>
        <v>0</v>
      </c>
      <c r="I1007" s="74">
        <f t="shared" si="34"/>
        <v>0</v>
      </c>
      <c r="J1007" s="74">
        <f t="shared" si="34"/>
        <v>0</v>
      </c>
    </row>
    <row r="1008" spans="1:10">
      <c r="A1008" s="183"/>
      <c r="B1008" s="184"/>
      <c r="C1008" s="185"/>
      <c r="D1008" s="21"/>
      <c r="E1008" s="71" t="str">
        <f>IF(D1008&gt;0,IF((LEFT(D1008,2)=LEFT(Data!C$4,2)),"Intra","Inter"),"")</f>
        <v/>
      </c>
      <c r="F1008" s="23"/>
      <c r="G1008" s="176"/>
      <c r="H1008" s="74">
        <f t="shared" si="33"/>
        <v>0</v>
      </c>
      <c r="I1008" s="74">
        <f t="shared" si="34"/>
        <v>0</v>
      </c>
      <c r="J1008" s="74">
        <f t="shared" si="34"/>
        <v>0</v>
      </c>
    </row>
    <row r="1009" spans="1:10">
      <c r="A1009" s="183"/>
      <c r="B1009" s="184"/>
      <c r="C1009" s="185"/>
      <c r="D1009" s="21"/>
      <c r="E1009" s="71" t="str">
        <f>IF(D1009&gt;0,IF((LEFT(D1009,2)=LEFT(Data!C$4,2)),"Intra","Inter"),"")</f>
        <v/>
      </c>
      <c r="F1009" s="23"/>
      <c r="G1009" s="176"/>
      <c r="H1009" s="74">
        <f t="shared" si="33"/>
        <v>0</v>
      </c>
      <c r="I1009" s="74">
        <f t="shared" si="34"/>
        <v>0</v>
      </c>
      <c r="J1009" s="74">
        <f t="shared" si="34"/>
        <v>0</v>
      </c>
    </row>
    <row r="1010" spans="1:10">
      <c r="A1010" s="183"/>
      <c r="B1010" s="184"/>
      <c r="C1010" s="185"/>
      <c r="D1010" s="21"/>
      <c r="E1010" s="71" t="str">
        <f>IF(D1010&gt;0,IF((LEFT(D1010,2)=LEFT(Data!C$4,2)),"Intra","Inter"),"")</f>
        <v/>
      </c>
      <c r="F1010" s="23"/>
      <c r="G1010" s="176"/>
      <c r="H1010" s="74">
        <f t="shared" si="33"/>
        <v>0</v>
      </c>
      <c r="I1010" s="74">
        <f t="shared" si="34"/>
        <v>0</v>
      </c>
      <c r="J1010" s="74">
        <f t="shared" si="34"/>
        <v>0</v>
      </c>
    </row>
    <row r="1011" spans="1:10">
      <c r="A1011" s="183"/>
      <c r="B1011" s="184"/>
      <c r="C1011" s="185"/>
      <c r="D1011" s="21"/>
      <c r="E1011" s="71" t="str">
        <f>IF(D1011&gt;0,IF((LEFT(D1011,2)=LEFT(Data!C$4,2)),"Intra","Inter"),"")</f>
        <v/>
      </c>
      <c r="F1011" s="23"/>
      <c r="G1011" s="176"/>
      <c r="H1011" s="74">
        <f t="shared" si="33"/>
        <v>0</v>
      </c>
      <c r="I1011" s="74">
        <f t="shared" si="34"/>
        <v>0</v>
      </c>
      <c r="J1011" s="74">
        <f t="shared" si="34"/>
        <v>0</v>
      </c>
    </row>
    <row r="1012" spans="1:10">
      <c r="A1012" s="183"/>
      <c r="B1012" s="184"/>
      <c r="C1012" s="185"/>
      <c r="D1012" s="21"/>
      <c r="E1012" s="71" t="str">
        <f>IF(D1012&gt;0,IF((LEFT(D1012,2)=LEFT(Data!C$4,2)),"Intra","Inter"),"")</f>
        <v/>
      </c>
      <c r="F1012" s="23"/>
      <c r="G1012" s="176"/>
      <c r="H1012" s="74">
        <f t="shared" si="33"/>
        <v>0</v>
      </c>
      <c r="I1012" s="74">
        <f t="shared" ref="I1012:J1075" si="35">IF($E1012="intra",IF($F1012&lt;&gt;"Exempt",IF($F1012&lt;&gt;"Non GST",($G1012*($F1012/2)),(0)),(0)),(0))</f>
        <v>0</v>
      </c>
      <c r="J1012" s="74">
        <f t="shared" si="35"/>
        <v>0</v>
      </c>
    </row>
    <row r="1013" spans="1:10">
      <c r="A1013" s="183"/>
      <c r="B1013" s="184"/>
      <c r="C1013" s="185"/>
      <c r="D1013" s="21"/>
      <c r="E1013" s="71" t="str">
        <f>IF(D1013&gt;0,IF((LEFT(D1013,2)=LEFT(Data!C$4,2)),"Intra","Inter"),"")</f>
        <v/>
      </c>
      <c r="F1013" s="23"/>
      <c r="G1013" s="176"/>
      <c r="H1013" s="74">
        <f t="shared" si="33"/>
        <v>0</v>
      </c>
      <c r="I1013" s="74">
        <f t="shared" si="35"/>
        <v>0</v>
      </c>
      <c r="J1013" s="74">
        <f t="shared" si="35"/>
        <v>0</v>
      </c>
    </row>
    <row r="1014" spans="1:10">
      <c r="A1014" s="183"/>
      <c r="B1014" s="184"/>
      <c r="C1014" s="185"/>
      <c r="D1014" s="21"/>
      <c r="E1014" s="71" t="str">
        <f>IF(D1014&gt;0,IF((LEFT(D1014,2)=LEFT(Data!C$4,2)),"Intra","Inter"),"")</f>
        <v/>
      </c>
      <c r="F1014" s="23"/>
      <c r="G1014" s="176"/>
      <c r="H1014" s="74">
        <f t="shared" si="33"/>
        <v>0</v>
      </c>
      <c r="I1014" s="74">
        <f t="shared" si="35"/>
        <v>0</v>
      </c>
      <c r="J1014" s="74">
        <f t="shared" si="35"/>
        <v>0</v>
      </c>
    </row>
    <row r="1015" spans="1:10">
      <c r="A1015" s="183"/>
      <c r="B1015" s="184"/>
      <c r="C1015" s="185"/>
      <c r="D1015" s="21"/>
      <c r="E1015" s="71" t="str">
        <f>IF(D1015&gt;0,IF((LEFT(D1015,2)=LEFT(Data!C$4,2)),"Intra","Inter"),"")</f>
        <v/>
      </c>
      <c r="F1015" s="23"/>
      <c r="G1015" s="176"/>
      <c r="H1015" s="74">
        <f t="shared" si="33"/>
        <v>0</v>
      </c>
      <c r="I1015" s="74">
        <f t="shared" si="35"/>
        <v>0</v>
      </c>
      <c r="J1015" s="74">
        <f t="shared" si="35"/>
        <v>0</v>
      </c>
    </row>
    <row r="1016" spans="1:10">
      <c r="A1016" s="183"/>
      <c r="B1016" s="184"/>
      <c r="C1016" s="185"/>
      <c r="D1016" s="21"/>
      <c r="E1016" s="71" t="str">
        <f>IF(D1016&gt;0,IF((LEFT(D1016,2)=LEFT(Data!C$4,2)),"Intra","Inter"),"")</f>
        <v/>
      </c>
      <c r="F1016" s="23"/>
      <c r="G1016" s="176"/>
      <c r="H1016" s="74">
        <f t="shared" si="33"/>
        <v>0</v>
      </c>
      <c r="I1016" s="74">
        <f t="shared" si="35"/>
        <v>0</v>
      </c>
      <c r="J1016" s="74">
        <f t="shared" si="35"/>
        <v>0</v>
      </c>
    </row>
    <row r="1017" spans="1:10">
      <c r="A1017" s="183"/>
      <c r="B1017" s="184"/>
      <c r="C1017" s="185"/>
      <c r="D1017" s="21"/>
      <c r="E1017" s="71" t="str">
        <f>IF(D1017&gt;0,IF((LEFT(D1017,2)=LEFT(Data!C$4,2)),"Intra","Inter"),"")</f>
        <v/>
      </c>
      <c r="F1017" s="23"/>
      <c r="G1017" s="176"/>
      <c r="H1017" s="74">
        <f t="shared" si="33"/>
        <v>0</v>
      </c>
      <c r="I1017" s="74">
        <f t="shared" si="35"/>
        <v>0</v>
      </c>
      <c r="J1017" s="74">
        <f t="shared" si="35"/>
        <v>0</v>
      </c>
    </row>
    <row r="1018" spans="1:10">
      <c r="A1018" s="183"/>
      <c r="B1018" s="184"/>
      <c r="C1018" s="185"/>
      <c r="D1018" s="21"/>
      <c r="E1018" s="71" t="str">
        <f>IF(D1018&gt;0,IF((LEFT(D1018,2)=LEFT(Data!C$4,2)),"Intra","Inter"),"")</f>
        <v/>
      </c>
      <c r="F1018" s="23"/>
      <c r="G1018" s="176"/>
      <c r="H1018" s="74">
        <f t="shared" si="33"/>
        <v>0</v>
      </c>
      <c r="I1018" s="74">
        <f t="shared" si="35"/>
        <v>0</v>
      </c>
      <c r="J1018" s="74">
        <f t="shared" si="35"/>
        <v>0</v>
      </c>
    </row>
    <row r="1019" spans="1:10">
      <c r="A1019" s="183"/>
      <c r="B1019" s="184"/>
      <c r="C1019" s="185"/>
      <c r="D1019" s="21"/>
      <c r="E1019" s="71" t="str">
        <f>IF(D1019&gt;0,IF((LEFT(D1019,2)=LEFT(Data!C$4,2)),"Intra","Inter"),"")</f>
        <v/>
      </c>
      <c r="F1019" s="23"/>
      <c r="G1019" s="176"/>
      <c r="H1019" s="74">
        <f t="shared" si="33"/>
        <v>0</v>
      </c>
      <c r="I1019" s="74">
        <f t="shared" si="35"/>
        <v>0</v>
      </c>
      <c r="J1019" s="74">
        <f t="shared" si="35"/>
        <v>0</v>
      </c>
    </row>
    <row r="1020" spans="1:10">
      <c r="A1020" s="183"/>
      <c r="B1020" s="184"/>
      <c r="C1020" s="185"/>
      <c r="D1020" s="21"/>
      <c r="E1020" s="71" t="str">
        <f>IF(D1020&gt;0,IF((LEFT(D1020,2)=LEFT(Data!C$4,2)),"Intra","Inter"),"")</f>
        <v/>
      </c>
      <c r="F1020" s="23"/>
      <c r="G1020" s="176"/>
      <c r="H1020" s="74">
        <f t="shared" si="33"/>
        <v>0</v>
      </c>
      <c r="I1020" s="74">
        <f t="shared" si="35"/>
        <v>0</v>
      </c>
      <c r="J1020" s="74">
        <f t="shared" si="35"/>
        <v>0</v>
      </c>
    </row>
    <row r="1021" spans="1:10">
      <c r="A1021" s="183"/>
      <c r="B1021" s="184"/>
      <c r="C1021" s="185"/>
      <c r="D1021" s="21"/>
      <c r="E1021" s="71" t="str">
        <f>IF(D1021&gt;0,IF((LEFT(D1021,2)=LEFT(Data!C$4,2)),"Intra","Inter"),"")</f>
        <v/>
      </c>
      <c r="F1021" s="23"/>
      <c r="G1021" s="176"/>
      <c r="H1021" s="74">
        <f t="shared" si="33"/>
        <v>0</v>
      </c>
      <c r="I1021" s="74">
        <f t="shared" si="35"/>
        <v>0</v>
      </c>
      <c r="J1021" s="74">
        <f t="shared" si="35"/>
        <v>0</v>
      </c>
    </row>
    <row r="1022" spans="1:10">
      <c r="A1022" s="183"/>
      <c r="B1022" s="184"/>
      <c r="C1022" s="185"/>
      <c r="D1022" s="21"/>
      <c r="E1022" s="71" t="str">
        <f>IF(D1022&gt;0,IF((LEFT(D1022,2)=LEFT(Data!C$4,2)),"Intra","Inter"),"")</f>
        <v/>
      </c>
      <c r="F1022" s="23"/>
      <c r="G1022" s="176"/>
      <c r="H1022" s="74">
        <f t="shared" si="33"/>
        <v>0</v>
      </c>
      <c r="I1022" s="74">
        <f t="shared" si="35"/>
        <v>0</v>
      </c>
      <c r="J1022" s="74">
        <f t="shared" si="35"/>
        <v>0</v>
      </c>
    </row>
    <row r="1023" spans="1:10">
      <c r="A1023" s="183"/>
      <c r="B1023" s="184"/>
      <c r="C1023" s="185"/>
      <c r="D1023" s="21"/>
      <c r="E1023" s="71" t="str">
        <f>IF(D1023&gt;0,IF((LEFT(D1023,2)=LEFT(Data!C$4,2)),"Intra","Inter"),"")</f>
        <v/>
      </c>
      <c r="F1023" s="23"/>
      <c r="G1023" s="176"/>
      <c r="H1023" s="74">
        <f t="shared" si="33"/>
        <v>0</v>
      </c>
      <c r="I1023" s="74">
        <f t="shared" si="35"/>
        <v>0</v>
      </c>
      <c r="J1023" s="74">
        <f t="shared" si="35"/>
        <v>0</v>
      </c>
    </row>
    <row r="1024" spans="1:10">
      <c r="A1024" s="183"/>
      <c r="B1024" s="184"/>
      <c r="C1024" s="185"/>
      <c r="D1024" s="21"/>
      <c r="E1024" s="71" t="str">
        <f>IF(D1024&gt;0,IF((LEFT(D1024,2)=LEFT(Data!C$4,2)),"Intra","Inter"),"")</f>
        <v/>
      </c>
      <c r="F1024" s="23"/>
      <c r="G1024" s="176"/>
      <c r="H1024" s="74">
        <f t="shared" si="33"/>
        <v>0</v>
      </c>
      <c r="I1024" s="74">
        <f t="shared" si="35"/>
        <v>0</v>
      </c>
      <c r="J1024" s="74">
        <f t="shared" si="35"/>
        <v>0</v>
      </c>
    </row>
    <row r="1025" spans="1:10">
      <c r="A1025" s="183"/>
      <c r="B1025" s="184"/>
      <c r="C1025" s="185"/>
      <c r="D1025" s="21"/>
      <c r="E1025" s="71" t="str">
        <f>IF(D1025&gt;0,IF((LEFT(D1025,2)=LEFT(Data!C$4,2)),"Intra","Inter"),"")</f>
        <v/>
      </c>
      <c r="F1025" s="23"/>
      <c r="G1025" s="176"/>
      <c r="H1025" s="74">
        <f t="shared" si="33"/>
        <v>0</v>
      </c>
      <c r="I1025" s="74">
        <f t="shared" si="35"/>
        <v>0</v>
      </c>
      <c r="J1025" s="74">
        <f t="shared" si="35"/>
        <v>0</v>
      </c>
    </row>
    <row r="1026" spans="1:10">
      <c r="A1026" s="183"/>
      <c r="B1026" s="184"/>
      <c r="C1026" s="185"/>
      <c r="D1026" s="21"/>
      <c r="E1026" s="71" t="str">
        <f>IF(D1026&gt;0,IF((LEFT(D1026,2)=LEFT(Data!C$4,2)),"Intra","Inter"),"")</f>
        <v/>
      </c>
      <c r="F1026" s="23"/>
      <c r="G1026" s="176"/>
      <c r="H1026" s="74">
        <f t="shared" si="33"/>
        <v>0</v>
      </c>
      <c r="I1026" s="74">
        <f t="shared" si="35"/>
        <v>0</v>
      </c>
      <c r="J1026" s="74">
        <f t="shared" si="35"/>
        <v>0</v>
      </c>
    </row>
    <row r="1027" spans="1:10">
      <c r="A1027" s="183"/>
      <c r="B1027" s="184"/>
      <c r="C1027" s="185"/>
      <c r="D1027" s="21"/>
      <c r="E1027" s="71" t="str">
        <f>IF(D1027&gt;0,IF((LEFT(D1027,2)=LEFT(Data!C$4,2)),"Intra","Inter"),"")</f>
        <v/>
      </c>
      <c r="F1027" s="23"/>
      <c r="G1027" s="176"/>
      <c r="H1027" s="74">
        <f t="shared" si="33"/>
        <v>0</v>
      </c>
      <c r="I1027" s="74">
        <f t="shared" si="35"/>
        <v>0</v>
      </c>
      <c r="J1027" s="74">
        <f t="shared" si="35"/>
        <v>0</v>
      </c>
    </row>
    <row r="1028" spans="1:10">
      <c r="A1028" s="183"/>
      <c r="B1028" s="184"/>
      <c r="C1028" s="185"/>
      <c r="D1028" s="21"/>
      <c r="E1028" s="71" t="str">
        <f>IF(D1028&gt;0,IF((LEFT(D1028,2)=LEFT(Data!C$4,2)),"Intra","Inter"),"")</f>
        <v/>
      </c>
      <c r="F1028" s="23"/>
      <c r="G1028" s="176"/>
      <c r="H1028" s="74">
        <f t="shared" si="33"/>
        <v>0</v>
      </c>
      <c r="I1028" s="74">
        <f t="shared" si="35"/>
        <v>0</v>
      </c>
      <c r="J1028" s="74">
        <f t="shared" si="35"/>
        <v>0</v>
      </c>
    </row>
    <row r="1029" spans="1:10">
      <c r="A1029" s="183"/>
      <c r="B1029" s="184"/>
      <c r="C1029" s="185"/>
      <c r="D1029" s="21"/>
      <c r="E1029" s="71" t="str">
        <f>IF(D1029&gt;0,IF((LEFT(D1029,2)=LEFT(Data!C$4,2)),"Intra","Inter"),"")</f>
        <v/>
      </c>
      <c r="F1029" s="23"/>
      <c r="G1029" s="176"/>
      <c r="H1029" s="74">
        <f t="shared" si="33"/>
        <v>0</v>
      </c>
      <c r="I1029" s="74">
        <f t="shared" si="35"/>
        <v>0</v>
      </c>
      <c r="J1029" s="74">
        <f t="shared" si="35"/>
        <v>0</v>
      </c>
    </row>
    <row r="1030" spans="1:10">
      <c r="A1030" s="183"/>
      <c r="B1030" s="184"/>
      <c r="C1030" s="185"/>
      <c r="D1030" s="21"/>
      <c r="E1030" s="71" t="str">
        <f>IF(D1030&gt;0,IF((LEFT(D1030,2)=LEFT(Data!C$4,2)),"Intra","Inter"),"")</f>
        <v/>
      </c>
      <c r="F1030" s="23"/>
      <c r="G1030" s="176"/>
      <c r="H1030" s="74">
        <f t="shared" si="33"/>
        <v>0</v>
      </c>
      <c r="I1030" s="74">
        <f t="shared" si="35"/>
        <v>0</v>
      </c>
      <c r="J1030" s="74">
        <f t="shared" si="35"/>
        <v>0</v>
      </c>
    </row>
    <row r="1031" spans="1:10">
      <c r="A1031" s="183"/>
      <c r="B1031" s="184"/>
      <c r="C1031" s="185"/>
      <c r="D1031" s="21"/>
      <c r="E1031" s="71" t="str">
        <f>IF(D1031&gt;0,IF((LEFT(D1031,2)=LEFT(Data!C$4,2)),"Intra","Inter"),"")</f>
        <v/>
      </c>
      <c r="F1031" s="23"/>
      <c r="G1031" s="176"/>
      <c r="H1031" s="74">
        <f t="shared" si="33"/>
        <v>0</v>
      </c>
      <c r="I1031" s="74">
        <f t="shared" si="35"/>
        <v>0</v>
      </c>
      <c r="J1031" s="74">
        <f t="shared" si="35"/>
        <v>0</v>
      </c>
    </row>
    <row r="1032" spans="1:10">
      <c r="A1032" s="183"/>
      <c r="B1032" s="184"/>
      <c r="C1032" s="185"/>
      <c r="D1032" s="21"/>
      <c r="E1032" s="71" t="str">
        <f>IF(D1032&gt;0,IF((LEFT(D1032,2)=LEFT(Data!C$4,2)),"Intra","Inter"),"")</f>
        <v/>
      </c>
      <c r="F1032" s="23"/>
      <c r="G1032" s="176"/>
      <c r="H1032" s="74">
        <f t="shared" si="33"/>
        <v>0</v>
      </c>
      <c r="I1032" s="74">
        <f t="shared" si="35"/>
        <v>0</v>
      </c>
      <c r="J1032" s="74">
        <f t="shared" si="35"/>
        <v>0</v>
      </c>
    </row>
    <row r="1033" spans="1:10">
      <c r="A1033" s="183"/>
      <c r="B1033" s="184"/>
      <c r="C1033" s="185"/>
      <c r="D1033" s="21"/>
      <c r="E1033" s="71" t="str">
        <f>IF(D1033&gt;0,IF((LEFT(D1033,2)=LEFT(Data!C$4,2)),"Intra","Inter"),"")</f>
        <v/>
      </c>
      <c r="F1033" s="23"/>
      <c r="G1033" s="176"/>
      <c r="H1033" s="74">
        <f t="shared" ref="H1033:H1096" si="36">IF($E1033="inter",IF($F1033&lt;&gt;"Exempt",IF($F1033&lt;&gt;"Non GST",($G1033*($F1033)),(0)),(0)),(0))</f>
        <v>0</v>
      </c>
      <c r="I1033" s="74">
        <f t="shared" si="35"/>
        <v>0</v>
      </c>
      <c r="J1033" s="74">
        <f t="shared" si="35"/>
        <v>0</v>
      </c>
    </row>
    <row r="1034" spans="1:10">
      <c r="A1034" s="183"/>
      <c r="B1034" s="184"/>
      <c r="C1034" s="185"/>
      <c r="D1034" s="21"/>
      <c r="E1034" s="71" t="str">
        <f>IF(D1034&gt;0,IF((LEFT(D1034,2)=LEFT(Data!C$4,2)),"Intra","Inter"),"")</f>
        <v/>
      </c>
      <c r="F1034" s="23"/>
      <c r="G1034" s="176"/>
      <c r="H1034" s="74">
        <f t="shared" si="36"/>
        <v>0</v>
      </c>
      <c r="I1034" s="74">
        <f t="shared" si="35"/>
        <v>0</v>
      </c>
      <c r="J1034" s="74">
        <f t="shared" si="35"/>
        <v>0</v>
      </c>
    </row>
    <row r="1035" spans="1:10">
      <c r="A1035" s="183"/>
      <c r="B1035" s="184"/>
      <c r="C1035" s="185"/>
      <c r="D1035" s="21"/>
      <c r="E1035" s="71" t="str">
        <f>IF(D1035&gt;0,IF((LEFT(D1035,2)=LEFT(Data!C$4,2)),"Intra","Inter"),"")</f>
        <v/>
      </c>
      <c r="F1035" s="23"/>
      <c r="G1035" s="176"/>
      <c r="H1035" s="74">
        <f t="shared" si="36"/>
        <v>0</v>
      </c>
      <c r="I1035" s="74">
        <f t="shared" si="35"/>
        <v>0</v>
      </c>
      <c r="J1035" s="74">
        <f t="shared" si="35"/>
        <v>0</v>
      </c>
    </row>
    <row r="1036" spans="1:10">
      <c r="A1036" s="183"/>
      <c r="B1036" s="184"/>
      <c r="C1036" s="185"/>
      <c r="D1036" s="21"/>
      <c r="E1036" s="71" t="str">
        <f>IF(D1036&gt;0,IF((LEFT(D1036,2)=LEFT(Data!C$4,2)),"Intra","Inter"),"")</f>
        <v/>
      </c>
      <c r="F1036" s="23"/>
      <c r="G1036" s="176"/>
      <c r="H1036" s="74">
        <f t="shared" si="36"/>
        <v>0</v>
      </c>
      <c r="I1036" s="74">
        <f t="shared" si="35"/>
        <v>0</v>
      </c>
      <c r="J1036" s="74">
        <f t="shared" si="35"/>
        <v>0</v>
      </c>
    </row>
    <row r="1037" spans="1:10">
      <c r="A1037" s="183"/>
      <c r="B1037" s="184"/>
      <c r="C1037" s="185"/>
      <c r="D1037" s="21"/>
      <c r="E1037" s="71" t="str">
        <f>IF(D1037&gt;0,IF((LEFT(D1037,2)=LEFT(Data!C$4,2)),"Intra","Inter"),"")</f>
        <v/>
      </c>
      <c r="F1037" s="23"/>
      <c r="G1037" s="176"/>
      <c r="H1037" s="74">
        <f t="shared" si="36"/>
        <v>0</v>
      </c>
      <c r="I1037" s="74">
        <f t="shared" si="35"/>
        <v>0</v>
      </c>
      <c r="J1037" s="74">
        <f t="shared" si="35"/>
        <v>0</v>
      </c>
    </row>
    <row r="1038" spans="1:10">
      <c r="A1038" s="183"/>
      <c r="B1038" s="184"/>
      <c r="C1038" s="185"/>
      <c r="D1038" s="21"/>
      <c r="E1038" s="71" t="str">
        <f>IF(D1038&gt;0,IF((LEFT(D1038,2)=LEFT(Data!C$4,2)),"Intra","Inter"),"")</f>
        <v/>
      </c>
      <c r="F1038" s="23"/>
      <c r="G1038" s="176"/>
      <c r="H1038" s="74">
        <f t="shared" si="36"/>
        <v>0</v>
      </c>
      <c r="I1038" s="74">
        <f t="shared" si="35"/>
        <v>0</v>
      </c>
      <c r="J1038" s="74">
        <f t="shared" si="35"/>
        <v>0</v>
      </c>
    </row>
    <row r="1039" spans="1:10">
      <c r="A1039" s="183"/>
      <c r="B1039" s="184"/>
      <c r="C1039" s="185"/>
      <c r="D1039" s="21"/>
      <c r="E1039" s="71" t="str">
        <f>IF(D1039&gt;0,IF((LEFT(D1039,2)=LEFT(Data!C$4,2)),"Intra","Inter"),"")</f>
        <v/>
      </c>
      <c r="F1039" s="23"/>
      <c r="G1039" s="176"/>
      <c r="H1039" s="74">
        <f t="shared" si="36"/>
        <v>0</v>
      </c>
      <c r="I1039" s="74">
        <f t="shared" si="35"/>
        <v>0</v>
      </c>
      <c r="J1039" s="74">
        <f t="shared" si="35"/>
        <v>0</v>
      </c>
    </row>
    <row r="1040" spans="1:10">
      <c r="A1040" s="183"/>
      <c r="B1040" s="184"/>
      <c r="C1040" s="185"/>
      <c r="D1040" s="21"/>
      <c r="E1040" s="71" t="str">
        <f>IF(D1040&gt;0,IF((LEFT(D1040,2)=LEFT(Data!C$4,2)),"Intra","Inter"),"")</f>
        <v/>
      </c>
      <c r="F1040" s="23"/>
      <c r="G1040" s="176"/>
      <c r="H1040" s="74">
        <f t="shared" si="36"/>
        <v>0</v>
      </c>
      <c r="I1040" s="74">
        <f t="shared" si="35"/>
        <v>0</v>
      </c>
      <c r="J1040" s="74">
        <f t="shared" si="35"/>
        <v>0</v>
      </c>
    </row>
    <row r="1041" spans="1:10">
      <c r="A1041" s="183"/>
      <c r="B1041" s="184"/>
      <c r="C1041" s="185"/>
      <c r="D1041" s="21"/>
      <c r="E1041" s="71" t="str">
        <f>IF(D1041&gt;0,IF((LEFT(D1041,2)=LEFT(Data!C$4,2)),"Intra","Inter"),"")</f>
        <v/>
      </c>
      <c r="F1041" s="23"/>
      <c r="G1041" s="176"/>
      <c r="H1041" s="74">
        <f t="shared" si="36"/>
        <v>0</v>
      </c>
      <c r="I1041" s="74">
        <f t="shared" si="35"/>
        <v>0</v>
      </c>
      <c r="J1041" s="74">
        <f t="shared" si="35"/>
        <v>0</v>
      </c>
    </row>
    <row r="1042" spans="1:10">
      <c r="A1042" s="183"/>
      <c r="B1042" s="184"/>
      <c r="C1042" s="185"/>
      <c r="D1042" s="21"/>
      <c r="E1042" s="71" t="str">
        <f>IF(D1042&gt;0,IF((LEFT(D1042,2)=LEFT(Data!C$4,2)),"Intra","Inter"),"")</f>
        <v/>
      </c>
      <c r="F1042" s="23"/>
      <c r="G1042" s="176"/>
      <c r="H1042" s="74">
        <f t="shared" si="36"/>
        <v>0</v>
      </c>
      <c r="I1042" s="74">
        <f t="shared" si="35"/>
        <v>0</v>
      </c>
      <c r="J1042" s="74">
        <f t="shared" si="35"/>
        <v>0</v>
      </c>
    </row>
    <row r="1043" spans="1:10">
      <c r="A1043" s="183"/>
      <c r="B1043" s="184"/>
      <c r="C1043" s="185"/>
      <c r="D1043" s="21"/>
      <c r="E1043" s="71" t="str">
        <f>IF(D1043&gt;0,IF((LEFT(D1043,2)=LEFT(Data!C$4,2)),"Intra","Inter"),"")</f>
        <v/>
      </c>
      <c r="F1043" s="23"/>
      <c r="G1043" s="176"/>
      <c r="H1043" s="74">
        <f t="shared" si="36"/>
        <v>0</v>
      </c>
      <c r="I1043" s="74">
        <f t="shared" si="35"/>
        <v>0</v>
      </c>
      <c r="J1043" s="74">
        <f t="shared" si="35"/>
        <v>0</v>
      </c>
    </row>
    <row r="1044" spans="1:10">
      <c r="A1044" s="183"/>
      <c r="B1044" s="184"/>
      <c r="C1044" s="185"/>
      <c r="D1044" s="21"/>
      <c r="E1044" s="71" t="str">
        <f>IF(D1044&gt;0,IF((LEFT(D1044,2)=LEFT(Data!C$4,2)),"Intra","Inter"),"")</f>
        <v/>
      </c>
      <c r="F1044" s="23"/>
      <c r="G1044" s="176"/>
      <c r="H1044" s="74">
        <f t="shared" si="36"/>
        <v>0</v>
      </c>
      <c r="I1044" s="74">
        <f t="shared" si="35"/>
        <v>0</v>
      </c>
      <c r="J1044" s="74">
        <f t="shared" si="35"/>
        <v>0</v>
      </c>
    </row>
    <row r="1045" spans="1:10">
      <c r="A1045" s="183"/>
      <c r="B1045" s="184"/>
      <c r="C1045" s="185"/>
      <c r="D1045" s="21"/>
      <c r="E1045" s="71" t="str">
        <f>IF(D1045&gt;0,IF((LEFT(D1045,2)=LEFT(Data!C$4,2)),"Intra","Inter"),"")</f>
        <v/>
      </c>
      <c r="F1045" s="23"/>
      <c r="G1045" s="176"/>
      <c r="H1045" s="74">
        <f t="shared" si="36"/>
        <v>0</v>
      </c>
      <c r="I1045" s="74">
        <f t="shared" si="35"/>
        <v>0</v>
      </c>
      <c r="J1045" s="74">
        <f t="shared" si="35"/>
        <v>0</v>
      </c>
    </row>
    <row r="1046" spans="1:10">
      <c r="A1046" s="183"/>
      <c r="B1046" s="184"/>
      <c r="C1046" s="185"/>
      <c r="D1046" s="21"/>
      <c r="E1046" s="71" t="str">
        <f>IF(D1046&gt;0,IF((LEFT(D1046,2)=LEFT(Data!C$4,2)),"Intra","Inter"),"")</f>
        <v/>
      </c>
      <c r="F1046" s="23"/>
      <c r="G1046" s="176"/>
      <c r="H1046" s="74">
        <f t="shared" si="36"/>
        <v>0</v>
      </c>
      <c r="I1046" s="74">
        <f t="shared" si="35"/>
        <v>0</v>
      </c>
      <c r="J1046" s="74">
        <f t="shared" si="35"/>
        <v>0</v>
      </c>
    </row>
    <row r="1047" spans="1:10">
      <c r="A1047" s="183"/>
      <c r="B1047" s="184"/>
      <c r="C1047" s="185"/>
      <c r="D1047" s="21"/>
      <c r="E1047" s="71" t="str">
        <f>IF(D1047&gt;0,IF((LEFT(D1047,2)=LEFT(Data!C$4,2)),"Intra","Inter"),"")</f>
        <v/>
      </c>
      <c r="F1047" s="23"/>
      <c r="G1047" s="176"/>
      <c r="H1047" s="74">
        <f t="shared" si="36"/>
        <v>0</v>
      </c>
      <c r="I1047" s="74">
        <f t="shared" si="35"/>
        <v>0</v>
      </c>
      <c r="J1047" s="74">
        <f t="shared" si="35"/>
        <v>0</v>
      </c>
    </row>
    <row r="1048" spans="1:10">
      <c r="A1048" s="183"/>
      <c r="B1048" s="184"/>
      <c r="C1048" s="185"/>
      <c r="D1048" s="21"/>
      <c r="E1048" s="71" t="str">
        <f>IF(D1048&gt;0,IF((LEFT(D1048,2)=LEFT(Data!C$4,2)),"Intra","Inter"),"")</f>
        <v/>
      </c>
      <c r="F1048" s="23"/>
      <c r="G1048" s="176"/>
      <c r="H1048" s="74">
        <f t="shared" si="36"/>
        <v>0</v>
      </c>
      <c r="I1048" s="74">
        <f t="shared" si="35"/>
        <v>0</v>
      </c>
      <c r="J1048" s="74">
        <f t="shared" si="35"/>
        <v>0</v>
      </c>
    </row>
    <row r="1049" spans="1:10">
      <c r="A1049" s="183"/>
      <c r="B1049" s="184"/>
      <c r="C1049" s="185"/>
      <c r="D1049" s="21"/>
      <c r="E1049" s="71" t="str">
        <f>IF(D1049&gt;0,IF((LEFT(D1049,2)=LEFT(Data!C$4,2)),"Intra","Inter"),"")</f>
        <v/>
      </c>
      <c r="F1049" s="23"/>
      <c r="G1049" s="176"/>
      <c r="H1049" s="74">
        <f t="shared" si="36"/>
        <v>0</v>
      </c>
      <c r="I1049" s="74">
        <f t="shared" si="35"/>
        <v>0</v>
      </c>
      <c r="J1049" s="74">
        <f t="shared" si="35"/>
        <v>0</v>
      </c>
    </row>
    <row r="1050" spans="1:10">
      <c r="A1050" s="183"/>
      <c r="B1050" s="184"/>
      <c r="C1050" s="185"/>
      <c r="D1050" s="21"/>
      <c r="E1050" s="71" t="str">
        <f>IF(D1050&gt;0,IF((LEFT(D1050,2)=LEFT(Data!C$4,2)),"Intra","Inter"),"")</f>
        <v/>
      </c>
      <c r="F1050" s="23"/>
      <c r="G1050" s="176"/>
      <c r="H1050" s="74">
        <f t="shared" si="36"/>
        <v>0</v>
      </c>
      <c r="I1050" s="74">
        <f t="shared" si="35"/>
        <v>0</v>
      </c>
      <c r="J1050" s="74">
        <f t="shared" si="35"/>
        <v>0</v>
      </c>
    </row>
    <row r="1051" spans="1:10">
      <c r="A1051" s="183"/>
      <c r="B1051" s="184"/>
      <c r="C1051" s="185"/>
      <c r="D1051" s="21"/>
      <c r="E1051" s="71" t="str">
        <f>IF(D1051&gt;0,IF((LEFT(D1051,2)=LEFT(Data!C$4,2)),"Intra","Inter"),"")</f>
        <v/>
      </c>
      <c r="F1051" s="23"/>
      <c r="G1051" s="176"/>
      <c r="H1051" s="74">
        <f t="shared" si="36"/>
        <v>0</v>
      </c>
      <c r="I1051" s="74">
        <f t="shared" si="35"/>
        <v>0</v>
      </c>
      <c r="J1051" s="74">
        <f t="shared" si="35"/>
        <v>0</v>
      </c>
    </row>
    <row r="1052" spans="1:10">
      <c r="A1052" s="183"/>
      <c r="B1052" s="184"/>
      <c r="C1052" s="185"/>
      <c r="D1052" s="21"/>
      <c r="E1052" s="71" t="str">
        <f>IF(D1052&gt;0,IF((LEFT(D1052,2)=LEFT(Data!C$4,2)),"Intra","Inter"),"")</f>
        <v/>
      </c>
      <c r="F1052" s="23"/>
      <c r="G1052" s="176"/>
      <c r="H1052" s="74">
        <f t="shared" si="36"/>
        <v>0</v>
      </c>
      <c r="I1052" s="74">
        <f t="shared" si="35"/>
        <v>0</v>
      </c>
      <c r="J1052" s="74">
        <f t="shared" si="35"/>
        <v>0</v>
      </c>
    </row>
    <row r="1053" spans="1:10">
      <c r="A1053" s="183"/>
      <c r="B1053" s="184"/>
      <c r="C1053" s="185"/>
      <c r="D1053" s="21"/>
      <c r="E1053" s="71" t="str">
        <f>IF(D1053&gt;0,IF((LEFT(D1053,2)=LEFT(Data!C$4,2)),"Intra","Inter"),"")</f>
        <v/>
      </c>
      <c r="F1053" s="23"/>
      <c r="G1053" s="176"/>
      <c r="H1053" s="74">
        <f t="shared" si="36"/>
        <v>0</v>
      </c>
      <c r="I1053" s="74">
        <f t="shared" si="35"/>
        <v>0</v>
      </c>
      <c r="J1053" s="74">
        <f t="shared" si="35"/>
        <v>0</v>
      </c>
    </row>
    <row r="1054" spans="1:10">
      <c r="A1054" s="183"/>
      <c r="B1054" s="184"/>
      <c r="C1054" s="185"/>
      <c r="D1054" s="21"/>
      <c r="E1054" s="71" t="str">
        <f>IF(D1054&gt;0,IF((LEFT(D1054,2)=LEFT(Data!C$4,2)),"Intra","Inter"),"")</f>
        <v/>
      </c>
      <c r="F1054" s="23"/>
      <c r="G1054" s="176"/>
      <c r="H1054" s="74">
        <f t="shared" si="36"/>
        <v>0</v>
      </c>
      <c r="I1054" s="74">
        <f t="shared" si="35"/>
        <v>0</v>
      </c>
      <c r="J1054" s="74">
        <f t="shared" si="35"/>
        <v>0</v>
      </c>
    </row>
    <row r="1055" spans="1:10">
      <c r="A1055" s="183"/>
      <c r="B1055" s="184"/>
      <c r="C1055" s="185"/>
      <c r="D1055" s="21"/>
      <c r="E1055" s="71" t="str">
        <f>IF(D1055&gt;0,IF((LEFT(D1055,2)=LEFT(Data!C$4,2)),"Intra","Inter"),"")</f>
        <v/>
      </c>
      <c r="F1055" s="23"/>
      <c r="G1055" s="176"/>
      <c r="H1055" s="74">
        <f t="shared" si="36"/>
        <v>0</v>
      </c>
      <c r="I1055" s="74">
        <f t="shared" si="35"/>
        <v>0</v>
      </c>
      <c r="J1055" s="74">
        <f t="shared" si="35"/>
        <v>0</v>
      </c>
    </row>
    <row r="1056" spans="1:10">
      <c r="A1056" s="183"/>
      <c r="B1056" s="184"/>
      <c r="C1056" s="185"/>
      <c r="D1056" s="21"/>
      <c r="E1056" s="71" t="str">
        <f>IF(D1056&gt;0,IF((LEFT(D1056,2)=LEFT(Data!C$4,2)),"Intra","Inter"),"")</f>
        <v/>
      </c>
      <c r="F1056" s="23"/>
      <c r="G1056" s="176"/>
      <c r="H1056" s="74">
        <f t="shared" si="36"/>
        <v>0</v>
      </c>
      <c r="I1056" s="74">
        <f t="shared" si="35"/>
        <v>0</v>
      </c>
      <c r="J1056" s="74">
        <f t="shared" si="35"/>
        <v>0</v>
      </c>
    </row>
    <row r="1057" spans="1:10">
      <c r="A1057" s="183"/>
      <c r="B1057" s="184"/>
      <c r="C1057" s="185"/>
      <c r="D1057" s="21"/>
      <c r="E1057" s="71" t="str">
        <f>IF(D1057&gt;0,IF((LEFT(D1057,2)=LEFT(Data!C$4,2)),"Intra","Inter"),"")</f>
        <v/>
      </c>
      <c r="F1057" s="23"/>
      <c r="G1057" s="176"/>
      <c r="H1057" s="74">
        <f t="shared" si="36"/>
        <v>0</v>
      </c>
      <c r="I1057" s="74">
        <f t="shared" si="35"/>
        <v>0</v>
      </c>
      <c r="J1057" s="74">
        <f t="shared" si="35"/>
        <v>0</v>
      </c>
    </row>
    <row r="1058" spans="1:10">
      <c r="A1058" s="183"/>
      <c r="B1058" s="184"/>
      <c r="C1058" s="185"/>
      <c r="D1058" s="21"/>
      <c r="E1058" s="71" t="str">
        <f>IF(D1058&gt;0,IF((LEFT(D1058,2)=LEFT(Data!C$4,2)),"Intra","Inter"),"")</f>
        <v/>
      </c>
      <c r="F1058" s="23"/>
      <c r="G1058" s="176"/>
      <c r="H1058" s="74">
        <f t="shared" si="36"/>
        <v>0</v>
      </c>
      <c r="I1058" s="74">
        <f t="shared" si="35"/>
        <v>0</v>
      </c>
      <c r="J1058" s="74">
        <f t="shared" si="35"/>
        <v>0</v>
      </c>
    </row>
    <row r="1059" spans="1:10">
      <c r="A1059" s="183"/>
      <c r="B1059" s="184"/>
      <c r="C1059" s="185"/>
      <c r="D1059" s="21"/>
      <c r="E1059" s="71" t="str">
        <f>IF(D1059&gt;0,IF((LEFT(D1059,2)=LEFT(Data!C$4,2)),"Intra","Inter"),"")</f>
        <v/>
      </c>
      <c r="F1059" s="23"/>
      <c r="G1059" s="176"/>
      <c r="H1059" s="74">
        <f t="shared" si="36"/>
        <v>0</v>
      </c>
      <c r="I1059" s="74">
        <f t="shared" si="35"/>
        <v>0</v>
      </c>
      <c r="J1059" s="74">
        <f t="shared" si="35"/>
        <v>0</v>
      </c>
    </row>
    <row r="1060" spans="1:10">
      <c r="A1060" s="183"/>
      <c r="B1060" s="184"/>
      <c r="C1060" s="185"/>
      <c r="D1060" s="21"/>
      <c r="E1060" s="71" t="str">
        <f>IF(D1060&gt;0,IF((LEFT(D1060,2)=LEFT(Data!C$4,2)),"Intra","Inter"),"")</f>
        <v/>
      </c>
      <c r="F1060" s="23"/>
      <c r="G1060" s="176"/>
      <c r="H1060" s="74">
        <f t="shared" si="36"/>
        <v>0</v>
      </c>
      <c r="I1060" s="74">
        <f t="shared" si="35"/>
        <v>0</v>
      </c>
      <c r="J1060" s="74">
        <f t="shared" si="35"/>
        <v>0</v>
      </c>
    </row>
    <row r="1061" spans="1:10">
      <c r="A1061" s="183"/>
      <c r="B1061" s="184"/>
      <c r="C1061" s="185"/>
      <c r="D1061" s="21"/>
      <c r="E1061" s="71" t="str">
        <f>IF(D1061&gt;0,IF((LEFT(D1061,2)=LEFT(Data!C$4,2)),"Intra","Inter"),"")</f>
        <v/>
      </c>
      <c r="F1061" s="23"/>
      <c r="G1061" s="176"/>
      <c r="H1061" s="74">
        <f t="shared" si="36"/>
        <v>0</v>
      </c>
      <c r="I1061" s="74">
        <f t="shared" si="35"/>
        <v>0</v>
      </c>
      <c r="J1061" s="74">
        <f t="shared" si="35"/>
        <v>0</v>
      </c>
    </row>
    <row r="1062" spans="1:10">
      <c r="A1062" s="183"/>
      <c r="B1062" s="184"/>
      <c r="C1062" s="185"/>
      <c r="D1062" s="21"/>
      <c r="E1062" s="71" t="str">
        <f>IF(D1062&gt;0,IF((LEFT(D1062,2)=LEFT(Data!C$4,2)),"Intra","Inter"),"")</f>
        <v/>
      </c>
      <c r="F1062" s="23"/>
      <c r="G1062" s="176"/>
      <c r="H1062" s="74">
        <f t="shared" si="36"/>
        <v>0</v>
      </c>
      <c r="I1062" s="74">
        <f t="shared" si="35"/>
        <v>0</v>
      </c>
      <c r="J1062" s="74">
        <f t="shared" si="35"/>
        <v>0</v>
      </c>
    </row>
    <row r="1063" spans="1:10">
      <c r="A1063" s="183"/>
      <c r="B1063" s="184"/>
      <c r="C1063" s="185"/>
      <c r="D1063" s="21"/>
      <c r="E1063" s="71" t="str">
        <f>IF(D1063&gt;0,IF((LEFT(D1063,2)=LEFT(Data!C$4,2)),"Intra","Inter"),"")</f>
        <v/>
      </c>
      <c r="F1063" s="23"/>
      <c r="G1063" s="176"/>
      <c r="H1063" s="74">
        <f t="shared" si="36"/>
        <v>0</v>
      </c>
      <c r="I1063" s="74">
        <f t="shared" si="35"/>
        <v>0</v>
      </c>
      <c r="J1063" s="74">
        <f t="shared" si="35"/>
        <v>0</v>
      </c>
    </row>
    <row r="1064" spans="1:10">
      <c r="A1064" s="183"/>
      <c r="B1064" s="184"/>
      <c r="C1064" s="185"/>
      <c r="D1064" s="21"/>
      <c r="E1064" s="71" t="str">
        <f>IF(D1064&gt;0,IF((LEFT(D1064,2)=LEFT(Data!C$4,2)),"Intra","Inter"),"")</f>
        <v/>
      </c>
      <c r="F1064" s="23"/>
      <c r="G1064" s="176"/>
      <c r="H1064" s="74">
        <f t="shared" si="36"/>
        <v>0</v>
      </c>
      <c r="I1064" s="74">
        <f t="shared" si="35"/>
        <v>0</v>
      </c>
      <c r="J1064" s="74">
        <f t="shared" si="35"/>
        <v>0</v>
      </c>
    </row>
    <row r="1065" spans="1:10">
      <c r="A1065" s="183"/>
      <c r="B1065" s="184"/>
      <c r="C1065" s="185"/>
      <c r="D1065" s="21"/>
      <c r="E1065" s="71" t="str">
        <f>IF(D1065&gt;0,IF((LEFT(D1065,2)=LEFT(Data!C$4,2)),"Intra","Inter"),"")</f>
        <v/>
      </c>
      <c r="F1065" s="23"/>
      <c r="G1065" s="176"/>
      <c r="H1065" s="74">
        <f t="shared" si="36"/>
        <v>0</v>
      </c>
      <c r="I1065" s="74">
        <f t="shared" si="35"/>
        <v>0</v>
      </c>
      <c r="J1065" s="74">
        <f t="shared" si="35"/>
        <v>0</v>
      </c>
    </row>
    <row r="1066" spans="1:10">
      <c r="A1066" s="183"/>
      <c r="B1066" s="184"/>
      <c r="C1066" s="185"/>
      <c r="D1066" s="21"/>
      <c r="E1066" s="71" t="str">
        <f>IF(D1066&gt;0,IF((LEFT(D1066,2)=LEFT(Data!C$4,2)),"Intra","Inter"),"")</f>
        <v/>
      </c>
      <c r="F1066" s="23"/>
      <c r="G1066" s="176"/>
      <c r="H1066" s="74">
        <f t="shared" si="36"/>
        <v>0</v>
      </c>
      <c r="I1066" s="74">
        <f t="shared" si="35"/>
        <v>0</v>
      </c>
      <c r="J1066" s="74">
        <f t="shared" si="35"/>
        <v>0</v>
      </c>
    </row>
    <row r="1067" spans="1:10">
      <c r="A1067" s="183"/>
      <c r="B1067" s="184"/>
      <c r="C1067" s="185"/>
      <c r="D1067" s="21"/>
      <c r="E1067" s="71" t="str">
        <f>IF(D1067&gt;0,IF((LEFT(D1067,2)=LEFT(Data!C$4,2)),"Intra","Inter"),"")</f>
        <v/>
      </c>
      <c r="F1067" s="23"/>
      <c r="G1067" s="176"/>
      <c r="H1067" s="74">
        <f t="shared" si="36"/>
        <v>0</v>
      </c>
      <c r="I1067" s="74">
        <f t="shared" si="35"/>
        <v>0</v>
      </c>
      <c r="J1067" s="74">
        <f t="shared" si="35"/>
        <v>0</v>
      </c>
    </row>
    <row r="1068" spans="1:10">
      <c r="A1068" s="183"/>
      <c r="B1068" s="184"/>
      <c r="C1068" s="185"/>
      <c r="D1068" s="21"/>
      <c r="E1068" s="71" t="str">
        <f>IF(D1068&gt;0,IF((LEFT(D1068,2)=LEFT(Data!C$4,2)),"Intra","Inter"),"")</f>
        <v/>
      </c>
      <c r="F1068" s="23"/>
      <c r="G1068" s="176"/>
      <c r="H1068" s="74">
        <f t="shared" si="36"/>
        <v>0</v>
      </c>
      <c r="I1068" s="74">
        <f t="shared" si="35"/>
        <v>0</v>
      </c>
      <c r="J1068" s="74">
        <f t="shared" si="35"/>
        <v>0</v>
      </c>
    </row>
    <row r="1069" spans="1:10">
      <c r="A1069" s="183"/>
      <c r="B1069" s="184"/>
      <c r="C1069" s="185"/>
      <c r="D1069" s="21"/>
      <c r="E1069" s="71" t="str">
        <f>IF(D1069&gt;0,IF((LEFT(D1069,2)=LEFT(Data!C$4,2)),"Intra","Inter"),"")</f>
        <v/>
      </c>
      <c r="F1069" s="23"/>
      <c r="G1069" s="176"/>
      <c r="H1069" s="74">
        <f t="shared" si="36"/>
        <v>0</v>
      </c>
      <c r="I1069" s="74">
        <f t="shared" si="35"/>
        <v>0</v>
      </c>
      <c r="J1069" s="74">
        <f t="shared" si="35"/>
        <v>0</v>
      </c>
    </row>
    <row r="1070" spans="1:10">
      <c r="A1070" s="183"/>
      <c r="B1070" s="184"/>
      <c r="C1070" s="185"/>
      <c r="D1070" s="21"/>
      <c r="E1070" s="71" t="str">
        <f>IF(D1070&gt;0,IF((LEFT(D1070,2)=LEFT(Data!C$4,2)),"Intra","Inter"),"")</f>
        <v/>
      </c>
      <c r="F1070" s="23"/>
      <c r="G1070" s="176"/>
      <c r="H1070" s="74">
        <f t="shared" si="36"/>
        <v>0</v>
      </c>
      <c r="I1070" s="74">
        <f t="shared" si="35"/>
        <v>0</v>
      </c>
      <c r="J1070" s="74">
        <f t="shared" si="35"/>
        <v>0</v>
      </c>
    </row>
    <row r="1071" spans="1:10">
      <c r="A1071" s="183"/>
      <c r="B1071" s="184"/>
      <c r="C1071" s="185"/>
      <c r="D1071" s="21"/>
      <c r="E1071" s="71" t="str">
        <f>IF(D1071&gt;0,IF((LEFT(D1071,2)=LEFT(Data!C$4,2)),"Intra","Inter"),"")</f>
        <v/>
      </c>
      <c r="F1071" s="23"/>
      <c r="G1071" s="176"/>
      <c r="H1071" s="74">
        <f t="shared" si="36"/>
        <v>0</v>
      </c>
      <c r="I1071" s="74">
        <f t="shared" si="35"/>
        <v>0</v>
      </c>
      <c r="J1071" s="74">
        <f t="shared" si="35"/>
        <v>0</v>
      </c>
    </row>
    <row r="1072" spans="1:10">
      <c r="A1072" s="183"/>
      <c r="B1072" s="184"/>
      <c r="C1072" s="185"/>
      <c r="D1072" s="21"/>
      <c r="E1072" s="71" t="str">
        <f>IF(D1072&gt;0,IF((LEFT(D1072,2)=LEFT(Data!C$4,2)),"Intra","Inter"),"")</f>
        <v/>
      </c>
      <c r="F1072" s="23"/>
      <c r="G1072" s="176"/>
      <c r="H1072" s="74">
        <f t="shared" si="36"/>
        <v>0</v>
      </c>
      <c r="I1072" s="74">
        <f t="shared" si="35"/>
        <v>0</v>
      </c>
      <c r="J1072" s="74">
        <f t="shared" si="35"/>
        <v>0</v>
      </c>
    </row>
    <row r="1073" spans="1:10">
      <c r="A1073" s="183"/>
      <c r="B1073" s="184"/>
      <c r="C1073" s="185"/>
      <c r="D1073" s="21"/>
      <c r="E1073" s="71" t="str">
        <f>IF(D1073&gt;0,IF((LEFT(D1073,2)=LEFT(Data!C$4,2)),"Intra","Inter"),"")</f>
        <v/>
      </c>
      <c r="F1073" s="23"/>
      <c r="G1073" s="176"/>
      <c r="H1073" s="74">
        <f t="shared" si="36"/>
        <v>0</v>
      </c>
      <c r="I1073" s="74">
        <f t="shared" si="35"/>
        <v>0</v>
      </c>
      <c r="J1073" s="74">
        <f t="shared" si="35"/>
        <v>0</v>
      </c>
    </row>
    <row r="1074" spans="1:10">
      <c r="A1074" s="183"/>
      <c r="B1074" s="184"/>
      <c r="C1074" s="185"/>
      <c r="D1074" s="21"/>
      <c r="E1074" s="71" t="str">
        <f>IF(D1074&gt;0,IF((LEFT(D1074,2)=LEFT(Data!C$4,2)),"Intra","Inter"),"")</f>
        <v/>
      </c>
      <c r="F1074" s="23"/>
      <c r="G1074" s="176"/>
      <c r="H1074" s="74">
        <f t="shared" si="36"/>
        <v>0</v>
      </c>
      <c r="I1074" s="74">
        <f t="shared" si="35"/>
        <v>0</v>
      </c>
      <c r="J1074" s="74">
        <f t="shared" si="35"/>
        <v>0</v>
      </c>
    </row>
    <row r="1075" spans="1:10">
      <c r="A1075" s="183"/>
      <c r="B1075" s="184"/>
      <c r="C1075" s="185"/>
      <c r="D1075" s="21"/>
      <c r="E1075" s="71" t="str">
        <f>IF(D1075&gt;0,IF((LEFT(D1075,2)=LEFT(Data!C$4,2)),"Intra","Inter"),"")</f>
        <v/>
      </c>
      <c r="F1075" s="23"/>
      <c r="G1075" s="176"/>
      <c r="H1075" s="74">
        <f t="shared" si="36"/>
        <v>0</v>
      </c>
      <c r="I1075" s="74">
        <f t="shared" si="35"/>
        <v>0</v>
      </c>
      <c r="J1075" s="74">
        <f t="shared" si="35"/>
        <v>0</v>
      </c>
    </row>
    <row r="1076" spans="1:10">
      <c r="A1076" s="183"/>
      <c r="B1076" s="184"/>
      <c r="C1076" s="185"/>
      <c r="D1076" s="21"/>
      <c r="E1076" s="71" t="str">
        <f>IF(D1076&gt;0,IF((LEFT(D1076,2)=LEFT(Data!C$4,2)),"Intra","Inter"),"")</f>
        <v/>
      </c>
      <c r="F1076" s="23"/>
      <c r="G1076" s="176"/>
      <c r="H1076" s="74">
        <f t="shared" si="36"/>
        <v>0</v>
      </c>
      <c r="I1076" s="74">
        <f t="shared" ref="I1076:J1139" si="37">IF($E1076="intra",IF($F1076&lt;&gt;"Exempt",IF($F1076&lt;&gt;"Non GST",($G1076*($F1076/2)),(0)),(0)),(0))</f>
        <v>0</v>
      </c>
      <c r="J1076" s="74">
        <f t="shared" si="37"/>
        <v>0</v>
      </c>
    </row>
    <row r="1077" spans="1:10">
      <c r="A1077" s="183"/>
      <c r="B1077" s="184"/>
      <c r="C1077" s="185"/>
      <c r="D1077" s="21"/>
      <c r="E1077" s="71" t="str">
        <f>IF(D1077&gt;0,IF((LEFT(D1077,2)=LEFT(Data!C$4,2)),"Intra","Inter"),"")</f>
        <v/>
      </c>
      <c r="F1077" s="23"/>
      <c r="G1077" s="176"/>
      <c r="H1077" s="74">
        <f t="shared" si="36"/>
        <v>0</v>
      </c>
      <c r="I1077" s="74">
        <f t="shared" si="37"/>
        <v>0</v>
      </c>
      <c r="J1077" s="74">
        <f t="shared" si="37"/>
        <v>0</v>
      </c>
    </row>
    <row r="1078" spans="1:10">
      <c r="A1078" s="183"/>
      <c r="B1078" s="184"/>
      <c r="C1078" s="185"/>
      <c r="D1078" s="21"/>
      <c r="E1078" s="71" t="str">
        <f>IF(D1078&gt;0,IF((LEFT(D1078,2)=LEFT(Data!C$4,2)),"Intra","Inter"),"")</f>
        <v/>
      </c>
      <c r="F1078" s="23"/>
      <c r="G1078" s="176"/>
      <c r="H1078" s="74">
        <f t="shared" si="36"/>
        <v>0</v>
      </c>
      <c r="I1078" s="74">
        <f t="shared" si="37"/>
        <v>0</v>
      </c>
      <c r="J1078" s="74">
        <f t="shared" si="37"/>
        <v>0</v>
      </c>
    </row>
    <row r="1079" spans="1:10">
      <c r="A1079" s="183"/>
      <c r="B1079" s="184"/>
      <c r="C1079" s="185"/>
      <c r="D1079" s="21"/>
      <c r="E1079" s="71" t="str">
        <f>IF(D1079&gt;0,IF((LEFT(D1079,2)=LEFT(Data!C$4,2)),"Intra","Inter"),"")</f>
        <v/>
      </c>
      <c r="F1079" s="23"/>
      <c r="G1079" s="176"/>
      <c r="H1079" s="74">
        <f t="shared" si="36"/>
        <v>0</v>
      </c>
      <c r="I1079" s="74">
        <f t="shared" si="37"/>
        <v>0</v>
      </c>
      <c r="J1079" s="74">
        <f t="shared" si="37"/>
        <v>0</v>
      </c>
    </row>
    <row r="1080" spans="1:10">
      <c r="A1080" s="183"/>
      <c r="B1080" s="184"/>
      <c r="C1080" s="185"/>
      <c r="D1080" s="21"/>
      <c r="E1080" s="71" t="str">
        <f>IF(D1080&gt;0,IF((LEFT(D1080,2)=LEFT(Data!C$4,2)),"Intra","Inter"),"")</f>
        <v/>
      </c>
      <c r="F1080" s="23"/>
      <c r="G1080" s="176"/>
      <c r="H1080" s="74">
        <f t="shared" si="36"/>
        <v>0</v>
      </c>
      <c r="I1080" s="74">
        <f t="shared" si="37"/>
        <v>0</v>
      </c>
      <c r="J1080" s="74">
        <f t="shared" si="37"/>
        <v>0</v>
      </c>
    </row>
    <row r="1081" spans="1:10">
      <c r="A1081" s="183"/>
      <c r="B1081" s="184"/>
      <c r="C1081" s="185"/>
      <c r="D1081" s="21"/>
      <c r="E1081" s="71" t="str">
        <f>IF(D1081&gt;0,IF((LEFT(D1081,2)=LEFT(Data!C$4,2)),"Intra","Inter"),"")</f>
        <v/>
      </c>
      <c r="F1081" s="23"/>
      <c r="G1081" s="176"/>
      <c r="H1081" s="74">
        <f t="shared" si="36"/>
        <v>0</v>
      </c>
      <c r="I1081" s="74">
        <f t="shared" si="37"/>
        <v>0</v>
      </c>
      <c r="J1081" s="74">
        <f t="shared" si="37"/>
        <v>0</v>
      </c>
    </row>
    <row r="1082" spans="1:10">
      <c r="A1082" s="183"/>
      <c r="B1082" s="184"/>
      <c r="C1082" s="185"/>
      <c r="D1082" s="21"/>
      <c r="E1082" s="71" t="str">
        <f>IF(D1082&gt;0,IF((LEFT(D1082,2)=LEFT(Data!C$4,2)),"Intra","Inter"),"")</f>
        <v/>
      </c>
      <c r="F1082" s="23"/>
      <c r="G1082" s="176"/>
      <c r="H1082" s="74">
        <f t="shared" si="36"/>
        <v>0</v>
      </c>
      <c r="I1082" s="74">
        <f t="shared" si="37"/>
        <v>0</v>
      </c>
      <c r="J1082" s="74">
        <f t="shared" si="37"/>
        <v>0</v>
      </c>
    </row>
    <row r="1083" spans="1:10">
      <c r="A1083" s="183"/>
      <c r="B1083" s="184"/>
      <c r="C1083" s="185"/>
      <c r="D1083" s="21"/>
      <c r="E1083" s="71" t="str">
        <f>IF(D1083&gt;0,IF((LEFT(D1083,2)=LEFT(Data!C$4,2)),"Intra","Inter"),"")</f>
        <v/>
      </c>
      <c r="F1083" s="23"/>
      <c r="G1083" s="176"/>
      <c r="H1083" s="74">
        <f t="shared" si="36"/>
        <v>0</v>
      </c>
      <c r="I1083" s="74">
        <f t="shared" si="37"/>
        <v>0</v>
      </c>
      <c r="J1083" s="74">
        <f t="shared" si="37"/>
        <v>0</v>
      </c>
    </row>
    <row r="1084" spans="1:10">
      <c r="A1084" s="183"/>
      <c r="B1084" s="184"/>
      <c r="C1084" s="185"/>
      <c r="D1084" s="21"/>
      <c r="E1084" s="71" t="str">
        <f>IF(D1084&gt;0,IF((LEFT(D1084,2)=LEFT(Data!C$4,2)),"Intra","Inter"),"")</f>
        <v/>
      </c>
      <c r="F1084" s="23"/>
      <c r="G1084" s="176"/>
      <c r="H1084" s="74">
        <f t="shared" si="36"/>
        <v>0</v>
      </c>
      <c r="I1084" s="74">
        <f t="shared" si="37"/>
        <v>0</v>
      </c>
      <c r="J1084" s="74">
        <f t="shared" si="37"/>
        <v>0</v>
      </c>
    </row>
    <row r="1085" spans="1:10">
      <c r="A1085" s="183"/>
      <c r="B1085" s="184"/>
      <c r="C1085" s="185"/>
      <c r="D1085" s="21"/>
      <c r="E1085" s="71" t="str">
        <f>IF(D1085&gt;0,IF((LEFT(D1085,2)=LEFT(Data!C$4,2)),"Intra","Inter"),"")</f>
        <v/>
      </c>
      <c r="F1085" s="23"/>
      <c r="G1085" s="176"/>
      <c r="H1085" s="74">
        <f t="shared" si="36"/>
        <v>0</v>
      </c>
      <c r="I1085" s="74">
        <f t="shared" si="37"/>
        <v>0</v>
      </c>
      <c r="J1085" s="74">
        <f t="shared" si="37"/>
        <v>0</v>
      </c>
    </row>
    <row r="1086" spans="1:10">
      <c r="A1086" s="183"/>
      <c r="B1086" s="184"/>
      <c r="C1086" s="185"/>
      <c r="D1086" s="21"/>
      <c r="E1086" s="71" t="str">
        <f>IF(D1086&gt;0,IF((LEFT(D1086,2)=LEFT(Data!C$4,2)),"Intra","Inter"),"")</f>
        <v/>
      </c>
      <c r="F1086" s="23"/>
      <c r="G1086" s="176"/>
      <c r="H1086" s="74">
        <f t="shared" si="36"/>
        <v>0</v>
      </c>
      <c r="I1086" s="74">
        <f t="shared" si="37"/>
        <v>0</v>
      </c>
      <c r="J1086" s="74">
        <f t="shared" si="37"/>
        <v>0</v>
      </c>
    </row>
    <row r="1087" spans="1:10">
      <c r="A1087" s="183"/>
      <c r="B1087" s="184"/>
      <c r="C1087" s="185"/>
      <c r="D1087" s="21"/>
      <c r="E1087" s="71" t="str">
        <f>IF(D1087&gt;0,IF((LEFT(D1087,2)=LEFT(Data!C$4,2)),"Intra","Inter"),"")</f>
        <v/>
      </c>
      <c r="F1087" s="23"/>
      <c r="G1087" s="176"/>
      <c r="H1087" s="74">
        <f t="shared" si="36"/>
        <v>0</v>
      </c>
      <c r="I1087" s="74">
        <f t="shared" si="37"/>
        <v>0</v>
      </c>
      <c r="J1087" s="74">
        <f t="shared" si="37"/>
        <v>0</v>
      </c>
    </row>
    <row r="1088" spans="1:10">
      <c r="A1088" s="183"/>
      <c r="B1088" s="184"/>
      <c r="C1088" s="185"/>
      <c r="D1088" s="21"/>
      <c r="E1088" s="71" t="str">
        <f>IF(D1088&gt;0,IF((LEFT(D1088,2)=LEFT(Data!C$4,2)),"Intra","Inter"),"")</f>
        <v/>
      </c>
      <c r="F1088" s="23"/>
      <c r="G1088" s="176"/>
      <c r="H1088" s="74">
        <f t="shared" si="36"/>
        <v>0</v>
      </c>
      <c r="I1088" s="74">
        <f t="shared" si="37"/>
        <v>0</v>
      </c>
      <c r="J1088" s="74">
        <f t="shared" si="37"/>
        <v>0</v>
      </c>
    </row>
    <row r="1089" spans="1:10">
      <c r="A1089" s="183"/>
      <c r="B1089" s="184"/>
      <c r="C1089" s="185"/>
      <c r="D1089" s="21"/>
      <c r="E1089" s="71" t="str">
        <f>IF(D1089&gt;0,IF((LEFT(D1089,2)=LEFT(Data!C$4,2)),"Intra","Inter"),"")</f>
        <v/>
      </c>
      <c r="F1089" s="23"/>
      <c r="G1089" s="176"/>
      <c r="H1089" s="74">
        <f t="shared" si="36"/>
        <v>0</v>
      </c>
      <c r="I1089" s="74">
        <f t="shared" si="37"/>
        <v>0</v>
      </c>
      <c r="J1089" s="74">
        <f t="shared" si="37"/>
        <v>0</v>
      </c>
    </row>
    <row r="1090" spans="1:10">
      <c r="A1090" s="183"/>
      <c r="B1090" s="184"/>
      <c r="C1090" s="185"/>
      <c r="D1090" s="21"/>
      <c r="E1090" s="71" t="str">
        <f>IF(D1090&gt;0,IF((LEFT(D1090,2)=LEFT(Data!C$4,2)),"Intra","Inter"),"")</f>
        <v/>
      </c>
      <c r="F1090" s="23"/>
      <c r="G1090" s="176"/>
      <c r="H1090" s="74">
        <f t="shared" si="36"/>
        <v>0</v>
      </c>
      <c r="I1090" s="74">
        <f t="shared" si="37"/>
        <v>0</v>
      </c>
      <c r="J1090" s="74">
        <f t="shared" si="37"/>
        <v>0</v>
      </c>
    </row>
    <row r="1091" spans="1:10">
      <c r="A1091" s="183"/>
      <c r="B1091" s="184"/>
      <c r="C1091" s="185"/>
      <c r="D1091" s="21"/>
      <c r="E1091" s="71" t="str">
        <f>IF(D1091&gt;0,IF((LEFT(D1091,2)=LEFT(Data!C$4,2)),"Intra","Inter"),"")</f>
        <v/>
      </c>
      <c r="F1091" s="23"/>
      <c r="G1091" s="176"/>
      <c r="H1091" s="74">
        <f t="shared" si="36"/>
        <v>0</v>
      </c>
      <c r="I1091" s="74">
        <f t="shared" si="37"/>
        <v>0</v>
      </c>
      <c r="J1091" s="74">
        <f t="shared" si="37"/>
        <v>0</v>
      </c>
    </row>
    <row r="1092" spans="1:10">
      <c r="A1092" s="183"/>
      <c r="B1092" s="184"/>
      <c r="C1092" s="185"/>
      <c r="D1092" s="21"/>
      <c r="E1092" s="71" t="str">
        <f>IF(D1092&gt;0,IF((LEFT(D1092,2)=LEFT(Data!C$4,2)),"Intra","Inter"),"")</f>
        <v/>
      </c>
      <c r="F1092" s="23"/>
      <c r="G1092" s="176"/>
      <c r="H1092" s="74">
        <f t="shared" si="36"/>
        <v>0</v>
      </c>
      <c r="I1092" s="74">
        <f t="shared" si="37"/>
        <v>0</v>
      </c>
      <c r="J1092" s="74">
        <f t="shared" si="37"/>
        <v>0</v>
      </c>
    </row>
    <row r="1093" spans="1:10">
      <c r="A1093" s="183"/>
      <c r="B1093" s="184"/>
      <c r="C1093" s="185"/>
      <c r="D1093" s="21"/>
      <c r="E1093" s="71" t="str">
        <f>IF(D1093&gt;0,IF((LEFT(D1093,2)=LEFT(Data!C$4,2)),"Intra","Inter"),"")</f>
        <v/>
      </c>
      <c r="F1093" s="23"/>
      <c r="G1093" s="176"/>
      <c r="H1093" s="74">
        <f t="shared" si="36"/>
        <v>0</v>
      </c>
      <c r="I1093" s="74">
        <f t="shared" si="37"/>
        <v>0</v>
      </c>
      <c r="J1093" s="74">
        <f t="shared" si="37"/>
        <v>0</v>
      </c>
    </row>
    <row r="1094" spans="1:10">
      <c r="A1094" s="183"/>
      <c r="B1094" s="184"/>
      <c r="C1094" s="185"/>
      <c r="D1094" s="21"/>
      <c r="E1094" s="71" t="str">
        <f>IF(D1094&gt;0,IF((LEFT(D1094,2)=LEFT(Data!C$4,2)),"Intra","Inter"),"")</f>
        <v/>
      </c>
      <c r="F1094" s="23"/>
      <c r="G1094" s="176"/>
      <c r="H1094" s="74">
        <f t="shared" si="36"/>
        <v>0</v>
      </c>
      <c r="I1094" s="74">
        <f t="shared" si="37"/>
        <v>0</v>
      </c>
      <c r="J1094" s="74">
        <f t="shared" si="37"/>
        <v>0</v>
      </c>
    </row>
    <row r="1095" spans="1:10">
      <c r="A1095" s="183"/>
      <c r="B1095" s="184"/>
      <c r="C1095" s="185"/>
      <c r="D1095" s="21"/>
      <c r="E1095" s="71" t="str">
        <f>IF(D1095&gt;0,IF((LEFT(D1095,2)=LEFT(Data!C$4,2)),"Intra","Inter"),"")</f>
        <v/>
      </c>
      <c r="F1095" s="23"/>
      <c r="G1095" s="176"/>
      <c r="H1095" s="74">
        <f t="shared" si="36"/>
        <v>0</v>
      </c>
      <c r="I1095" s="74">
        <f t="shared" si="37"/>
        <v>0</v>
      </c>
      <c r="J1095" s="74">
        <f t="shared" si="37"/>
        <v>0</v>
      </c>
    </row>
    <row r="1096" spans="1:10">
      <c r="A1096" s="183"/>
      <c r="B1096" s="184"/>
      <c r="C1096" s="185"/>
      <c r="D1096" s="21"/>
      <c r="E1096" s="71" t="str">
        <f>IF(D1096&gt;0,IF((LEFT(D1096,2)=LEFT(Data!C$4,2)),"Intra","Inter"),"")</f>
        <v/>
      </c>
      <c r="F1096" s="23"/>
      <c r="G1096" s="176"/>
      <c r="H1096" s="74">
        <f t="shared" si="36"/>
        <v>0</v>
      </c>
      <c r="I1096" s="74">
        <f t="shared" si="37"/>
        <v>0</v>
      </c>
      <c r="J1096" s="74">
        <f t="shared" si="37"/>
        <v>0</v>
      </c>
    </row>
    <row r="1097" spans="1:10">
      <c r="A1097" s="183"/>
      <c r="B1097" s="184"/>
      <c r="C1097" s="185"/>
      <c r="D1097" s="21"/>
      <c r="E1097" s="71" t="str">
        <f>IF(D1097&gt;0,IF((LEFT(D1097,2)=LEFT(Data!C$4,2)),"Intra","Inter"),"")</f>
        <v/>
      </c>
      <c r="F1097" s="23"/>
      <c r="G1097" s="176"/>
      <c r="H1097" s="74">
        <f t="shared" ref="H1097:H1160" si="38">IF($E1097="inter",IF($F1097&lt;&gt;"Exempt",IF($F1097&lt;&gt;"Non GST",($G1097*($F1097)),(0)),(0)),(0))</f>
        <v>0</v>
      </c>
      <c r="I1097" s="74">
        <f t="shared" si="37"/>
        <v>0</v>
      </c>
      <c r="J1097" s="74">
        <f t="shared" si="37"/>
        <v>0</v>
      </c>
    </row>
    <row r="1098" spans="1:10">
      <c r="A1098" s="183"/>
      <c r="B1098" s="184"/>
      <c r="C1098" s="185"/>
      <c r="D1098" s="21"/>
      <c r="E1098" s="71" t="str">
        <f>IF(D1098&gt;0,IF((LEFT(D1098,2)=LEFT(Data!C$4,2)),"Intra","Inter"),"")</f>
        <v/>
      </c>
      <c r="F1098" s="23"/>
      <c r="G1098" s="176"/>
      <c r="H1098" s="74">
        <f t="shared" si="38"/>
        <v>0</v>
      </c>
      <c r="I1098" s="74">
        <f t="shared" si="37"/>
        <v>0</v>
      </c>
      <c r="J1098" s="74">
        <f t="shared" si="37"/>
        <v>0</v>
      </c>
    </row>
    <row r="1099" spans="1:10">
      <c r="A1099" s="183"/>
      <c r="B1099" s="184"/>
      <c r="C1099" s="185"/>
      <c r="D1099" s="21"/>
      <c r="E1099" s="71" t="str">
        <f>IF(D1099&gt;0,IF((LEFT(D1099,2)=LEFT(Data!C$4,2)),"Intra","Inter"),"")</f>
        <v/>
      </c>
      <c r="F1099" s="23"/>
      <c r="G1099" s="176"/>
      <c r="H1099" s="74">
        <f t="shared" si="38"/>
        <v>0</v>
      </c>
      <c r="I1099" s="74">
        <f t="shared" si="37"/>
        <v>0</v>
      </c>
      <c r="J1099" s="74">
        <f t="shared" si="37"/>
        <v>0</v>
      </c>
    </row>
    <row r="1100" spans="1:10">
      <c r="A1100" s="183"/>
      <c r="B1100" s="184"/>
      <c r="C1100" s="185"/>
      <c r="D1100" s="21"/>
      <c r="E1100" s="71" t="str">
        <f>IF(D1100&gt;0,IF((LEFT(D1100,2)=LEFT(Data!C$4,2)),"Intra","Inter"),"")</f>
        <v/>
      </c>
      <c r="F1100" s="23"/>
      <c r="G1100" s="176"/>
      <c r="H1100" s="74">
        <f t="shared" si="38"/>
        <v>0</v>
      </c>
      <c r="I1100" s="74">
        <f t="shared" si="37"/>
        <v>0</v>
      </c>
      <c r="J1100" s="74">
        <f t="shared" si="37"/>
        <v>0</v>
      </c>
    </row>
    <row r="1101" spans="1:10">
      <c r="A1101" s="183"/>
      <c r="B1101" s="184"/>
      <c r="C1101" s="185"/>
      <c r="D1101" s="21"/>
      <c r="E1101" s="71" t="str">
        <f>IF(D1101&gt;0,IF((LEFT(D1101,2)=LEFT(Data!C$4,2)),"Intra","Inter"),"")</f>
        <v/>
      </c>
      <c r="F1101" s="23"/>
      <c r="G1101" s="176"/>
      <c r="H1101" s="74">
        <f t="shared" si="38"/>
        <v>0</v>
      </c>
      <c r="I1101" s="74">
        <f t="shared" si="37"/>
        <v>0</v>
      </c>
      <c r="J1101" s="74">
        <f t="shared" si="37"/>
        <v>0</v>
      </c>
    </row>
    <row r="1102" spans="1:10">
      <c r="A1102" s="183"/>
      <c r="B1102" s="184"/>
      <c r="C1102" s="185"/>
      <c r="D1102" s="21"/>
      <c r="E1102" s="71" t="str">
        <f>IF(D1102&gt;0,IF((LEFT(D1102,2)=LEFT(Data!C$4,2)),"Intra","Inter"),"")</f>
        <v/>
      </c>
      <c r="F1102" s="23"/>
      <c r="G1102" s="176"/>
      <c r="H1102" s="74">
        <f t="shared" si="38"/>
        <v>0</v>
      </c>
      <c r="I1102" s="74">
        <f t="shared" si="37"/>
        <v>0</v>
      </c>
      <c r="J1102" s="74">
        <f t="shared" si="37"/>
        <v>0</v>
      </c>
    </row>
    <row r="1103" spans="1:10">
      <c r="A1103" s="183"/>
      <c r="B1103" s="184"/>
      <c r="C1103" s="185"/>
      <c r="D1103" s="21"/>
      <c r="E1103" s="71" t="str">
        <f>IF(D1103&gt;0,IF((LEFT(D1103,2)=LEFT(Data!C$4,2)),"Intra","Inter"),"")</f>
        <v/>
      </c>
      <c r="F1103" s="23"/>
      <c r="G1103" s="176"/>
      <c r="H1103" s="74">
        <f t="shared" si="38"/>
        <v>0</v>
      </c>
      <c r="I1103" s="74">
        <f t="shared" si="37"/>
        <v>0</v>
      </c>
      <c r="J1103" s="74">
        <f t="shared" si="37"/>
        <v>0</v>
      </c>
    </row>
    <row r="1104" spans="1:10">
      <c r="A1104" s="183"/>
      <c r="B1104" s="184"/>
      <c r="C1104" s="185"/>
      <c r="D1104" s="21"/>
      <c r="E1104" s="71" t="str">
        <f>IF(D1104&gt;0,IF((LEFT(D1104,2)=LEFT(Data!C$4,2)),"Intra","Inter"),"")</f>
        <v/>
      </c>
      <c r="F1104" s="23"/>
      <c r="G1104" s="176"/>
      <c r="H1104" s="74">
        <f t="shared" si="38"/>
        <v>0</v>
      </c>
      <c r="I1104" s="74">
        <f t="shared" si="37"/>
        <v>0</v>
      </c>
      <c r="J1104" s="74">
        <f t="shared" si="37"/>
        <v>0</v>
      </c>
    </row>
    <row r="1105" spans="1:10">
      <c r="A1105" s="183"/>
      <c r="B1105" s="184"/>
      <c r="C1105" s="185"/>
      <c r="D1105" s="21"/>
      <c r="E1105" s="71" t="str">
        <f>IF(D1105&gt;0,IF((LEFT(D1105,2)=LEFT(Data!C$4,2)),"Intra","Inter"),"")</f>
        <v/>
      </c>
      <c r="F1105" s="23"/>
      <c r="G1105" s="176"/>
      <c r="H1105" s="74">
        <f t="shared" si="38"/>
        <v>0</v>
      </c>
      <c r="I1105" s="74">
        <f t="shared" si="37"/>
        <v>0</v>
      </c>
      <c r="J1105" s="74">
        <f t="shared" si="37"/>
        <v>0</v>
      </c>
    </row>
    <row r="1106" spans="1:10">
      <c r="A1106" s="183"/>
      <c r="B1106" s="184"/>
      <c r="C1106" s="185"/>
      <c r="D1106" s="21"/>
      <c r="E1106" s="71" t="str">
        <f>IF(D1106&gt;0,IF((LEFT(D1106,2)=LEFT(Data!C$4,2)),"Intra","Inter"),"")</f>
        <v/>
      </c>
      <c r="F1106" s="23"/>
      <c r="G1106" s="176"/>
      <c r="H1106" s="74">
        <f t="shared" si="38"/>
        <v>0</v>
      </c>
      <c r="I1106" s="74">
        <f t="shared" si="37"/>
        <v>0</v>
      </c>
      <c r="J1106" s="74">
        <f t="shared" si="37"/>
        <v>0</v>
      </c>
    </row>
    <row r="1107" spans="1:10">
      <c r="A1107" s="183"/>
      <c r="B1107" s="184"/>
      <c r="C1107" s="185"/>
      <c r="D1107" s="21"/>
      <c r="E1107" s="71" t="str">
        <f>IF(D1107&gt;0,IF((LEFT(D1107,2)=LEFT(Data!C$4,2)),"Intra","Inter"),"")</f>
        <v/>
      </c>
      <c r="F1107" s="23"/>
      <c r="G1107" s="176"/>
      <c r="H1107" s="74">
        <f t="shared" si="38"/>
        <v>0</v>
      </c>
      <c r="I1107" s="74">
        <f t="shared" si="37"/>
        <v>0</v>
      </c>
      <c r="J1107" s="74">
        <f t="shared" si="37"/>
        <v>0</v>
      </c>
    </row>
    <row r="1108" spans="1:10">
      <c r="A1108" s="183"/>
      <c r="B1108" s="184"/>
      <c r="C1108" s="185"/>
      <c r="D1108" s="21"/>
      <c r="E1108" s="71" t="str">
        <f>IF(D1108&gt;0,IF((LEFT(D1108,2)=LEFT(Data!C$4,2)),"Intra","Inter"),"")</f>
        <v/>
      </c>
      <c r="F1108" s="23"/>
      <c r="G1108" s="176"/>
      <c r="H1108" s="74">
        <f t="shared" si="38"/>
        <v>0</v>
      </c>
      <c r="I1108" s="74">
        <f t="shared" si="37"/>
        <v>0</v>
      </c>
      <c r="J1108" s="74">
        <f t="shared" si="37"/>
        <v>0</v>
      </c>
    </row>
    <row r="1109" spans="1:10">
      <c r="A1109" s="183"/>
      <c r="B1109" s="184"/>
      <c r="C1109" s="185"/>
      <c r="D1109" s="21"/>
      <c r="E1109" s="71" t="str">
        <f>IF(D1109&gt;0,IF((LEFT(D1109,2)=LEFT(Data!C$4,2)),"Intra","Inter"),"")</f>
        <v/>
      </c>
      <c r="F1109" s="23"/>
      <c r="G1109" s="176"/>
      <c r="H1109" s="74">
        <f t="shared" si="38"/>
        <v>0</v>
      </c>
      <c r="I1109" s="74">
        <f t="shared" si="37"/>
        <v>0</v>
      </c>
      <c r="J1109" s="74">
        <f t="shared" si="37"/>
        <v>0</v>
      </c>
    </row>
    <row r="1110" spans="1:10">
      <c r="A1110" s="183"/>
      <c r="B1110" s="184"/>
      <c r="C1110" s="185"/>
      <c r="D1110" s="21"/>
      <c r="E1110" s="71" t="str">
        <f>IF(D1110&gt;0,IF((LEFT(D1110,2)=LEFT(Data!C$4,2)),"Intra","Inter"),"")</f>
        <v/>
      </c>
      <c r="F1110" s="23"/>
      <c r="G1110" s="176"/>
      <c r="H1110" s="74">
        <f t="shared" si="38"/>
        <v>0</v>
      </c>
      <c r="I1110" s="74">
        <f t="shared" si="37"/>
        <v>0</v>
      </c>
      <c r="J1110" s="74">
        <f t="shared" si="37"/>
        <v>0</v>
      </c>
    </row>
    <row r="1111" spans="1:10">
      <c r="A1111" s="183"/>
      <c r="B1111" s="184"/>
      <c r="C1111" s="185"/>
      <c r="D1111" s="21"/>
      <c r="E1111" s="71" t="str">
        <f>IF(D1111&gt;0,IF((LEFT(D1111,2)=LEFT(Data!C$4,2)),"Intra","Inter"),"")</f>
        <v/>
      </c>
      <c r="F1111" s="23"/>
      <c r="G1111" s="176"/>
      <c r="H1111" s="74">
        <f t="shared" si="38"/>
        <v>0</v>
      </c>
      <c r="I1111" s="74">
        <f t="shared" si="37"/>
        <v>0</v>
      </c>
      <c r="J1111" s="74">
        <f t="shared" si="37"/>
        <v>0</v>
      </c>
    </row>
    <row r="1112" spans="1:10">
      <c r="A1112" s="183"/>
      <c r="B1112" s="184"/>
      <c r="C1112" s="185"/>
      <c r="D1112" s="21"/>
      <c r="E1112" s="71" t="str">
        <f>IF(D1112&gt;0,IF((LEFT(D1112,2)=LEFT(Data!C$4,2)),"Intra","Inter"),"")</f>
        <v/>
      </c>
      <c r="F1112" s="23"/>
      <c r="G1112" s="176"/>
      <c r="H1112" s="74">
        <f t="shared" si="38"/>
        <v>0</v>
      </c>
      <c r="I1112" s="74">
        <f t="shared" si="37"/>
        <v>0</v>
      </c>
      <c r="J1112" s="74">
        <f t="shared" si="37"/>
        <v>0</v>
      </c>
    </row>
    <row r="1113" spans="1:10">
      <c r="A1113" s="183"/>
      <c r="B1113" s="184"/>
      <c r="C1113" s="185"/>
      <c r="D1113" s="21"/>
      <c r="E1113" s="71" t="str">
        <f>IF(D1113&gt;0,IF((LEFT(D1113,2)=LEFT(Data!C$4,2)),"Intra","Inter"),"")</f>
        <v/>
      </c>
      <c r="F1113" s="23"/>
      <c r="G1113" s="176"/>
      <c r="H1113" s="74">
        <f t="shared" si="38"/>
        <v>0</v>
      </c>
      <c r="I1113" s="74">
        <f t="shared" si="37"/>
        <v>0</v>
      </c>
      <c r="J1113" s="74">
        <f t="shared" si="37"/>
        <v>0</v>
      </c>
    </row>
    <row r="1114" spans="1:10">
      <c r="A1114" s="183"/>
      <c r="B1114" s="184"/>
      <c r="C1114" s="185"/>
      <c r="D1114" s="21"/>
      <c r="E1114" s="71" t="str">
        <f>IF(D1114&gt;0,IF((LEFT(D1114,2)=LEFT(Data!C$4,2)),"Intra","Inter"),"")</f>
        <v/>
      </c>
      <c r="F1114" s="23"/>
      <c r="G1114" s="176"/>
      <c r="H1114" s="74">
        <f t="shared" si="38"/>
        <v>0</v>
      </c>
      <c r="I1114" s="74">
        <f t="shared" si="37"/>
        <v>0</v>
      </c>
      <c r="J1114" s="74">
        <f t="shared" si="37"/>
        <v>0</v>
      </c>
    </row>
    <row r="1115" spans="1:10">
      <c r="A1115" s="183"/>
      <c r="B1115" s="184"/>
      <c r="C1115" s="185"/>
      <c r="D1115" s="21"/>
      <c r="E1115" s="71" t="str">
        <f>IF(D1115&gt;0,IF((LEFT(D1115,2)=LEFT(Data!C$4,2)),"Intra","Inter"),"")</f>
        <v/>
      </c>
      <c r="F1115" s="23"/>
      <c r="G1115" s="176"/>
      <c r="H1115" s="74">
        <f t="shared" si="38"/>
        <v>0</v>
      </c>
      <c r="I1115" s="74">
        <f t="shared" si="37"/>
        <v>0</v>
      </c>
      <c r="J1115" s="74">
        <f t="shared" si="37"/>
        <v>0</v>
      </c>
    </row>
    <row r="1116" spans="1:10">
      <c r="A1116" s="183"/>
      <c r="B1116" s="184"/>
      <c r="C1116" s="185"/>
      <c r="D1116" s="21"/>
      <c r="E1116" s="71" t="str">
        <f>IF(D1116&gt;0,IF((LEFT(D1116,2)=LEFT(Data!C$4,2)),"Intra","Inter"),"")</f>
        <v/>
      </c>
      <c r="F1116" s="23"/>
      <c r="G1116" s="176"/>
      <c r="H1116" s="74">
        <f t="shared" si="38"/>
        <v>0</v>
      </c>
      <c r="I1116" s="74">
        <f t="shared" si="37"/>
        <v>0</v>
      </c>
      <c r="J1116" s="74">
        <f t="shared" si="37"/>
        <v>0</v>
      </c>
    </row>
    <row r="1117" spans="1:10">
      <c r="A1117" s="183"/>
      <c r="B1117" s="184"/>
      <c r="C1117" s="185"/>
      <c r="D1117" s="21"/>
      <c r="E1117" s="71" t="str">
        <f>IF(D1117&gt;0,IF((LEFT(D1117,2)=LEFT(Data!C$4,2)),"Intra","Inter"),"")</f>
        <v/>
      </c>
      <c r="F1117" s="23"/>
      <c r="G1117" s="176"/>
      <c r="H1117" s="74">
        <f t="shared" si="38"/>
        <v>0</v>
      </c>
      <c r="I1117" s="74">
        <f t="shared" si="37"/>
        <v>0</v>
      </c>
      <c r="J1117" s="74">
        <f t="shared" si="37"/>
        <v>0</v>
      </c>
    </row>
    <row r="1118" spans="1:10">
      <c r="A1118" s="183"/>
      <c r="B1118" s="184"/>
      <c r="C1118" s="185"/>
      <c r="D1118" s="21"/>
      <c r="E1118" s="71" t="str">
        <f>IF(D1118&gt;0,IF((LEFT(D1118,2)=LEFT(Data!C$4,2)),"Intra","Inter"),"")</f>
        <v/>
      </c>
      <c r="F1118" s="23"/>
      <c r="G1118" s="176"/>
      <c r="H1118" s="74">
        <f t="shared" si="38"/>
        <v>0</v>
      </c>
      <c r="I1118" s="74">
        <f t="shared" si="37"/>
        <v>0</v>
      </c>
      <c r="J1118" s="74">
        <f t="shared" si="37"/>
        <v>0</v>
      </c>
    </row>
    <row r="1119" spans="1:10">
      <c r="A1119" s="183"/>
      <c r="B1119" s="184"/>
      <c r="C1119" s="185"/>
      <c r="D1119" s="21"/>
      <c r="E1119" s="71" t="str">
        <f>IF(D1119&gt;0,IF((LEFT(D1119,2)=LEFT(Data!C$4,2)),"Intra","Inter"),"")</f>
        <v/>
      </c>
      <c r="F1119" s="23"/>
      <c r="G1119" s="176"/>
      <c r="H1119" s="74">
        <f t="shared" si="38"/>
        <v>0</v>
      </c>
      <c r="I1119" s="74">
        <f t="shared" si="37"/>
        <v>0</v>
      </c>
      <c r="J1119" s="74">
        <f t="shared" si="37"/>
        <v>0</v>
      </c>
    </row>
    <row r="1120" spans="1:10">
      <c r="A1120" s="183"/>
      <c r="B1120" s="184"/>
      <c r="C1120" s="185"/>
      <c r="D1120" s="21"/>
      <c r="E1120" s="71" t="str">
        <f>IF(D1120&gt;0,IF((LEFT(D1120,2)=LEFT(Data!C$4,2)),"Intra","Inter"),"")</f>
        <v/>
      </c>
      <c r="F1120" s="23"/>
      <c r="G1120" s="176"/>
      <c r="H1120" s="74">
        <f t="shared" si="38"/>
        <v>0</v>
      </c>
      <c r="I1120" s="74">
        <f t="shared" si="37"/>
        <v>0</v>
      </c>
      <c r="J1120" s="74">
        <f t="shared" si="37"/>
        <v>0</v>
      </c>
    </row>
    <row r="1121" spans="1:10">
      <c r="A1121" s="183"/>
      <c r="B1121" s="184"/>
      <c r="C1121" s="185"/>
      <c r="D1121" s="21"/>
      <c r="E1121" s="71" t="str">
        <f>IF(D1121&gt;0,IF((LEFT(D1121,2)=LEFT(Data!C$4,2)),"Intra","Inter"),"")</f>
        <v/>
      </c>
      <c r="F1121" s="23"/>
      <c r="G1121" s="176"/>
      <c r="H1121" s="74">
        <f t="shared" si="38"/>
        <v>0</v>
      </c>
      <c r="I1121" s="74">
        <f t="shared" si="37"/>
        <v>0</v>
      </c>
      <c r="J1121" s="74">
        <f t="shared" si="37"/>
        <v>0</v>
      </c>
    </row>
    <row r="1122" spans="1:10">
      <c r="A1122" s="183"/>
      <c r="B1122" s="184"/>
      <c r="C1122" s="185"/>
      <c r="D1122" s="21"/>
      <c r="E1122" s="71" t="str">
        <f>IF(D1122&gt;0,IF((LEFT(D1122,2)=LEFT(Data!C$4,2)),"Intra","Inter"),"")</f>
        <v/>
      </c>
      <c r="F1122" s="23"/>
      <c r="G1122" s="176"/>
      <c r="H1122" s="74">
        <f t="shared" si="38"/>
        <v>0</v>
      </c>
      <c r="I1122" s="74">
        <f t="shared" si="37"/>
        <v>0</v>
      </c>
      <c r="J1122" s="74">
        <f t="shared" si="37"/>
        <v>0</v>
      </c>
    </row>
    <row r="1123" spans="1:10">
      <c r="A1123" s="183"/>
      <c r="B1123" s="184"/>
      <c r="C1123" s="185"/>
      <c r="D1123" s="21"/>
      <c r="E1123" s="71" t="str">
        <f>IF(D1123&gt;0,IF((LEFT(D1123,2)=LEFT(Data!C$4,2)),"Intra","Inter"),"")</f>
        <v/>
      </c>
      <c r="F1123" s="23"/>
      <c r="G1123" s="176"/>
      <c r="H1123" s="74">
        <f t="shared" si="38"/>
        <v>0</v>
      </c>
      <c r="I1123" s="74">
        <f t="shared" si="37"/>
        <v>0</v>
      </c>
      <c r="J1123" s="74">
        <f t="shared" si="37"/>
        <v>0</v>
      </c>
    </row>
    <row r="1124" spans="1:10">
      <c r="A1124" s="183"/>
      <c r="B1124" s="184"/>
      <c r="C1124" s="185"/>
      <c r="D1124" s="21"/>
      <c r="E1124" s="71" t="str">
        <f>IF(D1124&gt;0,IF((LEFT(D1124,2)=LEFT(Data!C$4,2)),"Intra","Inter"),"")</f>
        <v/>
      </c>
      <c r="F1124" s="23"/>
      <c r="G1124" s="176"/>
      <c r="H1124" s="74">
        <f t="shared" si="38"/>
        <v>0</v>
      </c>
      <c r="I1124" s="74">
        <f t="shared" si="37"/>
        <v>0</v>
      </c>
      <c r="J1124" s="74">
        <f t="shared" si="37"/>
        <v>0</v>
      </c>
    </row>
    <row r="1125" spans="1:10">
      <c r="A1125" s="183"/>
      <c r="B1125" s="184"/>
      <c r="C1125" s="185"/>
      <c r="D1125" s="21"/>
      <c r="E1125" s="71" t="str">
        <f>IF(D1125&gt;0,IF((LEFT(D1125,2)=LEFT(Data!C$4,2)),"Intra","Inter"),"")</f>
        <v/>
      </c>
      <c r="F1125" s="23"/>
      <c r="G1125" s="176"/>
      <c r="H1125" s="74">
        <f t="shared" si="38"/>
        <v>0</v>
      </c>
      <c r="I1125" s="74">
        <f t="shared" si="37"/>
        <v>0</v>
      </c>
      <c r="J1125" s="74">
        <f t="shared" si="37"/>
        <v>0</v>
      </c>
    </row>
    <row r="1126" spans="1:10">
      <c r="A1126" s="183"/>
      <c r="B1126" s="184"/>
      <c r="C1126" s="185"/>
      <c r="D1126" s="21"/>
      <c r="E1126" s="71" t="str">
        <f>IF(D1126&gt;0,IF((LEFT(D1126,2)=LEFT(Data!C$4,2)),"Intra","Inter"),"")</f>
        <v/>
      </c>
      <c r="F1126" s="23"/>
      <c r="G1126" s="176"/>
      <c r="H1126" s="74">
        <f t="shared" si="38"/>
        <v>0</v>
      </c>
      <c r="I1126" s="74">
        <f t="shared" si="37"/>
        <v>0</v>
      </c>
      <c r="J1126" s="74">
        <f t="shared" si="37"/>
        <v>0</v>
      </c>
    </row>
    <row r="1127" spans="1:10">
      <c r="A1127" s="183"/>
      <c r="B1127" s="184"/>
      <c r="C1127" s="185"/>
      <c r="D1127" s="21"/>
      <c r="E1127" s="71" t="str">
        <f>IF(D1127&gt;0,IF((LEFT(D1127,2)=LEFT(Data!C$4,2)),"Intra","Inter"),"")</f>
        <v/>
      </c>
      <c r="F1127" s="23"/>
      <c r="G1127" s="176"/>
      <c r="H1127" s="74">
        <f t="shared" si="38"/>
        <v>0</v>
      </c>
      <c r="I1127" s="74">
        <f t="shared" si="37"/>
        <v>0</v>
      </c>
      <c r="J1127" s="74">
        <f t="shared" si="37"/>
        <v>0</v>
      </c>
    </row>
    <row r="1128" spans="1:10">
      <c r="A1128" s="183"/>
      <c r="B1128" s="184"/>
      <c r="C1128" s="185"/>
      <c r="D1128" s="21"/>
      <c r="E1128" s="71" t="str">
        <f>IF(D1128&gt;0,IF((LEFT(D1128,2)=LEFT(Data!C$4,2)),"Intra","Inter"),"")</f>
        <v/>
      </c>
      <c r="F1128" s="23"/>
      <c r="G1128" s="176"/>
      <c r="H1128" s="74">
        <f t="shared" si="38"/>
        <v>0</v>
      </c>
      <c r="I1128" s="74">
        <f t="shared" si="37"/>
        <v>0</v>
      </c>
      <c r="J1128" s="74">
        <f t="shared" si="37"/>
        <v>0</v>
      </c>
    </row>
    <row r="1129" spans="1:10">
      <c r="A1129" s="183"/>
      <c r="B1129" s="184"/>
      <c r="C1129" s="185"/>
      <c r="D1129" s="21"/>
      <c r="E1129" s="71" t="str">
        <f>IF(D1129&gt;0,IF((LEFT(D1129,2)=LEFT(Data!C$4,2)),"Intra","Inter"),"")</f>
        <v/>
      </c>
      <c r="F1129" s="23"/>
      <c r="G1129" s="176"/>
      <c r="H1129" s="74">
        <f t="shared" si="38"/>
        <v>0</v>
      </c>
      <c r="I1129" s="74">
        <f t="shared" si="37"/>
        <v>0</v>
      </c>
      <c r="J1129" s="74">
        <f t="shared" si="37"/>
        <v>0</v>
      </c>
    </row>
    <row r="1130" spans="1:10">
      <c r="A1130" s="183"/>
      <c r="B1130" s="184"/>
      <c r="C1130" s="185"/>
      <c r="D1130" s="21"/>
      <c r="E1130" s="71" t="str">
        <f>IF(D1130&gt;0,IF((LEFT(D1130,2)=LEFT(Data!C$4,2)),"Intra","Inter"),"")</f>
        <v/>
      </c>
      <c r="F1130" s="23"/>
      <c r="G1130" s="176"/>
      <c r="H1130" s="74">
        <f t="shared" si="38"/>
        <v>0</v>
      </c>
      <c r="I1130" s="74">
        <f t="shared" si="37"/>
        <v>0</v>
      </c>
      <c r="J1130" s="74">
        <f t="shared" si="37"/>
        <v>0</v>
      </c>
    </row>
    <row r="1131" spans="1:10">
      <c r="A1131" s="183"/>
      <c r="B1131" s="184"/>
      <c r="C1131" s="185"/>
      <c r="D1131" s="21"/>
      <c r="E1131" s="71" t="str">
        <f>IF(D1131&gt;0,IF((LEFT(D1131,2)=LEFT(Data!C$4,2)),"Intra","Inter"),"")</f>
        <v/>
      </c>
      <c r="F1131" s="23"/>
      <c r="G1131" s="176"/>
      <c r="H1131" s="74">
        <f t="shared" si="38"/>
        <v>0</v>
      </c>
      <c r="I1131" s="74">
        <f t="shared" si="37"/>
        <v>0</v>
      </c>
      <c r="J1131" s="74">
        <f t="shared" si="37"/>
        <v>0</v>
      </c>
    </row>
    <row r="1132" spans="1:10">
      <c r="A1132" s="183"/>
      <c r="B1132" s="184"/>
      <c r="C1132" s="185"/>
      <c r="D1132" s="21"/>
      <c r="E1132" s="71" t="str">
        <f>IF(D1132&gt;0,IF((LEFT(D1132,2)=LEFT(Data!C$4,2)),"Intra","Inter"),"")</f>
        <v/>
      </c>
      <c r="F1132" s="23"/>
      <c r="G1132" s="176"/>
      <c r="H1132" s="74">
        <f t="shared" si="38"/>
        <v>0</v>
      </c>
      <c r="I1132" s="74">
        <f t="shared" si="37"/>
        <v>0</v>
      </c>
      <c r="J1132" s="74">
        <f t="shared" si="37"/>
        <v>0</v>
      </c>
    </row>
    <row r="1133" spans="1:10">
      <c r="A1133" s="183"/>
      <c r="B1133" s="184"/>
      <c r="C1133" s="185"/>
      <c r="D1133" s="21"/>
      <c r="E1133" s="71" t="str">
        <f>IF(D1133&gt;0,IF((LEFT(D1133,2)=LEFT(Data!C$4,2)),"Intra","Inter"),"")</f>
        <v/>
      </c>
      <c r="F1133" s="23"/>
      <c r="G1133" s="176"/>
      <c r="H1133" s="74">
        <f t="shared" si="38"/>
        <v>0</v>
      </c>
      <c r="I1133" s="74">
        <f t="shared" si="37"/>
        <v>0</v>
      </c>
      <c r="J1133" s="74">
        <f t="shared" si="37"/>
        <v>0</v>
      </c>
    </row>
    <row r="1134" spans="1:10">
      <c r="A1134" s="183"/>
      <c r="B1134" s="184"/>
      <c r="C1134" s="185"/>
      <c r="D1134" s="21"/>
      <c r="E1134" s="71" t="str">
        <f>IF(D1134&gt;0,IF((LEFT(D1134,2)=LEFT(Data!C$4,2)),"Intra","Inter"),"")</f>
        <v/>
      </c>
      <c r="F1134" s="23"/>
      <c r="G1134" s="176"/>
      <c r="H1134" s="74">
        <f t="shared" si="38"/>
        <v>0</v>
      </c>
      <c r="I1134" s="74">
        <f t="shared" si="37"/>
        <v>0</v>
      </c>
      <c r="J1134" s="74">
        <f t="shared" si="37"/>
        <v>0</v>
      </c>
    </row>
    <row r="1135" spans="1:10">
      <c r="A1135" s="183"/>
      <c r="B1135" s="184"/>
      <c r="C1135" s="185"/>
      <c r="D1135" s="21"/>
      <c r="E1135" s="71" t="str">
        <f>IF(D1135&gt;0,IF((LEFT(D1135,2)=LEFT(Data!C$4,2)),"Intra","Inter"),"")</f>
        <v/>
      </c>
      <c r="F1135" s="23"/>
      <c r="G1135" s="176"/>
      <c r="H1135" s="74">
        <f t="shared" si="38"/>
        <v>0</v>
      </c>
      <c r="I1135" s="74">
        <f t="shared" si="37"/>
        <v>0</v>
      </c>
      <c r="J1135" s="74">
        <f t="shared" si="37"/>
        <v>0</v>
      </c>
    </row>
    <row r="1136" spans="1:10">
      <c r="A1136" s="183"/>
      <c r="B1136" s="184"/>
      <c r="C1136" s="185"/>
      <c r="D1136" s="21"/>
      <c r="E1136" s="71" t="str">
        <f>IF(D1136&gt;0,IF((LEFT(D1136,2)=LEFT(Data!C$4,2)),"Intra","Inter"),"")</f>
        <v/>
      </c>
      <c r="F1136" s="23"/>
      <c r="G1136" s="176"/>
      <c r="H1136" s="74">
        <f t="shared" si="38"/>
        <v>0</v>
      </c>
      <c r="I1136" s="74">
        <f t="shared" si="37"/>
        <v>0</v>
      </c>
      <c r="J1136" s="74">
        <f t="shared" si="37"/>
        <v>0</v>
      </c>
    </row>
    <row r="1137" spans="1:10">
      <c r="A1137" s="183"/>
      <c r="B1137" s="184"/>
      <c r="C1137" s="185"/>
      <c r="D1137" s="21"/>
      <c r="E1137" s="71" t="str">
        <f>IF(D1137&gt;0,IF((LEFT(D1137,2)=LEFT(Data!C$4,2)),"Intra","Inter"),"")</f>
        <v/>
      </c>
      <c r="F1137" s="23"/>
      <c r="G1137" s="176"/>
      <c r="H1137" s="74">
        <f t="shared" si="38"/>
        <v>0</v>
      </c>
      <c r="I1137" s="74">
        <f t="shared" si="37"/>
        <v>0</v>
      </c>
      <c r="J1137" s="74">
        <f t="shared" si="37"/>
        <v>0</v>
      </c>
    </row>
    <row r="1138" spans="1:10">
      <c r="A1138" s="183"/>
      <c r="B1138" s="184"/>
      <c r="C1138" s="185"/>
      <c r="D1138" s="21"/>
      <c r="E1138" s="71" t="str">
        <f>IF(D1138&gt;0,IF((LEFT(D1138,2)=LEFT(Data!C$4,2)),"Intra","Inter"),"")</f>
        <v/>
      </c>
      <c r="F1138" s="23"/>
      <c r="G1138" s="176"/>
      <c r="H1138" s="74">
        <f t="shared" si="38"/>
        <v>0</v>
      </c>
      <c r="I1138" s="74">
        <f t="shared" si="37"/>
        <v>0</v>
      </c>
      <c r="J1138" s="74">
        <f t="shared" si="37"/>
        <v>0</v>
      </c>
    </row>
    <row r="1139" spans="1:10">
      <c r="A1139" s="183"/>
      <c r="B1139" s="184"/>
      <c r="C1139" s="185"/>
      <c r="D1139" s="21"/>
      <c r="E1139" s="71" t="str">
        <f>IF(D1139&gt;0,IF((LEFT(D1139,2)=LEFT(Data!C$4,2)),"Intra","Inter"),"")</f>
        <v/>
      </c>
      <c r="F1139" s="23"/>
      <c r="G1139" s="176"/>
      <c r="H1139" s="74">
        <f t="shared" si="38"/>
        <v>0</v>
      </c>
      <c r="I1139" s="74">
        <f t="shared" si="37"/>
        <v>0</v>
      </c>
      <c r="J1139" s="74">
        <f t="shared" si="37"/>
        <v>0</v>
      </c>
    </row>
    <row r="1140" spans="1:10">
      <c r="A1140" s="183"/>
      <c r="B1140" s="184"/>
      <c r="C1140" s="185"/>
      <c r="D1140" s="21"/>
      <c r="E1140" s="71" t="str">
        <f>IF(D1140&gt;0,IF((LEFT(D1140,2)=LEFT(Data!C$4,2)),"Intra","Inter"),"")</f>
        <v/>
      </c>
      <c r="F1140" s="23"/>
      <c r="G1140" s="176"/>
      <c r="H1140" s="74">
        <f t="shared" si="38"/>
        <v>0</v>
      </c>
      <c r="I1140" s="74">
        <f t="shared" ref="I1140:J1203" si="39">IF($E1140="intra",IF($F1140&lt;&gt;"Exempt",IF($F1140&lt;&gt;"Non GST",($G1140*($F1140/2)),(0)),(0)),(0))</f>
        <v>0</v>
      </c>
      <c r="J1140" s="74">
        <f t="shared" si="39"/>
        <v>0</v>
      </c>
    </row>
    <row r="1141" spans="1:10">
      <c r="A1141" s="183"/>
      <c r="B1141" s="184"/>
      <c r="C1141" s="185"/>
      <c r="D1141" s="21"/>
      <c r="E1141" s="71" t="str">
        <f>IF(D1141&gt;0,IF((LEFT(D1141,2)=LEFT(Data!C$4,2)),"Intra","Inter"),"")</f>
        <v/>
      </c>
      <c r="F1141" s="23"/>
      <c r="G1141" s="176"/>
      <c r="H1141" s="74">
        <f t="shared" si="38"/>
        <v>0</v>
      </c>
      <c r="I1141" s="74">
        <f t="shared" si="39"/>
        <v>0</v>
      </c>
      <c r="J1141" s="74">
        <f t="shared" si="39"/>
        <v>0</v>
      </c>
    </row>
    <row r="1142" spans="1:10">
      <c r="A1142" s="183"/>
      <c r="B1142" s="184"/>
      <c r="C1142" s="185"/>
      <c r="D1142" s="21"/>
      <c r="E1142" s="71" t="str">
        <f>IF(D1142&gt;0,IF((LEFT(D1142,2)=LEFT(Data!C$4,2)),"Intra","Inter"),"")</f>
        <v/>
      </c>
      <c r="F1142" s="23"/>
      <c r="G1142" s="176"/>
      <c r="H1142" s="74">
        <f t="shared" si="38"/>
        <v>0</v>
      </c>
      <c r="I1142" s="74">
        <f t="shared" si="39"/>
        <v>0</v>
      </c>
      <c r="J1142" s="74">
        <f t="shared" si="39"/>
        <v>0</v>
      </c>
    </row>
    <row r="1143" spans="1:10">
      <c r="A1143" s="183"/>
      <c r="B1143" s="184"/>
      <c r="C1143" s="185"/>
      <c r="D1143" s="21"/>
      <c r="E1143" s="71" t="str">
        <f>IF(D1143&gt;0,IF((LEFT(D1143,2)=LEFT(Data!C$4,2)),"Intra","Inter"),"")</f>
        <v/>
      </c>
      <c r="F1143" s="23"/>
      <c r="G1143" s="176"/>
      <c r="H1143" s="74">
        <f t="shared" si="38"/>
        <v>0</v>
      </c>
      <c r="I1143" s="74">
        <f t="shared" si="39"/>
        <v>0</v>
      </c>
      <c r="J1143" s="74">
        <f t="shared" si="39"/>
        <v>0</v>
      </c>
    </row>
    <row r="1144" spans="1:10">
      <c r="A1144" s="183"/>
      <c r="B1144" s="184"/>
      <c r="C1144" s="185"/>
      <c r="D1144" s="21"/>
      <c r="E1144" s="71" t="str">
        <f>IF(D1144&gt;0,IF((LEFT(D1144,2)=LEFT(Data!C$4,2)),"Intra","Inter"),"")</f>
        <v/>
      </c>
      <c r="F1144" s="23"/>
      <c r="G1144" s="176"/>
      <c r="H1144" s="74">
        <f t="shared" si="38"/>
        <v>0</v>
      </c>
      <c r="I1144" s="74">
        <f t="shared" si="39"/>
        <v>0</v>
      </c>
      <c r="J1144" s="74">
        <f t="shared" si="39"/>
        <v>0</v>
      </c>
    </row>
    <row r="1145" spans="1:10">
      <c r="A1145" s="183"/>
      <c r="B1145" s="184"/>
      <c r="C1145" s="185"/>
      <c r="D1145" s="21"/>
      <c r="E1145" s="71" t="str">
        <f>IF(D1145&gt;0,IF((LEFT(D1145,2)=LEFT(Data!C$4,2)),"Intra","Inter"),"")</f>
        <v/>
      </c>
      <c r="F1145" s="23"/>
      <c r="G1145" s="176"/>
      <c r="H1145" s="74">
        <f t="shared" si="38"/>
        <v>0</v>
      </c>
      <c r="I1145" s="74">
        <f t="shared" si="39"/>
        <v>0</v>
      </c>
      <c r="J1145" s="74">
        <f t="shared" si="39"/>
        <v>0</v>
      </c>
    </row>
    <row r="1146" spans="1:10">
      <c r="A1146" s="183"/>
      <c r="B1146" s="184"/>
      <c r="C1146" s="185"/>
      <c r="D1146" s="21"/>
      <c r="E1146" s="71" t="str">
        <f>IF(D1146&gt;0,IF((LEFT(D1146,2)=LEFT(Data!C$4,2)),"Intra","Inter"),"")</f>
        <v/>
      </c>
      <c r="F1146" s="23"/>
      <c r="G1146" s="176"/>
      <c r="H1146" s="74">
        <f t="shared" si="38"/>
        <v>0</v>
      </c>
      <c r="I1146" s="74">
        <f t="shared" si="39"/>
        <v>0</v>
      </c>
      <c r="J1146" s="74">
        <f t="shared" si="39"/>
        <v>0</v>
      </c>
    </row>
    <row r="1147" spans="1:10">
      <c r="A1147" s="183"/>
      <c r="B1147" s="184"/>
      <c r="C1147" s="185"/>
      <c r="D1147" s="21"/>
      <c r="E1147" s="71" t="str">
        <f>IF(D1147&gt;0,IF((LEFT(D1147,2)=LEFT(Data!C$4,2)),"Intra","Inter"),"")</f>
        <v/>
      </c>
      <c r="F1147" s="23"/>
      <c r="G1147" s="176"/>
      <c r="H1147" s="74">
        <f t="shared" si="38"/>
        <v>0</v>
      </c>
      <c r="I1147" s="74">
        <f t="shared" si="39"/>
        <v>0</v>
      </c>
      <c r="J1147" s="74">
        <f t="shared" si="39"/>
        <v>0</v>
      </c>
    </row>
    <row r="1148" spans="1:10">
      <c r="A1148" s="183"/>
      <c r="B1148" s="184"/>
      <c r="C1148" s="185"/>
      <c r="D1148" s="21"/>
      <c r="E1148" s="71" t="str">
        <f>IF(D1148&gt;0,IF((LEFT(D1148,2)=LEFT(Data!C$4,2)),"Intra","Inter"),"")</f>
        <v/>
      </c>
      <c r="F1148" s="23"/>
      <c r="G1148" s="176"/>
      <c r="H1148" s="74">
        <f t="shared" si="38"/>
        <v>0</v>
      </c>
      <c r="I1148" s="74">
        <f t="shared" si="39"/>
        <v>0</v>
      </c>
      <c r="J1148" s="74">
        <f t="shared" si="39"/>
        <v>0</v>
      </c>
    </row>
    <row r="1149" spans="1:10">
      <c r="A1149" s="183"/>
      <c r="B1149" s="184"/>
      <c r="C1149" s="185"/>
      <c r="D1149" s="21"/>
      <c r="E1149" s="71" t="str">
        <f>IF(D1149&gt;0,IF((LEFT(D1149,2)=LEFT(Data!C$4,2)),"Intra","Inter"),"")</f>
        <v/>
      </c>
      <c r="F1149" s="23"/>
      <c r="G1149" s="176"/>
      <c r="H1149" s="74">
        <f t="shared" si="38"/>
        <v>0</v>
      </c>
      <c r="I1149" s="74">
        <f t="shared" si="39"/>
        <v>0</v>
      </c>
      <c r="J1149" s="74">
        <f t="shared" si="39"/>
        <v>0</v>
      </c>
    </row>
    <row r="1150" spans="1:10">
      <c r="A1150" s="183"/>
      <c r="B1150" s="184"/>
      <c r="C1150" s="185"/>
      <c r="D1150" s="21"/>
      <c r="E1150" s="71" t="str">
        <f>IF(D1150&gt;0,IF((LEFT(D1150,2)=LEFT(Data!C$4,2)),"Intra","Inter"),"")</f>
        <v/>
      </c>
      <c r="F1150" s="23"/>
      <c r="G1150" s="176"/>
      <c r="H1150" s="74">
        <f t="shared" si="38"/>
        <v>0</v>
      </c>
      <c r="I1150" s="74">
        <f t="shared" si="39"/>
        <v>0</v>
      </c>
      <c r="J1150" s="74">
        <f t="shared" si="39"/>
        <v>0</v>
      </c>
    </row>
    <row r="1151" spans="1:10">
      <c r="A1151" s="183"/>
      <c r="B1151" s="184"/>
      <c r="C1151" s="185"/>
      <c r="D1151" s="21"/>
      <c r="E1151" s="71" t="str">
        <f>IF(D1151&gt;0,IF((LEFT(D1151,2)=LEFT(Data!C$4,2)),"Intra","Inter"),"")</f>
        <v/>
      </c>
      <c r="F1151" s="23"/>
      <c r="G1151" s="176"/>
      <c r="H1151" s="74">
        <f t="shared" si="38"/>
        <v>0</v>
      </c>
      <c r="I1151" s="74">
        <f t="shared" si="39"/>
        <v>0</v>
      </c>
      <c r="J1151" s="74">
        <f t="shared" si="39"/>
        <v>0</v>
      </c>
    </row>
    <row r="1152" spans="1:10">
      <c r="A1152" s="183"/>
      <c r="B1152" s="184"/>
      <c r="C1152" s="185"/>
      <c r="D1152" s="21"/>
      <c r="E1152" s="71" t="str">
        <f>IF(D1152&gt;0,IF((LEFT(D1152,2)=LEFT(Data!C$4,2)),"Intra","Inter"),"")</f>
        <v/>
      </c>
      <c r="F1152" s="23"/>
      <c r="G1152" s="176"/>
      <c r="H1152" s="74">
        <f t="shared" si="38"/>
        <v>0</v>
      </c>
      <c r="I1152" s="74">
        <f t="shared" si="39"/>
        <v>0</v>
      </c>
      <c r="J1152" s="74">
        <f t="shared" si="39"/>
        <v>0</v>
      </c>
    </row>
    <row r="1153" spans="1:10">
      <c r="A1153" s="183"/>
      <c r="B1153" s="184"/>
      <c r="C1153" s="185"/>
      <c r="D1153" s="21"/>
      <c r="E1153" s="71" t="str">
        <f>IF(D1153&gt;0,IF((LEFT(D1153,2)=LEFT(Data!C$4,2)),"Intra","Inter"),"")</f>
        <v/>
      </c>
      <c r="F1153" s="23"/>
      <c r="G1153" s="176"/>
      <c r="H1153" s="74">
        <f t="shared" si="38"/>
        <v>0</v>
      </c>
      <c r="I1153" s="74">
        <f t="shared" si="39"/>
        <v>0</v>
      </c>
      <c r="J1153" s="74">
        <f t="shared" si="39"/>
        <v>0</v>
      </c>
    </row>
    <row r="1154" spans="1:10">
      <c r="A1154" s="183"/>
      <c r="B1154" s="184"/>
      <c r="C1154" s="185"/>
      <c r="D1154" s="21"/>
      <c r="E1154" s="71" t="str">
        <f>IF(D1154&gt;0,IF((LEFT(D1154,2)=LEFT(Data!C$4,2)),"Intra","Inter"),"")</f>
        <v/>
      </c>
      <c r="F1154" s="23"/>
      <c r="G1154" s="176"/>
      <c r="H1154" s="74">
        <f t="shared" si="38"/>
        <v>0</v>
      </c>
      <c r="I1154" s="74">
        <f t="shared" si="39"/>
        <v>0</v>
      </c>
      <c r="J1154" s="74">
        <f t="shared" si="39"/>
        <v>0</v>
      </c>
    </row>
    <row r="1155" spans="1:10">
      <c r="A1155" s="183"/>
      <c r="B1155" s="184"/>
      <c r="C1155" s="185"/>
      <c r="D1155" s="21"/>
      <c r="E1155" s="71" t="str">
        <f>IF(D1155&gt;0,IF((LEFT(D1155,2)=LEFT(Data!C$4,2)),"Intra","Inter"),"")</f>
        <v/>
      </c>
      <c r="F1155" s="23"/>
      <c r="G1155" s="176"/>
      <c r="H1155" s="74">
        <f t="shared" si="38"/>
        <v>0</v>
      </c>
      <c r="I1155" s="74">
        <f t="shared" si="39"/>
        <v>0</v>
      </c>
      <c r="J1155" s="74">
        <f t="shared" si="39"/>
        <v>0</v>
      </c>
    </row>
    <row r="1156" spans="1:10">
      <c r="A1156" s="183"/>
      <c r="B1156" s="184"/>
      <c r="C1156" s="185"/>
      <c r="D1156" s="21"/>
      <c r="E1156" s="71" t="str">
        <f>IF(D1156&gt;0,IF((LEFT(D1156,2)=LEFT(Data!C$4,2)),"Intra","Inter"),"")</f>
        <v/>
      </c>
      <c r="F1156" s="23"/>
      <c r="G1156" s="176"/>
      <c r="H1156" s="74">
        <f t="shared" si="38"/>
        <v>0</v>
      </c>
      <c r="I1156" s="74">
        <f t="shared" si="39"/>
        <v>0</v>
      </c>
      <c r="J1156" s="74">
        <f t="shared" si="39"/>
        <v>0</v>
      </c>
    </row>
    <row r="1157" spans="1:10">
      <c r="A1157" s="183"/>
      <c r="B1157" s="184"/>
      <c r="C1157" s="185"/>
      <c r="D1157" s="21"/>
      <c r="E1157" s="71" t="str">
        <f>IF(D1157&gt;0,IF((LEFT(D1157,2)=LEFT(Data!C$4,2)),"Intra","Inter"),"")</f>
        <v/>
      </c>
      <c r="F1157" s="23"/>
      <c r="G1157" s="176"/>
      <c r="H1157" s="74">
        <f t="shared" si="38"/>
        <v>0</v>
      </c>
      <c r="I1157" s="74">
        <f t="shared" si="39"/>
        <v>0</v>
      </c>
      <c r="J1157" s="74">
        <f t="shared" si="39"/>
        <v>0</v>
      </c>
    </row>
    <row r="1158" spans="1:10">
      <c r="A1158" s="183"/>
      <c r="B1158" s="184"/>
      <c r="C1158" s="185"/>
      <c r="D1158" s="21"/>
      <c r="E1158" s="71" t="str">
        <f>IF(D1158&gt;0,IF((LEFT(D1158,2)=LEFT(Data!C$4,2)),"Intra","Inter"),"")</f>
        <v/>
      </c>
      <c r="F1158" s="23"/>
      <c r="G1158" s="176"/>
      <c r="H1158" s="74">
        <f t="shared" si="38"/>
        <v>0</v>
      </c>
      <c r="I1158" s="74">
        <f t="shared" si="39"/>
        <v>0</v>
      </c>
      <c r="J1158" s="74">
        <f t="shared" si="39"/>
        <v>0</v>
      </c>
    </row>
    <row r="1159" spans="1:10">
      <c r="A1159" s="183"/>
      <c r="B1159" s="184"/>
      <c r="C1159" s="185"/>
      <c r="D1159" s="21"/>
      <c r="E1159" s="71" t="str">
        <f>IF(D1159&gt;0,IF((LEFT(D1159,2)=LEFT(Data!C$4,2)),"Intra","Inter"),"")</f>
        <v/>
      </c>
      <c r="F1159" s="23"/>
      <c r="G1159" s="176"/>
      <c r="H1159" s="74">
        <f t="shared" si="38"/>
        <v>0</v>
      </c>
      <c r="I1159" s="74">
        <f t="shared" si="39"/>
        <v>0</v>
      </c>
      <c r="J1159" s="74">
        <f t="shared" si="39"/>
        <v>0</v>
      </c>
    </row>
    <row r="1160" spans="1:10">
      <c r="A1160" s="183"/>
      <c r="B1160" s="184"/>
      <c r="C1160" s="185"/>
      <c r="D1160" s="21"/>
      <c r="E1160" s="71" t="str">
        <f>IF(D1160&gt;0,IF((LEFT(D1160,2)=LEFT(Data!C$4,2)),"Intra","Inter"),"")</f>
        <v/>
      </c>
      <c r="F1160" s="23"/>
      <c r="G1160" s="176"/>
      <c r="H1160" s="74">
        <f t="shared" si="38"/>
        <v>0</v>
      </c>
      <c r="I1160" s="74">
        <f t="shared" si="39"/>
        <v>0</v>
      </c>
      <c r="J1160" s="74">
        <f t="shared" si="39"/>
        <v>0</v>
      </c>
    </row>
    <row r="1161" spans="1:10">
      <c r="A1161" s="183"/>
      <c r="B1161" s="184"/>
      <c r="C1161" s="185"/>
      <c r="D1161" s="21"/>
      <c r="E1161" s="71" t="str">
        <f>IF(D1161&gt;0,IF((LEFT(D1161,2)=LEFT(Data!C$4,2)),"Intra","Inter"),"")</f>
        <v/>
      </c>
      <c r="F1161" s="23"/>
      <c r="G1161" s="176"/>
      <c r="H1161" s="74">
        <f t="shared" ref="H1161:H1224" si="40">IF($E1161="inter",IF($F1161&lt;&gt;"Exempt",IF($F1161&lt;&gt;"Non GST",($G1161*($F1161)),(0)),(0)),(0))</f>
        <v>0</v>
      </c>
      <c r="I1161" s="74">
        <f t="shared" si="39"/>
        <v>0</v>
      </c>
      <c r="J1161" s="74">
        <f t="shared" si="39"/>
        <v>0</v>
      </c>
    </row>
    <row r="1162" spans="1:10">
      <c r="A1162" s="183"/>
      <c r="B1162" s="184"/>
      <c r="C1162" s="185"/>
      <c r="D1162" s="21"/>
      <c r="E1162" s="71" t="str">
        <f>IF(D1162&gt;0,IF((LEFT(D1162,2)=LEFT(Data!C$4,2)),"Intra","Inter"),"")</f>
        <v/>
      </c>
      <c r="F1162" s="23"/>
      <c r="G1162" s="176"/>
      <c r="H1162" s="74">
        <f t="shared" si="40"/>
        <v>0</v>
      </c>
      <c r="I1162" s="74">
        <f t="shared" si="39"/>
        <v>0</v>
      </c>
      <c r="J1162" s="74">
        <f t="shared" si="39"/>
        <v>0</v>
      </c>
    </row>
    <row r="1163" spans="1:10">
      <c r="A1163" s="183"/>
      <c r="B1163" s="184"/>
      <c r="C1163" s="185"/>
      <c r="D1163" s="21"/>
      <c r="E1163" s="71" t="str">
        <f>IF(D1163&gt;0,IF((LEFT(D1163,2)=LEFT(Data!C$4,2)),"Intra","Inter"),"")</f>
        <v/>
      </c>
      <c r="F1163" s="23"/>
      <c r="G1163" s="176"/>
      <c r="H1163" s="74">
        <f t="shared" si="40"/>
        <v>0</v>
      </c>
      <c r="I1163" s="74">
        <f t="shared" si="39"/>
        <v>0</v>
      </c>
      <c r="J1163" s="74">
        <f t="shared" si="39"/>
        <v>0</v>
      </c>
    </row>
    <row r="1164" spans="1:10">
      <c r="A1164" s="183"/>
      <c r="B1164" s="184"/>
      <c r="C1164" s="185"/>
      <c r="D1164" s="21"/>
      <c r="E1164" s="71" t="str">
        <f>IF(D1164&gt;0,IF((LEFT(D1164,2)=LEFT(Data!C$4,2)),"Intra","Inter"),"")</f>
        <v/>
      </c>
      <c r="F1164" s="23"/>
      <c r="G1164" s="176"/>
      <c r="H1164" s="74">
        <f t="shared" si="40"/>
        <v>0</v>
      </c>
      <c r="I1164" s="74">
        <f t="shared" si="39"/>
        <v>0</v>
      </c>
      <c r="J1164" s="74">
        <f t="shared" si="39"/>
        <v>0</v>
      </c>
    </row>
    <row r="1165" spans="1:10">
      <c r="A1165" s="183"/>
      <c r="B1165" s="184"/>
      <c r="C1165" s="185"/>
      <c r="D1165" s="21"/>
      <c r="E1165" s="71" t="str">
        <f>IF(D1165&gt;0,IF((LEFT(D1165,2)=LEFT(Data!C$4,2)),"Intra","Inter"),"")</f>
        <v/>
      </c>
      <c r="F1165" s="23"/>
      <c r="G1165" s="176"/>
      <c r="H1165" s="74">
        <f t="shared" si="40"/>
        <v>0</v>
      </c>
      <c r="I1165" s="74">
        <f t="shared" si="39"/>
        <v>0</v>
      </c>
      <c r="J1165" s="74">
        <f t="shared" si="39"/>
        <v>0</v>
      </c>
    </row>
    <row r="1166" spans="1:10">
      <c r="A1166" s="183"/>
      <c r="B1166" s="184"/>
      <c r="C1166" s="185"/>
      <c r="D1166" s="21"/>
      <c r="E1166" s="71" t="str">
        <f>IF(D1166&gt;0,IF((LEFT(D1166,2)=LEFT(Data!C$4,2)),"Intra","Inter"),"")</f>
        <v/>
      </c>
      <c r="F1166" s="23"/>
      <c r="G1166" s="176"/>
      <c r="H1166" s="74">
        <f t="shared" si="40"/>
        <v>0</v>
      </c>
      <c r="I1166" s="74">
        <f t="shared" si="39"/>
        <v>0</v>
      </c>
      <c r="J1166" s="74">
        <f t="shared" si="39"/>
        <v>0</v>
      </c>
    </row>
    <row r="1167" spans="1:10">
      <c r="A1167" s="183"/>
      <c r="B1167" s="184"/>
      <c r="C1167" s="185"/>
      <c r="D1167" s="21"/>
      <c r="E1167" s="71" t="str">
        <f>IF(D1167&gt;0,IF((LEFT(D1167,2)=LEFT(Data!C$4,2)),"Intra","Inter"),"")</f>
        <v/>
      </c>
      <c r="F1167" s="23"/>
      <c r="G1167" s="176"/>
      <c r="H1167" s="74">
        <f t="shared" si="40"/>
        <v>0</v>
      </c>
      <c r="I1167" s="74">
        <f t="shared" si="39"/>
        <v>0</v>
      </c>
      <c r="J1167" s="74">
        <f t="shared" si="39"/>
        <v>0</v>
      </c>
    </row>
    <row r="1168" spans="1:10">
      <c r="A1168" s="183"/>
      <c r="B1168" s="184"/>
      <c r="C1168" s="185"/>
      <c r="D1168" s="21"/>
      <c r="E1168" s="71" t="str">
        <f>IF(D1168&gt;0,IF((LEFT(D1168,2)=LEFT(Data!C$4,2)),"Intra","Inter"),"")</f>
        <v/>
      </c>
      <c r="F1168" s="23"/>
      <c r="G1168" s="176"/>
      <c r="H1168" s="74">
        <f t="shared" si="40"/>
        <v>0</v>
      </c>
      <c r="I1168" s="74">
        <f t="shared" si="39"/>
        <v>0</v>
      </c>
      <c r="J1168" s="74">
        <f t="shared" si="39"/>
        <v>0</v>
      </c>
    </row>
    <row r="1169" spans="1:10">
      <c r="A1169" s="183"/>
      <c r="B1169" s="184"/>
      <c r="C1169" s="185"/>
      <c r="D1169" s="21"/>
      <c r="E1169" s="71" t="str">
        <f>IF(D1169&gt;0,IF((LEFT(D1169,2)=LEFT(Data!C$4,2)),"Intra","Inter"),"")</f>
        <v/>
      </c>
      <c r="F1169" s="23"/>
      <c r="G1169" s="176"/>
      <c r="H1169" s="74">
        <f t="shared" si="40"/>
        <v>0</v>
      </c>
      <c r="I1169" s="74">
        <f t="shared" si="39"/>
        <v>0</v>
      </c>
      <c r="J1169" s="74">
        <f t="shared" si="39"/>
        <v>0</v>
      </c>
    </row>
    <row r="1170" spans="1:10">
      <c r="A1170" s="183"/>
      <c r="B1170" s="184"/>
      <c r="C1170" s="185"/>
      <c r="D1170" s="21"/>
      <c r="E1170" s="71" t="str">
        <f>IF(D1170&gt;0,IF((LEFT(D1170,2)=LEFT(Data!C$4,2)),"Intra","Inter"),"")</f>
        <v/>
      </c>
      <c r="F1170" s="23"/>
      <c r="G1170" s="176"/>
      <c r="H1170" s="74">
        <f t="shared" si="40"/>
        <v>0</v>
      </c>
      <c r="I1170" s="74">
        <f t="shared" si="39"/>
        <v>0</v>
      </c>
      <c r="J1170" s="74">
        <f t="shared" si="39"/>
        <v>0</v>
      </c>
    </row>
    <row r="1171" spans="1:10">
      <c r="A1171" s="183"/>
      <c r="B1171" s="184"/>
      <c r="C1171" s="185"/>
      <c r="D1171" s="21"/>
      <c r="E1171" s="71" t="str">
        <f>IF(D1171&gt;0,IF((LEFT(D1171,2)=LEFT(Data!C$4,2)),"Intra","Inter"),"")</f>
        <v/>
      </c>
      <c r="F1171" s="23"/>
      <c r="G1171" s="176"/>
      <c r="H1171" s="74">
        <f t="shared" si="40"/>
        <v>0</v>
      </c>
      <c r="I1171" s="74">
        <f t="shared" si="39"/>
        <v>0</v>
      </c>
      <c r="J1171" s="74">
        <f t="shared" si="39"/>
        <v>0</v>
      </c>
    </row>
    <row r="1172" spans="1:10">
      <c r="A1172" s="183"/>
      <c r="B1172" s="184"/>
      <c r="C1172" s="185"/>
      <c r="D1172" s="21"/>
      <c r="E1172" s="71" t="str">
        <f>IF(D1172&gt;0,IF((LEFT(D1172,2)=LEFT(Data!C$4,2)),"Intra","Inter"),"")</f>
        <v/>
      </c>
      <c r="F1172" s="23"/>
      <c r="G1172" s="176"/>
      <c r="H1172" s="74">
        <f t="shared" si="40"/>
        <v>0</v>
      </c>
      <c r="I1172" s="74">
        <f t="shared" si="39"/>
        <v>0</v>
      </c>
      <c r="J1172" s="74">
        <f t="shared" si="39"/>
        <v>0</v>
      </c>
    </row>
    <row r="1173" spans="1:10">
      <c r="A1173" s="183"/>
      <c r="B1173" s="184"/>
      <c r="C1173" s="185"/>
      <c r="D1173" s="21"/>
      <c r="E1173" s="71" t="str">
        <f>IF(D1173&gt;0,IF((LEFT(D1173,2)=LEFT(Data!C$4,2)),"Intra","Inter"),"")</f>
        <v/>
      </c>
      <c r="F1173" s="23"/>
      <c r="G1173" s="176"/>
      <c r="H1173" s="74">
        <f t="shared" si="40"/>
        <v>0</v>
      </c>
      <c r="I1173" s="74">
        <f t="shared" si="39"/>
        <v>0</v>
      </c>
      <c r="J1173" s="74">
        <f t="shared" si="39"/>
        <v>0</v>
      </c>
    </row>
    <row r="1174" spans="1:10">
      <c r="A1174" s="183"/>
      <c r="B1174" s="184"/>
      <c r="C1174" s="185"/>
      <c r="D1174" s="21"/>
      <c r="E1174" s="71" t="str">
        <f>IF(D1174&gt;0,IF((LEFT(D1174,2)=LEFT(Data!C$4,2)),"Intra","Inter"),"")</f>
        <v/>
      </c>
      <c r="F1174" s="23"/>
      <c r="G1174" s="176"/>
      <c r="H1174" s="74">
        <f t="shared" si="40"/>
        <v>0</v>
      </c>
      <c r="I1174" s="74">
        <f t="shared" si="39"/>
        <v>0</v>
      </c>
      <c r="J1174" s="74">
        <f t="shared" si="39"/>
        <v>0</v>
      </c>
    </row>
    <row r="1175" spans="1:10">
      <c r="A1175" s="183"/>
      <c r="B1175" s="184"/>
      <c r="C1175" s="185"/>
      <c r="D1175" s="21"/>
      <c r="E1175" s="71" t="str">
        <f>IF(D1175&gt;0,IF((LEFT(D1175,2)=LEFT(Data!C$4,2)),"Intra","Inter"),"")</f>
        <v/>
      </c>
      <c r="F1175" s="23"/>
      <c r="G1175" s="176"/>
      <c r="H1175" s="74">
        <f t="shared" si="40"/>
        <v>0</v>
      </c>
      <c r="I1175" s="74">
        <f t="shared" si="39"/>
        <v>0</v>
      </c>
      <c r="J1175" s="74">
        <f t="shared" si="39"/>
        <v>0</v>
      </c>
    </row>
    <row r="1176" spans="1:10">
      <c r="A1176" s="183"/>
      <c r="B1176" s="184"/>
      <c r="C1176" s="185"/>
      <c r="D1176" s="21"/>
      <c r="E1176" s="71" t="str">
        <f>IF(D1176&gt;0,IF((LEFT(D1176,2)=LEFT(Data!C$4,2)),"Intra","Inter"),"")</f>
        <v/>
      </c>
      <c r="F1176" s="23"/>
      <c r="G1176" s="176"/>
      <c r="H1176" s="74">
        <f t="shared" si="40"/>
        <v>0</v>
      </c>
      <c r="I1176" s="74">
        <f t="shared" si="39"/>
        <v>0</v>
      </c>
      <c r="J1176" s="74">
        <f t="shared" si="39"/>
        <v>0</v>
      </c>
    </row>
    <row r="1177" spans="1:10">
      <c r="A1177" s="183"/>
      <c r="B1177" s="184"/>
      <c r="C1177" s="185"/>
      <c r="D1177" s="21"/>
      <c r="E1177" s="71" t="str">
        <f>IF(D1177&gt;0,IF((LEFT(D1177,2)=LEFT(Data!C$4,2)),"Intra","Inter"),"")</f>
        <v/>
      </c>
      <c r="F1177" s="23"/>
      <c r="G1177" s="176"/>
      <c r="H1177" s="74">
        <f t="shared" si="40"/>
        <v>0</v>
      </c>
      <c r="I1177" s="74">
        <f t="shared" si="39"/>
        <v>0</v>
      </c>
      <c r="J1177" s="74">
        <f t="shared" si="39"/>
        <v>0</v>
      </c>
    </row>
    <row r="1178" spans="1:10">
      <c r="A1178" s="183"/>
      <c r="B1178" s="184"/>
      <c r="C1178" s="185"/>
      <c r="D1178" s="21"/>
      <c r="E1178" s="71" t="str">
        <f>IF(D1178&gt;0,IF((LEFT(D1178,2)=LEFT(Data!C$4,2)),"Intra","Inter"),"")</f>
        <v/>
      </c>
      <c r="F1178" s="23"/>
      <c r="G1178" s="176"/>
      <c r="H1178" s="74">
        <f t="shared" si="40"/>
        <v>0</v>
      </c>
      <c r="I1178" s="74">
        <f t="shared" si="39"/>
        <v>0</v>
      </c>
      <c r="J1178" s="74">
        <f t="shared" si="39"/>
        <v>0</v>
      </c>
    </row>
    <row r="1179" spans="1:10">
      <c r="A1179" s="183"/>
      <c r="B1179" s="184"/>
      <c r="C1179" s="185"/>
      <c r="D1179" s="21"/>
      <c r="E1179" s="71" t="str">
        <f>IF(D1179&gt;0,IF((LEFT(D1179,2)=LEFT(Data!C$4,2)),"Intra","Inter"),"")</f>
        <v/>
      </c>
      <c r="F1179" s="23"/>
      <c r="G1179" s="176"/>
      <c r="H1179" s="74">
        <f t="shared" si="40"/>
        <v>0</v>
      </c>
      <c r="I1179" s="74">
        <f t="shared" si="39"/>
        <v>0</v>
      </c>
      <c r="J1179" s="74">
        <f t="shared" si="39"/>
        <v>0</v>
      </c>
    </row>
    <row r="1180" spans="1:10">
      <c r="A1180" s="183"/>
      <c r="B1180" s="184"/>
      <c r="C1180" s="185"/>
      <c r="D1180" s="21"/>
      <c r="E1180" s="71" t="str">
        <f>IF(D1180&gt;0,IF((LEFT(D1180,2)=LEFT(Data!C$4,2)),"Intra","Inter"),"")</f>
        <v/>
      </c>
      <c r="F1180" s="23"/>
      <c r="G1180" s="176"/>
      <c r="H1180" s="74">
        <f t="shared" si="40"/>
        <v>0</v>
      </c>
      <c r="I1180" s="74">
        <f t="shared" si="39"/>
        <v>0</v>
      </c>
      <c r="J1180" s="74">
        <f t="shared" si="39"/>
        <v>0</v>
      </c>
    </row>
    <row r="1181" spans="1:10">
      <c r="A1181" s="183"/>
      <c r="B1181" s="184"/>
      <c r="C1181" s="185"/>
      <c r="D1181" s="21"/>
      <c r="E1181" s="71" t="str">
        <f>IF(D1181&gt;0,IF((LEFT(D1181,2)=LEFT(Data!C$4,2)),"Intra","Inter"),"")</f>
        <v/>
      </c>
      <c r="F1181" s="23"/>
      <c r="G1181" s="176"/>
      <c r="H1181" s="74">
        <f t="shared" si="40"/>
        <v>0</v>
      </c>
      <c r="I1181" s="74">
        <f t="shared" si="39"/>
        <v>0</v>
      </c>
      <c r="J1181" s="74">
        <f t="shared" si="39"/>
        <v>0</v>
      </c>
    </row>
    <row r="1182" spans="1:10">
      <c r="A1182" s="183"/>
      <c r="B1182" s="184"/>
      <c r="C1182" s="185"/>
      <c r="D1182" s="21"/>
      <c r="E1182" s="71" t="str">
        <f>IF(D1182&gt;0,IF((LEFT(D1182,2)=LEFT(Data!C$4,2)),"Intra","Inter"),"")</f>
        <v/>
      </c>
      <c r="F1182" s="23"/>
      <c r="G1182" s="176"/>
      <c r="H1182" s="74">
        <f t="shared" si="40"/>
        <v>0</v>
      </c>
      <c r="I1182" s="74">
        <f t="shared" si="39"/>
        <v>0</v>
      </c>
      <c r="J1182" s="74">
        <f t="shared" si="39"/>
        <v>0</v>
      </c>
    </row>
    <row r="1183" spans="1:10">
      <c r="A1183" s="183"/>
      <c r="B1183" s="184"/>
      <c r="C1183" s="185"/>
      <c r="D1183" s="21"/>
      <c r="E1183" s="71" t="str">
        <f>IF(D1183&gt;0,IF((LEFT(D1183,2)=LEFT(Data!C$4,2)),"Intra","Inter"),"")</f>
        <v/>
      </c>
      <c r="F1183" s="23"/>
      <c r="G1183" s="176"/>
      <c r="H1183" s="74">
        <f t="shared" si="40"/>
        <v>0</v>
      </c>
      <c r="I1183" s="74">
        <f t="shared" si="39"/>
        <v>0</v>
      </c>
      <c r="J1183" s="74">
        <f t="shared" si="39"/>
        <v>0</v>
      </c>
    </row>
    <row r="1184" spans="1:10">
      <c r="A1184" s="183"/>
      <c r="B1184" s="184"/>
      <c r="C1184" s="185"/>
      <c r="D1184" s="21"/>
      <c r="E1184" s="71" t="str">
        <f>IF(D1184&gt;0,IF((LEFT(D1184,2)=LEFT(Data!C$4,2)),"Intra","Inter"),"")</f>
        <v/>
      </c>
      <c r="F1184" s="23"/>
      <c r="G1184" s="176"/>
      <c r="H1184" s="74">
        <f t="shared" si="40"/>
        <v>0</v>
      </c>
      <c r="I1184" s="74">
        <f t="shared" si="39"/>
        <v>0</v>
      </c>
      <c r="J1184" s="74">
        <f t="shared" si="39"/>
        <v>0</v>
      </c>
    </row>
    <row r="1185" spans="1:10">
      <c r="A1185" s="183"/>
      <c r="B1185" s="184"/>
      <c r="C1185" s="185"/>
      <c r="D1185" s="21"/>
      <c r="E1185" s="71" t="str">
        <f>IF(D1185&gt;0,IF((LEFT(D1185,2)=LEFT(Data!C$4,2)),"Intra","Inter"),"")</f>
        <v/>
      </c>
      <c r="F1185" s="23"/>
      <c r="G1185" s="176"/>
      <c r="H1185" s="74">
        <f t="shared" si="40"/>
        <v>0</v>
      </c>
      <c r="I1185" s="74">
        <f t="shared" si="39"/>
        <v>0</v>
      </c>
      <c r="J1185" s="74">
        <f t="shared" si="39"/>
        <v>0</v>
      </c>
    </row>
    <row r="1186" spans="1:10">
      <c r="A1186" s="183"/>
      <c r="B1186" s="184"/>
      <c r="C1186" s="185"/>
      <c r="D1186" s="21"/>
      <c r="E1186" s="71" t="str">
        <f>IF(D1186&gt;0,IF((LEFT(D1186,2)=LEFT(Data!C$4,2)),"Intra","Inter"),"")</f>
        <v/>
      </c>
      <c r="F1186" s="23"/>
      <c r="G1186" s="176"/>
      <c r="H1186" s="74">
        <f t="shared" si="40"/>
        <v>0</v>
      </c>
      <c r="I1186" s="74">
        <f t="shared" si="39"/>
        <v>0</v>
      </c>
      <c r="J1186" s="74">
        <f t="shared" si="39"/>
        <v>0</v>
      </c>
    </row>
    <row r="1187" spans="1:10">
      <c r="A1187" s="183"/>
      <c r="B1187" s="184"/>
      <c r="C1187" s="185"/>
      <c r="D1187" s="21"/>
      <c r="E1187" s="71" t="str">
        <f>IF(D1187&gt;0,IF((LEFT(D1187,2)=LEFT(Data!C$4,2)),"Intra","Inter"),"")</f>
        <v/>
      </c>
      <c r="F1187" s="23"/>
      <c r="G1187" s="176"/>
      <c r="H1187" s="74">
        <f t="shared" si="40"/>
        <v>0</v>
      </c>
      <c r="I1187" s="74">
        <f t="shared" si="39"/>
        <v>0</v>
      </c>
      <c r="J1187" s="74">
        <f t="shared" si="39"/>
        <v>0</v>
      </c>
    </row>
    <row r="1188" spans="1:10">
      <c r="A1188" s="183"/>
      <c r="B1188" s="184"/>
      <c r="C1188" s="185"/>
      <c r="D1188" s="21"/>
      <c r="E1188" s="71" t="str">
        <f>IF(D1188&gt;0,IF((LEFT(D1188,2)=LEFT(Data!C$4,2)),"Intra","Inter"),"")</f>
        <v/>
      </c>
      <c r="F1188" s="23"/>
      <c r="G1188" s="176"/>
      <c r="H1188" s="74">
        <f t="shared" si="40"/>
        <v>0</v>
      </c>
      <c r="I1188" s="74">
        <f t="shared" si="39"/>
        <v>0</v>
      </c>
      <c r="J1188" s="74">
        <f t="shared" si="39"/>
        <v>0</v>
      </c>
    </row>
    <row r="1189" spans="1:10">
      <c r="A1189" s="183"/>
      <c r="B1189" s="184"/>
      <c r="C1189" s="185"/>
      <c r="D1189" s="21"/>
      <c r="E1189" s="71" t="str">
        <f>IF(D1189&gt;0,IF((LEFT(D1189,2)=LEFT(Data!C$4,2)),"Intra","Inter"),"")</f>
        <v/>
      </c>
      <c r="F1189" s="23"/>
      <c r="G1189" s="176"/>
      <c r="H1189" s="74">
        <f t="shared" si="40"/>
        <v>0</v>
      </c>
      <c r="I1189" s="74">
        <f t="shared" si="39"/>
        <v>0</v>
      </c>
      <c r="J1189" s="74">
        <f t="shared" si="39"/>
        <v>0</v>
      </c>
    </row>
    <row r="1190" spans="1:10">
      <c r="A1190" s="183"/>
      <c r="B1190" s="184"/>
      <c r="C1190" s="185"/>
      <c r="D1190" s="21"/>
      <c r="E1190" s="71" t="str">
        <f>IF(D1190&gt;0,IF((LEFT(D1190,2)=LEFT(Data!C$4,2)),"Intra","Inter"),"")</f>
        <v/>
      </c>
      <c r="F1190" s="23"/>
      <c r="G1190" s="176"/>
      <c r="H1190" s="74">
        <f t="shared" si="40"/>
        <v>0</v>
      </c>
      <c r="I1190" s="74">
        <f t="shared" si="39"/>
        <v>0</v>
      </c>
      <c r="J1190" s="74">
        <f t="shared" si="39"/>
        <v>0</v>
      </c>
    </row>
    <row r="1191" spans="1:10">
      <c r="A1191" s="183"/>
      <c r="B1191" s="184"/>
      <c r="C1191" s="185"/>
      <c r="D1191" s="21"/>
      <c r="E1191" s="71" t="str">
        <f>IF(D1191&gt;0,IF((LEFT(D1191,2)=LEFT(Data!C$4,2)),"Intra","Inter"),"")</f>
        <v/>
      </c>
      <c r="F1191" s="23"/>
      <c r="G1191" s="176"/>
      <c r="H1191" s="74">
        <f t="shared" si="40"/>
        <v>0</v>
      </c>
      <c r="I1191" s="74">
        <f t="shared" si="39"/>
        <v>0</v>
      </c>
      <c r="J1191" s="74">
        <f t="shared" si="39"/>
        <v>0</v>
      </c>
    </row>
    <row r="1192" spans="1:10">
      <c r="A1192" s="183"/>
      <c r="B1192" s="184"/>
      <c r="C1192" s="185"/>
      <c r="D1192" s="21"/>
      <c r="E1192" s="71" t="str">
        <f>IF(D1192&gt;0,IF((LEFT(D1192,2)=LEFT(Data!C$4,2)),"Intra","Inter"),"")</f>
        <v/>
      </c>
      <c r="F1192" s="23"/>
      <c r="G1192" s="176"/>
      <c r="H1192" s="74">
        <f t="shared" si="40"/>
        <v>0</v>
      </c>
      <c r="I1192" s="74">
        <f t="shared" si="39"/>
        <v>0</v>
      </c>
      <c r="J1192" s="74">
        <f t="shared" si="39"/>
        <v>0</v>
      </c>
    </row>
    <row r="1193" spans="1:10">
      <c r="A1193" s="183"/>
      <c r="B1193" s="184"/>
      <c r="C1193" s="185"/>
      <c r="D1193" s="21"/>
      <c r="E1193" s="71" t="str">
        <f>IF(D1193&gt;0,IF((LEFT(D1193,2)=LEFT(Data!C$4,2)),"Intra","Inter"),"")</f>
        <v/>
      </c>
      <c r="F1193" s="23"/>
      <c r="G1193" s="176"/>
      <c r="H1193" s="74">
        <f t="shared" si="40"/>
        <v>0</v>
      </c>
      <c r="I1193" s="74">
        <f t="shared" si="39"/>
        <v>0</v>
      </c>
      <c r="J1193" s="74">
        <f t="shared" si="39"/>
        <v>0</v>
      </c>
    </row>
    <row r="1194" spans="1:10">
      <c r="A1194" s="183"/>
      <c r="B1194" s="184"/>
      <c r="C1194" s="185"/>
      <c r="D1194" s="21"/>
      <c r="E1194" s="71" t="str">
        <f>IF(D1194&gt;0,IF((LEFT(D1194,2)=LEFT(Data!C$4,2)),"Intra","Inter"),"")</f>
        <v/>
      </c>
      <c r="F1194" s="23"/>
      <c r="G1194" s="176"/>
      <c r="H1194" s="74">
        <f t="shared" si="40"/>
        <v>0</v>
      </c>
      <c r="I1194" s="74">
        <f t="shared" si="39"/>
        <v>0</v>
      </c>
      <c r="J1194" s="74">
        <f t="shared" si="39"/>
        <v>0</v>
      </c>
    </row>
    <row r="1195" spans="1:10">
      <c r="A1195" s="183"/>
      <c r="B1195" s="184"/>
      <c r="C1195" s="185"/>
      <c r="D1195" s="21"/>
      <c r="E1195" s="71" t="str">
        <f>IF(D1195&gt;0,IF((LEFT(D1195,2)=LEFT(Data!C$4,2)),"Intra","Inter"),"")</f>
        <v/>
      </c>
      <c r="F1195" s="23"/>
      <c r="G1195" s="176"/>
      <c r="H1195" s="74">
        <f t="shared" si="40"/>
        <v>0</v>
      </c>
      <c r="I1195" s="74">
        <f t="shared" si="39"/>
        <v>0</v>
      </c>
      <c r="J1195" s="74">
        <f t="shared" si="39"/>
        <v>0</v>
      </c>
    </row>
    <row r="1196" spans="1:10">
      <c r="A1196" s="183"/>
      <c r="B1196" s="184"/>
      <c r="C1196" s="185"/>
      <c r="D1196" s="21"/>
      <c r="E1196" s="71" t="str">
        <f>IF(D1196&gt;0,IF((LEFT(D1196,2)=LEFT(Data!C$4,2)),"Intra","Inter"),"")</f>
        <v/>
      </c>
      <c r="F1196" s="23"/>
      <c r="G1196" s="176"/>
      <c r="H1196" s="74">
        <f t="shared" si="40"/>
        <v>0</v>
      </c>
      <c r="I1196" s="74">
        <f t="shared" si="39"/>
        <v>0</v>
      </c>
      <c r="J1196" s="74">
        <f t="shared" si="39"/>
        <v>0</v>
      </c>
    </row>
    <row r="1197" spans="1:10">
      <c r="A1197" s="183"/>
      <c r="B1197" s="184"/>
      <c r="C1197" s="185"/>
      <c r="D1197" s="21"/>
      <c r="E1197" s="71" t="str">
        <f>IF(D1197&gt;0,IF((LEFT(D1197,2)=LEFT(Data!C$4,2)),"Intra","Inter"),"")</f>
        <v/>
      </c>
      <c r="F1197" s="23"/>
      <c r="G1197" s="176"/>
      <c r="H1197" s="74">
        <f t="shared" si="40"/>
        <v>0</v>
      </c>
      <c r="I1197" s="74">
        <f t="shared" si="39"/>
        <v>0</v>
      </c>
      <c r="J1197" s="74">
        <f t="shared" si="39"/>
        <v>0</v>
      </c>
    </row>
    <row r="1198" spans="1:10">
      <c r="A1198" s="183"/>
      <c r="B1198" s="184"/>
      <c r="C1198" s="185"/>
      <c r="D1198" s="21"/>
      <c r="E1198" s="71" t="str">
        <f>IF(D1198&gt;0,IF((LEFT(D1198,2)=LEFT(Data!C$4,2)),"Intra","Inter"),"")</f>
        <v/>
      </c>
      <c r="F1198" s="23"/>
      <c r="G1198" s="176"/>
      <c r="H1198" s="74">
        <f t="shared" si="40"/>
        <v>0</v>
      </c>
      <c r="I1198" s="74">
        <f t="shared" si="39"/>
        <v>0</v>
      </c>
      <c r="J1198" s="74">
        <f t="shared" si="39"/>
        <v>0</v>
      </c>
    </row>
    <row r="1199" spans="1:10">
      <c r="A1199" s="183"/>
      <c r="B1199" s="184"/>
      <c r="C1199" s="185"/>
      <c r="D1199" s="21"/>
      <c r="E1199" s="71" t="str">
        <f>IF(D1199&gt;0,IF((LEFT(D1199,2)=LEFT(Data!C$4,2)),"Intra","Inter"),"")</f>
        <v/>
      </c>
      <c r="F1199" s="23"/>
      <c r="G1199" s="176"/>
      <c r="H1199" s="74">
        <f t="shared" si="40"/>
        <v>0</v>
      </c>
      <c r="I1199" s="74">
        <f t="shared" si="39"/>
        <v>0</v>
      </c>
      <c r="J1199" s="74">
        <f t="shared" si="39"/>
        <v>0</v>
      </c>
    </row>
    <row r="1200" spans="1:10">
      <c r="A1200" s="183"/>
      <c r="B1200" s="184"/>
      <c r="C1200" s="185"/>
      <c r="D1200" s="21"/>
      <c r="E1200" s="71" t="str">
        <f>IF(D1200&gt;0,IF((LEFT(D1200,2)=LEFT(Data!C$4,2)),"Intra","Inter"),"")</f>
        <v/>
      </c>
      <c r="F1200" s="23"/>
      <c r="G1200" s="176"/>
      <c r="H1200" s="74">
        <f t="shared" si="40"/>
        <v>0</v>
      </c>
      <c r="I1200" s="74">
        <f t="shared" si="39"/>
        <v>0</v>
      </c>
      <c r="J1200" s="74">
        <f t="shared" si="39"/>
        <v>0</v>
      </c>
    </row>
    <row r="1201" spans="1:10">
      <c r="A1201" s="183"/>
      <c r="B1201" s="184"/>
      <c r="C1201" s="185"/>
      <c r="D1201" s="21"/>
      <c r="E1201" s="71" t="str">
        <f>IF(D1201&gt;0,IF((LEFT(D1201,2)=LEFT(Data!C$4,2)),"Intra","Inter"),"")</f>
        <v/>
      </c>
      <c r="F1201" s="23"/>
      <c r="G1201" s="176"/>
      <c r="H1201" s="74">
        <f t="shared" si="40"/>
        <v>0</v>
      </c>
      <c r="I1201" s="74">
        <f t="shared" si="39"/>
        <v>0</v>
      </c>
      <c r="J1201" s="74">
        <f t="shared" si="39"/>
        <v>0</v>
      </c>
    </row>
    <row r="1202" spans="1:10">
      <c r="A1202" s="183"/>
      <c r="B1202" s="184"/>
      <c r="C1202" s="185"/>
      <c r="D1202" s="21"/>
      <c r="E1202" s="71" t="str">
        <f>IF(D1202&gt;0,IF((LEFT(D1202,2)=LEFT(Data!C$4,2)),"Intra","Inter"),"")</f>
        <v/>
      </c>
      <c r="F1202" s="23"/>
      <c r="G1202" s="176"/>
      <c r="H1202" s="74">
        <f t="shared" si="40"/>
        <v>0</v>
      </c>
      <c r="I1202" s="74">
        <f t="shared" si="39"/>
        <v>0</v>
      </c>
      <c r="J1202" s="74">
        <f t="shared" si="39"/>
        <v>0</v>
      </c>
    </row>
    <row r="1203" spans="1:10">
      <c r="A1203" s="183"/>
      <c r="B1203" s="184"/>
      <c r="C1203" s="185"/>
      <c r="D1203" s="21"/>
      <c r="E1203" s="71" t="str">
        <f>IF(D1203&gt;0,IF((LEFT(D1203,2)=LEFT(Data!C$4,2)),"Intra","Inter"),"")</f>
        <v/>
      </c>
      <c r="F1203" s="23"/>
      <c r="G1203" s="176"/>
      <c r="H1203" s="74">
        <f t="shared" si="40"/>
        <v>0</v>
      </c>
      <c r="I1203" s="74">
        <f t="shared" si="39"/>
        <v>0</v>
      </c>
      <c r="J1203" s="74">
        <f t="shared" si="39"/>
        <v>0</v>
      </c>
    </row>
    <row r="1204" spans="1:10">
      <c r="A1204" s="183"/>
      <c r="B1204" s="184"/>
      <c r="C1204" s="185"/>
      <c r="D1204" s="21"/>
      <c r="E1204" s="71" t="str">
        <f>IF(D1204&gt;0,IF((LEFT(D1204,2)=LEFT(Data!C$4,2)),"Intra","Inter"),"")</f>
        <v/>
      </c>
      <c r="F1204" s="23"/>
      <c r="G1204" s="176"/>
      <c r="H1204" s="74">
        <f t="shared" si="40"/>
        <v>0</v>
      </c>
      <c r="I1204" s="74">
        <f t="shared" ref="I1204:J1267" si="41">IF($E1204="intra",IF($F1204&lt;&gt;"Exempt",IF($F1204&lt;&gt;"Non GST",($G1204*($F1204/2)),(0)),(0)),(0))</f>
        <v>0</v>
      </c>
      <c r="J1204" s="74">
        <f t="shared" si="41"/>
        <v>0</v>
      </c>
    </row>
    <row r="1205" spans="1:10">
      <c r="A1205" s="183"/>
      <c r="B1205" s="184"/>
      <c r="C1205" s="185"/>
      <c r="D1205" s="21"/>
      <c r="E1205" s="71" t="str">
        <f>IF(D1205&gt;0,IF((LEFT(D1205,2)=LEFT(Data!C$4,2)),"Intra","Inter"),"")</f>
        <v/>
      </c>
      <c r="F1205" s="23"/>
      <c r="G1205" s="176"/>
      <c r="H1205" s="74">
        <f t="shared" si="40"/>
        <v>0</v>
      </c>
      <c r="I1205" s="74">
        <f t="shared" si="41"/>
        <v>0</v>
      </c>
      <c r="J1205" s="74">
        <f t="shared" si="41"/>
        <v>0</v>
      </c>
    </row>
    <row r="1206" spans="1:10">
      <c r="A1206" s="183"/>
      <c r="B1206" s="184"/>
      <c r="C1206" s="185"/>
      <c r="D1206" s="21"/>
      <c r="E1206" s="71" t="str">
        <f>IF(D1206&gt;0,IF((LEFT(D1206,2)=LEFT(Data!C$4,2)),"Intra","Inter"),"")</f>
        <v/>
      </c>
      <c r="F1206" s="23"/>
      <c r="G1206" s="176"/>
      <c r="H1206" s="74">
        <f t="shared" si="40"/>
        <v>0</v>
      </c>
      <c r="I1206" s="74">
        <f t="shared" si="41"/>
        <v>0</v>
      </c>
      <c r="J1206" s="74">
        <f t="shared" si="41"/>
        <v>0</v>
      </c>
    </row>
    <row r="1207" spans="1:10">
      <c r="A1207" s="183"/>
      <c r="B1207" s="184"/>
      <c r="C1207" s="185"/>
      <c r="D1207" s="21"/>
      <c r="E1207" s="71" t="str">
        <f>IF(D1207&gt;0,IF((LEFT(D1207,2)=LEFT(Data!C$4,2)),"Intra","Inter"),"")</f>
        <v/>
      </c>
      <c r="F1207" s="23"/>
      <c r="G1207" s="176"/>
      <c r="H1207" s="74">
        <f t="shared" si="40"/>
        <v>0</v>
      </c>
      <c r="I1207" s="74">
        <f t="shared" si="41"/>
        <v>0</v>
      </c>
      <c r="J1207" s="74">
        <f t="shared" si="41"/>
        <v>0</v>
      </c>
    </row>
    <row r="1208" spans="1:10">
      <c r="A1208" s="183"/>
      <c r="B1208" s="184"/>
      <c r="C1208" s="185"/>
      <c r="D1208" s="21"/>
      <c r="E1208" s="71" t="str">
        <f>IF(D1208&gt;0,IF((LEFT(D1208,2)=LEFT(Data!C$4,2)),"Intra","Inter"),"")</f>
        <v/>
      </c>
      <c r="F1208" s="23"/>
      <c r="G1208" s="176"/>
      <c r="H1208" s="74">
        <f t="shared" si="40"/>
        <v>0</v>
      </c>
      <c r="I1208" s="74">
        <f t="shared" si="41"/>
        <v>0</v>
      </c>
      <c r="J1208" s="74">
        <f t="shared" si="41"/>
        <v>0</v>
      </c>
    </row>
    <row r="1209" spans="1:10">
      <c r="A1209" s="183"/>
      <c r="B1209" s="184"/>
      <c r="C1209" s="185"/>
      <c r="D1209" s="21"/>
      <c r="E1209" s="71" t="str">
        <f>IF(D1209&gt;0,IF((LEFT(D1209,2)=LEFT(Data!C$4,2)),"Intra","Inter"),"")</f>
        <v/>
      </c>
      <c r="F1209" s="23"/>
      <c r="G1209" s="176"/>
      <c r="H1209" s="74">
        <f t="shared" si="40"/>
        <v>0</v>
      </c>
      <c r="I1209" s="74">
        <f t="shared" si="41"/>
        <v>0</v>
      </c>
      <c r="J1209" s="74">
        <f t="shared" si="41"/>
        <v>0</v>
      </c>
    </row>
    <row r="1210" spans="1:10">
      <c r="A1210" s="183"/>
      <c r="B1210" s="184"/>
      <c r="C1210" s="185"/>
      <c r="D1210" s="21"/>
      <c r="E1210" s="71" t="str">
        <f>IF(D1210&gt;0,IF((LEFT(D1210,2)=LEFT(Data!C$4,2)),"Intra","Inter"),"")</f>
        <v/>
      </c>
      <c r="F1210" s="23"/>
      <c r="G1210" s="176"/>
      <c r="H1210" s="74">
        <f t="shared" si="40"/>
        <v>0</v>
      </c>
      <c r="I1210" s="74">
        <f t="shared" si="41"/>
        <v>0</v>
      </c>
      <c r="J1210" s="74">
        <f t="shared" si="41"/>
        <v>0</v>
      </c>
    </row>
    <row r="1211" spans="1:10">
      <c r="A1211" s="183"/>
      <c r="B1211" s="184"/>
      <c r="C1211" s="185"/>
      <c r="D1211" s="21"/>
      <c r="E1211" s="71" t="str">
        <f>IF(D1211&gt;0,IF((LEFT(D1211,2)=LEFT(Data!C$4,2)),"Intra","Inter"),"")</f>
        <v/>
      </c>
      <c r="F1211" s="23"/>
      <c r="G1211" s="176"/>
      <c r="H1211" s="74">
        <f t="shared" si="40"/>
        <v>0</v>
      </c>
      <c r="I1211" s="74">
        <f t="shared" si="41"/>
        <v>0</v>
      </c>
      <c r="J1211" s="74">
        <f t="shared" si="41"/>
        <v>0</v>
      </c>
    </row>
    <row r="1212" spans="1:10">
      <c r="A1212" s="183"/>
      <c r="B1212" s="184"/>
      <c r="C1212" s="185"/>
      <c r="D1212" s="21"/>
      <c r="E1212" s="71" t="str">
        <f>IF(D1212&gt;0,IF((LEFT(D1212,2)=LEFT(Data!C$4,2)),"Intra","Inter"),"")</f>
        <v/>
      </c>
      <c r="F1212" s="23"/>
      <c r="G1212" s="176"/>
      <c r="H1212" s="74">
        <f t="shared" si="40"/>
        <v>0</v>
      </c>
      <c r="I1212" s="74">
        <f t="shared" si="41"/>
        <v>0</v>
      </c>
      <c r="J1212" s="74">
        <f t="shared" si="41"/>
        <v>0</v>
      </c>
    </row>
    <row r="1213" spans="1:10">
      <c r="A1213" s="183"/>
      <c r="B1213" s="184"/>
      <c r="C1213" s="185"/>
      <c r="D1213" s="21"/>
      <c r="E1213" s="71" t="str">
        <f>IF(D1213&gt;0,IF((LEFT(D1213,2)=LEFT(Data!C$4,2)),"Intra","Inter"),"")</f>
        <v/>
      </c>
      <c r="F1213" s="23"/>
      <c r="G1213" s="176"/>
      <c r="H1213" s="74">
        <f t="shared" si="40"/>
        <v>0</v>
      </c>
      <c r="I1213" s="74">
        <f t="shared" si="41"/>
        <v>0</v>
      </c>
      <c r="J1213" s="74">
        <f t="shared" si="41"/>
        <v>0</v>
      </c>
    </row>
    <row r="1214" spans="1:10">
      <c r="A1214" s="183"/>
      <c r="B1214" s="184"/>
      <c r="C1214" s="185"/>
      <c r="D1214" s="21"/>
      <c r="E1214" s="71" t="str">
        <f>IF(D1214&gt;0,IF((LEFT(D1214,2)=LEFT(Data!C$4,2)),"Intra","Inter"),"")</f>
        <v/>
      </c>
      <c r="F1214" s="23"/>
      <c r="G1214" s="176"/>
      <c r="H1214" s="74">
        <f t="shared" si="40"/>
        <v>0</v>
      </c>
      <c r="I1214" s="74">
        <f t="shared" si="41"/>
        <v>0</v>
      </c>
      <c r="J1214" s="74">
        <f t="shared" si="41"/>
        <v>0</v>
      </c>
    </row>
    <row r="1215" spans="1:10">
      <c r="A1215" s="183"/>
      <c r="B1215" s="184"/>
      <c r="C1215" s="185"/>
      <c r="D1215" s="21"/>
      <c r="E1215" s="71" t="str">
        <f>IF(D1215&gt;0,IF((LEFT(D1215,2)=LEFT(Data!C$4,2)),"Intra","Inter"),"")</f>
        <v/>
      </c>
      <c r="F1215" s="23"/>
      <c r="G1215" s="176"/>
      <c r="H1215" s="74">
        <f t="shared" si="40"/>
        <v>0</v>
      </c>
      <c r="I1215" s="74">
        <f t="shared" si="41"/>
        <v>0</v>
      </c>
      <c r="J1215" s="74">
        <f t="shared" si="41"/>
        <v>0</v>
      </c>
    </row>
    <row r="1216" spans="1:10">
      <c r="A1216" s="183"/>
      <c r="B1216" s="184"/>
      <c r="C1216" s="185"/>
      <c r="D1216" s="21"/>
      <c r="E1216" s="71" t="str">
        <f>IF(D1216&gt;0,IF((LEFT(D1216,2)=LEFT(Data!C$4,2)),"Intra","Inter"),"")</f>
        <v/>
      </c>
      <c r="F1216" s="23"/>
      <c r="G1216" s="176"/>
      <c r="H1216" s="74">
        <f t="shared" si="40"/>
        <v>0</v>
      </c>
      <c r="I1216" s="74">
        <f t="shared" si="41"/>
        <v>0</v>
      </c>
      <c r="J1216" s="74">
        <f t="shared" si="41"/>
        <v>0</v>
      </c>
    </row>
    <row r="1217" spans="1:10">
      <c r="A1217" s="183"/>
      <c r="B1217" s="184"/>
      <c r="C1217" s="185"/>
      <c r="D1217" s="21"/>
      <c r="E1217" s="71" t="str">
        <f>IF(D1217&gt;0,IF((LEFT(D1217,2)=LEFT(Data!C$4,2)),"Intra","Inter"),"")</f>
        <v/>
      </c>
      <c r="F1217" s="23"/>
      <c r="G1217" s="176"/>
      <c r="H1217" s="74">
        <f t="shared" si="40"/>
        <v>0</v>
      </c>
      <c r="I1217" s="74">
        <f t="shared" si="41"/>
        <v>0</v>
      </c>
      <c r="J1217" s="74">
        <f t="shared" si="41"/>
        <v>0</v>
      </c>
    </row>
    <row r="1218" spans="1:10">
      <c r="A1218" s="183"/>
      <c r="B1218" s="184"/>
      <c r="C1218" s="185"/>
      <c r="D1218" s="21"/>
      <c r="E1218" s="71" t="str">
        <f>IF(D1218&gt;0,IF((LEFT(D1218,2)=LEFT(Data!C$4,2)),"Intra","Inter"),"")</f>
        <v/>
      </c>
      <c r="F1218" s="23"/>
      <c r="G1218" s="176"/>
      <c r="H1218" s="74">
        <f t="shared" si="40"/>
        <v>0</v>
      </c>
      <c r="I1218" s="74">
        <f t="shared" si="41"/>
        <v>0</v>
      </c>
      <c r="J1218" s="74">
        <f t="shared" si="41"/>
        <v>0</v>
      </c>
    </row>
    <row r="1219" spans="1:10">
      <c r="A1219" s="183"/>
      <c r="B1219" s="184"/>
      <c r="C1219" s="185"/>
      <c r="D1219" s="21"/>
      <c r="E1219" s="71" t="str">
        <f>IF(D1219&gt;0,IF((LEFT(D1219,2)=LEFT(Data!C$4,2)),"Intra","Inter"),"")</f>
        <v/>
      </c>
      <c r="F1219" s="23"/>
      <c r="G1219" s="176"/>
      <c r="H1219" s="74">
        <f t="shared" si="40"/>
        <v>0</v>
      </c>
      <c r="I1219" s="74">
        <f t="shared" si="41"/>
        <v>0</v>
      </c>
      <c r="J1219" s="74">
        <f t="shared" si="41"/>
        <v>0</v>
      </c>
    </row>
    <row r="1220" spans="1:10">
      <c r="A1220" s="183"/>
      <c r="B1220" s="184"/>
      <c r="C1220" s="185"/>
      <c r="D1220" s="21"/>
      <c r="E1220" s="71" t="str">
        <f>IF(D1220&gt;0,IF((LEFT(D1220,2)=LEFT(Data!C$4,2)),"Intra","Inter"),"")</f>
        <v/>
      </c>
      <c r="F1220" s="23"/>
      <c r="G1220" s="176"/>
      <c r="H1220" s="74">
        <f t="shared" si="40"/>
        <v>0</v>
      </c>
      <c r="I1220" s="74">
        <f t="shared" si="41"/>
        <v>0</v>
      </c>
      <c r="J1220" s="74">
        <f t="shared" si="41"/>
        <v>0</v>
      </c>
    </row>
    <row r="1221" spans="1:10">
      <c r="A1221" s="183"/>
      <c r="B1221" s="184"/>
      <c r="C1221" s="185"/>
      <c r="D1221" s="21"/>
      <c r="E1221" s="71" t="str">
        <f>IF(D1221&gt;0,IF((LEFT(D1221,2)=LEFT(Data!C$4,2)),"Intra","Inter"),"")</f>
        <v/>
      </c>
      <c r="F1221" s="23"/>
      <c r="G1221" s="176"/>
      <c r="H1221" s="74">
        <f t="shared" si="40"/>
        <v>0</v>
      </c>
      <c r="I1221" s="74">
        <f t="shared" si="41"/>
        <v>0</v>
      </c>
      <c r="J1221" s="74">
        <f t="shared" si="41"/>
        <v>0</v>
      </c>
    </row>
    <row r="1222" spans="1:10">
      <c r="A1222" s="183"/>
      <c r="B1222" s="184"/>
      <c r="C1222" s="185"/>
      <c r="D1222" s="21"/>
      <c r="E1222" s="71" t="str">
        <f>IF(D1222&gt;0,IF((LEFT(D1222,2)=LEFT(Data!C$4,2)),"Intra","Inter"),"")</f>
        <v/>
      </c>
      <c r="F1222" s="23"/>
      <c r="G1222" s="176"/>
      <c r="H1222" s="74">
        <f t="shared" si="40"/>
        <v>0</v>
      </c>
      <c r="I1222" s="74">
        <f t="shared" si="41"/>
        <v>0</v>
      </c>
      <c r="J1222" s="74">
        <f t="shared" si="41"/>
        <v>0</v>
      </c>
    </row>
    <row r="1223" spans="1:10">
      <c r="A1223" s="183"/>
      <c r="B1223" s="184"/>
      <c r="C1223" s="185"/>
      <c r="D1223" s="21"/>
      <c r="E1223" s="71" t="str">
        <f>IF(D1223&gt;0,IF((LEFT(D1223,2)=LEFT(Data!C$4,2)),"Intra","Inter"),"")</f>
        <v/>
      </c>
      <c r="F1223" s="23"/>
      <c r="G1223" s="176"/>
      <c r="H1223" s="74">
        <f t="shared" si="40"/>
        <v>0</v>
      </c>
      <c r="I1223" s="74">
        <f t="shared" si="41"/>
        <v>0</v>
      </c>
      <c r="J1223" s="74">
        <f t="shared" si="41"/>
        <v>0</v>
      </c>
    </row>
    <row r="1224" spans="1:10">
      <c r="A1224" s="183"/>
      <c r="B1224" s="184"/>
      <c r="C1224" s="185"/>
      <c r="D1224" s="21"/>
      <c r="E1224" s="71" t="str">
        <f>IF(D1224&gt;0,IF((LEFT(D1224,2)=LEFT(Data!C$4,2)),"Intra","Inter"),"")</f>
        <v/>
      </c>
      <c r="F1224" s="23"/>
      <c r="G1224" s="176"/>
      <c r="H1224" s="74">
        <f t="shared" si="40"/>
        <v>0</v>
      </c>
      <c r="I1224" s="74">
        <f t="shared" si="41"/>
        <v>0</v>
      </c>
      <c r="J1224" s="74">
        <f t="shared" si="41"/>
        <v>0</v>
      </c>
    </row>
    <row r="1225" spans="1:10">
      <c r="A1225" s="183"/>
      <c r="B1225" s="184"/>
      <c r="C1225" s="185"/>
      <c r="D1225" s="21"/>
      <c r="E1225" s="71" t="str">
        <f>IF(D1225&gt;0,IF((LEFT(D1225,2)=LEFT(Data!C$4,2)),"Intra","Inter"),"")</f>
        <v/>
      </c>
      <c r="F1225" s="23"/>
      <c r="G1225" s="176"/>
      <c r="H1225" s="74">
        <f t="shared" ref="H1225:H1288" si="42">IF($E1225="inter",IF($F1225&lt;&gt;"Exempt",IF($F1225&lt;&gt;"Non GST",($G1225*($F1225)),(0)),(0)),(0))</f>
        <v>0</v>
      </c>
      <c r="I1225" s="74">
        <f t="shared" si="41"/>
        <v>0</v>
      </c>
      <c r="J1225" s="74">
        <f t="shared" si="41"/>
        <v>0</v>
      </c>
    </row>
    <row r="1226" spans="1:10">
      <c r="A1226" s="183"/>
      <c r="B1226" s="184"/>
      <c r="C1226" s="185"/>
      <c r="D1226" s="21"/>
      <c r="E1226" s="71" t="str">
        <f>IF(D1226&gt;0,IF((LEFT(D1226,2)=LEFT(Data!C$4,2)),"Intra","Inter"),"")</f>
        <v/>
      </c>
      <c r="F1226" s="23"/>
      <c r="G1226" s="176"/>
      <c r="H1226" s="74">
        <f t="shared" si="42"/>
        <v>0</v>
      </c>
      <c r="I1226" s="74">
        <f t="shared" si="41"/>
        <v>0</v>
      </c>
      <c r="J1226" s="74">
        <f t="shared" si="41"/>
        <v>0</v>
      </c>
    </row>
    <row r="1227" spans="1:10">
      <c r="A1227" s="183"/>
      <c r="B1227" s="184"/>
      <c r="C1227" s="185"/>
      <c r="D1227" s="21"/>
      <c r="E1227" s="71" t="str">
        <f>IF(D1227&gt;0,IF((LEFT(D1227,2)=LEFT(Data!C$4,2)),"Intra","Inter"),"")</f>
        <v/>
      </c>
      <c r="F1227" s="23"/>
      <c r="G1227" s="176"/>
      <c r="H1227" s="74">
        <f t="shared" si="42"/>
        <v>0</v>
      </c>
      <c r="I1227" s="74">
        <f t="shared" si="41"/>
        <v>0</v>
      </c>
      <c r="J1227" s="74">
        <f t="shared" si="41"/>
        <v>0</v>
      </c>
    </row>
    <row r="1228" spans="1:10">
      <c r="A1228" s="183"/>
      <c r="B1228" s="184"/>
      <c r="C1228" s="185"/>
      <c r="D1228" s="21"/>
      <c r="E1228" s="71" t="str">
        <f>IF(D1228&gt;0,IF((LEFT(D1228,2)=LEFT(Data!C$4,2)),"Intra","Inter"),"")</f>
        <v/>
      </c>
      <c r="F1228" s="23"/>
      <c r="G1228" s="176"/>
      <c r="H1228" s="74">
        <f t="shared" si="42"/>
        <v>0</v>
      </c>
      <c r="I1228" s="74">
        <f t="shared" si="41"/>
        <v>0</v>
      </c>
      <c r="J1228" s="74">
        <f t="shared" si="41"/>
        <v>0</v>
      </c>
    </row>
    <row r="1229" spans="1:10">
      <c r="A1229" s="183"/>
      <c r="B1229" s="184"/>
      <c r="C1229" s="185"/>
      <c r="D1229" s="21"/>
      <c r="E1229" s="71" t="str">
        <f>IF(D1229&gt;0,IF((LEFT(D1229,2)=LEFT(Data!C$4,2)),"Intra","Inter"),"")</f>
        <v/>
      </c>
      <c r="F1229" s="23"/>
      <c r="G1229" s="176"/>
      <c r="H1229" s="74">
        <f t="shared" si="42"/>
        <v>0</v>
      </c>
      <c r="I1229" s="74">
        <f t="shared" si="41"/>
        <v>0</v>
      </c>
      <c r="J1229" s="74">
        <f t="shared" si="41"/>
        <v>0</v>
      </c>
    </row>
    <row r="1230" spans="1:10">
      <c r="A1230" s="183"/>
      <c r="B1230" s="184"/>
      <c r="C1230" s="185"/>
      <c r="D1230" s="21"/>
      <c r="E1230" s="71" t="str">
        <f>IF(D1230&gt;0,IF((LEFT(D1230,2)=LEFT(Data!C$4,2)),"Intra","Inter"),"")</f>
        <v/>
      </c>
      <c r="F1230" s="23"/>
      <c r="G1230" s="176"/>
      <c r="H1230" s="74">
        <f t="shared" si="42"/>
        <v>0</v>
      </c>
      <c r="I1230" s="74">
        <f t="shared" si="41"/>
        <v>0</v>
      </c>
      <c r="J1230" s="74">
        <f t="shared" si="41"/>
        <v>0</v>
      </c>
    </row>
    <row r="1231" spans="1:10">
      <c r="A1231" s="183"/>
      <c r="B1231" s="184"/>
      <c r="C1231" s="185"/>
      <c r="D1231" s="21"/>
      <c r="E1231" s="71" t="str">
        <f>IF(D1231&gt;0,IF((LEFT(D1231,2)=LEFT(Data!C$4,2)),"Intra","Inter"),"")</f>
        <v/>
      </c>
      <c r="F1231" s="23"/>
      <c r="G1231" s="176"/>
      <c r="H1231" s="74">
        <f t="shared" si="42"/>
        <v>0</v>
      </c>
      <c r="I1231" s="74">
        <f t="shared" si="41"/>
        <v>0</v>
      </c>
      <c r="J1231" s="74">
        <f t="shared" si="41"/>
        <v>0</v>
      </c>
    </row>
    <row r="1232" spans="1:10">
      <c r="A1232" s="183"/>
      <c r="B1232" s="184"/>
      <c r="C1232" s="185"/>
      <c r="D1232" s="21"/>
      <c r="E1232" s="71" t="str">
        <f>IF(D1232&gt;0,IF((LEFT(D1232,2)=LEFT(Data!C$4,2)),"Intra","Inter"),"")</f>
        <v/>
      </c>
      <c r="F1232" s="23"/>
      <c r="G1232" s="176"/>
      <c r="H1232" s="74">
        <f t="shared" si="42"/>
        <v>0</v>
      </c>
      <c r="I1232" s="74">
        <f t="shared" si="41"/>
        <v>0</v>
      </c>
      <c r="J1232" s="74">
        <f t="shared" si="41"/>
        <v>0</v>
      </c>
    </row>
    <row r="1233" spans="1:10">
      <c r="A1233" s="183"/>
      <c r="B1233" s="184"/>
      <c r="C1233" s="185"/>
      <c r="D1233" s="21"/>
      <c r="E1233" s="71" t="str">
        <f>IF(D1233&gt;0,IF((LEFT(D1233,2)=LEFT(Data!C$4,2)),"Intra","Inter"),"")</f>
        <v/>
      </c>
      <c r="F1233" s="23"/>
      <c r="G1233" s="176"/>
      <c r="H1233" s="74">
        <f t="shared" si="42"/>
        <v>0</v>
      </c>
      <c r="I1233" s="74">
        <f t="shared" si="41"/>
        <v>0</v>
      </c>
      <c r="J1233" s="74">
        <f t="shared" si="41"/>
        <v>0</v>
      </c>
    </row>
    <row r="1234" spans="1:10">
      <c r="A1234" s="183"/>
      <c r="B1234" s="184"/>
      <c r="C1234" s="185"/>
      <c r="D1234" s="21"/>
      <c r="E1234" s="71" t="str">
        <f>IF(D1234&gt;0,IF((LEFT(D1234,2)=LEFT(Data!C$4,2)),"Intra","Inter"),"")</f>
        <v/>
      </c>
      <c r="F1234" s="23"/>
      <c r="G1234" s="176"/>
      <c r="H1234" s="74">
        <f t="shared" si="42"/>
        <v>0</v>
      </c>
      <c r="I1234" s="74">
        <f t="shared" si="41"/>
        <v>0</v>
      </c>
      <c r="J1234" s="74">
        <f t="shared" si="41"/>
        <v>0</v>
      </c>
    </row>
    <row r="1235" spans="1:10">
      <c r="A1235" s="183"/>
      <c r="B1235" s="184"/>
      <c r="C1235" s="185"/>
      <c r="D1235" s="21"/>
      <c r="E1235" s="71" t="str">
        <f>IF(D1235&gt;0,IF((LEFT(D1235,2)=LEFT(Data!C$4,2)),"Intra","Inter"),"")</f>
        <v/>
      </c>
      <c r="F1235" s="23"/>
      <c r="G1235" s="176"/>
      <c r="H1235" s="74">
        <f t="shared" si="42"/>
        <v>0</v>
      </c>
      <c r="I1235" s="74">
        <f t="shared" si="41"/>
        <v>0</v>
      </c>
      <c r="J1235" s="74">
        <f t="shared" si="41"/>
        <v>0</v>
      </c>
    </row>
    <row r="1236" spans="1:10">
      <c r="A1236" s="183"/>
      <c r="B1236" s="184"/>
      <c r="C1236" s="185"/>
      <c r="D1236" s="21"/>
      <c r="E1236" s="71" t="str">
        <f>IF(D1236&gt;0,IF((LEFT(D1236,2)=LEFT(Data!C$4,2)),"Intra","Inter"),"")</f>
        <v/>
      </c>
      <c r="F1236" s="23"/>
      <c r="G1236" s="176"/>
      <c r="H1236" s="74">
        <f t="shared" si="42"/>
        <v>0</v>
      </c>
      <c r="I1236" s="74">
        <f t="shared" si="41"/>
        <v>0</v>
      </c>
      <c r="J1236" s="74">
        <f t="shared" si="41"/>
        <v>0</v>
      </c>
    </row>
    <row r="1237" spans="1:10">
      <c r="A1237" s="183"/>
      <c r="B1237" s="184"/>
      <c r="C1237" s="185"/>
      <c r="D1237" s="21"/>
      <c r="E1237" s="71" t="str">
        <f>IF(D1237&gt;0,IF((LEFT(D1237,2)=LEFT(Data!C$4,2)),"Intra","Inter"),"")</f>
        <v/>
      </c>
      <c r="F1237" s="23"/>
      <c r="G1237" s="176"/>
      <c r="H1237" s="74">
        <f t="shared" si="42"/>
        <v>0</v>
      </c>
      <c r="I1237" s="74">
        <f t="shared" si="41"/>
        <v>0</v>
      </c>
      <c r="J1237" s="74">
        <f t="shared" si="41"/>
        <v>0</v>
      </c>
    </row>
    <row r="1238" spans="1:10">
      <c r="A1238" s="183"/>
      <c r="B1238" s="184"/>
      <c r="C1238" s="185"/>
      <c r="D1238" s="21"/>
      <c r="E1238" s="71" t="str">
        <f>IF(D1238&gt;0,IF((LEFT(D1238,2)=LEFT(Data!C$4,2)),"Intra","Inter"),"")</f>
        <v/>
      </c>
      <c r="F1238" s="23"/>
      <c r="G1238" s="176"/>
      <c r="H1238" s="74">
        <f t="shared" si="42"/>
        <v>0</v>
      </c>
      <c r="I1238" s="74">
        <f t="shared" si="41"/>
        <v>0</v>
      </c>
      <c r="J1238" s="74">
        <f t="shared" si="41"/>
        <v>0</v>
      </c>
    </row>
    <row r="1239" spans="1:10">
      <c r="A1239" s="183"/>
      <c r="B1239" s="184"/>
      <c r="C1239" s="185"/>
      <c r="D1239" s="21"/>
      <c r="E1239" s="71" t="str">
        <f>IF(D1239&gt;0,IF((LEFT(D1239,2)=LEFT(Data!C$4,2)),"Intra","Inter"),"")</f>
        <v/>
      </c>
      <c r="F1239" s="23"/>
      <c r="G1239" s="176"/>
      <c r="H1239" s="74">
        <f t="shared" si="42"/>
        <v>0</v>
      </c>
      <c r="I1239" s="74">
        <f t="shared" si="41"/>
        <v>0</v>
      </c>
      <c r="J1239" s="74">
        <f t="shared" si="41"/>
        <v>0</v>
      </c>
    </row>
    <row r="1240" spans="1:10">
      <c r="A1240" s="183"/>
      <c r="B1240" s="184"/>
      <c r="C1240" s="185"/>
      <c r="D1240" s="21"/>
      <c r="E1240" s="71" t="str">
        <f>IF(D1240&gt;0,IF((LEFT(D1240,2)=LEFT(Data!C$4,2)),"Intra","Inter"),"")</f>
        <v/>
      </c>
      <c r="F1240" s="23"/>
      <c r="G1240" s="176"/>
      <c r="H1240" s="74">
        <f t="shared" si="42"/>
        <v>0</v>
      </c>
      <c r="I1240" s="74">
        <f t="shared" si="41"/>
        <v>0</v>
      </c>
      <c r="J1240" s="74">
        <f t="shared" si="41"/>
        <v>0</v>
      </c>
    </row>
    <row r="1241" spans="1:10">
      <c r="A1241" s="183"/>
      <c r="B1241" s="184"/>
      <c r="C1241" s="185"/>
      <c r="D1241" s="21"/>
      <c r="E1241" s="71" t="str">
        <f>IF(D1241&gt;0,IF((LEFT(D1241,2)=LEFT(Data!C$4,2)),"Intra","Inter"),"")</f>
        <v/>
      </c>
      <c r="F1241" s="23"/>
      <c r="G1241" s="176"/>
      <c r="H1241" s="74">
        <f t="shared" si="42"/>
        <v>0</v>
      </c>
      <c r="I1241" s="74">
        <f t="shared" si="41"/>
        <v>0</v>
      </c>
      <c r="J1241" s="74">
        <f t="shared" si="41"/>
        <v>0</v>
      </c>
    </row>
    <row r="1242" spans="1:10">
      <c r="A1242" s="183"/>
      <c r="B1242" s="184"/>
      <c r="C1242" s="185"/>
      <c r="D1242" s="21"/>
      <c r="E1242" s="71" t="str">
        <f>IF(D1242&gt;0,IF((LEFT(D1242,2)=LEFT(Data!C$4,2)),"Intra","Inter"),"")</f>
        <v/>
      </c>
      <c r="F1242" s="23"/>
      <c r="G1242" s="176"/>
      <c r="H1242" s="74">
        <f t="shared" si="42"/>
        <v>0</v>
      </c>
      <c r="I1242" s="74">
        <f t="shared" si="41"/>
        <v>0</v>
      </c>
      <c r="J1242" s="74">
        <f t="shared" si="41"/>
        <v>0</v>
      </c>
    </row>
    <row r="1243" spans="1:10">
      <c r="A1243" s="183"/>
      <c r="B1243" s="184"/>
      <c r="C1243" s="185"/>
      <c r="D1243" s="21"/>
      <c r="E1243" s="71" t="str">
        <f>IF(D1243&gt;0,IF((LEFT(D1243,2)=LEFT(Data!C$4,2)),"Intra","Inter"),"")</f>
        <v/>
      </c>
      <c r="F1243" s="23"/>
      <c r="G1243" s="176"/>
      <c r="H1243" s="74">
        <f t="shared" si="42"/>
        <v>0</v>
      </c>
      <c r="I1243" s="74">
        <f t="shared" si="41"/>
        <v>0</v>
      </c>
      <c r="J1243" s="74">
        <f t="shared" si="41"/>
        <v>0</v>
      </c>
    </row>
    <row r="1244" spans="1:10">
      <c r="A1244" s="183"/>
      <c r="B1244" s="184"/>
      <c r="C1244" s="185"/>
      <c r="D1244" s="21"/>
      <c r="E1244" s="71" t="str">
        <f>IF(D1244&gt;0,IF((LEFT(D1244,2)=LEFT(Data!C$4,2)),"Intra","Inter"),"")</f>
        <v/>
      </c>
      <c r="F1244" s="23"/>
      <c r="G1244" s="176"/>
      <c r="H1244" s="74">
        <f t="shared" si="42"/>
        <v>0</v>
      </c>
      <c r="I1244" s="74">
        <f t="shared" si="41"/>
        <v>0</v>
      </c>
      <c r="J1244" s="74">
        <f t="shared" si="41"/>
        <v>0</v>
      </c>
    </row>
    <row r="1245" spans="1:10">
      <c r="A1245" s="183"/>
      <c r="B1245" s="184"/>
      <c r="C1245" s="185"/>
      <c r="D1245" s="21"/>
      <c r="E1245" s="71" t="str">
        <f>IF(D1245&gt;0,IF((LEFT(D1245,2)=LEFT(Data!C$4,2)),"Intra","Inter"),"")</f>
        <v/>
      </c>
      <c r="F1245" s="23"/>
      <c r="G1245" s="176"/>
      <c r="H1245" s="74">
        <f t="shared" si="42"/>
        <v>0</v>
      </c>
      <c r="I1245" s="74">
        <f t="shared" si="41"/>
        <v>0</v>
      </c>
      <c r="J1245" s="74">
        <f t="shared" si="41"/>
        <v>0</v>
      </c>
    </row>
    <row r="1246" spans="1:10">
      <c r="A1246" s="183"/>
      <c r="B1246" s="184"/>
      <c r="C1246" s="185"/>
      <c r="D1246" s="21"/>
      <c r="E1246" s="71" t="str">
        <f>IF(D1246&gt;0,IF((LEFT(D1246,2)=LEFT(Data!C$4,2)),"Intra","Inter"),"")</f>
        <v/>
      </c>
      <c r="F1246" s="23"/>
      <c r="G1246" s="176"/>
      <c r="H1246" s="74">
        <f t="shared" si="42"/>
        <v>0</v>
      </c>
      <c r="I1246" s="74">
        <f t="shared" si="41"/>
        <v>0</v>
      </c>
      <c r="J1246" s="74">
        <f t="shared" si="41"/>
        <v>0</v>
      </c>
    </row>
    <row r="1247" spans="1:10">
      <c r="A1247" s="183"/>
      <c r="B1247" s="184"/>
      <c r="C1247" s="185"/>
      <c r="D1247" s="21"/>
      <c r="E1247" s="71" t="str">
        <f>IF(D1247&gt;0,IF((LEFT(D1247,2)=LEFT(Data!C$4,2)),"Intra","Inter"),"")</f>
        <v/>
      </c>
      <c r="F1247" s="23"/>
      <c r="G1247" s="176"/>
      <c r="H1247" s="74">
        <f t="shared" si="42"/>
        <v>0</v>
      </c>
      <c r="I1247" s="74">
        <f t="shared" si="41"/>
        <v>0</v>
      </c>
      <c r="J1247" s="74">
        <f t="shared" si="41"/>
        <v>0</v>
      </c>
    </row>
    <row r="1248" spans="1:10">
      <c r="A1248" s="183"/>
      <c r="B1248" s="184"/>
      <c r="C1248" s="185"/>
      <c r="D1248" s="21"/>
      <c r="E1248" s="71" t="str">
        <f>IF(D1248&gt;0,IF((LEFT(D1248,2)=LEFT(Data!C$4,2)),"Intra","Inter"),"")</f>
        <v/>
      </c>
      <c r="F1248" s="23"/>
      <c r="G1248" s="176"/>
      <c r="H1248" s="74">
        <f t="shared" si="42"/>
        <v>0</v>
      </c>
      <c r="I1248" s="74">
        <f t="shared" si="41"/>
        <v>0</v>
      </c>
      <c r="J1248" s="74">
        <f t="shared" si="41"/>
        <v>0</v>
      </c>
    </row>
    <row r="1249" spans="1:10">
      <c r="A1249" s="183"/>
      <c r="B1249" s="184"/>
      <c r="C1249" s="185"/>
      <c r="D1249" s="21"/>
      <c r="E1249" s="71" t="str">
        <f>IF(D1249&gt;0,IF((LEFT(D1249,2)=LEFT(Data!C$4,2)),"Intra","Inter"),"")</f>
        <v/>
      </c>
      <c r="F1249" s="23"/>
      <c r="G1249" s="176"/>
      <c r="H1249" s="74">
        <f t="shared" si="42"/>
        <v>0</v>
      </c>
      <c r="I1249" s="74">
        <f t="shared" si="41"/>
        <v>0</v>
      </c>
      <c r="J1249" s="74">
        <f t="shared" si="41"/>
        <v>0</v>
      </c>
    </row>
    <row r="1250" spans="1:10">
      <c r="A1250" s="183"/>
      <c r="B1250" s="184"/>
      <c r="C1250" s="185"/>
      <c r="D1250" s="21"/>
      <c r="E1250" s="71" t="str">
        <f>IF(D1250&gt;0,IF((LEFT(D1250,2)=LEFT(Data!C$4,2)),"Intra","Inter"),"")</f>
        <v/>
      </c>
      <c r="F1250" s="23"/>
      <c r="G1250" s="176"/>
      <c r="H1250" s="74">
        <f t="shared" si="42"/>
        <v>0</v>
      </c>
      <c r="I1250" s="74">
        <f t="shared" si="41"/>
        <v>0</v>
      </c>
      <c r="J1250" s="74">
        <f t="shared" si="41"/>
        <v>0</v>
      </c>
    </row>
    <row r="1251" spans="1:10">
      <c r="A1251" s="183"/>
      <c r="B1251" s="184"/>
      <c r="C1251" s="185"/>
      <c r="D1251" s="21"/>
      <c r="E1251" s="71" t="str">
        <f>IF(D1251&gt;0,IF((LEFT(D1251,2)=LEFT(Data!C$4,2)),"Intra","Inter"),"")</f>
        <v/>
      </c>
      <c r="F1251" s="23"/>
      <c r="G1251" s="176"/>
      <c r="H1251" s="74">
        <f t="shared" si="42"/>
        <v>0</v>
      </c>
      <c r="I1251" s="74">
        <f t="shared" si="41"/>
        <v>0</v>
      </c>
      <c r="J1251" s="74">
        <f t="shared" si="41"/>
        <v>0</v>
      </c>
    </row>
    <row r="1252" spans="1:10">
      <c r="A1252" s="183"/>
      <c r="B1252" s="184"/>
      <c r="C1252" s="185"/>
      <c r="D1252" s="21"/>
      <c r="E1252" s="71" t="str">
        <f>IF(D1252&gt;0,IF((LEFT(D1252,2)=LEFT(Data!C$4,2)),"Intra","Inter"),"")</f>
        <v/>
      </c>
      <c r="F1252" s="23"/>
      <c r="G1252" s="176"/>
      <c r="H1252" s="74">
        <f t="shared" si="42"/>
        <v>0</v>
      </c>
      <c r="I1252" s="74">
        <f t="shared" si="41"/>
        <v>0</v>
      </c>
      <c r="J1252" s="74">
        <f t="shared" si="41"/>
        <v>0</v>
      </c>
    </row>
    <row r="1253" spans="1:10">
      <c r="A1253" s="183"/>
      <c r="B1253" s="184"/>
      <c r="C1253" s="185"/>
      <c r="D1253" s="21"/>
      <c r="E1253" s="71" t="str">
        <f>IF(D1253&gt;0,IF((LEFT(D1253,2)=LEFT(Data!C$4,2)),"Intra","Inter"),"")</f>
        <v/>
      </c>
      <c r="F1253" s="23"/>
      <c r="G1253" s="176"/>
      <c r="H1253" s="74">
        <f t="shared" si="42"/>
        <v>0</v>
      </c>
      <c r="I1253" s="74">
        <f t="shared" si="41"/>
        <v>0</v>
      </c>
      <c r="J1253" s="74">
        <f t="shared" si="41"/>
        <v>0</v>
      </c>
    </row>
    <row r="1254" spans="1:10">
      <c r="A1254" s="183"/>
      <c r="B1254" s="184"/>
      <c r="C1254" s="185"/>
      <c r="D1254" s="21"/>
      <c r="E1254" s="71" t="str">
        <f>IF(D1254&gt;0,IF((LEFT(D1254,2)=LEFT(Data!C$4,2)),"Intra","Inter"),"")</f>
        <v/>
      </c>
      <c r="F1254" s="23"/>
      <c r="G1254" s="176"/>
      <c r="H1254" s="74">
        <f t="shared" si="42"/>
        <v>0</v>
      </c>
      <c r="I1254" s="74">
        <f t="shared" si="41"/>
        <v>0</v>
      </c>
      <c r="J1254" s="74">
        <f t="shared" si="41"/>
        <v>0</v>
      </c>
    </row>
    <row r="1255" spans="1:10">
      <c r="A1255" s="183"/>
      <c r="B1255" s="184"/>
      <c r="C1255" s="185"/>
      <c r="D1255" s="21"/>
      <c r="E1255" s="71" t="str">
        <f>IF(D1255&gt;0,IF((LEFT(D1255,2)=LEFT(Data!C$4,2)),"Intra","Inter"),"")</f>
        <v/>
      </c>
      <c r="F1255" s="23"/>
      <c r="G1255" s="176"/>
      <c r="H1255" s="74">
        <f t="shared" si="42"/>
        <v>0</v>
      </c>
      <c r="I1255" s="74">
        <f t="shared" si="41"/>
        <v>0</v>
      </c>
      <c r="J1255" s="74">
        <f t="shared" si="41"/>
        <v>0</v>
      </c>
    </row>
    <row r="1256" spans="1:10">
      <c r="A1256" s="183"/>
      <c r="B1256" s="184"/>
      <c r="C1256" s="185"/>
      <c r="D1256" s="21"/>
      <c r="E1256" s="71" t="str">
        <f>IF(D1256&gt;0,IF((LEFT(D1256,2)=LEFT(Data!C$4,2)),"Intra","Inter"),"")</f>
        <v/>
      </c>
      <c r="F1256" s="23"/>
      <c r="G1256" s="176"/>
      <c r="H1256" s="74">
        <f t="shared" si="42"/>
        <v>0</v>
      </c>
      <c r="I1256" s="74">
        <f t="shared" si="41"/>
        <v>0</v>
      </c>
      <c r="J1256" s="74">
        <f t="shared" si="41"/>
        <v>0</v>
      </c>
    </row>
    <row r="1257" spans="1:10">
      <c r="A1257" s="183"/>
      <c r="B1257" s="184"/>
      <c r="C1257" s="185"/>
      <c r="D1257" s="21"/>
      <c r="E1257" s="71" t="str">
        <f>IF(D1257&gt;0,IF((LEFT(D1257,2)=LEFT(Data!C$4,2)),"Intra","Inter"),"")</f>
        <v/>
      </c>
      <c r="F1257" s="23"/>
      <c r="G1257" s="176"/>
      <c r="H1257" s="74">
        <f t="shared" si="42"/>
        <v>0</v>
      </c>
      <c r="I1257" s="74">
        <f t="shared" si="41"/>
        <v>0</v>
      </c>
      <c r="J1257" s="74">
        <f t="shared" si="41"/>
        <v>0</v>
      </c>
    </row>
    <row r="1258" spans="1:10">
      <c r="A1258" s="183"/>
      <c r="B1258" s="184"/>
      <c r="C1258" s="185"/>
      <c r="D1258" s="21"/>
      <c r="E1258" s="71" t="str">
        <f>IF(D1258&gt;0,IF((LEFT(D1258,2)=LEFT(Data!C$4,2)),"Intra","Inter"),"")</f>
        <v/>
      </c>
      <c r="F1258" s="23"/>
      <c r="G1258" s="176"/>
      <c r="H1258" s="74">
        <f t="shared" si="42"/>
        <v>0</v>
      </c>
      <c r="I1258" s="74">
        <f t="shared" si="41"/>
        <v>0</v>
      </c>
      <c r="J1258" s="74">
        <f t="shared" si="41"/>
        <v>0</v>
      </c>
    </row>
    <row r="1259" spans="1:10">
      <c r="A1259" s="183"/>
      <c r="B1259" s="184"/>
      <c r="C1259" s="185"/>
      <c r="D1259" s="21"/>
      <c r="E1259" s="71" t="str">
        <f>IF(D1259&gt;0,IF((LEFT(D1259,2)=LEFT(Data!C$4,2)),"Intra","Inter"),"")</f>
        <v/>
      </c>
      <c r="F1259" s="23"/>
      <c r="G1259" s="176"/>
      <c r="H1259" s="74">
        <f t="shared" si="42"/>
        <v>0</v>
      </c>
      <c r="I1259" s="74">
        <f t="shared" si="41"/>
        <v>0</v>
      </c>
      <c r="J1259" s="74">
        <f t="shared" si="41"/>
        <v>0</v>
      </c>
    </row>
    <row r="1260" spans="1:10">
      <c r="A1260" s="183"/>
      <c r="B1260" s="184"/>
      <c r="C1260" s="185"/>
      <c r="D1260" s="21"/>
      <c r="E1260" s="71" t="str">
        <f>IF(D1260&gt;0,IF((LEFT(D1260,2)=LEFT(Data!C$4,2)),"Intra","Inter"),"")</f>
        <v/>
      </c>
      <c r="F1260" s="23"/>
      <c r="G1260" s="176"/>
      <c r="H1260" s="74">
        <f t="shared" si="42"/>
        <v>0</v>
      </c>
      <c r="I1260" s="74">
        <f t="shared" si="41"/>
        <v>0</v>
      </c>
      <c r="J1260" s="74">
        <f t="shared" si="41"/>
        <v>0</v>
      </c>
    </row>
    <row r="1261" spans="1:10">
      <c r="A1261" s="183"/>
      <c r="B1261" s="184"/>
      <c r="C1261" s="185"/>
      <c r="D1261" s="21"/>
      <c r="E1261" s="71" t="str">
        <f>IF(D1261&gt;0,IF((LEFT(D1261,2)=LEFT(Data!C$4,2)),"Intra","Inter"),"")</f>
        <v/>
      </c>
      <c r="F1261" s="23"/>
      <c r="G1261" s="176"/>
      <c r="H1261" s="74">
        <f t="shared" si="42"/>
        <v>0</v>
      </c>
      <c r="I1261" s="74">
        <f t="shared" si="41"/>
        <v>0</v>
      </c>
      <c r="J1261" s="74">
        <f t="shared" si="41"/>
        <v>0</v>
      </c>
    </row>
    <row r="1262" spans="1:10">
      <c r="A1262" s="183"/>
      <c r="B1262" s="184"/>
      <c r="C1262" s="185"/>
      <c r="D1262" s="21"/>
      <c r="E1262" s="71" t="str">
        <f>IF(D1262&gt;0,IF((LEFT(D1262,2)=LEFT(Data!C$4,2)),"Intra","Inter"),"")</f>
        <v/>
      </c>
      <c r="F1262" s="23"/>
      <c r="G1262" s="176"/>
      <c r="H1262" s="74">
        <f t="shared" si="42"/>
        <v>0</v>
      </c>
      <c r="I1262" s="74">
        <f t="shared" si="41"/>
        <v>0</v>
      </c>
      <c r="J1262" s="74">
        <f t="shared" si="41"/>
        <v>0</v>
      </c>
    </row>
    <row r="1263" spans="1:10">
      <c r="A1263" s="183"/>
      <c r="B1263" s="184"/>
      <c r="C1263" s="185"/>
      <c r="D1263" s="21"/>
      <c r="E1263" s="71" t="str">
        <f>IF(D1263&gt;0,IF((LEFT(D1263,2)=LEFT(Data!C$4,2)),"Intra","Inter"),"")</f>
        <v/>
      </c>
      <c r="F1263" s="23"/>
      <c r="G1263" s="176"/>
      <c r="H1263" s="74">
        <f t="shared" si="42"/>
        <v>0</v>
      </c>
      <c r="I1263" s="74">
        <f t="shared" si="41"/>
        <v>0</v>
      </c>
      <c r="J1263" s="74">
        <f t="shared" si="41"/>
        <v>0</v>
      </c>
    </row>
    <row r="1264" spans="1:10">
      <c r="A1264" s="183"/>
      <c r="B1264" s="184"/>
      <c r="C1264" s="185"/>
      <c r="D1264" s="21"/>
      <c r="E1264" s="71" t="str">
        <f>IF(D1264&gt;0,IF((LEFT(D1264,2)=LEFT(Data!C$4,2)),"Intra","Inter"),"")</f>
        <v/>
      </c>
      <c r="F1264" s="23"/>
      <c r="G1264" s="176"/>
      <c r="H1264" s="74">
        <f t="shared" si="42"/>
        <v>0</v>
      </c>
      <c r="I1264" s="74">
        <f t="shared" si="41"/>
        <v>0</v>
      </c>
      <c r="J1264" s="74">
        <f t="shared" si="41"/>
        <v>0</v>
      </c>
    </row>
    <row r="1265" spans="1:10">
      <c r="A1265" s="183"/>
      <c r="B1265" s="184"/>
      <c r="C1265" s="185"/>
      <c r="D1265" s="21"/>
      <c r="E1265" s="71" t="str">
        <f>IF(D1265&gt;0,IF((LEFT(D1265,2)=LEFT(Data!C$4,2)),"Intra","Inter"),"")</f>
        <v/>
      </c>
      <c r="F1265" s="23"/>
      <c r="G1265" s="176"/>
      <c r="H1265" s="74">
        <f t="shared" si="42"/>
        <v>0</v>
      </c>
      <c r="I1265" s="74">
        <f t="shared" si="41"/>
        <v>0</v>
      </c>
      <c r="J1265" s="74">
        <f t="shared" si="41"/>
        <v>0</v>
      </c>
    </row>
    <row r="1266" spans="1:10">
      <c r="A1266" s="183"/>
      <c r="B1266" s="184"/>
      <c r="C1266" s="185"/>
      <c r="D1266" s="21"/>
      <c r="E1266" s="71" t="str">
        <f>IF(D1266&gt;0,IF((LEFT(D1266,2)=LEFT(Data!C$4,2)),"Intra","Inter"),"")</f>
        <v/>
      </c>
      <c r="F1266" s="23"/>
      <c r="G1266" s="176"/>
      <c r="H1266" s="74">
        <f t="shared" si="42"/>
        <v>0</v>
      </c>
      <c r="I1266" s="74">
        <f t="shared" si="41"/>
        <v>0</v>
      </c>
      <c r="J1266" s="74">
        <f t="shared" si="41"/>
        <v>0</v>
      </c>
    </row>
    <row r="1267" spans="1:10">
      <c r="A1267" s="183"/>
      <c r="B1267" s="184"/>
      <c r="C1267" s="185"/>
      <c r="D1267" s="21"/>
      <c r="E1267" s="71" t="str">
        <f>IF(D1267&gt;0,IF((LEFT(D1267,2)=LEFT(Data!C$4,2)),"Intra","Inter"),"")</f>
        <v/>
      </c>
      <c r="F1267" s="23"/>
      <c r="G1267" s="176"/>
      <c r="H1267" s="74">
        <f t="shared" si="42"/>
        <v>0</v>
      </c>
      <c r="I1267" s="74">
        <f t="shared" si="41"/>
        <v>0</v>
      </c>
      <c r="J1267" s="74">
        <f t="shared" si="41"/>
        <v>0</v>
      </c>
    </row>
    <row r="1268" spans="1:10">
      <c r="A1268" s="183"/>
      <c r="B1268" s="184"/>
      <c r="C1268" s="185"/>
      <c r="D1268" s="21"/>
      <c r="E1268" s="71" t="str">
        <f>IF(D1268&gt;0,IF((LEFT(D1268,2)=LEFT(Data!C$4,2)),"Intra","Inter"),"")</f>
        <v/>
      </c>
      <c r="F1268" s="23"/>
      <c r="G1268" s="176"/>
      <c r="H1268" s="74">
        <f t="shared" si="42"/>
        <v>0</v>
      </c>
      <c r="I1268" s="74">
        <f t="shared" ref="I1268:J1331" si="43">IF($E1268="intra",IF($F1268&lt;&gt;"Exempt",IF($F1268&lt;&gt;"Non GST",($G1268*($F1268/2)),(0)),(0)),(0))</f>
        <v>0</v>
      </c>
      <c r="J1268" s="74">
        <f t="shared" si="43"/>
        <v>0</v>
      </c>
    </row>
    <row r="1269" spans="1:10">
      <c r="A1269" s="183"/>
      <c r="B1269" s="184"/>
      <c r="C1269" s="185"/>
      <c r="D1269" s="21"/>
      <c r="E1269" s="71" t="str">
        <f>IF(D1269&gt;0,IF((LEFT(D1269,2)=LEFT(Data!C$4,2)),"Intra","Inter"),"")</f>
        <v/>
      </c>
      <c r="F1269" s="23"/>
      <c r="G1269" s="176"/>
      <c r="H1269" s="74">
        <f t="shared" si="42"/>
        <v>0</v>
      </c>
      <c r="I1269" s="74">
        <f t="shared" si="43"/>
        <v>0</v>
      </c>
      <c r="J1269" s="74">
        <f t="shared" si="43"/>
        <v>0</v>
      </c>
    </row>
    <row r="1270" spans="1:10">
      <c r="A1270" s="183"/>
      <c r="B1270" s="184"/>
      <c r="C1270" s="185"/>
      <c r="D1270" s="21"/>
      <c r="E1270" s="71" t="str">
        <f>IF(D1270&gt;0,IF((LEFT(D1270,2)=LEFT(Data!C$4,2)),"Intra","Inter"),"")</f>
        <v/>
      </c>
      <c r="F1270" s="23"/>
      <c r="G1270" s="176"/>
      <c r="H1270" s="74">
        <f t="shared" si="42"/>
        <v>0</v>
      </c>
      <c r="I1270" s="74">
        <f t="shared" si="43"/>
        <v>0</v>
      </c>
      <c r="J1270" s="74">
        <f t="shared" si="43"/>
        <v>0</v>
      </c>
    </row>
    <row r="1271" spans="1:10">
      <c r="A1271" s="183"/>
      <c r="B1271" s="184"/>
      <c r="C1271" s="185"/>
      <c r="D1271" s="21"/>
      <c r="E1271" s="71" t="str">
        <f>IF(D1271&gt;0,IF((LEFT(D1271,2)=LEFT(Data!C$4,2)),"Intra","Inter"),"")</f>
        <v/>
      </c>
      <c r="F1271" s="23"/>
      <c r="G1271" s="176"/>
      <c r="H1271" s="74">
        <f t="shared" si="42"/>
        <v>0</v>
      </c>
      <c r="I1271" s="74">
        <f t="shared" si="43"/>
        <v>0</v>
      </c>
      <c r="J1271" s="74">
        <f t="shared" si="43"/>
        <v>0</v>
      </c>
    </row>
    <row r="1272" spans="1:10">
      <c r="A1272" s="183"/>
      <c r="B1272" s="184"/>
      <c r="C1272" s="185"/>
      <c r="D1272" s="21"/>
      <c r="E1272" s="71" t="str">
        <f>IF(D1272&gt;0,IF((LEFT(D1272,2)=LEFT(Data!C$4,2)),"Intra","Inter"),"")</f>
        <v/>
      </c>
      <c r="F1272" s="23"/>
      <c r="G1272" s="176"/>
      <c r="H1272" s="74">
        <f t="shared" si="42"/>
        <v>0</v>
      </c>
      <c r="I1272" s="74">
        <f t="shared" si="43"/>
        <v>0</v>
      </c>
      <c r="J1272" s="74">
        <f t="shared" si="43"/>
        <v>0</v>
      </c>
    </row>
    <row r="1273" spans="1:10">
      <c r="A1273" s="183"/>
      <c r="B1273" s="184"/>
      <c r="C1273" s="185"/>
      <c r="D1273" s="21"/>
      <c r="E1273" s="71" t="str">
        <f>IF(D1273&gt;0,IF((LEFT(D1273,2)=LEFT(Data!C$4,2)),"Intra","Inter"),"")</f>
        <v/>
      </c>
      <c r="F1273" s="23"/>
      <c r="G1273" s="176"/>
      <c r="H1273" s="74">
        <f t="shared" si="42"/>
        <v>0</v>
      </c>
      <c r="I1273" s="74">
        <f t="shared" si="43"/>
        <v>0</v>
      </c>
      <c r="J1273" s="74">
        <f t="shared" si="43"/>
        <v>0</v>
      </c>
    </row>
    <row r="1274" spans="1:10">
      <c r="A1274" s="183"/>
      <c r="B1274" s="184"/>
      <c r="C1274" s="185"/>
      <c r="D1274" s="21"/>
      <c r="E1274" s="71" t="str">
        <f>IF(D1274&gt;0,IF((LEFT(D1274,2)=LEFT(Data!C$4,2)),"Intra","Inter"),"")</f>
        <v/>
      </c>
      <c r="F1274" s="23"/>
      <c r="G1274" s="176"/>
      <c r="H1274" s="74">
        <f t="shared" si="42"/>
        <v>0</v>
      </c>
      <c r="I1274" s="74">
        <f t="shared" si="43"/>
        <v>0</v>
      </c>
      <c r="J1274" s="74">
        <f t="shared" si="43"/>
        <v>0</v>
      </c>
    </row>
    <row r="1275" spans="1:10">
      <c r="A1275" s="183"/>
      <c r="B1275" s="184"/>
      <c r="C1275" s="185"/>
      <c r="D1275" s="21"/>
      <c r="E1275" s="71" t="str">
        <f>IF(D1275&gt;0,IF((LEFT(D1275,2)=LEFT(Data!C$4,2)),"Intra","Inter"),"")</f>
        <v/>
      </c>
      <c r="F1275" s="23"/>
      <c r="G1275" s="176"/>
      <c r="H1275" s="74">
        <f t="shared" si="42"/>
        <v>0</v>
      </c>
      <c r="I1275" s="74">
        <f t="shared" si="43"/>
        <v>0</v>
      </c>
      <c r="J1275" s="74">
        <f t="shared" si="43"/>
        <v>0</v>
      </c>
    </row>
    <row r="1276" spans="1:10">
      <c r="A1276" s="183"/>
      <c r="B1276" s="184"/>
      <c r="C1276" s="185"/>
      <c r="D1276" s="21"/>
      <c r="E1276" s="71" t="str">
        <f>IF(D1276&gt;0,IF((LEFT(D1276,2)=LEFT(Data!C$4,2)),"Intra","Inter"),"")</f>
        <v/>
      </c>
      <c r="F1276" s="23"/>
      <c r="G1276" s="176"/>
      <c r="H1276" s="74">
        <f t="shared" si="42"/>
        <v>0</v>
      </c>
      <c r="I1276" s="74">
        <f t="shared" si="43"/>
        <v>0</v>
      </c>
      <c r="J1276" s="74">
        <f t="shared" si="43"/>
        <v>0</v>
      </c>
    </row>
    <row r="1277" spans="1:10">
      <c r="A1277" s="183"/>
      <c r="B1277" s="184"/>
      <c r="C1277" s="185"/>
      <c r="D1277" s="21"/>
      <c r="E1277" s="71" t="str">
        <f>IF(D1277&gt;0,IF((LEFT(D1277,2)=LEFT(Data!C$4,2)),"Intra","Inter"),"")</f>
        <v/>
      </c>
      <c r="F1277" s="23"/>
      <c r="G1277" s="176"/>
      <c r="H1277" s="74">
        <f t="shared" si="42"/>
        <v>0</v>
      </c>
      <c r="I1277" s="74">
        <f t="shared" si="43"/>
        <v>0</v>
      </c>
      <c r="J1277" s="74">
        <f t="shared" si="43"/>
        <v>0</v>
      </c>
    </row>
    <row r="1278" spans="1:10">
      <c r="A1278" s="183"/>
      <c r="B1278" s="184"/>
      <c r="C1278" s="185"/>
      <c r="D1278" s="21"/>
      <c r="E1278" s="71" t="str">
        <f>IF(D1278&gt;0,IF((LEFT(D1278,2)=LEFT(Data!C$4,2)),"Intra","Inter"),"")</f>
        <v/>
      </c>
      <c r="F1278" s="23"/>
      <c r="G1278" s="176"/>
      <c r="H1278" s="74">
        <f t="shared" si="42"/>
        <v>0</v>
      </c>
      <c r="I1278" s="74">
        <f t="shared" si="43"/>
        <v>0</v>
      </c>
      <c r="J1278" s="74">
        <f t="shared" si="43"/>
        <v>0</v>
      </c>
    </row>
    <row r="1279" spans="1:10">
      <c r="A1279" s="183"/>
      <c r="B1279" s="184"/>
      <c r="C1279" s="185"/>
      <c r="D1279" s="21"/>
      <c r="E1279" s="71" t="str">
        <f>IF(D1279&gt;0,IF((LEFT(D1279,2)=LEFT(Data!C$4,2)),"Intra","Inter"),"")</f>
        <v/>
      </c>
      <c r="F1279" s="23"/>
      <c r="G1279" s="176"/>
      <c r="H1279" s="74">
        <f t="shared" si="42"/>
        <v>0</v>
      </c>
      <c r="I1279" s="74">
        <f t="shared" si="43"/>
        <v>0</v>
      </c>
      <c r="J1279" s="74">
        <f t="shared" si="43"/>
        <v>0</v>
      </c>
    </row>
    <row r="1280" spans="1:10">
      <c r="A1280" s="183"/>
      <c r="B1280" s="184"/>
      <c r="C1280" s="185"/>
      <c r="D1280" s="21"/>
      <c r="E1280" s="71" t="str">
        <f>IF(D1280&gt;0,IF((LEFT(D1280,2)=LEFT(Data!C$4,2)),"Intra","Inter"),"")</f>
        <v/>
      </c>
      <c r="F1280" s="23"/>
      <c r="G1280" s="176"/>
      <c r="H1280" s="74">
        <f t="shared" si="42"/>
        <v>0</v>
      </c>
      <c r="I1280" s="74">
        <f t="shared" si="43"/>
        <v>0</v>
      </c>
      <c r="J1280" s="74">
        <f t="shared" si="43"/>
        <v>0</v>
      </c>
    </row>
    <row r="1281" spans="1:10">
      <c r="A1281" s="183"/>
      <c r="B1281" s="184"/>
      <c r="C1281" s="185"/>
      <c r="D1281" s="21"/>
      <c r="E1281" s="71" t="str">
        <f>IF(D1281&gt;0,IF((LEFT(D1281,2)=LEFT(Data!C$4,2)),"Intra","Inter"),"")</f>
        <v/>
      </c>
      <c r="F1281" s="23"/>
      <c r="G1281" s="176"/>
      <c r="H1281" s="74">
        <f t="shared" si="42"/>
        <v>0</v>
      </c>
      <c r="I1281" s="74">
        <f t="shared" si="43"/>
        <v>0</v>
      </c>
      <c r="J1281" s="74">
        <f t="shared" si="43"/>
        <v>0</v>
      </c>
    </row>
    <row r="1282" spans="1:10">
      <c r="A1282" s="183"/>
      <c r="B1282" s="184"/>
      <c r="C1282" s="185"/>
      <c r="D1282" s="21"/>
      <c r="E1282" s="71" t="str">
        <f>IF(D1282&gt;0,IF((LEFT(D1282,2)=LEFT(Data!C$4,2)),"Intra","Inter"),"")</f>
        <v/>
      </c>
      <c r="F1282" s="23"/>
      <c r="G1282" s="176"/>
      <c r="H1282" s="74">
        <f t="shared" si="42"/>
        <v>0</v>
      </c>
      <c r="I1282" s="74">
        <f t="shared" si="43"/>
        <v>0</v>
      </c>
      <c r="J1282" s="74">
        <f t="shared" si="43"/>
        <v>0</v>
      </c>
    </row>
    <row r="1283" spans="1:10">
      <c r="A1283" s="183"/>
      <c r="B1283" s="184"/>
      <c r="C1283" s="185"/>
      <c r="D1283" s="21"/>
      <c r="E1283" s="71" t="str">
        <f>IF(D1283&gt;0,IF((LEFT(D1283,2)=LEFT(Data!C$4,2)),"Intra","Inter"),"")</f>
        <v/>
      </c>
      <c r="F1283" s="23"/>
      <c r="G1283" s="176"/>
      <c r="H1283" s="74">
        <f t="shared" si="42"/>
        <v>0</v>
      </c>
      <c r="I1283" s="74">
        <f t="shared" si="43"/>
        <v>0</v>
      </c>
      <c r="J1283" s="74">
        <f t="shared" si="43"/>
        <v>0</v>
      </c>
    </row>
    <row r="1284" spans="1:10">
      <c r="A1284" s="183"/>
      <c r="B1284" s="184"/>
      <c r="C1284" s="185"/>
      <c r="D1284" s="21"/>
      <c r="E1284" s="71" t="str">
        <f>IF(D1284&gt;0,IF((LEFT(D1284,2)=LEFT(Data!C$4,2)),"Intra","Inter"),"")</f>
        <v/>
      </c>
      <c r="F1284" s="23"/>
      <c r="G1284" s="176"/>
      <c r="H1284" s="74">
        <f t="shared" si="42"/>
        <v>0</v>
      </c>
      <c r="I1284" s="74">
        <f t="shared" si="43"/>
        <v>0</v>
      </c>
      <c r="J1284" s="74">
        <f t="shared" si="43"/>
        <v>0</v>
      </c>
    </row>
    <row r="1285" spans="1:10">
      <c r="A1285" s="183"/>
      <c r="B1285" s="184"/>
      <c r="C1285" s="185"/>
      <c r="D1285" s="21"/>
      <c r="E1285" s="71" t="str">
        <f>IF(D1285&gt;0,IF((LEFT(D1285,2)=LEFT(Data!C$4,2)),"Intra","Inter"),"")</f>
        <v/>
      </c>
      <c r="F1285" s="23"/>
      <c r="G1285" s="176"/>
      <c r="H1285" s="74">
        <f t="shared" si="42"/>
        <v>0</v>
      </c>
      <c r="I1285" s="74">
        <f t="shared" si="43"/>
        <v>0</v>
      </c>
      <c r="J1285" s="74">
        <f t="shared" si="43"/>
        <v>0</v>
      </c>
    </row>
    <row r="1286" spans="1:10">
      <c r="A1286" s="183"/>
      <c r="B1286" s="184"/>
      <c r="C1286" s="185"/>
      <c r="D1286" s="21"/>
      <c r="E1286" s="71" t="str">
        <f>IF(D1286&gt;0,IF((LEFT(D1286,2)=LEFT(Data!C$4,2)),"Intra","Inter"),"")</f>
        <v/>
      </c>
      <c r="F1286" s="23"/>
      <c r="G1286" s="176"/>
      <c r="H1286" s="74">
        <f t="shared" si="42"/>
        <v>0</v>
      </c>
      <c r="I1286" s="74">
        <f t="shared" si="43"/>
        <v>0</v>
      </c>
      <c r="J1286" s="74">
        <f t="shared" si="43"/>
        <v>0</v>
      </c>
    </row>
    <row r="1287" spans="1:10">
      <c r="A1287" s="183"/>
      <c r="B1287" s="184"/>
      <c r="C1287" s="185"/>
      <c r="D1287" s="21"/>
      <c r="E1287" s="71" t="str">
        <f>IF(D1287&gt;0,IF((LEFT(D1287,2)=LEFT(Data!C$4,2)),"Intra","Inter"),"")</f>
        <v/>
      </c>
      <c r="F1287" s="23"/>
      <c r="G1287" s="176"/>
      <c r="H1287" s="74">
        <f t="shared" si="42"/>
        <v>0</v>
      </c>
      <c r="I1287" s="74">
        <f t="shared" si="43"/>
        <v>0</v>
      </c>
      <c r="J1287" s="74">
        <f t="shared" si="43"/>
        <v>0</v>
      </c>
    </row>
    <row r="1288" spans="1:10">
      <c r="A1288" s="183"/>
      <c r="B1288" s="184"/>
      <c r="C1288" s="185"/>
      <c r="D1288" s="21"/>
      <c r="E1288" s="71" t="str">
        <f>IF(D1288&gt;0,IF((LEFT(D1288,2)=LEFT(Data!C$4,2)),"Intra","Inter"),"")</f>
        <v/>
      </c>
      <c r="F1288" s="23"/>
      <c r="G1288" s="176"/>
      <c r="H1288" s="74">
        <f t="shared" si="42"/>
        <v>0</v>
      </c>
      <c r="I1288" s="74">
        <f t="shared" si="43"/>
        <v>0</v>
      </c>
      <c r="J1288" s="74">
        <f t="shared" si="43"/>
        <v>0</v>
      </c>
    </row>
    <row r="1289" spans="1:10">
      <c r="A1289" s="183"/>
      <c r="B1289" s="184"/>
      <c r="C1289" s="185"/>
      <c r="D1289" s="21"/>
      <c r="E1289" s="71" t="str">
        <f>IF(D1289&gt;0,IF((LEFT(D1289,2)=LEFT(Data!C$4,2)),"Intra","Inter"),"")</f>
        <v/>
      </c>
      <c r="F1289" s="23"/>
      <c r="G1289" s="176"/>
      <c r="H1289" s="74">
        <f t="shared" ref="H1289:H1352" si="44">IF($E1289="inter",IF($F1289&lt;&gt;"Exempt",IF($F1289&lt;&gt;"Non GST",($G1289*($F1289)),(0)),(0)),(0))</f>
        <v>0</v>
      </c>
      <c r="I1289" s="74">
        <f t="shared" si="43"/>
        <v>0</v>
      </c>
      <c r="J1289" s="74">
        <f t="shared" si="43"/>
        <v>0</v>
      </c>
    </row>
    <row r="1290" spans="1:10">
      <c r="A1290" s="183"/>
      <c r="B1290" s="184"/>
      <c r="C1290" s="185"/>
      <c r="D1290" s="21"/>
      <c r="E1290" s="71" t="str">
        <f>IF(D1290&gt;0,IF((LEFT(D1290,2)=LEFT(Data!C$4,2)),"Intra","Inter"),"")</f>
        <v/>
      </c>
      <c r="F1290" s="23"/>
      <c r="G1290" s="176"/>
      <c r="H1290" s="74">
        <f t="shared" si="44"/>
        <v>0</v>
      </c>
      <c r="I1290" s="74">
        <f t="shared" si="43"/>
        <v>0</v>
      </c>
      <c r="J1290" s="74">
        <f t="shared" si="43"/>
        <v>0</v>
      </c>
    </row>
    <row r="1291" spans="1:10">
      <c r="A1291" s="183"/>
      <c r="B1291" s="184"/>
      <c r="C1291" s="185"/>
      <c r="D1291" s="21"/>
      <c r="E1291" s="71" t="str">
        <f>IF(D1291&gt;0,IF((LEFT(D1291,2)=LEFT(Data!C$4,2)),"Intra","Inter"),"")</f>
        <v/>
      </c>
      <c r="F1291" s="23"/>
      <c r="G1291" s="176"/>
      <c r="H1291" s="74">
        <f t="shared" si="44"/>
        <v>0</v>
      </c>
      <c r="I1291" s="74">
        <f t="shared" si="43"/>
        <v>0</v>
      </c>
      <c r="J1291" s="74">
        <f t="shared" si="43"/>
        <v>0</v>
      </c>
    </row>
    <row r="1292" spans="1:10">
      <c r="A1292" s="183"/>
      <c r="B1292" s="184"/>
      <c r="C1292" s="185"/>
      <c r="D1292" s="21"/>
      <c r="E1292" s="71" t="str">
        <f>IF(D1292&gt;0,IF((LEFT(D1292,2)=LEFT(Data!C$4,2)),"Intra","Inter"),"")</f>
        <v/>
      </c>
      <c r="F1292" s="23"/>
      <c r="G1292" s="176"/>
      <c r="H1292" s="74">
        <f t="shared" si="44"/>
        <v>0</v>
      </c>
      <c r="I1292" s="74">
        <f t="shared" si="43"/>
        <v>0</v>
      </c>
      <c r="J1292" s="74">
        <f t="shared" si="43"/>
        <v>0</v>
      </c>
    </row>
    <row r="1293" spans="1:10">
      <c r="A1293" s="183"/>
      <c r="B1293" s="184"/>
      <c r="C1293" s="185"/>
      <c r="D1293" s="21"/>
      <c r="E1293" s="71" t="str">
        <f>IF(D1293&gt;0,IF((LEFT(D1293,2)=LEFT(Data!C$4,2)),"Intra","Inter"),"")</f>
        <v/>
      </c>
      <c r="F1293" s="23"/>
      <c r="G1293" s="176"/>
      <c r="H1293" s="74">
        <f t="shared" si="44"/>
        <v>0</v>
      </c>
      <c r="I1293" s="74">
        <f t="shared" si="43"/>
        <v>0</v>
      </c>
      <c r="J1293" s="74">
        <f t="shared" si="43"/>
        <v>0</v>
      </c>
    </row>
    <row r="1294" spans="1:10">
      <c r="A1294" s="183"/>
      <c r="B1294" s="184"/>
      <c r="C1294" s="185"/>
      <c r="D1294" s="21"/>
      <c r="E1294" s="71" t="str">
        <f>IF(D1294&gt;0,IF((LEFT(D1294,2)=LEFT(Data!C$4,2)),"Intra","Inter"),"")</f>
        <v/>
      </c>
      <c r="F1294" s="23"/>
      <c r="G1294" s="176"/>
      <c r="H1294" s="74">
        <f t="shared" si="44"/>
        <v>0</v>
      </c>
      <c r="I1294" s="74">
        <f t="shared" si="43"/>
        <v>0</v>
      </c>
      <c r="J1294" s="74">
        <f t="shared" si="43"/>
        <v>0</v>
      </c>
    </row>
    <row r="1295" spans="1:10">
      <c r="A1295" s="183"/>
      <c r="B1295" s="184"/>
      <c r="C1295" s="185"/>
      <c r="D1295" s="21"/>
      <c r="E1295" s="71" t="str">
        <f>IF(D1295&gt;0,IF((LEFT(D1295,2)=LEFT(Data!C$4,2)),"Intra","Inter"),"")</f>
        <v/>
      </c>
      <c r="F1295" s="23"/>
      <c r="G1295" s="176"/>
      <c r="H1295" s="74">
        <f t="shared" si="44"/>
        <v>0</v>
      </c>
      <c r="I1295" s="74">
        <f t="shared" si="43"/>
        <v>0</v>
      </c>
      <c r="J1295" s="74">
        <f t="shared" si="43"/>
        <v>0</v>
      </c>
    </row>
    <row r="1296" spans="1:10">
      <c r="A1296" s="183"/>
      <c r="B1296" s="184"/>
      <c r="C1296" s="185"/>
      <c r="D1296" s="21"/>
      <c r="E1296" s="71" t="str">
        <f>IF(D1296&gt;0,IF((LEFT(D1296,2)=LEFT(Data!C$4,2)),"Intra","Inter"),"")</f>
        <v/>
      </c>
      <c r="F1296" s="23"/>
      <c r="G1296" s="176"/>
      <c r="H1296" s="74">
        <f t="shared" si="44"/>
        <v>0</v>
      </c>
      <c r="I1296" s="74">
        <f t="shared" si="43"/>
        <v>0</v>
      </c>
      <c r="J1296" s="74">
        <f t="shared" si="43"/>
        <v>0</v>
      </c>
    </row>
    <row r="1297" spans="1:10">
      <c r="A1297" s="183"/>
      <c r="B1297" s="184"/>
      <c r="C1297" s="185"/>
      <c r="D1297" s="21"/>
      <c r="E1297" s="71" t="str">
        <f>IF(D1297&gt;0,IF((LEFT(D1297,2)=LEFT(Data!C$4,2)),"Intra","Inter"),"")</f>
        <v/>
      </c>
      <c r="F1297" s="23"/>
      <c r="G1297" s="176"/>
      <c r="H1297" s="74">
        <f t="shared" si="44"/>
        <v>0</v>
      </c>
      <c r="I1297" s="74">
        <f t="shared" si="43"/>
        <v>0</v>
      </c>
      <c r="J1297" s="74">
        <f t="shared" si="43"/>
        <v>0</v>
      </c>
    </row>
    <row r="1298" spans="1:10">
      <c r="A1298" s="183"/>
      <c r="B1298" s="184"/>
      <c r="C1298" s="185"/>
      <c r="D1298" s="21"/>
      <c r="E1298" s="71" t="str">
        <f>IF(D1298&gt;0,IF((LEFT(D1298,2)=LEFT(Data!C$4,2)),"Intra","Inter"),"")</f>
        <v/>
      </c>
      <c r="F1298" s="23"/>
      <c r="G1298" s="176"/>
      <c r="H1298" s="74">
        <f t="shared" si="44"/>
        <v>0</v>
      </c>
      <c r="I1298" s="74">
        <f t="shared" si="43"/>
        <v>0</v>
      </c>
      <c r="J1298" s="74">
        <f t="shared" si="43"/>
        <v>0</v>
      </c>
    </row>
    <row r="1299" spans="1:10">
      <c r="A1299" s="183"/>
      <c r="B1299" s="184"/>
      <c r="C1299" s="185"/>
      <c r="D1299" s="21"/>
      <c r="E1299" s="71" t="str">
        <f>IF(D1299&gt;0,IF((LEFT(D1299,2)=LEFT(Data!C$4,2)),"Intra","Inter"),"")</f>
        <v/>
      </c>
      <c r="F1299" s="23"/>
      <c r="G1299" s="176"/>
      <c r="H1299" s="74">
        <f t="shared" si="44"/>
        <v>0</v>
      </c>
      <c r="I1299" s="74">
        <f t="shared" si="43"/>
        <v>0</v>
      </c>
      <c r="J1299" s="74">
        <f t="shared" si="43"/>
        <v>0</v>
      </c>
    </row>
    <row r="1300" spans="1:10">
      <c r="A1300" s="183"/>
      <c r="B1300" s="184"/>
      <c r="C1300" s="185"/>
      <c r="D1300" s="21"/>
      <c r="E1300" s="71" t="str">
        <f>IF(D1300&gt;0,IF((LEFT(D1300,2)=LEFT(Data!C$4,2)),"Intra","Inter"),"")</f>
        <v/>
      </c>
      <c r="F1300" s="23"/>
      <c r="G1300" s="176"/>
      <c r="H1300" s="74">
        <f t="shared" si="44"/>
        <v>0</v>
      </c>
      <c r="I1300" s="74">
        <f t="shared" si="43"/>
        <v>0</v>
      </c>
      <c r="J1300" s="74">
        <f t="shared" si="43"/>
        <v>0</v>
      </c>
    </row>
    <row r="1301" spans="1:10">
      <c r="A1301" s="183"/>
      <c r="B1301" s="184"/>
      <c r="C1301" s="185"/>
      <c r="D1301" s="21"/>
      <c r="E1301" s="71" t="str">
        <f>IF(D1301&gt;0,IF((LEFT(D1301,2)=LEFT(Data!C$4,2)),"Intra","Inter"),"")</f>
        <v/>
      </c>
      <c r="F1301" s="23"/>
      <c r="G1301" s="176"/>
      <c r="H1301" s="74">
        <f t="shared" si="44"/>
        <v>0</v>
      </c>
      <c r="I1301" s="74">
        <f t="shared" si="43"/>
        <v>0</v>
      </c>
      <c r="J1301" s="74">
        <f t="shared" si="43"/>
        <v>0</v>
      </c>
    </row>
    <row r="1302" spans="1:10">
      <c r="A1302" s="183"/>
      <c r="B1302" s="184"/>
      <c r="C1302" s="185"/>
      <c r="D1302" s="21"/>
      <c r="E1302" s="71" t="str">
        <f>IF(D1302&gt;0,IF((LEFT(D1302,2)=LEFT(Data!C$4,2)),"Intra","Inter"),"")</f>
        <v/>
      </c>
      <c r="F1302" s="23"/>
      <c r="G1302" s="176"/>
      <c r="H1302" s="74">
        <f t="shared" si="44"/>
        <v>0</v>
      </c>
      <c r="I1302" s="74">
        <f t="shared" si="43"/>
        <v>0</v>
      </c>
      <c r="J1302" s="74">
        <f t="shared" si="43"/>
        <v>0</v>
      </c>
    </row>
    <row r="1303" spans="1:10">
      <c r="A1303" s="183"/>
      <c r="B1303" s="184"/>
      <c r="C1303" s="185"/>
      <c r="D1303" s="21"/>
      <c r="E1303" s="71" t="str">
        <f>IF(D1303&gt;0,IF((LEFT(D1303,2)=LEFT(Data!C$4,2)),"Intra","Inter"),"")</f>
        <v/>
      </c>
      <c r="F1303" s="23"/>
      <c r="G1303" s="176"/>
      <c r="H1303" s="74">
        <f t="shared" si="44"/>
        <v>0</v>
      </c>
      <c r="I1303" s="74">
        <f t="shared" si="43"/>
        <v>0</v>
      </c>
      <c r="J1303" s="74">
        <f t="shared" si="43"/>
        <v>0</v>
      </c>
    </row>
    <row r="1304" spans="1:10">
      <c r="A1304" s="183"/>
      <c r="B1304" s="184"/>
      <c r="C1304" s="185"/>
      <c r="D1304" s="21"/>
      <c r="E1304" s="71" t="str">
        <f>IF(D1304&gt;0,IF((LEFT(D1304,2)=LEFT(Data!C$4,2)),"Intra","Inter"),"")</f>
        <v/>
      </c>
      <c r="F1304" s="23"/>
      <c r="G1304" s="176"/>
      <c r="H1304" s="74">
        <f t="shared" si="44"/>
        <v>0</v>
      </c>
      <c r="I1304" s="74">
        <f t="shared" si="43"/>
        <v>0</v>
      </c>
      <c r="J1304" s="74">
        <f t="shared" si="43"/>
        <v>0</v>
      </c>
    </row>
    <row r="1305" spans="1:10">
      <c r="A1305" s="183"/>
      <c r="B1305" s="184"/>
      <c r="C1305" s="185"/>
      <c r="D1305" s="21"/>
      <c r="E1305" s="71" t="str">
        <f>IF(D1305&gt;0,IF((LEFT(D1305,2)=LEFT(Data!C$4,2)),"Intra","Inter"),"")</f>
        <v/>
      </c>
      <c r="F1305" s="23"/>
      <c r="G1305" s="176"/>
      <c r="H1305" s="74">
        <f t="shared" si="44"/>
        <v>0</v>
      </c>
      <c r="I1305" s="74">
        <f t="shared" si="43"/>
        <v>0</v>
      </c>
      <c r="J1305" s="74">
        <f t="shared" si="43"/>
        <v>0</v>
      </c>
    </row>
    <row r="1306" spans="1:10">
      <c r="A1306" s="183"/>
      <c r="B1306" s="184"/>
      <c r="C1306" s="185"/>
      <c r="D1306" s="21"/>
      <c r="E1306" s="71" t="str">
        <f>IF(D1306&gt;0,IF((LEFT(D1306,2)=LEFT(Data!C$4,2)),"Intra","Inter"),"")</f>
        <v/>
      </c>
      <c r="F1306" s="23"/>
      <c r="G1306" s="176"/>
      <c r="H1306" s="74">
        <f t="shared" si="44"/>
        <v>0</v>
      </c>
      <c r="I1306" s="74">
        <f t="shared" si="43"/>
        <v>0</v>
      </c>
      <c r="J1306" s="74">
        <f t="shared" si="43"/>
        <v>0</v>
      </c>
    </row>
    <row r="1307" spans="1:10">
      <c r="A1307" s="183"/>
      <c r="B1307" s="184"/>
      <c r="C1307" s="185"/>
      <c r="D1307" s="21"/>
      <c r="E1307" s="71" t="str">
        <f>IF(D1307&gt;0,IF((LEFT(D1307,2)=LEFT(Data!C$4,2)),"Intra","Inter"),"")</f>
        <v/>
      </c>
      <c r="F1307" s="23"/>
      <c r="G1307" s="176"/>
      <c r="H1307" s="74">
        <f t="shared" si="44"/>
        <v>0</v>
      </c>
      <c r="I1307" s="74">
        <f t="shared" si="43"/>
        <v>0</v>
      </c>
      <c r="J1307" s="74">
        <f t="shared" si="43"/>
        <v>0</v>
      </c>
    </row>
    <row r="1308" spans="1:10">
      <c r="A1308" s="183"/>
      <c r="B1308" s="184"/>
      <c r="C1308" s="185"/>
      <c r="D1308" s="21"/>
      <c r="E1308" s="71" t="str">
        <f>IF(D1308&gt;0,IF((LEFT(D1308,2)=LEFT(Data!C$4,2)),"Intra","Inter"),"")</f>
        <v/>
      </c>
      <c r="F1308" s="23"/>
      <c r="G1308" s="176"/>
      <c r="H1308" s="74">
        <f t="shared" si="44"/>
        <v>0</v>
      </c>
      <c r="I1308" s="74">
        <f t="shared" si="43"/>
        <v>0</v>
      </c>
      <c r="J1308" s="74">
        <f t="shared" si="43"/>
        <v>0</v>
      </c>
    </row>
    <row r="1309" spans="1:10">
      <c r="A1309" s="183"/>
      <c r="B1309" s="184"/>
      <c r="C1309" s="185"/>
      <c r="D1309" s="21"/>
      <c r="E1309" s="71" t="str">
        <f>IF(D1309&gt;0,IF((LEFT(D1309,2)=LEFT(Data!C$4,2)),"Intra","Inter"),"")</f>
        <v/>
      </c>
      <c r="F1309" s="23"/>
      <c r="G1309" s="176"/>
      <c r="H1309" s="74">
        <f t="shared" si="44"/>
        <v>0</v>
      </c>
      <c r="I1309" s="74">
        <f t="shared" si="43"/>
        <v>0</v>
      </c>
      <c r="J1309" s="74">
        <f t="shared" si="43"/>
        <v>0</v>
      </c>
    </row>
    <row r="1310" spans="1:10">
      <c r="A1310" s="183"/>
      <c r="B1310" s="184"/>
      <c r="C1310" s="185"/>
      <c r="D1310" s="21"/>
      <c r="E1310" s="71" t="str">
        <f>IF(D1310&gt;0,IF((LEFT(D1310,2)=LEFT(Data!C$4,2)),"Intra","Inter"),"")</f>
        <v/>
      </c>
      <c r="F1310" s="23"/>
      <c r="G1310" s="176"/>
      <c r="H1310" s="74">
        <f t="shared" si="44"/>
        <v>0</v>
      </c>
      <c r="I1310" s="74">
        <f t="shared" si="43"/>
        <v>0</v>
      </c>
      <c r="J1310" s="74">
        <f t="shared" si="43"/>
        <v>0</v>
      </c>
    </row>
    <row r="1311" spans="1:10">
      <c r="A1311" s="183"/>
      <c r="B1311" s="184"/>
      <c r="C1311" s="185"/>
      <c r="D1311" s="21"/>
      <c r="E1311" s="71" t="str">
        <f>IF(D1311&gt;0,IF((LEFT(D1311,2)=LEFT(Data!C$4,2)),"Intra","Inter"),"")</f>
        <v/>
      </c>
      <c r="F1311" s="23"/>
      <c r="G1311" s="176"/>
      <c r="H1311" s="74">
        <f t="shared" si="44"/>
        <v>0</v>
      </c>
      <c r="I1311" s="74">
        <f t="shared" si="43"/>
        <v>0</v>
      </c>
      <c r="J1311" s="74">
        <f t="shared" si="43"/>
        <v>0</v>
      </c>
    </row>
    <row r="1312" spans="1:10">
      <c r="A1312" s="183"/>
      <c r="B1312" s="184"/>
      <c r="C1312" s="185"/>
      <c r="D1312" s="21"/>
      <c r="E1312" s="71" t="str">
        <f>IF(D1312&gt;0,IF((LEFT(D1312,2)=LEFT(Data!C$4,2)),"Intra","Inter"),"")</f>
        <v/>
      </c>
      <c r="F1312" s="23"/>
      <c r="G1312" s="176"/>
      <c r="H1312" s="74">
        <f t="shared" si="44"/>
        <v>0</v>
      </c>
      <c r="I1312" s="74">
        <f t="shared" si="43"/>
        <v>0</v>
      </c>
      <c r="J1312" s="74">
        <f t="shared" si="43"/>
        <v>0</v>
      </c>
    </row>
    <row r="1313" spans="1:10">
      <c r="A1313" s="183"/>
      <c r="B1313" s="184"/>
      <c r="C1313" s="185"/>
      <c r="D1313" s="21"/>
      <c r="E1313" s="71" t="str">
        <f>IF(D1313&gt;0,IF((LEFT(D1313,2)=LEFT(Data!C$4,2)),"Intra","Inter"),"")</f>
        <v/>
      </c>
      <c r="F1313" s="23"/>
      <c r="G1313" s="176"/>
      <c r="H1313" s="74">
        <f t="shared" si="44"/>
        <v>0</v>
      </c>
      <c r="I1313" s="74">
        <f t="shared" si="43"/>
        <v>0</v>
      </c>
      <c r="J1313" s="74">
        <f t="shared" si="43"/>
        <v>0</v>
      </c>
    </row>
    <row r="1314" spans="1:10">
      <c r="A1314" s="183"/>
      <c r="B1314" s="184"/>
      <c r="C1314" s="185"/>
      <c r="D1314" s="21"/>
      <c r="E1314" s="71" t="str">
        <f>IF(D1314&gt;0,IF((LEFT(D1314,2)=LEFT(Data!C$4,2)),"Intra","Inter"),"")</f>
        <v/>
      </c>
      <c r="F1314" s="23"/>
      <c r="G1314" s="176"/>
      <c r="H1314" s="74">
        <f t="shared" si="44"/>
        <v>0</v>
      </c>
      <c r="I1314" s="74">
        <f t="shared" si="43"/>
        <v>0</v>
      </c>
      <c r="J1314" s="74">
        <f t="shared" si="43"/>
        <v>0</v>
      </c>
    </row>
    <row r="1315" spans="1:10">
      <c r="A1315" s="183"/>
      <c r="B1315" s="184"/>
      <c r="C1315" s="185"/>
      <c r="D1315" s="21"/>
      <c r="E1315" s="71" t="str">
        <f>IF(D1315&gt;0,IF((LEFT(D1315,2)=LEFT(Data!C$4,2)),"Intra","Inter"),"")</f>
        <v/>
      </c>
      <c r="F1315" s="23"/>
      <c r="G1315" s="176"/>
      <c r="H1315" s="74">
        <f t="shared" si="44"/>
        <v>0</v>
      </c>
      <c r="I1315" s="74">
        <f t="shared" si="43"/>
        <v>0</v>
      </c>
      <c r="J1315" s="74">
        <f t="shared" si="43"/>
        <v>0</v>
      </c>
    </row>
    <row r="1316" spans="1:10">
      <c r="A1316" s="183"/>
      <c r="B1316" s="184"/>
      <c r="C1316" s="185"/>
      <c r="D1316" s="21"/>
      <c r="E1316" s="71" t="str">
        <f>IF(D1316&gt;0,IF((LEFT(D1316,2)=LEFT(Data!C$4,2)),"Intra","Inter"),"")</f>
        <v/>
      </c>
      <c r="F1316" s="23"/>
      <c r="G1316" s="176"/>
      <c r="H1316" s="74">
        <f t="shared" si="44"/>
        <v>0</v>
      </c>
      <c r="I1316" s="74">
        <f t="shared" si="43"/>
        <v>0</v>
      </c>
      <c r="J1316" s="74">
        <f t="shared" si="43"/>
        <v>0</v>
      </c>
    </row>
    <row r="1317" spans="1:10">
      <c r="A1317" s="183"/>
      <c r="B1317" s="184"/>
      <c r="C1317" s="185"/>
      <c r="D1317" s="21"/>
      <c r="E1317" s="71" t="str">
        <f>IF(D1317&gt;0,IF((LEFT(D1317,2)=LEFT(Data!C$4,2)),"Intra","Inter"),"")</f>
        <v/>
      </c>
      <c r="F1317" s="23"/>
      <c r="G1317" s="176"/>
      <c r="H1317" s="74">
        <f t="shared" si="44"/>
        <v>0</v>
      </c>
      <c r="I1317" s="74">
        <f t="shared" si="43"/>
        <v>0</v>
      </c>
      <c r="J1317" s="74">
        <f t="shared" si="43"/>
        <v>0</v>
      </c>
    </row>
    <row r="1318" spans="1:10">
      <c r="A1318" s="183"/>
      <c r="B1318" s="184"/>
      <c r="C1318" s="185"/>
      <c r="D1318" s="21"/>
      <c r="E1318" s="71" t="str">
        <f>IF(D1318&gt;0,IF((LEFT(D1318,2)=LEFT(Data!C$4,2)),"Intra","Inter"),"")</f>
        <v/>
      </c>
      <c r="F1318" s="23"/>
      <c r="G1318" s="176"/>
      <c r="H1318" s="74">
        <f t="shared" si="44"/>
        <v>0</v>
      </c>
      <c r="I1318" s="74">
        <f t="shared" si="43"/>
        <v>0</v>
      </c>
      <c r="J1318" s="74">
        <f t="shared" si="43"/>
        <v>0</v>
      </c>
    </row>
    <row r="1319" spans="1:10">
      <c r="A1319" s="183"/>
      <c r="B1319" s="184"/>
      <c r="C1319" s="185"/>
      <c r="D1319" s="21"/>
      <c r="E1319" s="71" t="str">
        <f>IF(D1319&gt;0,IF((LEFT(D1319,2)=LEFT(Data!C$4,2)),"Intra","Inter"),"")</f>
        <v/>
      </c>
      <c r="F1319" s="23"/>
      <c r="G1319" s="176"/>
      <c r="H1319" s="74">
        <f t="shared" si="44"/>
        <v>0</v>
      </c>
      <c r="I1319" s="74">
        <f t="shared" si="43"/>
        <v>0</v>
      </c>
      <c r="J1319" s="74">
        <f t="shared" si="43"/>
        <v>0</v>
      </c>
    </row>
    <row r="1320" spans="1:10">
      <c r="A1320" s="183"/>
      <c r="B1320" s="184"/>
      <c r="C1320" s="185"/>
      <c r="D1320" s="21"/>
      <c r="E1320" s="71" t="str">
        <f>IF(D1320&gt;0,IF((LEFT(D1320,2)=LEFT(Data!C$4,2)),"Intra","Inter"),"")</f>
        <v/>
      </c>
      <c r="F1320" s="23"/>
      <c r="G1320" s="176"/>
      <c r="H1320" s="74">
        <f t="shared" si="44"/>
        <v>0</v>
      </c>
      <c r="I1320" s="74">
        <f t="shared" si="43"/>
        <v>0</v>
      </c>
      <c r="J1320" s="74">
        <f t="shared" si="43"/>
        <v>0</v>
      </c>
    </row>
    <row r="1321" spans="1:10">
      <c r="A1321" s="183"/>
      <c r="B1321" s="184"/>
      <c r="C1321" s="185"/>
      <c r="D1321" s="21"/>
      <c r="E1321" s="71" t="str">
        <f>IF(D1321&gt;0,IF((LEFT(D1321,2)=LEFT(Data!C$4,2)),"Intra","Inter"),"")</f>
        <v/>
      </c>
      <c r="F1321" s="23"/>
      <c r="G1321" s="176"/>
      <c r="H1321" s="74">
        <f t="shared" si="44"/>
        <v>0</v>
      </c>
      <c r="I1321" s="74">
        <f t="shared" si="43"/>
        <v>0</v>
      </c>
      <c r="J1321" s="74">
        <f t="shared" si="43"/>
        <v>0</v>
      </c>
    </row>
    <row r="1322" spans="1:10">
      <c r="A1322" s="183"/>
      <c r="B1322" s="184"/>
      <c r="C1322" s="185"/>
      <c r="D1322" s="21"/>
      <c r="E1322" s="71" t="str">
        <f>IF(D1322&gt;0,IF((LEFT(D1322,2)=LEFT(Data!C$4,2)),"Intra","Inter"),"")</f>
        <v/>
      </c>
      <c r="F1322" s="23"/>
      <c r="G1322" s="176"/>
      <c r="H1322" s="74">
        <f t="shared" si="44"/>
        <v>0</v>
      </c>
      <c r="I1322" s="74">
        <f t="shared" si="43"/>
        <v>0</v>
      </c>
      <c r="J1322" s="74">
        <f t="shared" si="43"/>
        <v>0</v>
      </c>
    </row>
    <row r="1323" spans="1:10">
      <c r="A1323" s="183"/>
      <c r="B1323" s="184"/>
      <c r="C1323" s="185"/>
      <c r="D1323" s="21"/>
      <c r="E1323" s="71" t="str">
        <f>IF(D1323&gt;0,IF((LEFT(D1323,2)=LEFT(Data!C$4,2)),"Intra","Inter"),"")</f>
        <v/>
      </c>
      <c r="F1323" s="23"/>
      <c r="G1323" s="176"/>
      <c r="H1323" s="74">
        <f t="shared" si="44"/>
        <v>0</v>
      </c>
      <c r="I1323" s="74">
        <f t="shared" si="43"/>
        <v>0</v>
      </c>
      <c r="J1323" s="74">
        <f t="shared" si="43"/>
        <v>0</v>
      </c>
    </row>
    <row r="1324" spans="1:10">
      <c r="A1324" s="183"/>
      <c r="B1324" s="184"/>
      <c r="C1324" s="185"/>
      <c r="D1324" s="21"/>
      <c r="E1324" s="71" t="str">
        <f>IF(D1324&gt;0,IF((LEFT(D1324,2)=LEFT(Data!C$4,2)),"Intra","Inter"),"")</f>
        <v/>
      </c>
      <c r="F1324" s="23"/>
      <c r="G1324" s="176"/>
      <c r="H1324" s="74">
        <f t="shared" si="44"/>
        <v>0</v>
      </c>
      <c r="I1324" s="74">
        <f t="shared" si="43"/>
        <v>0</v>
      </c>
      <c r="J1324" s="74">
        <f t="shared" si="43"/>
        <v>0</v>
      </c>
    </row>
    <row r="1325" spans="1:10">
      <c r="A1325" s="183"/>
      <c r="B1325" s="184"/>
      <c r="C1325" s="185"/>
      <c r="D1325" s="21"/>
      <c r="E1325" s="71" t="str">
        <f>IF(D1325&gt;0,IF((LEFT(D1325,2)=LEFT(Data!C$4,2)),"Intra","Inter"),"")</f>
        <v/>
      </c>
      <c r="F1325" s="23"/>
      <c r="G1325" s="176"/>
      <c r="H1325" s="74">
        <f t="shared" si="44"/>
        <v>0</v>
      </c>
      <c r="I1325" s="74">
        <f t="shared" si="43"/>
        <v>0</v>
      </c>
      <c r="J1325" s="74">
        <f t="shared" si="43"/>
        <v>0</v>
      </c>
    </row>
    <row r="1326" spans="1:10">
      <c r="A1326" s="183"/>
      <c r="B1326" s="184"/>
      <c r="C1326" s="185"/>
      <c r="D1326" s="21"/>
      <c r="E1326" s="71" t="str">
        <f>IF(D1326&gt;0,IF((LEFT(D1326,2)=LEFT(Data!C$4,2)),"Intra","Inter"),"")</f>
        <v/>
      </c>
      <c r="F1326" s="23"/>
      <c r="G1326" s="176"/>
      <c r="H1326" s="74">
        <f t="shared" si="44"/>
        <v>0</v>
      </c>
      <c r="I1326" s="74">
        <f t="shared" si="43"/>
        <v>0</v>
      </c>
      <c r="J1326" s="74">
        <f t="shared" si="43"/>
        <v>0</v>
      </c>
    </row>
    <row r="1327" spans="1:10">
      <c r="A1327" s="183"/>
      <c r="B1327" s="184"/>
      <c r="C1327" s="185"/>
      <c r="D1327" s="21"/>
      <c r="E1327" s="71" t="str">
        <f>IF(D1327&gt;0,IF((LEFT(D1327,2)=LEFT(Data!C$4,2)),"Intra","Inter"),"")</f>
        <v/>
      </c>
      <c r="F1327" s="23"/>
      <c r="G1327" s="176"/>
      <c r="H1327" s="74">
        <f t="shared" si="44"/>
        <v>0</v>
      </c>
      <c r="I1327" s="74">
        <f t="shared" si="43"/>
        <v>0</v>
      </c>
      <c r="J1327" s="74">
        <f t="shared" si="43"/>
        <v>0</v>
      </c>
    </row>
    <row r="1328" spans="1:10">
      <c r="A1328" s="183"/>
      <c r="B1328" s="184"/>
      <c r="C1328" s="185"/>
      <c r="D1328" s="21"/>
      <c r="E1328" s="71" t="str">
        <f>IF(D1328&gt;0,IF((LEFT(D1328,2)=LEFT(Data!C$4,2)),"Intra","Inter"),"")</f>
        <v/>
      </c>
      <c r="F1328" s="23"/>
      <c r="G1328" s="176"/>
      <c r="H1328" s="74">
        <f t="shared" si="44"/>
        <v>0</v>
      </c>
      <c r="I1328" s="74">
        <f t="shared" si="43"/>
        <v>0</v>
      </c>
      <c r="J1328" s="74">
        <f t="shared" si="43"/>
        <v>0</v>
      </c>
    </row>
    <row r="1329" spans="1:10">
      <c r="A1329" s="183"/>
      <c r="B1329" s="184"/>
      <c r="C1329" s="185"/>
      <c r="D1329" s="21"/>
      <c r="E1329" s="71" t="str">
        <f>IF(D1329&gt;0,IF((LEFT(D1329,2)=LEFT(Data!C$4,2)),"Intra","Inter"),"")</f>
        <v/>
      </c>
      <c r="F1329" s="23"/>
      <c r="G1329" s="176"/>
      <c r="H1329" s="74">
        <f t="shared" si="44"/>
        <v>0</v>
      </c>
      <c r="I1329" s="74">
        <f t="shared" si="43"/>
        <v>0</v>
      </c>
      <c r="J1329" s="74">
        <f t="shared" si="43"/>
        <v>0</v>
      </c>
    </row>
    <row r="1330" spans="1:10">
      <c r="A1330" s="183"/>
      <c r="B1330" s="184"/>
      <c r="C1330" s="185"/>
      <c r="D1330" s="21"/>
      <c r="E1330" s="71" t="str">
        <f>IF(D1330&gt;0,IF((LEFT(D1330,2)=LEFT(Data!C$4,2)),"Intra","Inter"),"")</f>
        <v/>
      </c>
      <c r="F1330" s="23"/>
      <c r="G1330" s="176"/>
      <c r="H1330" s="74">
        <f t="shared" si="44"/>
        <v>0</v>
      </c>
      <c r="I1330" s="74">
        <f t="shared" si="43"/>
        <v>0</v>
      </c>
      <c r="J1330" s="74">
        <f t="shared" si="43"/>
        <v>0</v>
      </c>
    </row>
    <row r="1331" spans="1:10">
      <c r="A1331" s="183"/>
      <c r="B1331" s="184"/>
      <c r="C1331" s="185"/>
      <c r="D1331" s="21"/>
      <c r="E1331" s="71" t="str">
        <f>IF(D1331&gt;0,IF((LEFT(D1331,2)=LEFT(Data!C$4,2)),"Intra","Inter"),"")</f>
        <v/>
      </c>
      <c r="F1331" s="23"/>
      <c r="G1331" s="176"/>
      <c r="H1331" s="74">
        <f t="shared" si="44"/>
        <v>0</v>
      </c>
      <c r="I1331" s="74">
        <f t="shared" si="43"/>
        <v>0</v>
      </c>
      <c r="J1331" s="74">
        <f t="shared" si="43"/>
        <v>0</v>
      </c>
    </row>
    <row r="1332" spans="1:10">
      <c r="A1332" s="183"/>
      <c r="B1332" s="184"/>
      <c r="C1332" s="185"/>
      <c r="D1332" s="21"/>
      <c r="E1332" s="71" t="str">
        <f>IF(D1332&gt;0,IF((LEFT(D1332,2)=LEFT(Data!C$4,2)),"Intra","Inter"),"")</f>
        <v/>
      </c>
      <c r="F1332" s="23"/>
      <c r="G1332" s="176"/>
      <c r="H1332" s="74">
        <f t="shared" si="44"/>
        <v>0</v>
      </c>
      <c r="I1332" s="74">
        <f t="shared" ref="I1332:J1395" si="45">IF($E1332="intra",IF($F1332&lt;&gt;"Exempt",IF($F1332&lt;&gt;"Non GST",($G1332*($F1332/2)),(0)),(0)),(0))</f>
        <v>0</v>
      </c>
      <c r="J1332" s="74">
        <f t="shared" si="45"/>
        <v>0</v>
      </c>
    </row>
    <row r="1333" spans="1:10">
      <c r="A1333" s="183"/>
      <c r="B1333" s="184"/>
      <c r="C1333" s="185"/>
      <c r="D1333" s="21"/>
      <c r="E1333" s="71" t="str">
        <f>IF(D1333&gt;0,IF((LEFT(D1333,2)=LEFT(Data!C$4,2)),"Intra","Inter"),"")</f>
        <v/>
      </c>
      <c r="F1333" s="23"/>
      <c r="G1333" s="176"/>
      <c r="H1333" s="74">
        <f t="shared" si="44"/>
        <v>0</v>
      </c>
      <c r="I1333" s="74">
        <f t="shared" si="45"/>
        <v>0</v>
      </c>
      <c r="J1333" s="74">
        <f t="shared" si="45"/>
        <v>0</v>
      </c>
    </row>
    <row r="1334" spans="1:10">
      <c r="A1334" s="183"/>
      <c r="B1334" s="184"/>
      <c r="C1334" s="185"/>
      <c r="D1334" s="21"/>
      <c r="E1334" s="71" t="str">
        <f>IF(D1334&gt;0,IF((LEFT(D1334,2)=LEFT(Data!C$4,2)),"Intra","Inter"),"")</f>
        <v/>
      </c>
      <c r="F1334" s="23"/>
      <c r="G1334" s="176"/>
      <c r="H1334" s="74">
        <f t="shared" si="44"/>
        <v>0</v>
      </c>
      <c r="I1334" s="74">
        <f t="shared" si="45"/>
        <v>0</v>
      </c>
      <c r="J1334" s="74">
        <f t="shared" si="45"/>
        <v>0</v>
      </c>
    </row>
    <row r="1335" spans="1:10">
      <c r="A1335" s="183"/>
      <c r="B1335" s="184"/>
      <c r="C1335" s="185"/>
      <c r="D1335" s="21"/>
      <c r="E1335" s="71" t="str">
        <f>IF(D1335&gt;0,IF((LEFT(D1335,2)=LEFT(Data!C$4,2)),"Intra","Inter"),"")</f>
        <v/>
      </c>
      <c r="F1335" s="23"/>
      <c r="G1335" s="176"/>
      <c r="H1335" s="74">
        <f t="shared" si="44"/>
        <v>0</v>
      </c>
      <c r="I1335" s="74">
        <f t="shared" si="45"/>
        <v>0</v>
      </c>
      <c r="J1335" s="74">
        <f t="shared" si="45"/>
        <v>0</v>
      </c>
    </row>
    <row r="1336" spans="1:10">
      <c r="A1336" s="183"/>
      <c r="B1336" s="184"/>
      <c r="C1336" s="185"/>
      <c r="D1336" s="21"/>
      <c r="E1336" s="71" t="str">
        <f>IF(D1336&gt;0,IF((LEFT(D1336,2)=LEFT(Data!C$4,2)),"Intra","Inter"),"")</f>
        <v/>
      </c>
      <c r="F1336" s="23"/>
      <c r="G1336" s="176"/>
      <c r="H1336" s="74">
        <f t="shared" si="44"/>
        <v>0</v>
      </c>
      <c r="I1336" s="74">
        <f t="shared" si="45"/>
        <v>0</v>
      </c>
      <c r="J1336" s="74">
        <f t="shared" si="45"/>
        <v>0</v>
      </c>
    </row>
    <row r="1337" spans="1:10">
      <c r="A1337" s="183"/>
      <c r="B1337" s="184"/>
      <c r="C1337" s="185"/>
      <c r="D1337" s="21"/>
      <c r="E1337" s="71" t="str">
        <f>IF(D1337&gt;0,IF((LEFT(D1337,2)=LEFT(Data!C$4,2)),"Intra","Inter"),"")</f>
        <v/>
      </c>
      <c r="F1337" s="23"/>
      <c r="G1337" s="176"/>
      <c r="H1337" s="74">
        <f t="shared" si="44"/>
        <v>0</v>
      </c>
      <c r="I1337" s="74">
        <f t="shared" si="45"/>
        <v>0</v>
      </c>
      <c r="J1337" s="74">
        <f t="shared" si="45"/>
        <v>0</v>
      </c>
    </row>
    <row r="1338" spans="1:10">
      <c r="A1338" s="183"/>
      <c r="B1338" s="184"/>
      <c r="C1338" s="185"/>
      <c r="D1338" s="21"/>
      <c r="E1338" s="71" t="str">
        <f>IF(D1338&gt;0,IF((LEFT(D1338,2)=LEFT(Data!C$4,2)),"Intra","Inter"),"")</f>
        <v/>
      </c>
      <c r="F1338" s="23"/>
      <c r="G1338" s="176"/>
      <c r="H1338" s="74">
        <f t="shared" si="44"/>
        <v>0</v>
      </c>
      <c r="I1338" s="74">
        <f t="shared" si="45"/>
        <v>0</v>
      </c>
      <c r="J1338" s="74">
        <f t="shared" si="45"/>
        <v>0</v>
      </c>
    </row>
    <row r="1339" spans="1:10">
      <c r="A1339" s="183"/>
      <c r="B1339" s="184"/>
      <c r="C1339" s="185"/>
      <c r="D1339" s="21"/>
      <c r="E1339" s="71" t="str">
        <f>IF(D1339&gt;0,IF((LEFT(D1339,2)=LEFT(Data!C$4,2)),"Intra","Inter"),"")</f>
        <v/>
      </c>
      <c r="F1339" s="23"/>
      <c r="G1339" s="176"/>
      <c r="H1339" s="74">
        <f t="shared" si="44"/>
        <v>0</v>
      </c>
      <c r="I1339" s="74">
        <f t="shared" si="45"/>
        <v>0</v>
      </c>
      <c r="J1339" s="74">
        <f t="shared" si="45"/>
        <v>0</v>
      </c>
    </row>
    <row r="1340" spans="1:10">
      <c r="A1340" s="183"/>
      <c r="B1340" s="184"/>
      <c r="C1340" s="185"/>
      <c r="D1340" s="21"/>
      <c r="E1340" s="71" t="str">
        <f>IF(D1340&gt;0,IF((LEFT(D1340,2)=LEFT(Data!C$4,2)),"Intra","Inter"),"")</f>
        <v/>
      </c>
      <c r="F1340" s="23"/>
      <c r="G1340" s="176"/>
      <c r="H1340" s="74">
        <f t="shared" si="44"/>
        <v>0</v>
      </c>
      <c r="I1340" s="74">
        <f t="shared" si="45"/>
        <v>0</v>
      </c>
      <c r="J1340" s="74">
        <f t="shared" si="45"/>
        <v>0</v>
      </c>
    </row>
    <row r="1341" spans="1:10">
      <c r="A1341" s="183"/>
      <c r="B1341" s="184"/>
      <c r="C1341" s="185"/>
      <c r="D1341" s="21"/>
      <c r="E1341" s="71" t="str">
        <f>IF(D1341&gt;0,IF((LEFT(D1341,2)=LEFT(Data!C$4,2)),"Intra","Inter"),"")</f>
        <v/>
      </c>
      <c r="F1341" s="23"/>
      <c r="G1341" s="176"/>
      <c r="H1341" s="74">
        <f t="shared" si="44"/>
        <v>0</v>
      </c>
      <c r="I1341" s="74">
        <f t="shared" si="45"/>
        <v>0</v>
      </c>
      <c r="J1341" s="74">
        <f t="shared" si="45"/>
        <v>0</v>
      </c>
    </row>
    <row r="1342" spans="1:10">
      <c r="A1342" s="183"/>
      <c r="B1342" s="184"/>
      <c r="C1342" s="185"/>
      <c r="D1342" s="21"/>
      <c r="E1342" s="71" t="str">
        <f>IF(D1342&gt;0,IF((LEFT(D1342,2)=LEFT(Data!C$4,2)),"Intra","Inter"),"")</f>
        <v/>
      </c>
      <c r="F1342" s="23"/>
      <c r="G1342" s="176"/>
      <c r="H1342" s="74">
        <f t="shared" si="44"/>
        <v>0</v>
      </c>
      <c r="I1342" s="74">
        <f t="shared" si="45"/>
        <v>0</v>
      </c>
      <c r="J1342" s="74">
        <f t="shared" si="45"/>
        <v>0</v>
      </c>
    </row>
    <row r="1343" spans="1:10">
      <c r="A1343" s="183"/>
      <c r="B1343" s="184"/>
      <c r="C1343" s="185"/>
      <c r="D1343" s="21"/>
      <c r="E1343" s="71" t="str">
        <f>IF(D1343&gt;0,IF((LEFT(D1343,2)=LEFT(Data!C$4,2)),"Intra","Inter"),"")</f>
        <v/>
      </c>
      <c r="F1343" s="23"/>
      <c r="G1343" s="176"/>
      <c r="H1343" s="74">
        <f t="shared" si="44"/>
        <v>0</v>
      </c>
      <c r="I1343" s="74">
        <f t="shared" si="45"/>
        <v>0</v>
      </c>
      <c r="J1343" s="74">
        <f t="shared" si="45"/>
        <v>0</v>
      </c>
    </row>
    <row r="1344" spans="1:10">
      <c r="A1344" s="183"/>
      <c r="B1344" s="184"/>
      <c r="C1344" s="185"/>
      <c r="D1344" s="21"/>
      <c r="E1344" s="71" t="str">
        <f>IF(D1344&gt;0,IF((LEFT(D1344,2)=LEFT(Data!C$4,2)),"Intra","Inter"),"")</f>
        <v/>
      </c>
      <c r="F1344" s="23"/>
      <c r="G1344" s="176"/>
      <c r="H1344" s="74">
        <f t="shared" si="44"/>
        <v>0</v>
      </c>
      <c r="I1344" s="74">
        <f t="shared" si="45"/>
        <v>0</v>
      </c>
      <c r="J1344" s="74">
        <f t="shared" si="45"/>
        <v>0</v>
      </c>
    </row>
    <row r="1345" spans="1:10">
      <c r="A1345" s="183"/>
      <c r="B1345" s="184"/>
      <c r="C1345" s="185"/>
      <c r="D1345" s="21"/>
      <c r="E1345" s="71" t="str">
        <f>IF(D1345&gt;0,IF((LEFT(D1345,2)=LEFT(Data!C$4,2)),"Intra","Inter"),"")</f>
        <v/>
      </c>
      <c r="F1345" s="23"/>
      <c r="G1345" s="176"/>
      <c r="H1345" s="74">
        <f t="shared" si="44"/>
        <v>0</v>
      </c>
      <c r="I1345" s="74">
        <f t="shared" si="45"/>
        <v>0</v>
      </c>
      <c r="J1345" s="74">
        <f t="shared" si="45"/>
        <v>0</v>
      </c>
    </row>
    <row r="1346" spans="1:10">
      <c r="A1346" s="183"/>
      <c r="B1346" s="184"/>
      <c r="C1346" s="185"/>
      <c r="D1346" s="21"/>
      <c r="E1346" s="71" t="str">
        <f>IF(D1346&gt;0,IF((LEFT(D1346,2)=LEFT(Data!C$4,2)),"Intra","Inter"),"")</f>
        <v/>
      </c>
      <c r="F1346" s="23"/>
      <c r="G1346" s="176"/>
      <c r="H1346" s="74">
        <f t="shared" si="44"/>
        <v>0</v>
      </c>
      <c r="I1346" s="74">
        <f t="shared" si="45"/>
        <v>0</v>
      </c>
      <c r="J1346" s="74">
        <f t="shared" si="45"/>
        <v>0</v>
      </c>
    </row>
    <row r="1347" spans="1:10">
      <c r="A1347" s="183"/>
      <c r="B1347" s="184"/>
      <c r="C1347" s="185"/>
      <c r="D1347" s="21"/>
      <c r="E1347" s="71" t="str">
        <f>IF(D1347&gt;0,IF((LEFT(D1347,2)=LEFT(Data!C$4,2)),"Intra","Inter"),"")</f>
        <v/>
      </c>
      <c r="F1347" s="23"/>
      <c r="G1347" s="176"/>
      <c r="H1347" s="74">
        <f t="shared" si="44"/>
        <v>0</v>
      </c>
      <c r="I1347" s="74">
        <f t="shared" si="45"/>
        <v>0</v>
      </c>
      <c r="J1347" s="74">
        <f t="shared" si="45"/>
        <v>0</v>
      </c>
    </row>
    <row r="1348" spans="1:10">
      <c r="A1348" s="183"/>
      <c r="B1348" s="184"/>
      <c r="C1348" s="185"/>
      <c r="D1348" s="21"/>
      <c r="E1348" s="71" t="str">
        <f>IF(D1348&gt;0,IF((LEFT(D1348,2)=LEFT(Data!C$4,2)),"Intra","Inter"),"")</f>
        <v/>
      </c>
      <c r="F1348" s="23"/>
      <c r="G1348" s="176"/>
      <c r="H1348" s="74">
        <f t="shared" si="44"/>
        <v>0</v>
      </c>
      <c r="I1348" s="74">
        <f t="shared" si="45"/>
        <v>0</v>
      </c>
      <c r="J1348" s="74">
        <f t="shared" si="45"/>
        <v>0</v>
      </c>
    </row>
    <row r="1349" spans="1:10">
      <c r="A1349" s="183"/>
      <c r="B1349" s="184"/>
      <c r="C1349" s="185"/>
      <c r="D1349" s="21"/>
      <c r="E1349" s="71" t="str">
        <f>IF(D1349&gt;0,IF((LEFT(D1349,2)=LEFT(Data!C$4,2)),"Intra","Inter"),"")</f>
        <v/>
      </c>
      <c r="F1349" s="23"/>
      <c r="G1349" s="176"/>
      <c r="H1349" s="74">
        <f t="shared" si="44"/>
        <v>0</v>
      </c>
      <c r="I1349" s="74">
        <f t="shared" si="45"/>
        <v>0</v>
      </c>
      <c r="J1349" s="74">
        <f t="shared" si="45"/>
        <v>0</v>
      </c>
    </row>
    <row r="1350" spans="1:10">
      <c r="A1350" s="183"/>
      <c r="B1350" s="184"/>
      <c r="C1350" s="185"/>
      <c r="D1350" s="21"/>
      <c r="E1350" s="71" t="str">
        <f>IF(D1350&gt;0,IF((LEFT(D1350,2)=LEFT(Data!C$4,2)),"Intra","Inter"),"")</f>
        <v/>
      </c>
      <c r="F1350" s="23"/>
      <c r="G1350" s="176"/>
      <c r="H1350" s="74">
        <f t="shared" si="44"/>
        <v>0</v>
      </c>
      <c r="I1350" s="74">
        <f t="shared" si="45"/>
        <v>0</v>
      </c>
      <c r="J1350" s="74">
        <f t="shared" si="45"/>
        <v>0</v>
      </c>
    </row>
    <row r="1351" spans="1:10">
      <c r="A1351" s="183"/>
      <c r="B1351" s="184"/>
      <c r="C1351" s="185"/>
      <c r="D1351" s="21"/>
      <c r="E1351" s="71" t="str">
        <f>IF(D1351&gt;0,IF((LEFT(D1351,2)=LEFT(Data!C$4,2)),"Intra","Inter"),"")</f>
        <v/>
      </c>
      <c r="F1351" s="23"/>
      <c r="G1351" s="176"/>
      <c r="H1351" s="74">
        <f t="shared" si="44"/>
        <v>0</v>
      </c>
      <c r="I1351" s="74">
        <f t="shared" si="45"/>
        <v>0</v>
      </c>
      <c r="J1351" s="74">
        <f t="shared" si="45"/>
        <v>0</v>
      </c>
    </row>
    <row r="1352" spans="1:10">
      <c r="A1352" s="183"/>
      <c r="B1352" s="184"/>
      <c r="C1352" s="185"/>
      <c r="D1352" s="21"/>
      <c r="E1352" s="71" t="str">
        <f>IF(D1352&gt;0,IF((LEFT(D1352,2)=LEFT(Data!C$4,2)),"Intra","Inter"),"")</f>
        <v/>
      </c>
      <c r="F1352" s="23"/>
      <c r="G1352" s="176"/>
      <c r="H1352" s="74">
        <f t="shared" si="44"/>
        <v>0</v>
      </c>
      <c r="I1352" s="74">
        <f t="shared" si="45"/>
        <v>0</v>
      </c>
      <c r="J1352" s="74">
        <f t="shared" si="45"/>
        <v>0</v>
      </c>
    </row>
    <row r="1353" spans="1:10">
      <c r="A1353" s="183"/>
      <c r="B1353" s="184"/>
      <c r="C1353" s="185"/>
      <c r="D1353" s="21"/>
      <c r="E1353" s="71" t="str">
        <f>IF(D1353&gt;0,IF((LEFT(D1353,2)=LEFT(Data!C$4,2)),"Intra","Inter"),"")</f>
        <v/>
      </c>
      <c r="F1353" s="23"/>
      <c r="G1353" s="176"/>
      <c r="H1353" s="74">
        <f t="shared" ref="H1353:H1416" si="46">IF($E1353="inter",IF($F1353&lt;&gt;"Exempt",IF($F1353&lt;&gt;"Non GST",($G1353*($F1353)),(0)),(0)),(0))</f>
        <v>0</v>
      </c>
      <c r="I1353" s="74">
        <f t="shared" si="45"/>
        <v>0</v>
      </c>
      <c r="J1353" s="74">
        <f t="shared" si="45"/>
        <v>0</v>
      </c>
    </row>
    <row r="1354" spans="1:10">
      <c r="A1354" s="183"/>
      <c r="B1354" s="184"/>
      <c r="C1354" s="185"/>
      <c r="D1354" s="21"/>
      <c r="E1354" s="71" t="str">
        <f>IF(D1354&gt;0,IF((LEFT(D1354,2)=LEFT(Data!C$4,2)),"Intra","Inter"),"")</f>
        <v/>
      </c>
      <c r="F1354" s="23"/>
      <c r="G1354" s="176"/>
      <c r="H1354" s="74">
        <f t="shared" si="46"/>
        <v>0</v>
      </c>
      <c r="I1354" s="74">
        <f t="shared" si="45"/>
        <v>0</v>
      </c>
      <c r="J1354" s="74">
        <f t="shared" si="45"/>
        <v>0</v>
      </c>
    </row>
    <row r="1355" spans="1:10">
      <c r="A1355" s="183"/>
      <c r="B1355" s="184"/>
      <c r="C1355" s="185"/>
      <c r="D1355" s="21"/>
      <c r="E1355" s="71" t="str">
        <f>IF(D1355&gt;0,IF((LEFT(D1355,2)=LEFT(Data!C$4,2)),"Intra","Inter"),"")</f>
        <v/>
      </c>
      <c r="F1355" s="23"/>
      <c r="G1355" s="176"/>
      <c r="H1355" s="74">
        <f t="shared" si="46"/>
        <v>0</v>
      </c>
      <c r="I1355" s="74">
        <f t="shared" si="45"/>
        <v>0</v>
      </c>
      <c r="J1355" s="74">
        <f t="shared" si="45"/>
        <v>0</v>
      </c>
    </row>
    <row r="1356" spans="1:10">
      <c r="A1356" s="183"/>
      <c r="B1356" s="184"/>
      <c r="C1356" s="185"/>
      <c r="D1356" s="21"/>
      <c r="E1356" s="71" t="str">
        <f>IF(D1356&gt;0,IF((LEFT(D1356,2)=LEFT(Data!C$4,2)),"Intra","Inter"),"")</f>
        <v/>
      </c>
      <c r="F1356" s="23"/>
      <c r="G1356" s="176"/>
      <c r="H1356" s="74">
        <f t="shared" si="46"/>
        <v>0</v>
      </c>
      <c r="I1356" s="74">
        <f t="shared" si="45"/>
        <v>0</v>
      </c>
      <c r="J1356" s="74">
        <f t="shared" si="45"/>
        <v>0</v>
      </c>
    </row>
    <row r="1357" spans="1:10">
      <c r="A1357" s="183"/>
      <c r="B1357" s="184"/>
      <c r="C1357" s="185"/>
      <c r="D1357" s="21"/>
      <c r="E1357" s="71" t="str">
        <f>IF(D1357&gt;0,IF((LEFT(D1357,2)=LEFT(Data!C$4,2)),"Intra","Inter"),"")</f>
        <v/>
      </c>
      <c r="F1357" s="23"/>
      <c r="G1357" s="176"/>
      <c r="H1357" s="74">
        <f t="shared" si="46"/>
        <v>0</v>
      </c>
      <c r="I1357" s="74">
        <f t="shared" si="45"/>
        <v>0</v>
      </c>
      <c r="J1357" s="74">
        <f t="shared" si="45"/>
        <v>0</v>
      </c>
    </row>
    <row r="1358" spans="1:10">
      <c r="A1358" s="183"/>
      <c r="B1358" s="184"/>
      <c r="C1358" s="185"/>
      <c r="D1358" s="21"/>
      <c r="E1358" s="71" t="str">
        <f>IF(D1358&gt;0,IF((LEFT(D1358,2)=LEFT(Data!C$4,2)),"Intra","Inter"),"")</f>
        <v/>
      </c>
      <c r="F1358" s="23"/>
      <c r="G1358" s="176"/>
      <c r="H1358" s="74">
        <f t="shared" si="46"/>
        <v>0</v>
      </c>
      <c r="I1358" s="74">
        <f t="shared" si="45"/>
        <v>0</v>
      </c>
      <c r="J1358" s="74">
        <f t="shared" si="45"/>
        <v>0</v>
      </c>
    </row>
    <row r="1359" spans="1:10">
      <c r="A1359" s="183"/>
      <c r="B1359" s="184"/>
      <c r="C1359" s="185"/>
      <c r="D1359" s="21"/>
      <c r="E1359" s="71" t="str">
        <f>IF(D1359&gt;0,IF((LEFT(D1359,2)=LEFT(Data!C$4,2)),"Intra","Inter"),"")</f>
        <v/>
      </c>
      <c r="F1359" s="23"/>
      <c r="G1359" s="176"/>
      <c r="H1359" s="74">
        <f t="shared" si="46"/>
        <v>0</v>
      </c>
      <c r="I1359" s="74">
        <f t="shared" si="45"/>
        <v>0</v>
      </c>
      <c r="J1359" s="74">
        <f t="shared" si="45"/>
        <v>0</v>
      </c>
    </row>
    <row r="1360" spans="1:10">
      <c r="A1360" s="183"/>
      <c r="B1360" s="184"/>
      <c r="C1360" s="185"/>
      <c r="D1360" s="21"/>
      <c r="E1360" s="71" t="str">
        <f>IF(D1360&gt;0,IF((LEFT(D1360,2)=LEFT(Data!C$4,2)),"Intra","Inter"),"")</f>
        <v/>
      </c>
      <c r="F1360" s="23"/>
      <c r="G1360" s="176"/>
      <c r="H1360" s="74">
        <f t="shared" si="46"/>
        <v>0</v>
      </c>
      <c r="I1360" s="74">
        <f t="shared" si="45"/>
        <v>0</v>
      </c>
      <c r="J1360" s="74">
        <f t="shared" si="45"/>
        <v>0</v>
      </c>
    </row>
    <row r="1361" spans="1:10">
      <c r="A1361" s="183"/>
      <c r="B1361" s="184"/>
      <c r="C1361" s="185"/>
      <c r="D1361" s="21"/>
      <c r="E1361" s="71" t="str">
        <f>IF(D1361&gt;0,IF((LEFT(D1361,2)=LEFT(Data!C$4,2)),"Intra","Inter"),"")</f>
        <v/>
      </c>
      <c r="F1361" s="23"/>
      <c r="G1361" s="176"/>
      <c r="H1361" s="74">
        <f t="shared" si="46"/>
        <v>0</v>
      </c>
      <c r="I1361" s="74">
        <f t="shared" si="45"/>
        <v>0</v>
      </c>
      <c r="J1361" s="74">
        <f t="shared" si="45"/>
        <v>0</v>
      </c>
    </row>
    <row r="1362" spans="1:10">
      <c r="A1362" s="183"/>
      <c r="B1362" s="184"/>
      <c r="C1362" s="185"/>
      <c r="D1362" s="21"/>
      <c r="E1362" s="71" t="str">
        <f>IF(D1362&gt;0,IF((LEFT(D1362,2)=LEFT(Data!C$4,2)),"Intra","Inter"),"")</f>
        <v/>
      </c>
      <c r="F1362" s="23"/>
      <c r="G1362" s="176"/>
      <c r="H1362" s="74">
        <f t="shared" si="46"/>
        <v>0</v>
      </c>
      <c r="I1362" s="74">
        <f t="shared" si="45"/>
        <v>0</v>
      </c>
      <c r="J1362" s="74">
        <f t="shared" si="45"/>
        <v>0</v>
      </c>
    </row>
    <row r="1363" spans="1:10">
      <c r="A1363" s="183"/>
      <c r="B1363" s="184"/>
      <c r="C1363" s="185"/>
      <c r="D1363" s="21"/>
      <c r="E1363" s="71" t="str">
        <f>IF(D1363&gt;0,IF((LEFT(D1363,2)=LEFT(Data!C$4,2)),"Intra","Inter"),"")</f>
        <v/>
      </c>
      <c r="F1363" s="23"/>
      <c r="G1363" s="176"/>
      <c r="H1363" s="74">
        <f t="shared" si="46"/>
        <v>0</v>
      </c>
      <c r="I1363" s="74">
        <f t="shared" si="45"/>
        <v>0</v>
      </c>
      <c r="J1363" s="74">
        <f t="shared" si="45"/>
        <v>0</v>
      </c>
    </row>
    <row r="1364" spans="1:10">
      <c r="A1364" s="183"/>
      <c r="B1364" s="184"/>
      <c r="C1364" s="185"/>
      <c r="D1364" s="21"/>
      <c r="E1364" s="71" t="str">
        <f>IF(D1364&gt;0,IF((LEFT(D1364,2)=LEFT(Data!C$4,2)),"Intra","Inter"),"")</f>
        <v/>
      </c>
      <c r="F1364" s="23"/>
      <c r="G1364" s="176"/>
      <c r="H1364" s="74">
        <f t="shared" si="46"/>
        <v>0</v>
      </c>
      <c r="I1364" s="74">
        <f t="shared" si="45"/>
        <v>0</v>
      </c>
      <c r="J1364" s="74">
        <f t="shared" si="45"/>
        <v>0</v>
      </c>
    </row>
    <row r="1365" spans="1:10">
      <c r="A1365" s="183"/>
      <c r="B1365" s="184"/>
      <c r="C1365" s="185"/>
      <c r="D1365" s="21"/>
      <c r="E1365" s="71" t="str">
        <f>IF(D1365&gt;0,IF((LEFT(D1365,2)=LEFT(Data!C$4,2)),"Intra","Inter"),"")</f>
        <v/>
      </c>
      <c r="F1365" s="23"/>
      <c r="G1365" s="176"/>
      <c r="H1365" s="74">
        <f t="shared" si="46"/>
        <v>0</v>
      </c>
      <c r="I1365" s="74">
        <f t="shared" si="45"/>
        <v>0</v>
      </c>
      <c r="J1365" s="74">
        <f t="shared" si="45"/>
        <v>0</v>
      </c>
    </row>
    <row r="1366" spans="1:10">
      <c r="A1366" s="183"/>
      <c r="B1366" s="184"/>
      <c r="C1366" s="185"/>
      <c r="D1366" s="21"/>
      <c r="E1366" s="71" t="str">
        <f>IF(D1366&gt;0,IF((LEFT(D1366,2)=LEFT(Data!C$4,2)),"Intra","Inter"),"")</f>
        <v/>
      </c>
      <c r="F1366" s="23"/>
      <c r="G1366" s="176"/>
      <c r="H1366" s="74">
        <f t="shared" si="46"/>
        <v>0</v>
      </c>
      <c r="I1366" s="74">
        <f t="shared" si="45"/>
        <v>0</v>
      </c>
      <c r="J1366" s="74">
        <f t="shared" si="45"/>
        <v>0</v>
      </c>
    </row>
    <row r="1367" spans="1:10">
      <c r="A1367" s="183"/>
      <c r="B1367" s="184"/>
      <c r="C1367" s="185"/>
      <c r="D1367" s="21"/>
      <c r="E1367" s="71" t="str">
        <f>IF(D1367&gt;0,IF((LEFT(D1367,2)=LEFT(Data!C$4,2)),"Intra","Inter"),"")</f>
        <v/>
      </c>
      <c r="F1367" s="23"/>
      <c r="G1367" s="176"/>
      <c r="H1367" s="74">
        <f t="shared" si="46"/>
        <v>0</v>
      </c>
      <c r="I1367" s="74">
        <f t="shared" si="45"/>
        <v>0</v>
      </c>
      <c r="J1367" s="74">
        <f t="shared" si="45"/>
        <v>0</v>
      </c>
    </row>
    <row r="1368" spans="1:10">
      <c r="A1368" s="183"/>
      <c r="B1368" s="184"/>
      <c r="C1368" s="185"/>
      <c r="D1368" s="21"/>
      <c r="E1368" s="71" t="str">
        <f>IF(D1368&gt;0,IF((LEFT(D1368,2)=LEFT(Data!C$4,2)),"Intra","Inter"),"")</f>
        <v/>
      </c>
      <c r="F1368" s="23"/>
      <c r="G1368" s="176"/>
      <c r="H1368" s="74">
        <f t="shared" si="46"/>
        <v>0</v>
      </c>
      <c r="I1368" s="74">
        <f t="shared" si="45"/>
        <v>0</v>
      </c>
      <c r="J1368" s="74">
        <f t="shared" si="45"/>
        <v>0</v>
      </c>
    </row>
    <row r="1369" spans="1:10">
      <c r="A1369" s="183"/>
      <c r="B1369" s="184"/>
      <c r="C1369" s="185"/>
      <c r="D1369" s="21"/>
      <c r="E1369" s="71" t="str">
        <f>IF(D1369&gt;0,IF((LEFT(D1369,2)=LEFT(Data!C$4,2)),"Intra","Inter"),"")</f>
        <v/>
      </c>
      <c r="F1369" s="23"/>
      <c r="G1369" s="176"/>
      <c r="H1369" s="74">
        <f t="shared" si="46"/>
        <v>0</v>
      </c>
      <c r="I1369" s="74">
        <f t="shared" si="45"/>
        <v>0</v>
      </c>
      <c r="J1369" s="74">
        <f t="shared" si="45"/>
        <v>0</v>
      </c>
    </row>
    <row r="1370" spans="1:10">
      <c r="A1370" s="183"/>
      <c r="B1370" s="184"/>
      <c r="C1370" s="185"/>
      <c r="D1370" s="21"/>
      <c r="E1370" s="71" t="str">
        <f>IF(D1370&gt;0,IF((LEFT(D1370,2)=LEFT(Data!C$4,2)),"Intra","Inter"),"")</f>
        <v/>
      </c>
      <c r="F1370" s="23"/>
      <c r="G1370" s="176"/>
      <c r="H1370" s="74">
        <f t="shared" si="46"/>
        <v>0</v>
      </c>
      <c r="I1370" s="74">
        <f t="shared" si="45"/>
        <v>0</v>
      </c>
      <c r="J1370" s="74">
        <f t="shared" si="45"/>
        <v>0</v>
      </c>
    </row>
    <row r="1371" spans="1:10">
      <c r="A1371" s="183"/>
      <c r="B1371" s="184"/>
      <c r="C1371" s="185"/>
      <c r="D1371" s="21"/>
      <c r="E1371" s="71" t="str">
        <f>IF(D1371&gt;0,IF((LEFT(D1371,2)=LEFT(Data!C$4,2)),"Intra","Inter"),"")</f>
        <v/>
      </c>
      <c r="F1371" s="23"/>
      <c r="G1371" s="176"/>
      <c r="H1371" s="74">
        <f t="shared" si="46"/>
        <v>0</v>
      </c>
      <c r="I1371" s="74">
        <f t="shared" si="45"/>
        <v>0</v>
      </c>
      <c r="J1371" s="74">
        <f t="shared" si="45"/>
        <v>0</v>
      </c>
    </row>
    <row r="1372" spans="1:10">
      <c r="A1372" s="183"/>
      <c r="B1372" s="184"/>
      <c r="C1372" s="185"/>
      <c r="D1372" s="21"/>
      <c r="E1372" s="71" t="str">
        <f>IF(D1372&gt;0,IF((LEFT(D1372,2)=LEFT(Data!C$4,2)),"Intra","Inter"),"")</f>
        <v/>
      </c>
      <c r="F1372" s="23"/>
      <c r="G1372" s="176"/>
      <c r="H1372" s="74">
        <f t="shared" si="46"/>
        <v>0</v>
      </c>
      <c r="I1372" s="74">
        <f t="shared" si="45"/>
        <v>0</v>
      </c>
      <c r="J1372" s="74">
        <f t="shared" si="45"/>
        <v>0</v>
      </c>
    </row>
    <row r="1373" spans="1:10">
      <c r="A1373" s="183"/>
      <c r="B1373" s="184"/>
      <c r="C1373" s="185"/>
      <c r="D1373" s="21"/>
      <c r="E1373" s="71" t="str">
        <f>IF(D1373&gt;0,IF((LEFT(D1373,2)=LEFT(Data!C$4,2)),"Intra","Inter"),"")</f>
        <v/>
      </c>
      <c r="F1373" s="23"/>
      <c r="G1373" s="176"/>
      <c r="H1373" s="74">
        <f t="shared" si="46"/>
        <v>0</v>
      </c>
      <c r="I1373" s="74">
        <f t="shared" si="45"/>
        <v>0</v>
      </c>
      <c r="J1373" s="74">
        <f t="shared" si="45"/>
        <v>0</v>
      </c>
    </row>
    <row r="1374" spans="1:10">
      <c r="A1374" s="183"/>
      <c r="B1374" s="184"/>
      <c r="C1374" s="185"/>
      <c r="D1374" s="21"/>
      <c r="E1374" s="71" t="str">
        <f>IF(D1374&gt;0,IF((LEFT(D1374,2)=LEFT(Data!C$4,2)),"Intra","Inter"),"")</f>
        <v/>
      </c>
      <c r="F1374" s="23"/>
      <c r="G1374" s="176"/>
      <c r="H1374" s="74">
        <f t="shared" si="46"/>
        <v>0</v>
      </c>
      <c r="I1374" s="74">
        <f t="shared" si="45"/>
        <v>0</v>
      </c>
      <c r="J1374" s="74">
        <f t="shared" si="45"/>
        <v>0</v>
      </c>
    </row>
    <row r="1375" spans="1:10">
      <c r="A1375" s="183"/>
      <c r="B1375" s="184"/>
      <c r="C1375" s="185"/>
      <c r="D1375" s="21"/>
      <c r="E1375" s="71" t="str">
        <f>IF(D1375&gt;0,IF((LEFT(D1375,2)=LEFT(Data!C$4,2)),"Intra","Inter"),"")</f>
        <v/>
      </c>
      <c r="F1375" s="23"/>
      <c r="G1375" s="176"/>
      <c r="H1375" s="74">
        <f t="shared" si="46"/>
        <v>0</v>
      </c>
      <c r="I1375" s="74">
        <f t="shared" si="45"/>
        <v>0</v>
      </c>
      <c r="J1375" s="74">
        <f t="shared" si="45"/>
        <v>0</v>
      </c>
    </row>
    <row r="1376" spans="1:10">
      <c r="A1376" s="183"/>
      <c r="B1376" s="184"/>
      <c r="C1376" s="185"/>
      <c r="D1376" s="21"/>
      <c r="E1376" s="71" t="str">
        <f>IF(D1376&gt;0,IF((LEFT(D1376,2)=LEFT(Data!C$4,2)),"Intra","Inter"),"")</f>
        <v/>
      </c>
      <c r="F1376" s="23"/>
      <c r="G1376" s="176"/>
      <c r="H1376" s="74">
        <f t="shared" si="46"/>
        <v>0</v>
      </c>
      <c r="I1376" s="74">
        <f t="shared" si="45"/>
        <v>0</v>
      </c>
      <c r="J1376" s="74">
        <f t="shared" si="45"/>
        <v>0</v>
      </c>
    </row>
    <row r="1377" spans="1:10">
      <c r="A1377" s="183"/>
      <c r="B1377" s="184"/>
      <c r="C1377" s="185"/>
      <c r="D1377" s="21"/>
      <c r="E1377" s="71" t="str">
        <f>IF(D1377&gt;0,IF((LEFT(D1377,2)=LEFT(Data!C$4,2)),"Intra","Inter"),"")</f>
        <v/>
      </c>
      <c r="F1377" s="23"/>
      <c r="G1377" s="176"/>
      <c r="H1377" s="74">
        <f t="shared" si="46"/>
        <v>0</v>
      </c>
      <c r="I1377" s="74">
        <f t="shared" si="45"/>
        <v>0</v>
      </c>
      <c r="J1377" s="74">
        <f t="shared" si="45"/>
        <v>0</v>
      </c>
    </row>
    <row r="1378" spans="1:10">
      <c r="A1378" s="183"/>
      <c r="B1378" s="184"/>
      <c r="C1378" s="185"/>
      <c r="D1378" s="21"/>
      <c r="E1378" s="71" t="str">
        <f>IF(D1378&gt;0,IF((LEFT(D1378,2)=LEFT(Data!C$4,2)),"Intra","Inter"),"")</f>
        <v/>
      </c>
      <c r="F1378" s="23"/>
      <c r="G1378" s="176"/>
      <c r="H1378" s="74">
        <f t="shared" si="46"/>
        <v>0</v>
      </c>
      <c r="I1378" s="74">
        <f t="shared" si="45"/>
        <v>0</v>
      </c>
      <c r="J1378" s="74">
        <f t="shared" si="45"/>
        <v>0</v>
      </c>
    </row>
    <row r="1379" spans="1:10">
      <c r="A1379" s="183"/>
      <c r="B1379" s="184"/>
      <c r="C1379" s="185"/>
      <c r="D1379" s="21"/>
      <c r="E1379" s="71" t="str">
        <f>IF(D1379&gt;0,IF((LEFT(D1379,2)=LEFT(Data!C$4,2)),"Intra","Inter"),"")</f>
        <v/>
      </c>
      <c r="F1379" s="23"/>
      <c r="G1379" s="176"/>
      <c r="H1379" s="74">
        <f t="shared" si="46"/>
        <v>0</v>
      </c>
      <c r="I1379" s="74">
        <f t="shared" si="45"/>
        <v>0</v>
      </c>
      <c r="J1379" s="74">
        <f t="shared" si="45"/>
        <v>0</v>
      </c>
    </row>
    <row r="1380" spans="1:10">
      <c r="A1380" s="183"/>
      <c r="B1380" s="184"/>
      <c r="C1380" s="185"/>
      <c r="D1380" s="21"/>
      <c r="E1380" s="71" t="str">
        <f>IF(D1380&gt;0,IF((LEFT(D1380,2)=LEFT(Data!C$4,2)),"Intra","Inter"),"")</f>
        <v/>
      </c>
      <c r="F1380" s="23"/>
      <c r="G1380" s="176"/>
      <c r="H1380" s="74">
        <f t="shared" si="46"/>
        <v>0</v>
      </c>
      <c r="I1380" s="74">
        <f t="shared" si="45"/>
        <v>0</v>
      </c>
      <c r="J1380" s="74">
        <f t="shared" si="45"/>
        <v>0</v>
      </c>
    </row>
    <row r="1381" spans="1:10">
      <c r="A1381" s="183"/>
      <c r="B1381" s="184"/>
      <c r="C1381" s="185"/>
      <c r="D1381" s="21"/>
      <c r="E1381" s="71" t="str">
        <f>IF(D1381&gt;0,IF((LEFT(D1381,2)=LEFT(Data!C$4,2)),"Intra","Inter"),"")</f>
        <v/>
      </c>
      <c r="F1381" s="23"/>
      <c r="G1381" s="176"/>
      <c r="H1381" s="74">
        <f t="shared" si="46"/>
        <v>0</v>
      </c>
      <c r="I1381" s="74">
        <f t="shared" si="45"/>
        <v>0</v>
      </c>
      <c r="J1381" s="74">
        <f t="shared" si="45"/>
        <v>0</v>
      </c>
    </row>
    <row r="1382" spans="1:10">
      <c r="A1382" s="183"/>
      <c r="B1382" s="184"/>
      <c r="C1382" s="185"/>
      <c r="D1382" s="21"/>
      <c r="E1382" s="71" t="str">
        <f>IF(D1382&gt;0,IF((LEFT(D1382,2)=LEFT(Data!C$4,2)),"Intra","Inter"),"")</f>
        <v/>
      </c>
      <c r="F1382" s="23"/>
      <c r="G1382" s="176"/>
      <c r="H1382" s="74">
        <f t="shared" si="46"/>
        <v>0</v>
      </c>
      <c r="I1382" s="74">
        <f t="shared" si="45"/>
        <v>0</v>
      </c>
      <c r="J1382" s="74">
        <f t="shared" si="45"/>
        <v>0</v>
      </c>
    </row>
    <row r="1383" spans="1:10">
      <c r="A1383" s="183"/>
      <c r="B1383" s="184"/>
      <c r="C1383" s="185"/>
      <c r="D1383" s="21"/>
      <c r="E1383" s="71" t="str">
        <f>IF(D1383&gt;0,IF((LEFT(D1383,2)=LEFT(Data!C$4,2)),"Intra","Inter"),"")</f>
        <v/>
      </c>
      <c r="F1383" s="23"/>
      <c r="G1383" s="176"/>
      <c r="H1383" s="74">
        <f t="shared" si="46"/>
        <v>0</v>
      </c>
      <c r="I1383" s="74">
        <f t="shared" si="45"/>
        <v>0</v>
      </c>
      <c r="J1383" s="74">
        <f t="shared" si="45"/>
        <v>0</v>
      </c>
    </row>
    <row r="1384" spans="1:10">
      <c r="A1384" s="183"/>
      <c r="B1384" s="184"/>
      <c r="C1384" s="185"/>
      <c r="D1384" s="21"/>
      <c r="E1384" s="71" t="str">
        <f>IF(D1384&gt;0,IF((LEFT(D1384,2)=LEFT(Data!C$4,2)),"Intra","Inter"),"")</f>
        <v/>
      </c>
      <c r="F1384" s="23"/>
      <c r="G1384" s="176"/>
      <c r="H1384" s="74">
        <f t="shared" si="46"/>
        <v>0</v>
      </c>
      <c r="I1384" s="74">
        <f t="shared" si="45"/>
        <v>0</v>
      </c>
      <c r="J1384" s="74">
        <f t="shared" si="45"/>
        <v>0</v>
      </c>
    </row>
    <row r="1385" spans="1:10">
      <c r="A1385" s="183"/>
      <c r="B1385" s="184"/>
      <c r="C1385" s="185"/>
      <c r="D1385" s="21"/>
      <c r="E1385" s="71" t="str">
        <f>IF(D1385&gt;0,IF((LEFT(D1385,2)=LEFT(Data!C$4,2)),"Intra","Inter"),"")</f>
        <v/>
      </c>
      <c r="F1385" s="23"/>
      <c r="G1385" s="176"/>
      <c r="H1385" s="74">
        <f t="shared" si="46"/>
        <v>0</v>
      </c>
      <c r="I1385" s="74">
        <f t="shared" si="45"/>
        <v>0</v>
      </c>
      <c r="J1385" s="74">
        <f t="shared" si="45"/>
        <v>0</v>
      </c>
    </row>
    <row r="1386" spans="1:10">
      <c r="A1386" s="183"/>
      <c r="B1386" s="184"/>
      <c r="C1386" s="185"/>
      <c r="D1386" s="21"/>
      <c r="E1386" s="71" t="str">
        <f>IF(D1386&gt;0,IF((LEFT(D1386,2)=LEFT(Data!C$4,2)),"Intra","Inter"),"")</f>
        <v/>
      </c>
      <c r="F1386" s="23"/>
      <c r="G1386" s="176"/>
      <c r="H1386" s="74">
        <f t="shared" si="46"/>
        <v>0</v>
      </c>
      <c r="I1386" s="74">
        <f t="shared" si="45"/>
        <v>0</v>
      </c>
      <c r="J1386" s="74">
        <f t="shared" si="45"/>
        <v>0</v>
      </c>
    </row>
    <row r="1387" spans="1:10">
      <c r="A1387" s="183"/>
      <c r="B1387" s="184"/>
      <c r="C1387" s="185"/>
      <c r="D1387" s="21"/>
      <c r="E1387" s="71" t="str">
        <f>IF(D1387&gt;0,IF((LEFT(D1387,2)=LEFT(Data!C$4,2)),"Intra","Inter"),"")</f>
        <v/>
      </c>
      <c r="F1387" s="23"/>
      <c r="G1387" s="176"/>
      <c r="H1387" s="74">
        <f t="shared" si="46"/>
        <v>0</v>
      </c>
      <c r="I1387" s="74">
        <f t="shared" si="45"/>
        <v>0</v>
      </c>
      <c r="J1387" s="74">
        <f t="shared" si="45"/>
        <v>0</v>
      </c>
    </row>
    <row r="1388" spans="1:10">
      <c r="A1388" s="183"/>
      <c r="B1388" s="184"/>
      <c r="C1388" s="185"/>
      <c r="D1388" s="21"/>
      <c r="E1388" s="71" t="str">
        <f>IF(D1388&gt;0,IF((LEFT(D1388,2)=LEFT(Data!C$4,2)),"Intra","Inter"),"")</f>
        <v/>
      </c>
      <c r="F1388" s="23"/>
      <c r="G1388" s="176"/>
      <c r="H1388" s="74">
        <f t="shared" si="46"/>
        <v>0</v>
      </c>
      <c r="I1388" s="74">
        <f t="shared" si="45"/>
        <v>0</v>
      </c>
      <c r="J1388" s="74">
        <f t="shared" si="45"/>
        <v>0</v>
      </c>
    </row>
    <row r="1389" spans="1:10">
      <c r="A1389" s="183"/>
      <c r="B1389" s="184"/>
      <c r="C1389" s="185"/>
      <c r="D1389" s="21"/>
      <c r="E1389" s="71" t="str">
        <f>IF(D1389&gt;0,IF((LEFT(D1389,2)=LEFT(Data!C$4,2)),"Intra","Inter"),"")</f>
        <v/>
      </c>
      <c r="F1389" s="23"/>
      <c r="G1389" s="176"/>
      <c r="H1389" s="74">
        <f t="shared" si="46"/>
        <v>0</v>
      </c>
      <c r="I1389" s="74">
        <f t="shared" si="45"/>
        <v>0</v>
      </c>
      <c r="J1389" s="74">
        <f t="shared" si="45"/>
        <v>0</v>
      </c>
    </row>
    <row r="1390" spans="1:10">
      <c r="A1390" s="183"/>
      <c r="B1390" s="184"/>
      <c r="C1390" s="185"/>
      <c r="D1390" s="21"/>
      <c r="E1390" s="71" t="str">
        <f>IF(D1390&gt;0,IF((LEFT(D1390,2)=LEFT(Data!C$4,2)),"Intra","Inter"),"")</f>
        <v/>
      </c>
      <c r="F1390" s="23"/>
      <c r="G1390" s="176"/>
      <c r="H1390" s="74">
        <f t="shared" si="46"/>
        <v>0</v>
      </c>
      <c r="I1390" s="74">
        <f t="shared" si="45"/>
        <v>0</v>
      </c>
      <c r="J1390" s="74">
        <f t="shared" si="45"/>
        <v>0</v>
      </c>
    </row>
    <row r="1391" spans="1:10">
      <c r="A1391" s="183"/>
      <c r="B1391" s="184"/>
      <c r="C1391" s="185"/>
      <c r="D1391" s="21"/>
      <c r="E1391" s="71" t="str">
        <f>IF(D1391&gt;0,IF((LEFT(D1391,2)=LEFT(Data!C$4,2)),"Intra","Inter"),"")</f>
        <v/>
      </c>
      <c r="F1391" s="23"/>
      <c r="G1391" s="176"/>
      <c r="H1391" s="74">
        <f t="shared" si="46"/>
        <v>0</v>
      </c>
      <c r="I1391" s="74">
        <f t="shared" si="45"/>
        <v>0</v>
      </c>
      <c r="J1391" s="74">
        <f t="shared" si="45"/>
        <v>0</v>
      </c>
    </row>
    <row r="1392" spans="1:10">
      <c r="A1392" s="183"/>
      <c r="B1392" s="184"/>
      <c r="C1392" s="185"/>
      <c r="D1392" s="21"/>
      <c r="E1392" s="71" t="str">
        <f>IF(D1392&gt;0,IF((LEFT(D1392,2)=LEFT(Data!C$4,2)),"Intra","Inter"),"")</f>
        <v/>
      </c>
      <c r="F1392" s="23"/>
      <c r="G1392" s="176"/>
      <c r="H1392" s="74">
        <f t="shared" si="46"/>
        <v>0</v>
      </c>
      <c r="I1392" s="74">
        <f t="shared" si="45"/>
        <v>0</v>
      </c>
      <c r="J1392" s="74">
        <f t="shared" si="45"/>
        <v>0</v>
      </c>
    </row>
    <row r="1393" spans="1:10">
      <c r="A1393" s="183"/>
      <c r="B1393" s="184"/>
      <c r="C1393" s="185"/>
      <c r="D1393" s="21"/>
      <c r="E1393" s="71" t="str">
        <f>IF(D1393&gt;0,IF((LEFT(D1393,2)=LEFT(Data!C$4,2)),"Intra","Inter"),"")</f>
        <v/>
      </c>
      <c r="F1393" s="23"/>
      <c r="G1393" s="176"/>
      <c r="H1393" s="74">
        <f t="shared" si="46"/>
        <v>0</v>
      </c>
      <c r="I1393" s="74">
        <f t="shared" si="45"/>
        <v>0</v>
      </c>
      <c r="J1393" s="74">
        <f t="shared" si="45"/>
        <v>0</v>
      </c>
    </row>
    <row r="1394" spans="1:10">
      <c r="A1394" s="183"/>
      <c r="B1394" s="184"/>
      <c r="C1394" s="185"/>
      <c r="D1394" s="21"/>
      <c r="E1394" s="71" t="str">
        <f>IF(D1394&gt;0,IF((LEFT(D1394,2)=LEFT(Data!C$4,2)),"Intra","Inter"),"")</f>
        <v/>
      </c>
      <c r="F1394" s="23"/>
      <c r="G1394" s="176"/>
      <c r="H1394" s="74">
        <f t="shared" si="46"/>
        <v>0</v>
      </c>
      <c r="I1394" s="74">
        <f t="shared" si="45"/>
        <v>0</v>
      </c>
      <c r="J1394" s="74">
        <f t="shared" si="45"/>
        <v>0</v>
      </c>
    </row>
    <row r="1395" spans="1:10">
      <c r="A1395" s="183"/>
      <c r="B1395" s="184"/>
      <c r="C1395" s="185"/>
      <c r="D1395" s="21"/>
      <c r="E1395" s="71" t="str">
        <f>IF(D1395&gt;0,IF((LEFT(D1395,2)=LEFT(Data!C$4,2)),"Intra","Inter"),"")</f>
        <v/>
      </c>
      <c r="F1395" s="23"/>
      <c r="G1395" s="176"/>
      <c r="H1395" s="74">
        <f t="shared" si="46"/>
        <v>0</v>
      </c>
      <c r="I1395" s="74">
        <f t="shared" si="45"/>
        <v>0</v>
      </c>
      <c r="J1395" s="74">
        <f t="shared" si="45"/>
        <v>0</v>
      </c>
    </row>
    <row r="1396" spans="1:10">
      <c r="A1396" s="183"/>
      <c r="B1396" s="184"/>
      <c r="C1396" s="185"/>
      <c r="D1396" s="21"/>
      <c r="E1396" s="71" t="str">
        <f>IF(D1396&gt;0,IF((LEFT(D1396,2)=LEFT(Data!C$4,2)),"Intra","Inter"),"")</f>
        <v/>
      </c>
      <c r="F1396" s="23"/>
      <c r="G1396" s="176"/>
      <c r="H1396" s="74">
        <f t="shared" si="46"/>
        <v>0</v>
      </c>
      <c r="I1396" s="74">
        <f t="shared" ref="I1396:J1459" si="47">IF($E1396="intra",IF($F1396&lt;&gt;"Exempt",IF($F1396&lt;&gt;"Non GST",($G1396*($F1396/2)),(0)),(0)),(0))</f>
        <v>0</v>
      </c>
      <c r="J1396" s="74">
        <f t="shared" si="47"/>
        <v>0</v>
      </c>
    </row>
    <row r="1397" spans="1:10">
      <c r="A1397" s="183"/>
      <c r="B1397" s="184"/>
      <c r="C1397" s="185"/>
      <c r="D1397" s="21"/>
      <c r="E1397" s="71" t="str">
        <f>IF(D1397&gt;0,IF((LEFT(D1397,2)=LEFT(Data!C$4,2)),"Intra","Inter"),"")</f>
        <v/>
      </c>
      <c r="F1397" s="23"/>
      <c r="G1397" s="176"/>
      <c r="H1397" s="74">
        <f t="shared" si="46"/>
        <v>0</v>
      </c>
      <c r="I1397" s="74">
        <f t="shared" si="47"/>
        <v>0</v>
      </c>
      <c r="J1397" s="74">
        <f t="shared" si="47"/>
        <v>0</v>
      </c>
    </row>
    <row r="1398" spans="1:10">
      <c r="A1398" s="183"/>
      <c r="B1398" s="184"/>
      <c r="C1398" s="185"/>
      <c r="D1398" s="21"/>
      <c r="E1398" s="71" t="str">
        <f>IF(D1398&gt;0,IF((LEFT(D1398,2)=LEFT(Data!C$4,2)),"Intra","Inter"),"")</f>
        <v/>
      </c>
      <c r="F1398" s="23"/>
      <c r="G1398" s="176"/>
      <c r="H1398" s="74">
        <f t="shared" si="46"/>
        <v>0</v>
      </c>
      <c r="I1398" s="74">
        <f t="shared" si="47"/>
        <v>0</v>
      </c>
      <c r="J1398" s="74">
        <f t="shared" si="47"/>
        <v>0</v>
      </c>
    </row>
    <row r="1399" spans="1:10">
      <c r="A1399" s="183"/>
      <c r="B1399" s="184"/>
      <c r="C1399" s="185"/>
      <c r="D1399" s="21"/>
      <c r="E1399" s="71" t="str">
        <f>IF(D1399&gt;0,IF((LEFT(D1399,2)=LEFT(Data!C$4,2)),"Intra","Inter"),"")</f>
        <v/>
      </c>
      <c r="F1399" s="23"/>
      <c r="G1399" s="176"/>
      <c r="H1399" s="74">
        <f t="shared" si="46"/>
        <v>0</v>
      </c>
      <c r="I1399" s="74">
        <f t="shared" si="47"/>
        <v>0</v>
      </c>
      <c r="J1399" s="74">
        <f t="shared" si="47"/>
        <v>0</v>
      </c>
    </row>
    <row r="1400" spans="1:10">
      <c r="A1400" s="183"/>
      <c r="B1400" s="184"/>
      <c r="C1400" s="185"/>
      <c r="D1400" s="21"/>
      <c r="E1400" s="71" t="str">
        <f>IF(D1400&gt;0,IF((LEFT(D1400,2)=LEFT(Data!C$4,2)),"Intra","Inter"),"")</f>
        <v/>
      </c>
      <c r="F1400" s="23"/>
      <c r="G1400" s="176"/>
      <c r="H1400" s="74">
        <f t="shared" si="46"/>
        <v>0</v>
      </c>
      <c r="I1400" s="74">
        <f t="shared" si="47"/>
        <v>0</v>
      </c>
      <c r="J1400" s="74">
        <f t="shared" si="47"/>
        <v>0</v>
      </c>
    </row>
    <row r="1401" spans="1:10">
      <c r="A1401" s="183"/>
      <c r="B1401" s="184"/>
      <c r="C1401" s="185"/>
      <c r="D1401" s="21"/>
      <c r="E1401" s="71" t="str">
        <f>IF(D1401&gt;0,IF((LEFT(D1401,2)=LEFT(Data!C$4,2)),"Intra","Inter"),"")</f>
        <v/>
      </c>
      <c r="F1401" s="23"/>
      <c r="G1401" s="176"/>
      <c r="H1401" s="74">
        <f t="shared" si="46"/>
        <v>0</v>
      </c>
      <c r="I1401" s="74">
        <f t="shared" si="47"/>
        <v>0</v>
      </c>
      <c r="J1401" s="74">
        <f t="shared" si="47"/>
        <v>0</v>
      </c>
    </row>
    <row r="1402" spans="1:10">
      <c r="A1402" s="183"/>
      <c r="B1402" s="184"/>
      <c r="C1402" s="185"/>
      <c r="D1402" s="21"/>
      <c r="E1402" s="71" t="str">
        <f>IF(D1402&gt;0,IF((LEFT(D1402,2)=LEFT(Data!C$4,2)),"Intra","Inter"),"")</f>
        <v/>
      </c>
      <c r="F1402" s="23"/>
      <c r="G1402" s="176"/>
      <c r="H1402" s="74">
        <f t="shared" si="46"/>
        <v>0</v>
      </c>
      <c r="I1402" s="74">
        <f t="shared" si="47"/>
        <v>0</v>
      </c>
      <c r="J1402" s="74">
        <f t="shared" si="47"/>
        <v>0</v>
      </c>
    </row>
    <row r="1403" spans="1:10">
      <c r="A1403" s="183"/>
      <c r="B1403" s="184"/>
      <c r="C1403" s="185"/>
      <c r="D1403" s="21"/>
      <c r="E1403" s="71" t="str">
        <f>IF(D1403&gt;0,IF((LEFT(D1403,2)=LEFT(Data!C$4,2)),"Intra","Inter"),"")</f>
        <v/>
      </c>
      <c r="F1403" s="23"/>
      <c r="G1403" s="176"/>
      <c r="H1403" s="74">
        <f t="shared" si="46"/>
        <v>0</v>
      </c>
      <c r="I1403" s="74">
        <f t="shared" si="47"/>
        <v>0</v>
      </c>
      <c r="J1403" s="74">
        <f t="shared" si="47"/>
        <v>0</v>
      </c>
    </row>
    <row r="1404" spans="1:10">
      <c r="A1404" s="183"/>
      <c r="B1404" s="184"/>
      <c r="C1404" s="185"/>
      <c r="D1404" s="21"/>
      <c r="E1404" s="71" t="str">
        <f>IF(D1404&gt;0,IF((LEFT(D1404,2)=LEFT(Data!C$4,2)),"Intra","Inter"),"")</f>
        <v/>
      </c>
      <c r="F1404" s="23"/>
      <c r="G1404" s="176"/>
      <c r="H1404" s="74">
        <f t="shared" si="46"/>
        <v>0</v>
      </c>
      <c r="I1404" s="74">
        <f t="shared" si="47"/>
        <v>0</v>
      </c>
      <c r="J1404" s="74">
        <f t="shared" si="47"/>
        <v>0</v>
      </c>
    </row>
    <row r="1405" spans="1:10">
      <c r="A1405" s="183"/>
      <c r="B1405" s="184"/>
      <c r="C1405" s="185"/>
      <c r="D1405" s="21"/>
      <c r="E1405" s="71" t="str">
        <f>IF(D1405&gt;0,IF((LEFT(D1405,2)=LEFT(Data!C$4,2)),"Intra","Inter"),"")</f>
        <v/>
      </c>
      <c r="F1405" s="23"/>
      <c r="G1405" s="176"/>
      <c r="H1405" s="74">
        <f t="shared" si="46"/>
        <v>0</v>
      </c>
      <c r="I1405" s="74">
        <f t="shared" si="47"/>
        <v>0</v>
      </c>
      <c r="J1405" s="74">
        <f t="shared" si="47"/>
        <v>0</v>
      </c>
    </row>
    <row r="1406" spans="1:10">
      <c r="A1406" s="183"/>
      <c r="B1406" s="184"/>
      <c r="C1406" s="185"/>
      <c r="D1406" s="21"/>
      <c r="E1406" s="71" t="str">
        <f>IF(D1406&gt;0,IF((LEFT(D1406,2)=LEFT(Data!C$4,2)),"Intra","Inter"),"")</f>
        <v/>
      </c>
      <c r="F1406" s="23"/>
      <c r="G1406" s="176"/>
      <c r="H1406" s="74">
        <f t="shared" si="46"/>
        <v>0</v>
      </c>
      <c r="I1406" s="74">
        <f t="shared" si="47"/>
        <v>0</v>
      </c>
      <c r="J1406" s="74">
        <f t="shared" si="47"/>
        <v>0</v>
      </c>
    </row>
    <row r="1407" spans="1:10">
      <c r="A1407" s="183"/>
      <c r="B1407" s="184"/>
      <c r="C1407" s="185"/>
      <c r="D1407" s="21"/>
      <c r="E1407" s="71" t="str">
        <f>IF(D1407&gt;0,IF((LEFT(D1407,2)=LEFT(Data!C$4,2)),"Intra","Inter"),"")</f>
        <v/>
      </c>
      <c r="F1407" s="23"/>
      <c r="G1407" s="176"/>
      <c r="H1407" s="74">
        <f t="shared" si="46"/>
        <v>0</v>
      </c>
      <c r="I1407" s="74">
        <f t="shared" si="47"/>
        <v>0</v>
      </c>
      <c r="J1407" s="74">
        <f t="shared" si="47"/>
        <v>0</v>
      </c>
    </row>
    <row r="1408" spans="1:10">
      <c r="A1408" s="183"/>
      <c r="B1408" s="184"/>
      <c r="C1408" s="185"/>
      <c r="D1408" s="21"/>
      <c r="E1408" s="71" t="str">
        <f>IF(D1408&gt;0,IF((LEFT(D1408,2)=LEFT(Data!C$4,2)),"Intra","Inter"),"")</f>
        <v/>
      </c>
      <c r="F1408" s="23"/>
      <c r="G1408" s="176"/>
      <c r="H1408" s="74">
        <f t="shared" si="46"/>
        <v>0</v>
      </c>
      <c r="I1408" s="74">
        <f t="shared" si="47"/>
        <v>0</v>
      </c>
      <c r="J1408" s="74">
        <f t="shared" si="47"/>
        <v>0</v>
      </c>
    </row>
    <row r="1409" spans="1:10">
      <c r="A1409" s="183"/>
      <c r="B1409" s="184"/>
      <c r="C1409" s="185"/>
      <c r="D1409" s="21"/>
      <c r="E1409" s="71" t="str">
        <f>IF(D1409&gt;0,IF((LEFT(D1409,2)=LEFT(Data!C$4,2)),"Intra","Inter"),"")</f>
        <v/>
      </c>
      <c r="F1409" s="23"/>
      <c r="G1409" s="176"/>
      <c r="H1409" s="74">
        <f t="shared" si="46"/>
        <v>0</v>
      </c>
      <c r="I1409" s="74">
        <f t="shared" si="47"/>
        <v>0</v>
      </c>
      <c r="J1409" s="74">
        <f t="shared" si="47"/>
        <v>0</v>
      </c>
    </row>
    <row r="1410" spans="1:10">
      <c r="A1410" s="183"/>
      <c r="B1410" s="184"/>
      <c r="C1410" s="185"/>
      <c r="D1410" s="21"/>
      <c r="E1410" s="71" t="str">
        <f>IF(D1410&gt;0,IF((LEFT(D1410,2)=LEFT(Data!C$4,2)),"Intra","Inter"),"")</f>
        <v/>
      </c>
      <c r="F1410" s="23"/>
      <c r="G1410" s="176"/>
      <c r="H1410" s="74">
        <f t="shared" si="46"/>
        <v>0</v>
      </c>
      <c r="I1410" s="74">
        <f t="shared" si="47"/>
        <v>0</v>
      </c>
      <c r="J1410" s="74">
        <f t="shared" si="47"/>
        <v>0</v>
      </c>
    </row>
    <row r="1411" spans="1:10">
      <c r="A1411" s="183"/>
      <c r="B1411" s="184"/>
      <c r="C1411" s="185"/>
      <c r="D1411" s="21"/>
      <c r="E1411" s="71" t="str">
        <f>IF(D1411&gt;0,IF((LEFT(D1411,2)=LEFT(Data!C$4,2)),"Intra","Inter"),"")</f>
        <v/>
      </c>
      <c r="F1411" s="23"/>
      <c r="G1411" s="176"/>
      <c r="H1411" s="74">
        <f t="shared" si="46"/>
        <v>0</v>
      </c>
      <c r="I1411" s="74">
        <f t="shared" si="47"/>
        <v>0</v>
      </c>
      <c r="J1411" s="74">
        <f t="shared" si="47"/>
        <v>0</v>
      </c>
    </row>
    <row r="1412" spans="1:10">
      <c r="A1412" s="183"/>
      <c r="B1412" s="184"/>
      <c r="C1412" s="185"/>
      <c r="D1412" s="21"/>
      <c r="E1412" s="71" t="str">
        <f>IF(D1412&gt;0,IF((LEFT(D1412,2)=LEFT(Data!C$4,2)),"Intra","Inter"),"")</f>
        <v/>
      </c>
      <c r="F1412" s="23"/>
      <c r="G1412" s="176"/>
      <c r="H1412" s="74">
        <f t="shared" si="46"/>
        <v>0</v>
      </c>
      <c r="I1412" s="74">
        <f t="shared" si="47"/>
        <v>0</v>
      </c>
      <c r="J1412" s="74">
        <f t="shared" si="47"/>
        <v>0</v>
      </c>
    </row>
    <row r="1413" spans="1:10">
      <c r="A1413" s="183"/>
      <c r="B1413" s="184"/>
      <c r="C1413" s="185"/>
      <c r="D1413" s="21"/>
      <c r="E1413" s="71" t="str">
        <f>IF(D1413&gt;0,IF((LEFT(D1413,2)=LEFT(Data!C$4,2)),"Intra","Inter"),"")</f>
        <v/>
      </c>
      <c r="F1413" s="23"/>
      <c r="G1413" s="176"/>
      <c r="H1413" s="74">
        <f t="shared" si="46"/>
        <v>0</v>
      </c>
      <c r="I1413" s="74">
        <f t="shared" si="47"/>
        <v>0</v>
      </c>
      <c r="J1413" s="74">
        <f t="shared" si="47"/>
        <v>0</v>
      </c>
    </row>
    <row r="1414" spans="1:10">
      <c r="A1414" s="183"/>
      <c r="B1414" s="184"/>
      <c r="C1414" s="185"/>
      <c r="D1414" s="21"/>
      <c r="E1414" s="71" t="str">
        <f>IF(D1414&gt;0,IF((LEFT(D1414,2)=LEFT(Data!C$4,2)),"Intra","Inter"),"")</f>
        <v/>
      </c>
      <c r="F1414" s="23"/>
      <c r="G1414" s="176"/>
      <c r="H1414" s="74">
        <f t="shared" si="46"/>
        <v>0</v>
      </c>
      <c r="I1414" s="74">
        <f t="shared" si="47"/>
        <v>0</v>
      </c>
      <c r="J1414" s="74">
        <f t="shared" si="47"/>
        <v>0</v>
      </c>
    </row>
    <row r="1415" spans="1:10">
      <c r="A1415" s="183"/>
      <c r="B1415" s="184"/>
      <c r="C1415" s="185"/>
      <c r="D1415" s="21"/>
      <c r="E1415" s="71" t="str">
        <f>IF(D1415&gt;0,IF((LEFT(D1415,2)=LEFT(Data!C$4,2)),"Intra","Inter"),"")</f>
        <v/>
      </c>
      <c r="F1415" s="23"/>
      <c r="G1415" s="176"/>
      <c r="H1415" s="74">
        <f t="shared" si="46"/>
        <v>0</v>
      </c>
      <c r="I1415" s="74">
        <f t="shared" si="47"/>
        <v>0</v>
      </c>
      <c r="J1415" s="74">
        <f t="shared" si="47"/>
        <v>0</v>
      </c>
    </row>
    <row r="1416" spans="1:10">
      <c r="A1416" s="183"/>
      <c r="B1416" s="184"/>
      <c r="C1416" s="185"/>
      <c r="D1416" s="21"/>
      <c r="E1416" s="71" t="str">
        <f>IF(D1416&gt;0,IF((LEFT(D1416,2)=LEFT(Data!C$4,2)),"Intra","Inter"),"")</f>
        <v/>
      </c>
      <c r="F1416" s="23"/>
      <c r="G1416" s="176"/>
      <c r="H1416" s="74">
        <f t="shared" si="46"/>
        <v>0</v>
      </c>
      <c r="I1416" s="74">
        <f t="shared" si="47"/>
        <v>0</v>
      </c>
      <c r="J1416" s="74">
        <f t="shared" si="47"/>
        <v>0</v>
      </c>
    </row>
    <row r="1417" spans="1:10">
      <c r="A1417" s="183"/>
      <c r="B1417" s="184"/>
      <c r="C1417" s="185"/>
      <c r="D1417" s="21"/>
      <c r="E1417" s="71" t="str">
        <f>IF(D1417&gt;0,IF((LEFT(D1417,2)=LEFT(Data!C$4,2)),"Intra","Inter"),"")</f>
        <v/>
      </c>
      <c r="F1417" s="23"/>
      <c r="G1417" s="176"/>
      <c r="H1417" s="74">
        <f t="shared" ref="H1417:H1480" si="48">IF($E1417="inter",IF($F1417&lt;&gt;"Exempt",IF($F1417&lt;&gt;"Non GST",($G1417*($F1417)),(0)),(0)),(0))</f>
        <v>0</v>
      </c>
      <c r="I1417" s="74">
        <f t="shared" si="47"/>
        <v>0</v>
      </c>
      <c r="J1417" s="74">
        <f t="shared" si="47"/>
        <v>0</v>
      </c>
    </row>
    <row r="1418" spans="1:10">
      <c r="A1418" s="183"/>
      <c r="B1418" s="184"/>
      <c r="C1418" s="185"/>
      <c r="D1418" s="21"/>
      <c r="E1418" s="71" t="str">
        <f>IF(D1418&gt;0,IF((LEFT(D1418,2)=LEFT(Data!C$4,2)),"Intra","Inter"),"")</f>
        <v/>
      </c>
      <c r="F1418" s="23"/>
      <c r="G1418" s="176"/>
      <c r="H1418" s="74">
        <f t="shared" si="48"/>
        <v>0</v>
      </c>
      <c r="I1418" s="74">
        <f t="shared" si="47"/>
        <v>0</v>
      </c>
      <c r="J1418" s="74">
        <f t="shared" si="47"/>
        <v>0</v>
      </c>
    </row>
    <row r="1419" spans="1:10">
      <c r="A1419" s="183"/>
      <c r="B1419" s="184"/>
      <c r="C1419" s="185"/>
      <c r="D1419" s="21"/>
      <c r="E1419" s="71" t="str">
        <f>IF(D1419&gt;0,IF((LEFT(D1419,2)=LEFT(Data!C$4,2)),"Intra","Inter"),"")</f>
        <v/>
      </c>
      <c r="F1419" s="23"/>
      <c r="G1419" s="176"/>
      <c r="H1419" s="74">
        <f t="shared" si="48"/>
        <v>0</v>
      </c>
      <c r="I1419" s="74">
        <f t="shared" si="47"/>
        <v>0</v>
      </c>
      <c r="J1419" s="74">
        <f t="shared" si="47"/>
        <v>0</v>
      </c>
    </row>
    <row r="1420" spans="1:10">
      <c r="A1420" s="183"/>
      <c r="B1420" s="184"/>
      <c r="C1420" s="185"/>
      <c r="D1420" s="21"/>
      <c r="E1420" s="71" t="str">
        <f>IF(D1420&gt;0,IF((LEFT(D1420,2)=LEFT(Data!C$4,2)),"Intra","Inter"),"")</f>
        <v/>
      </c>
      <c r="F1420" s="23"/>
      <c r="G1420" s="176"/>
      <c r="H1420" s="74">
        <f t="shared" si="48"/>
        <v>0</v>
      </c>
      <c r="I1420" s="74">
        <f t="shared" si="47"/>
        <v>0</v>
      </c>
      <c r="J1420" s="74">
        <f t="shared" si="47"/>
        <v>0</v>
      </c>
    </row>
    <row r="1421" spans="1:10">
      <c r="A1421" s="183"/>
      <c r="B1421" s="184"/>
      <c r="C1421" s="185"/>
      <c r="D1421" s="21"/>
      <c r="E1421" s="71" t="str">
        <f>IF(D1421&gt;0,IF((LEFT(D1421,2)=LEFT(Data!C$4,2)),"Intra","Inter"),"")</f>
        <v/>
      </c>
      <c r="F1421" s="23"/>
      <c r="G1421" s="176"/>
      <c r="H1421" s="74">
        <f t="shared" si="48"/>
        <v>0</v>
      </c>
      <c r="I1421" s="74">
        <f t="shared" si="47"/>
        <v>0</v>
      </c>
      <c r="J1421" s="74">
        <f t="shared" si="47"/>
        <v>0</v>
      </c>
    </row>
    <row r="1422" spans="1:10">
      <c r="A1422" s="183"/>
      <c r="B1422" s="184"/>
      <c r="C1422" s="185"/>
      <c r="D1422" s="21"/>
      <c r="E1422" s="71" t="str">
        <f>IF(D1422&gt;0,IF((LEFT(D1422,2)=LEFT(Data!C$4,2)),"Intra","Inter"),"")</f>
        <v/>
      </c>
      <c r="F1422" s="23"/>
      <c r="G1422" s="176"/>
      <c r="H1422" s="74">
        <f t="shared" si="48"/>
        <v>0</v>
      </c>
      <c r="I1422" s="74">
        <f t="shared" si="47"/>
        <v>0</v>
      </c>
      <c r="J1422" s="74">
        <f t="shared" si="47"/>
        <v>0</v>
      </c>
    </row>
    <row r="1423" spans="1:10">
      <c r="A1423" s="183"/>
      <c r="B1423" s="184"/>
      <c r="C1423" s="185"/>
      <c r="D1423" s="21"/>
      <c r="E1423" s="71" t="str">
        <f>IF(D1423&gt;0,IF((LEFT(D1423,2)=LEFT(Data!C$4,2)),"Intra","Inter"),"")</f>
        <v/>
      </c>
      <c r="F1423" s="23"/>
      <c r="G1423" s="176"/>
      <c r="H1423" s="74">
        <f t="shared" si="48"/>
        <v>0</v>
      </c>
      <c r="I1423" s="74">
        <f t="shared" si="47"/>
        <v>0</v>
      </c>
      <c r="J1423" s="74">
        <f t="shared" si="47"/>
        <v>0</v>
      </c>
    </row>
    <row r="1424" spans="1:10">
      <c r="A1424" s="183"/>
      <c r="B1424" s="184"/>
      <c r="C1424" s="185"/>
      <c r="D1424" s="21"/>
      <c r="E1424" s="71" t="str">
        <f>IF(D1424&gt;0,IF((LEFT(D1424,2)=LEFT(Data!C$4,2)),"Intra","Inter"),"")</f>
        <v/>
      </c>
      <c r="F1424" s="23"/>
      <c r="G1424" s="176"/>
      <c r="H1424" s="74">
        <f t="shared" si="48"/>
        <v>0</v>
      </c>
      <c r="I1424" s="74">
        <f t="shared" si="47"/>
        <v>0</v>
      </c>
      <c r="J1424" s="74">
        <f t="shared" si="47"/>
        <v>0</v>
      </c>
    </row>
    <row r="1425" spans="1:10">
      <c r="A1425" s="183"/>
      <c r="B1425" s="184"/>
      <c r="C1425" s="185"/>
      <c r="D1425" s="21"/>
      <c r="E1425" s="71" t="str">
        <f>IF(D1425&gt;0,IF((LEFT(D1425,2)=LEFT(Data!C$4,2)),"Intra","Inter"),"")</f>
        <v/>
      </c>
      <c r="F1425" s="23"/>
      <c r="G1425" s="176"/>
      <c r="H1425" s="74">
        <f t="shared" si="48"/>
        <v>0</v>
      </c>
      <c r="I1425" s="74">
        <f t="shared" si="47"/>
        <v>0</v>
      </c>
      <c r="J1425" s="74">
        <f t="shared" si="47"/>
        <v>0</v>
      </c>
    </row>
    <row r="1426" spans="1:10">
      <c r="A1426" s="183"/>
      <c r="B1426" s="184"/>
      <c r="C1426" s="185"/>
      <c r="D1426" s="21"/>
      <c r="E1426" s="71" t="str">
        <f>IF(D1426&gt;0,IF((LEFT(D1426,2)=LEFT(Data!C$4,2)),"Intra","Inter"),"")</f>
        <v/>
      </c>
      <c r="F1426" s="23"/>
      <c r="G1426" s="176"/>
      <c r="H1426" s="74">
        <f t="shared" si="48"/>
        <v>0</v>
      </c>
      <c r="I1426" s="74">
        <f t="shared" si="47"/>
        <v>0</v>
      </c>
      <c r="J1426" s="74">
        <f t="shared" si="47"/>
        <v>0</v>
      </c>
    </row>
    <row r="1427" spans="1:10">
      <c r="A1427" s="183"/>
      <c r="B1427" s="184"/>
      <c r="C1427" s="185"/>
      <c r="D1427" s="21"/>
      <c r="E1427" s="71" t="str">
        <f>IF(D1427&gt;0,IF((LEFT(D1427,2)=LEFT(Data!C$4,2)),"Intra","Inter"),"")</f>
        <v/>
      </c>
      <c r="F1427" s="23"/>
      <c r="G1427" s="176"/>
      <c r="H1427" s="74">
        <f t="shared" si="48"/>
        <v>0</v>
      </c>
      <c r="I1427" s="74">
        <f t="shared" si="47"/>
        <v>0</v>
      </c>
      <c r="J1427" s="74">
        <f t="shared" si="47"/>
        <v>0</v>
      </c>
    </row>
    <row r="1428" spans="1:10">
      <c r="A1428" s="183"/>
      <c r="B1428" s="184"/>
      <c r="C1428" s="185"/>
      <c r="D1428" s="21"/>
      <c r="E1428" s="71" t="str">
        <f>IF(D1428&gt;0,IF((LEFT(D1428,2)=LEFT(Data!C$4,2)),"Intra","Inter"),"")</f>
        <v/>
      </c>
      <c r="F1428" s="23"/>
      <c r="G1428" s="176"/>
      <c r="H1428" s="74">
        <f t="shared" si="48"/>
        <v>0</v>
      </c>
      <c r="I1428" s="74">
        <f t="shared" si="47"/>
        <v>0</v>
      </c>
      <c r="J1428" s="74">
        <f t="shared" si="47"/>
        <v>0</v>
      </c>
    </row>
    <row r="1429" spans="1:10">
      <c r="A1429" s="183"/>
      <c r="B1429" s="184"/>
      <c r="C1429" s="185"/>
      <c r="D1429" s="21"/>
      <c r="E1429" s="71" t="str">
        <f>IF(D1429&gt;0,IF((LEFT(D1429,2)=LEFT(Data!C$4,2)),"Intra","Inter"),"")</f>
        <v/>
      </c>
      <c r="F1429" s="23"/>
      <c r="G1429" s="176"/>
      <c r="H1429" s="74">
        <f t="shared" si="48"/>
        <v>0</v>
      </c>
      <c r="I1429" s="74">
        <f t="shared" si="47"/>
        <v>0</v>
      </c>
      <c r="J1429" s="74">
        <f t="shared" si="47"/>
        <v>0</v>
      </c>
    </row>
    <row r="1430" spans="1:10">
      <c r="A1430" s="183"/>
      <c r="B1430" s="184"/>
      <c r="C1430" s="185"/>
      <c r="D1430" s="21"/>
      <c r="E1430" s="71" t="str">
        <f>IF(D1430&gt;0,IF((LEFT(D1430,2)=LEFT(Data!C$4,2)),"Intra","Inter"),"")</f>
        <v/>
      </c>
      <c r="F1430" s="23"/>
      <c r="G1430" s="176"/>
      <c r="H1430" s="74">
        <f t="shared" si="48"/>
        <v>0</v>
      </c>
      <c r="I1430" s="74">
        <f t="shared" si="47"/>
        <v>0</v>
      </c>
      <c r="J1430" s="74">
        <f t="shared" si="47"/>
        <v>0</v>
      </c>
    </row>
    <row r="1431" spans="1:10">
      <c r="A1431" s="183"/>
      <c r="B1431" s="184"/>
      <c r="C1431" s="185"/>
      <c r="D1431" s="21"/>
      <c r="E1431" s="71" t="str">
        <f>IF(D1431&gt;0,IF((LEFT(D1431,2)=LEFT(Data!C$4,2)),"Intra","Inter"),"")</f>
        <v/>
      </c>
      <c r="F1431" s="23"/>
      <c r="G1431" s="176"/>
      <c r="H1431" s="74">
        <f t="shared" si="48"/>
        <v>0</v>
      </c>
      <c r="I1431" s="74">
        <f t="shared" si="47"/>
        <v>0</v>
      </c>
      <c r="J1431" s="74">
        <f t="shared" si="47"/>
        <v>0</v>
      </c>
    </row>
    <row r="1432" spans="1:10">
      <c r="A1432" s="183"/>
      <c r="B1432" s="184"/>
      <c r="C1432" s="185"/>
      <c r="D1432" s="21"/>
      <c r="E1432" s="71" t="str">
        <f>IF(D1432&gt;0,IF((LEFT(D1432,2)=LEFT(Data!C$4,2)),"Intra","Inter"),"")</f>
        <v/>
      </c>
      <c r="F1432" s="23"/>
      <c r="G1432" s="176"/>
      <c r="H1432" s="74">
        <f t="shared" si="48"/>
        <v>0</v>
      </c>
      <c r="I1432" s="74">
        <f t="shared" si="47"/>
        <v>0</v>
      </c>
      <c r="J1432" s="74">
        <f t="shared" si="47"/>
        <v>0</v>
      </c>
    </row>
    <row r="1433" spans="1:10">
      <c r="A1433" s="183"/>
      <c r="B1433" s="184"/>
      <c r="C1433" s="185"/>
      <c r="D1433" s="21"/>
      <c r="E1433" s="71" t="str">
        <f>IF(D1433&gt;0,IF((LEFT(D1433,2)=LEFT(Data!C$4,2)),"Intra","Inter"),"")</f>
        <v/>
      </c>
      <c r="F1433" s="23"/>
      <c r="G1433" s="176"/>
      <c r="H1433" s="74">
        <f t="shared" si="48"/>
        <v>0</v>
      </c>
      <c r="I1433" s="74">
        <f t="shared" si="47"/>
        <v>0</v>
      </c>
      <c r="J1433" s="74">
        <f t="shared" si="47"/>
        <v>0</v>
      </c>
    </row>
    <row r="1434" spans="1:10">
      <c r="A1434" s="183"/>
      <c r="B1434" s="184"/>
      <c r="C1434" s="185"/>
      <c r="D1434" s="21"/>
      <c r="E1434" s="71" t="str">
        <f>IF(D1434&gt;0,IF((LEFT(D1434,2)=LEFT(Data!C$4,2)),"Intra","Inter"),"")</f>
        <v/>
      </c>
      <c r="F1434" s="23"/>
      <c r="G1434" s="176"/>
      <c r="H1434" s="74">
        <f t="shared" si="48"/>
        <v>0</v>
      </c>
      <c r="I1434" s="74">
        <f t="shared" si="47"/>
        <v>0</v>
      </c>
      <c r="J1434" s="74">
        <f t="shared" si="47"/>
        <v>0</v>
      </c>
    </row>
    <row r="1435" spans="1:10">
      <c r="A1435" s="183"/>
      <c r="B1435" s="184"/>
      <c r="C1435" s="185"/>
      <c r="D1435" s="21"/>
      <c r="E1435" s="71" t="str">
        <f>IF(D1435&gt;0,IF((LEFT(D1435,2)=LEFT(Data!C$4,2)),"Intra","Inter"),"")</f>
        <v/>
      </c>
      <c r="F1435" s="23"/>
      <c r="G1435" s="176"/>
      <c r="H1435" s="74">
        <f t="shared" si="48"/>
        <v>0</v>
      </c>
      <c r="I1435" s="74">
        <f t="shared" si="47"/>
        <v>0</v>
      </c>
      <c r="J1435" s="74">
        <f t="shared" si="47"/>
        <v>0</v>
      </c>
    </row>
    <row r="1436" spans="1:10">
      <c r="A1436" s="183"/>
      <c r="B1436" s="184"/>
      <c r="C1436" s="185"/>
      <c r="D1436" s="21"/>
      <c r="E1436" s="71" t="str">
        <f>IF(D1436&gt;0,IF((LEFT(D1436,2)=LEFT(Data!C$4,2)),"Intra","Inter"),"")</f>
        <v/>
      </c>
      <c r="F1436" s="23"/>
      <c r="G1436" s="176"/>
      <c r="H1436" s="74">
        <f t="shared" si="48"/>
        <v>0</v>
      </c>
      <c r="I1436" s="74">
        <f t="shared" si="47"/>
        <v>0</v>
      </c>
      <c r="J1436" s="74">
        <f t="shared" si="47"/>
        <v>0</v>
      </c>
    </row>
    <row r="1437" spans="1:10">
      <c r="A1437" s="183"/>
      <c r="B1437" s="184"/>
      <c r="C1437" s="185"/>
      <c r="D1437" s="21"/>
      <c r="E1437" s="71" t="str">
        <f>IF(D1437&gt;0,IF((LEFT(D1437,2)=LEFT(Data!C$4,2)),"Intra","Inter"),"")</f>
        <v/>
      </c>
      <c r="F1437" s="23"/>
      <c r="G1437" s="176"/>
      <c r="H1437" s="74">
        <f t="shared" si="48"/>
        <v>0</v>
      </c>
      <c r="I1437" s="74">
        <f t="shared" si="47"/>
        <v>0</v>
      </c>
      <c r="J1437" s="74">
        <f t="shared" si="47"/>
        <v>0</v>
      </c>
    </row>
    <row r="1438" spans="1:10">
      <c r="A1438" s="183"/>
      <c r="B1438" s="184"/>
      <c r="C1438" s="185"/>
      <c r="D1438" s="21"/>
      <c r="E1438" s="71" t="str">
        <f>IF(D1438&gt;0,IF((LEFT(D1438,2)=LEFT(Data!C$4,2)),"Intra","Inter"),"")</f>
        <v/>
      </c>
      <c r="F1438" s="23"/>
      <c r="G1438" s="176"/>
      <c r="H1438" s="74">
        <f t="shared" si="48"/>
        <v>0</v>
      </c>
      <c r="I1438" s="74">
        <f t="shared" si="47"/>
        <v>0</v>
      </c>
      <c r="J1438" s="74">
        <f t="shared" si="47"/>
        <v>0</v>
      </c>
    </row>
    <row r="1439" spans="1:10">
      <c r="A1439" s="183"/>
      <c r="B1439" s="184"/>
      <c r="C1439" s="185"/>
      <c r="D1439" s="21"/>
      <c r="E1439" s="71" t="str">
        <f>IF(D1439&gt;0,IF((LEFT(D1439,2)=LEFT(Data!C$4,2)),"Intra","Inter"),"")</f>
        <v/>
      </c>
      <c r="F1439" s="23"/>
      <c r="G1439" s="176"/>
      <c r="H1439" s="74">
        <f t="shared" si="48"/>
        <v>0</v>
      </c>
      <c r="I1439" s="74">
        <f t="shared" si="47"/>
        <v>0</v>
      </c>
      <c r="J1439" s="74">
        <f t="shared" si="47"/>
        <v>0</v>
      </c>
    </row>
    <row r="1440" spans="1:10">
      <c r="A1440" s="183"/>
      <c r="B1440" s="184"/>
      <c r="C1440" s="185"/>
      <c r="D1440" s="21"/>
      <c r="E1440" s="71" t="str">
        <f>IF(D1440&gt;0,IF((LEFT(D1440,2)=LEFT(Data!C$4,2)),"Intra","Inter"),"")</f>
        <v/>
      </c>
      <c r="F1440" s="23"/>
      <c r="G1440" s="176"/>
      <c r="H1440" s="74">
        <f t="shared" si="48"/>
        <v>0</v>
      </c>
      <c r="I1440" s="74">
        <f t="shared" si="47"/>
        <v>0</v>
      </c>
      <c r="J1440" s="74">
        <f t="shared" si="47"/>
        <v>0</v>
      </c>
    </row>
    <row r="1441" spans="1:10">
      <c r="A1441" s="183"/>
      <c r="B1441" s="184"/>
      <c r="C1441" s="185"/>
      <c r="D1441" s="21"/>
      <c r="E1441" s="71" t="str">
        <f>IF(D1441&gt;0,IF((LEFT(D1441,2)=LEFT(Data!C$4,2)),"Intra","Inter"),"")</f>
        <v/>
      </c>
      <c r="F1441" s="23"/>
      <c r="G1441" s="176"/>
      <c r="H1441" s="74">
        <f t="shared" si="48"/>
        <v>0</v>
      </c>
      <c r="I1441" s="74">
        <f t="shared" si="47"/>
        <v>0</v>
      </c>
      <c r="J1441" s="74">
        <f t="shared" si="47"/>
        <v>0</v>
      </c>
    </row>
    <row r="1442" spans="1:10">
      <c r="A1442" s="183"/>
      <c r="B1442" s="184"/>
      <c r="C1442" s="185"/>
      <c r="D1442" s="21"/>
      <c r="E1442" s="71" t="str">
        <f>IF(D1442&gt;0,IF((LEFT(D1442,2)=LEFT(Data!C$4,2)),"Intra","Inter"),"")</f>
        <v/>
      </c>
      <c r="F1442" s="23"/>
      <c r="G1442" s="176"/>
      <c r="H1442" s="74">
        <f t="shared" si="48"/>
        <v>0</v>
      </c>
      <c r="I1442" s="74">
        <f t="shared" si="47"/>
        <v>0</v>
      </c>
      <c r="J1442" s="74">
        <f t="shared" si="47"/>
        <v>0</v>
      </c>
    </row>
    <row r="1443" spans="1:10">
      <c r="A1443" s="183"/>
      <c r="B1443" s="184"/>
      <c r="C1443" s="185"/>
      <c r="D1443" s="21"/>
      <c r="E1443" s="71" t="str">
        <f>IF(D1443&gt;0,IF((LEFT(D1443,2)=LEFT(Data!C$4,2)),"Intra","Inter"),"")</f>
        <v/>
      </c>
      <c r="F1443" s="23"/>
      <c r="G1443" s="176"/>
      <c r="H1443" s="74">
        <f t="shared" si="48"/>
        <v>0</v>
      </c>
      <c r="I1443" s="74">
        <f t="shared" si="47"/>
        <v>0</v>
      </c>
      <c r="J1443" s="74">
        <f t="shared" si="47"/>
        <v>0</v>
      </c>
    </row>
    <row r="1444" spans="1:10">
      <c r="A1444" s="183"/>
      <c r="B1444" s="184"/>
      <c r="C1444" s="185"/>
      <c r="D1444" s="21"/>
      <c r="E1444" s="71" t="str">
        <f>IF(D1444&gt;0,IF((LEFT(D1444,2)=LEFT(Data!C$4,2)),"Intra","Inter"),"")</f>
        <v/>
      </c>
      <c r="F1444" s="23"/>
      <c r="G1444" s="176"/>
      <c r="H1444" s="74">
        <f t="shared" si="48"/>
        <v>0</v>
      </c>
      <c r="I1444" s="74">
        <f t="shared" si="47"/>
        <v>0</v>
      </c>
      <c r="J1444" s="74">
        <f t="shared" si="47"/>
        <v>0</v>
      </c>
    </row>
    <row r="1445" spans="1:10">
      <c r="A1445" s="183"/>
      <c r="B1445" s="184"/>
      <c r="C1445" s="185"/>
      <c r="D1445" s="21"/>
      <c r="E1445" s="71" t="str">
        <f>IF(D1445&gt;0,IF((LEFT(D1445,2)=LEFT(Data!C$4,2)),"Intra","Inter"),"")</f>
        <v/>
      </c>
      <c r="F1445" s="23"/>
      <c r="G1445" s="176"/>
      <c r="H1445" s="74">
        <f t="shared" si="48"/>
        <v>0</v>
      </c>
      <c r="I1445" s="74">
        <f t="shared" si="47"/>
        <v>0</v>
      </c>
      <c r="J1445" s="74">
        <f t="shared" si="47"/>
        <v>0</v>
      </c>
    </row>
    <row r="1446" spans="1:10">
      <c r="A1446" s="183"/>
      <c r="B1446" s="184"/>
      <c r="C1446" s="185"/>
      <c r="D1446" s="21"/>
      <c r="E1446" s="71" t="str">
        <f>IF(D1446&gt;0,IF((LEFT(D1446,2)=LEFT(Data!C$4,2)),"Intra","Inter"),"")</f>
        <v/>
      </c>
      <c r="F1446" s="23"/>
      <c r="G1446" s="176"/>
      <c r="H1446" s="74">
        <f t="shared" si="48"/>
        <v>0</v>
      </c>
      <c r="I1446" s="74">
        <f t="shared" si="47"/>
        <v>0</v>
      </c>
      <c r="J1446" s="74">
        <f t="shared" si="47"/>
        <v>0</v>
      </c>
    </row>
    <row r="1447" spans="1:10">
      <c r="A1447" s="183"/>
      <c r="B1447" s="184"/>
      <c r="C1447" s="185"/>
      <c r="D1447" s="21"/>
      <c r="E1447" s="71" t="str">
        <f>IF(D1447&gt;0,IF((LEFT(D1447,2)=LEFT(Data!C$4,2)),"Intra","Inter"),"")</f>
        <v/>
      </c>
      <c r="F1447" s="23"/>
      <c r="G1447" s="176"/>
      <c r="H1447" s="74">
        <f t="shared" si="48"/>
        <v>0</v>
      </c>
      <c r="I1447" s="74">
        <f t="shared" si="47"/>
        <v>0</v>
      </c>
      <c r="J1447" s="74">
        <f t="shared" si="47"/>
        <v>0</v>
      </c>
    </row>
    <row r="1448" spans="1:10">
      <c r="A1448" s="183"/>
      <c r="B1448" s="184"/>
      <c r="C1448" s="185"/>
      <c r="D1448" s="21"/>
      <c r="E1448" s="71" t="str">
        <f>IF(D1448&gt;0,IF((LEFT(D1448,2)=LEFT(Data!C$4,2)),"Intra","Inter"),"")</f>
        <v/>
      </c>
      <c r="F1448" s="23"/>
      <c r="G1448" s="176"/>
      <c r="H1448" s="74">
        <f t="shared" si="48"/>
        <v>0</v>
      </c>
      <c r="I1448" s="74">
        <f t="shared" si="47"/>
        <v>0</v>
      </c>
      <c r="J1448" s="74">
        <f t="shared" si="47"/>
        <v>0</v>
      </c>
    </row>
    <row r="1449" spans="1:10">
      <c r="A1449" s="183"/>
      <c r="B1449" s="184"/>
      <c r="C1449" s="185"/>
      <c r="D1449" s="21"/>
      <c r="E1449" s="71" t="str">
        <f>IF(D1449&gt;0,IF((LEFT(D1449,2)=LEFT(Data!C$4,2)),"Intra","Inter"),"")</f>
        <v/>
      </c>
      <c r="F1449" s="23"/>
      <c r="G1449" s="176"/>
      <c r="H1449" s="74">
        <f t="shared" si="48"/>
        <v>0</v>
      </c>
      <c r="I1449" s="74">
        <f t="shared" si="47"/>
        <v>0</v>
      </c>
      <c r="J1449" s="74">
        <f t="shared" si="47"/>
        <v>0</v>
      </c>
    </row>
    <row r="1450" spans="1:10">
      <c r="A1450" s="183"/>
      <c r="B1450" s="184"/>
      <c r="C1450" s="185"/>
      <c r="D1450" s="21"/>
      <c r="E1450" s="71" t="str">
        <f>IF(D1450&gt;0,IF((LEFT(D1450,2)=LEFT(Data!C$4,2)),"Intra","Inter"),"")</f>
        <v/>
      </c>
      <c r="F1450" s="23"/>
      <c r="G1450" s="176"/>
      <c r="H1450" s="74">
        <f t="shared" si="48"/>
        <v>0</v>
      </c>
      <c r="I1450" s="74">
        <f t="shared" si="47"/>
        <v>0</v>
      </c>
      <c r="J1450" s="74">
        <f t="shared" si="47"/>
        <v>0</v>
      </c>
    </row>
    <row r="1451" spans="1:10">
      <c r="A1451" s="183"/>
      <c r="B1451" s="184"/>
      <c r="C1451" s="185"/>
      <c r="D1451" s="21"/>
      <c r="E1451" s="71" t="str">
        <f>IF(D1451&gt;0,IF((LEFT(D1451,2)=LEFT(Data!C$4,2)),"Intra","Inter"),"")</f>
        <v/>
      </c>
      <c r="F1451" s="23"/>
      <c r="G1451" s="176"/>
      <c r="H1451" s="74">
        <f t="shared" si="48"/>
        <v>0</v>
      </c>
      <c r="I1451" s="74">
        <f t="shared" si="47"/>
        <v>0</v>
      </c>
      <c r="J1451" s="74">
        <f t="shared" si="47"/>
        <v>0</v>
      </c>
    </row>
    <row r="1452" spans="1:10">
      <c r="A1452" s="183"/>
      <c r="B1452" s="184"/>
      <c r="C1452" s="185"/>
      <c r="D1452" s="21"/>
      <c r="E1452" s="71" t="str">
        <f>IF(D1452&gt;0,IF((LEFT(D1452,2)=LEFT(Data!C$4,2)),"Intra","Inter"),"")</f>
        <v/>
      </c>
      <c r="F1452" s="23"/>
      <c r="G1452" s="176"/>
      <c r="H1452" s="74">
        <f t="shared" si="48"/>
        <v>0</v>
      </c>
      <c r="I1452" s="74">
        <f t="shared" si="47"/>
        <v>0</v>
      </c>
      <c r="J1452" s="74">
        <f t="shared" si="47"/>
        <v>0</v>
      </c>
    </row>
    <row r="1453" spans="1:10">
      <c r="A1453" s="183"/>
      <c r="B1453" s="184"/>
      <c r="C1453" s="185"/>
      <c r="D1453" s="21"/>
      <c r="E1453" s="71" t="str">
        <f>IF(D1453&gt;0,IF((LEFT(D1453,2)=LEFT(Data!C$4,2)),"Intra","Inter"),"")</f>
        <v/>
      </c>
      <c r="F1453" s="23"/>
      <c r="G1453" s="176"/>
      <c r="H1453" s="74">
        <f t="shared" si="48"/>
        <v>0</v>
      </c>
      <c r="I1453" s="74">
        <f t="shared" si="47"/>
        <v>0</v>
      </c>
      <c r="J1453" s="74">
        <f t="shared" si="47"/>
        <v>0</v>
      </c>
    </row>
    <row r="1454" spans="1:10">
      <c r="A1454" s="183"/>
      <c r="B1454" s="184"/>
      <c r="C1454" s="185"/>
      <c r="D1454" s="21"/>
      <c r="E1454" s="71" t="str">
        <f>IF(D1454&gt;0,IF((LEFT(D1454,2)=LEFT(Data!C$4,2)),"Intra","Inter"),"")</f>
        <v/>
      </c>
      <c r="F1454" s="23"/>
      <c r="G1454" s="176"/>
      <c r="H1454" s="74">
        <f t="shared" si="48"/>
        <v>0</v>
      </c>
      <c r="I1454" s="74">
        <f t="shared" si="47"/>
        <v>0</v>
      </c>
      <c r="J1454" s="74">
        <f t="shared" si="47"/>
        <v>0</v>
      </c>
    </row>
    <row r="1455" spans="1:10">
      <c r="A1455" s="183"/>
      <c r="B1455" s="184"/>
      <c r="C1455" s="185"/>
      <c r="D1455" s="21"/>
      <c r="E1455" s="71" t="str">
        <f>IF(D1455&gt;0,IF((LEFT(D1455,2)=LEFT(Data!C$4,2)),"Intra","Inter"),"")</f>
        <v/>
      </c>
      <c r="F1455" s="23"/>
      <c r="G1455" s="176"/>
      <c r="H1455" s="74">
        <f t="shared" si="48"/>
        <v>0</v>
      </c>
      <c r="I1455" s="74">
        <f t="shared" si="47"/>
        <v>0</v>
      </c>
      <c r="J1455" s="74">
        <f t="shared" si="47"/>
        <v>0</v>
      </c>
    </row>
    <row r="1456" spans="1:10">
      <c r="A1456" s="183"/>
      <c r="B1456" s="184"/>
      <c r="C1456" s="185"/>
      <c r="D1456" s="21"/>
      <c r="E1456" s="71" t="str">
        <f>IF(D1456&gt;0,IF((LEFT(D1456,2)=LEFT(Data!C$4,2)),"Intra","Inter"),"")</f>
        <v/>
      </c>
      <c r="F1456" s="23"/>
      <c r="G1456" s="176"/>
      <c r="H1456" s="74">
        <f t="shared" si="48"/>
        <v>0</v>
      </c>
      <c r="I1456" s="74">
        <f t="shared" si="47"/>
        <v>0</v>
      </c>
      <c r="J1456" s="74">
        <f t="shared" si="47"/>
        <v>0</v>
      </c>
    </row>
    <row r="1457" spans="1:10">
      <c r="A1457" s="183"/>
      <c r="B1457" s="184"/>
      <c r="C1457" s="185"/>
      <c r="D1457" s="21"/>
      <c r="E1457" s="71" t="str">
        <f>IF(D1457&gt;0,IF((LEFT(D1457,2)=LEFT(Data!C$4,2)),"Intra","Inter"),"")</f>
        <v/>
      </c>
      <c r="F1457" s="23"/>
      <c r="G1457" s="176"/>
      <c r="H1457" s="74">
        <f t="shared" si="48"/>
        <v>0</v>
      </c>
      <c r="I1457" s="74">
        <f t="shared" si="47"/>
        <v>0</v>
      </c>
      <c r="J1457" s="74">
        <f t="shared" si="47"/>
        <v>0</v>
      </c>
    </row>
    <row r="1458" spans="1:10">
      <c r="A1458" s="183"/>
      <c r="B1458" s="184"/>
      <c r="C1458" s="185"/>
      <c r="D1458" s="21"/>
      <c r="E1458" s="71" t="str">
        <f>IF(D1458&gt;0,IF((LEFT(D1458,2)=LEFT(Data!C$4,2)),"Intra","Inter"),"")</f>
        <v/>
      </c>
      <c r="F1458" s="23"/>
      <c r="G1458" s="176"/>
      <c r="H1458" s="74">
        <f t="shared" si="48"/>
        <v>0</v>
      </c>
      <c r="I1458" s="74">
        <f t="shared" si="47"/>
        <v>0</v>
      </c>
      <c r="J1458" s="74">
        <f t="shared" si="47"/>
        <v>0</v>
      </c>
    </row>
    <row r="1459" spans="1:10">
      <c r="A1459" s="183"/>
      <c r="B1459" s="184"/>
      <c r="C1459" s="185"/>
      <c r="D1459" s="21"/>
      <c r="E1459" s="71" t="str">
        <f>IF(D1459&gt;0,IF((LEFT(D1459,2)=LEFT(Data!C$4,2)),"Intra","Inter"),"")</f>
        <v/>
      </c>
      <c r="F1459" s="23"/>
      <c r="G1459" s="176"/>
      <c r="H1459" s="74">
        <f t="shared" si="48"/>
        <v>0</v>
      </c>
      <c r="I1459" s="74">
        <f t="shared" si="47"/>
        <v>0</v>
      </c>
      <c r="J1459" s="74">
        <f t="shared" si="47"/>
        <v>0</v>
      </c>
    </row>
    <row r="1460" spans="1:10">
      <c r="A1460" s="183"/>
      <c r="B1460" s="184"/>
      <c r="C1460" s="185"/>
      <c r="D1460" s="21"/>
      <c r="E1460" s="71" t="str">
        <f>IF(D1460&gt;0,IF((LEFT(D1460,2)=LEFT(Data!C$4,2)),"Intra","Inter"),"")</f>
        <v/>
      </c>
      <c r="F1460" s="23"/>
      <c r="G1460" s="176"/>
      <c r="H1460" s="74">
        <f t="shared" si="48"/>
        <v>0</v>
      </c>
      <c r="I1460" s="74">
        <f t="shared" ref="I1460:J1523" si="49">IF($E1460="intra",IF($F1460&lt;&gt;"Exempt",IF($F1460&lt;&gt;"Non GST",($G1460*($F1460/2)),(0)),(0)),(0))</f>
        <v>0</v>
      </c>
      <c r="J1460" s="74">
        <f t="shared" si="49"/>
        <v>0</v>
      </c>
    </row>
    <row r="1461" spans="1:10">
      <c r="A1461" s="183"/>
      <c r="B1461" s="184"/>
      <c r="C1461" s="185"/>
      <c r="D1461" s="21"/>
      <c r="E1461" s="71" t="str">
        <f>IF(D1461&gt;0,IF((LEFT(D1461,2)=LEFT(Data!C$4,2)),"Intra","Inter"),"")</f>
        <v/>
      </c>
      <c r="F1461" s="23"/>
      <c r="G1461" s="176"/>
      <c r="H1461" s="74">
        <f t="shared" si="48"/>
        <v>0</v>
      </c>
      <c r="I1461" s="74">
        <f t="shared" si="49"/>
        <v>0</v>
      </c>
      <c r="J1461" s="74">
        <f t="shared" si="49"/>
        <v>0</v>
      </c>
    </row>
    <row r="1462" spans="1:10">
      <c r="A1462" s="183"/>
      <c r="B1462" s="184"/>
      <c r="C1462" s="185"/>
      <c r="D1462" s="21"/>
      <c r="E1462" s="71" t="str">
        <f>IF(D1462&gt;0,IF((LEFT(D1462,2)=LEFT(Data!C$4,2)),"Intra","Inter"),"")</f>
        <v/>
      </c>
      <c r="F1462" s="23"/>
      <c r="G1462" s="176"/>
      <c r="H1462" s="74">
        <f t="shared" si="48"/>
        <v>0</v>
      </c>
      <c r="I1462" s="74">
        <f t="shared" si="49"/>
        <v>0</v>
      </c>
      <c r="J1462" s="74">
        <f t="shared" si="49"/>
        <v>0</v>
      </c>
    </row>
    <row r="1463" spans="1:10">
      <c r="A1463" s="183"/>
      <c r="B1463" s="184"/>
      <c r="C1463" s="185"/>
      <c r="D1463" s="21"/>
      <c r="E1463" s="71" t="str">
        <f>IF(D1463&gt;0,IF((LEFT(D1463,2)=LEFT(Data!C$4,2)),"Intra","Inter"),"")</f>
        <v/>
      </c>
      <c r="F1463" s="23"/>
      <c r="G1463" s="176"/>
      <c r="H1463" s="74">
        <f t="shared" si="48"/>
        <v>0</v>
      </c>
      <c r="I1463" s="74">
        <f t="shared" si="49"/>
        <v>0</v>
      </c>
      <c r="J1463" s="74">
        <f t="shared" si="49"/>
        <v>0</v>
      </c>
    </row>
    <row r="1464" spans="1:10">
      <c r="A1464" s="183"/>
      <c r="B1464" s="184"/>
      <c r="C1464" s="185"/>
      <c r="D1464" s="21"/>
      <c r="E1464" s="71" t="str">
        <f>IF(D1464&gt;0,IF((LEFT(D1464,2)=LEFT(Data!C$4,2)),"Intra","Inter"),"")</f>
        <v/>
      </c>
      <c r="F1464" s="23"/>
      <c r="G1464" s="176"/>
      <c r="H1464" s="74">
        <f t="shared" si="48"/>
        <v>0</v>
      </c>
      <c r="I1464" s="74">
        <f t="shared" si="49"/>
        <v>0</v>
      </c>
      <c r="J1464" s="74">
        <f t="shared" si="49"/>
        <v>0</v>
      </c>
    </row>
    <row r="1465" spans="1:10">
      <c r="A1465" s="183"/>
      <c r="B1465" s="184"/>
      <c r="C1465" s="185"/>
      <c r="D1465" s="21"/>
      <c r="E1465" s="71" t="str">
        <f>IF(D1465&gt;0,IF((LEFT(D1465,2)=LEFT(Data!C$4,2)),"Intra","Inter"),"")</f>
        <v/>
      </c>
      <c r="F1465" s="23"/>
      <c r="G1465" s="176"/>
      <c r="H1465" s="74">
        <f t="shared" si="48"/>
        <v>0</v>
      </c>
      <c r="I1465" s="74">
        <f t="shared" si="49"/>
        <v>0</v>
      </c>
      <c r="J1465" s="74">
        <f t="shared" si="49"/>
        <v>0</v>
      </c>
    </row>
    <row r="1466" spans="1:10">
      <c r="A1466" s="183"/>
      <c r="B1466" s="184"/>
      <c r="C1466" s="185"/>
      <c r="D1466" s="21"/>
      <c r="E1466" s="71" t="str">
        <f>IF(D1466&gt;0,IF((LEFT(D1466,2)=LEFT(Data!C$4,2)),"Intra","Inter"),"")</f>
        <v/>
      </c>
      <c r="F1466" s="23"/>
      <c r="G1466" s="176"/>
      <c r="H1466" s="74">
        <f t="shared" si="48"/>
        <v>0</v>
      </c>
      <c r="I1466" s="74">
        <f t="shared" si="49"/>
        <v>0</v>
      </c>
      <c r="J1466" s="74">
        <f t="shared" si="49"/>
        <v>0</v>
      </c>
    </row>
    <row r="1467" spans="1:10">
      <c r="A1467" s="183"/>
      <c r="B1467" s="184"/>
      <c r="C1467" s="185"/>
      <c r="D1467" s="21"/>
      <c r="E1467" s="71" t="str">
        <f>IF(D1467&gt;0,IF((LEFT(D1467,2)=LEFT(Data!C$4,2)),"Intra","Inter"),"")</f>
        <v/>
      </c>
      <c r="F1467" s="23"/>
      <c r="G1467" s="176"/>
      <c r="H1467" s="74">
        <f t="shared" si="48"/>
        <v>0</v>
      </c>
      <c r="I1467" s="74">
        <f t="shared" si="49"/>
        <v>0</v>
      </c>
      <c r="J1467" s="74">
        <f t="shared" si="49"/>
        <v>0</v>
      </c>
    </row>
    <row r="1468" spans="1:10">
      <c r="A1468" s="183"/>
      <c r="B1468" s="184"/>
      <c r="C1468" s="185"/>
      <c r="D1468" s="21"/>
      <c r="E1468" s="71" t="str">
        <f>IF(D1468&gt;0,IF((LEFT(D1468,2)=LEFT(Data!C$4,2)),"Intra","Inter"),"")</f>
        <v/>
      </c>
      <c r="F1468" s="23"/>
      <c r="G1468" s="176"/>
      <c r="H1468" s="74">
        <f t="shared" si="48"/>
        <v>0</v>
      </c>
      <c r="I1468" s="74">
        <f t="shared" si="49"/>
        <v>0</v>
      </c>
      <c r="J1468" s="74">
        <f t="shared" si="49"/>
        <v>0</v>
      </c>
    </row>
    <row r="1469" spans="1:10">
      <c r="A1469" s="183"/>
      <c r="B1469" s="184"/>
      <c r="C1469" s="185"/>
      <c r="D1469" s="21"/>
      <c r="E1469" s="71" t="str">
        <f>IF(D1469&gt;0,IF((LEFT(D1469,2)=LEFT(Data!C$4,2)),"Intra","Inter"),"")</f>
        <v/>
      </c>
      <c r="F1469" s="23"/>
      <c r="G1469" s="176"/>
      <c r="H1469" s="74">
        <f t="shared" si="48"/>
        <v>0</v>
      </c>
      <c r="I1469" s="74">
        <f t="shared" si="49"/>
        <v>0</v>
      </c>
      <c r="J1469" s="74">
        <f t="shared" si="49"/>
        <v>0</v>
      </c>
    </row>
    <row r="1470" spans="1:10">
      <c r="A1470" s="183"/>
      <c r="B1470" s="184"/>
      <c r="C1470" s="185"/>
      <c r="D1470" s="21"/>
      <c r="E1470" s="71" t="str">
        <f>IF(D1470&gt;0,IF((LEFT(D1470,2)=LEFT(Data!C$4,2)),"Intra","Inter"),"")</f>
        <v/>
      </c>
      <c r="F1470" s="23"/>
      <c r="G1470" s="176"/>
      <c r="H1470" s="74">
        <f t="shared" si="48"/>
        <v>0</v>
      </c>
      <c r="I1470" s="74">
        <f t="shared" si="49"/>
        <v>0</v>
      </c>
      <c r="J1470" s="74">
        <f t="shared" si="49"/>
        <v>0</v>
      </c>
    </row>
    <row r="1471" spans="1:10">
      <c r="A1471" s="183"/>
      <c r="B1471" s="184"/>
      <c r="C1471" s="185"/>
      <c r="D1471" s="21"/>
      <c r="E1471" s="71" t="str">
        <f>IF(D1471&gt;0,IF((LEFT(D1471,2)=LEFT(Data!C$4,2)),"Intra","Inter"),"")</f>
        <v/>
      </c>
      <c r="F1471" s="23"/>
      <c r="G1471" s="176"/>
      <c r="H1471" s="74">
        <f t="shared" si="48"/>
        <v>0</v>
      </c>
      <c r="I1471" s="74">
        <f t="shared" si="49"/>
        <v>0</v>
      </c>
      <c r="J1471" s="74">
        <f t="shared" si="49"/>
        <v>0</v>
      </c>
    </row>
    <row r="1472" spans="1:10">
      <c r="A1472" s="183"/>
      <c r="B1472" s="184"/>
      <c r="C1472" s="185"/>
      <c r="D1472" s="21"/>
      <c r="E1472" s="71" t="str">
        <f>IF(D1472&gt;0,IF((LEFT(D1472,2)=LEFT(Data!C$4,2)),"Intra","Inter"),"")</f>
        <v/>
      </c>
      <c r="F1472" s="23"/>
      <c r="G1472" s="176"/>
      <c r="H1472" s="74">
        <f t="shared" si="48"/>
        <v>0</v>
      </c>
      <c r="I1472" s="74">
        <f t="shared" si="49"/>
        <v>0</v>
      </c>
      <c r="J1472" s="74">
        <f t="shared" si="49"/>
        <v>0</v>
      </c>
    </row>
    <row r="1473" spans="1:10">
      <c r="A1473" s="183"/>
      <c r="B1473" s="184"/>
      <c r="C1473" s="185"/>
      <c r="D1473" s="21"/>
      <c r="E1473" s="71" t="str">
        <f>IF(D1473&gt;0,IF((LEFT(D1473,2)=LEFT(Data!C$4,2)),"Intra","Inter"),"")</f>
        <v/>
      </c>
      <c r="F1473" s="23"/>
      <c r="G1473" s="176"/>
      <c r="H1473" s="74">
        <f t="shared" si="48"/>
        <v>0</v>
      </c>
      <c r="I1473" s="74">
        <f t="shared" si="49"/>
        <v>0</v>
      </c>
      <c r="J1473" s="74">
        <f t="shared" si="49"/>
        <v>0</v>
      </c>
    </row>
    <row r="1474" spans="1:10">
      <c r="A1474" s="183"/>
      <c r="B1474" s="184"/>
      <c r="C1474" s="185"/>
      <c r="D1474" s="21"/>
      <c r="E1474" s="71" t="str">
        <f>IF(D1474&gt;0,IF((LEFT(D1474,2)=LEFT(Data!C$4,2)),"Intra","Inter"),"")</f>
        <v/>
      </c>
      <c r="F1474" s="23"/>
      <c r="G1474" s="176"/>
      <c r="H1474" s="74">
        <f t="shared" si="48"/>
        <v>0</v>
      </c>
      <c r="I1474" s="74">
        <f t="shared" si="49"/>
        <v>0</v>
      </c>
      <c r="J1474" s="74">
        <f t="shared" si="49"/>
        <v>0</v>
      </c>
    </row>
    <row r="1475" spans="1:10">
      <c r="A1475" s="183"/>
      <c r="B1475" s="184"/>
      <c r="C1475" s="185"/>
      <c r="D1475" s="21"/>
      <c r="E1475" s="71" t="str">
        <f>IF(D1475&gt;0,IF((LEFT(D1475,2)=LEFT(Data!C$4,2)),"Intra","Inter"),"")</f>
        <v/>
      </c>
      <c r="F1475" s="23"/>
      <c r="G1475" s="176"/>
      <c r="H1475" s="74">
        <f t="shared" si="48"/>
        <v>0</v>
      </c>
      <c r="I1475" s="74">
        <f t="shared" si="49"/>
        <v>0</v>
      </c>
      <c r="J1475" s="74">
        <f t="shared" si="49"/>
        <v>0</v>
      </c>
    </row>
    <row r="1476" spans="1:10">
      <c r="A1476" s="183"/>
      <c r="B1476" s="184"/>
      <c r="C1476" s="185"/>
      <c r="D1476" s="21"/>
      <c r="E1476" s="71" t="str">
        <f>IF(D1476&gt;0,IF((LEFT(D1476,2)=LEFT(Data!C$4,2)),"Intra","Inter"),"")</f>
        <v/>
      </c>
      <c r="F1476" s="23"/>
      <c r="G1476" s="176"/>
      <c r="H1476" s="74">
        <f t="shared" si="48"/>
        <v>0</v>
      </c>
      <c r="I1476" s="74">
        <f t="shared" si="49"/>
        <v>0</v>
      </c>
      <c r="J1476" s="74">
        <f t="shared" si="49"/>
        <v>0</v>
      </c>
    </row>
    <row r="1477" spans="1:10">
      <c r="A1477" s="183"/>
      <c r="B1477" s="184"/>
      <c r="C1477" s="185"/>
      <c r="D1477" s="21"/>
      <c r="E1477" s="71" t="str">
        <f>IF(D1477&gt;0,IF((LEFT(D1477,2)=LEFT(Data!C$4,2)),"Intra","Inter"),"")</f>
        <v/>
      </c>
      <c r="F1477" s="23"/>
      <c r="G1477" s="176"/>
      <c r="H1477" s="74">
        <f t="shared" si="48"/>
        <v>0</v>
      </c>
      <c r="I1477" s="74">
        <f t="shared" si="49"/>
        <v>0</v>
      </c>
      <c r="J1477" s="74">
        <f t="shared" si="49"/>
        <v>0</v>
      </c>
    </row>
    <row r="1478" spans="1:10">
      <c r="A1478" s="183"/>
      <c r="B1478" s="184"/>
      <c r="C1478" s="185"/>
      <c r="D1478" s="21"/>
      <c r="E1478" s="71" t="str">
        <f>IF(D1478&gt;0,IF((LEFT(D1478,2)=LEFT(Data!C$4,2)),"Intra","Inter"),"")</f>
        <v/>
      </c>
      <c r="F1478" s="23"/>
      <c r="G1478" s="176"/>
      <c r="H1478" s="74">
        <f t="shared" si="48"/>
        <v>0</v>
      </c>
      <c r="I1478" s="74">
        <f t="shared" si="49"/>
        <v>0</v>
      </c>
      <c r="J1478" s="74">
        <f t="shared" si="49"/>
        <v>0</v>
      </c>
    </row>
    <row r="1479" spans="1:10">
      <c r="A1479" s="183"/>
      <c r="B1479" s="184"/>
      <c r="C1479" s="185"/>
      <c r="D1479" s="21"/>
      <c r="E1479" s="71" t="str">
        <f>IF(D1479&gt;0,IF((LEFT(D1479,2)=LEFT(Data!C$4,2)),"Intra","Inter"),"")</f>
        <v/>
      </c>
      <c r="F1479" s="23"/>
      <c r="G1479" s="176"/>
      <c r="H1479" s="74">
        <f t="shared" si="48"/>
        <v>0</v>
      </c>
      <c r="I1479" s="74">
        <f t="shared" si="49"/>
        <v>0</v>
      </c>
      <c r="J1479" s="74">
        <f t="shared" si="49"/>
        <v>0</v>
      </c>
    </row>
    <row r="1480" spans="1:10">
      <c r="A1480" s="183"/>
      <c r="B1480" s="184"/>
      <c r="C1480" s="185"/>
      <c r="D1480" s="21"/>
      <c r="E1480" s="71" t="str">
        <f>IF(D1480&gt;0,IF((LEFT(D1480,2)=LEFT(Data!C$4,2)),"Intra","Inter"),"")</f>
        <v/>
      </c>
      <c r="F1480" s="23"/>
      <c r="G1480" s="176"/>
      <c r="H1480" s="74">
        <f t="shared" si="48"/>
        <v>0</v>
      </c>
      <c r="I1480" s="74">
        <f t="shared" si="49"/>
        <v>0</v>
      </c>
      <c r="J1480" s="74">
        <f t="shared" si="49"/>
        <v>0</v>
      </c>
    </row>
    <row r="1481" spans="1:10">
      <c r="A1481" s="183"/>
      <c r="B1481" s="184"/>
      <c r="C1481" s="185"/>
      <c r="D1481" s="21"/>
      <c r="E1481" s="71" t="str">
        <f>IF(D1481&gt;0,IF((LEFT(D1481,2)=LEFT(Data!C$4,2)),"Intra","Inter"),"")</f>
        <v/>
      </c>
      <c r="F1481" s="23"/>
      <c r="G1481" s="176"/>
      <c r="H1481" s="74">
        <f t="shared" ref="H1481:H1544" si="50">IF($E1481="inter",IF($F1481&lt;&gt;"Exempt",IF($F1481&lt;&gt;"Non GST",($G1481*($F1481)),(0)),(0)),(0))</f>
        <v>0</v>
      </c>
      <c r="I1481" s="74">
        <f t="shared" si="49"/>
        <v>0</v>
      </c>
      <c r="J1481" s="74">
        <f t="shared" si="49"/>
        <v>0</v>
      </c>
    </row>
    <row r="1482" spans="1:10">
      <c r="A1482" s="183"/>
      <c r="B1482" s="184"/>
      <c r="C1482" s="185"/>
      <c r="D1482" s="21"/>
      <c r="E1482" s="71" t="str">
        <f>IF(D1482&gt;0,IF((LEFT(D1482,2)=LEFT(Data!C$4,2)),"Intra","Inter"),"")</f>
        <v/>
      </c>
      <c r="F1482" s="23"/>
      <c r="G1482" s="176"/>
      <c r="H1482" s="74">
        <f t="shared" si="50"/>
        <v>0</v>
      </c>
      <c r="I1482" s="74">
        <f t="shared" si="49"/>
        <v>0</v>
      </c>
      <c r="J1482" s="74">
        <f t="shared" si="49"/>
        <v>0</v>
      </c>
    </row>
    <row r="1483" spans="1:10">
      <c r="A1483" s="183"/>
      <c r="B1483" s="184"/>
      <c r="C1483" s="185"/>
      <c r="D1483" s="21"/>
      <c r="E1483" s="71" t="str">
        <f>IF(D1483&gt;0,IF((LEFT(D1483,2)=LEFT(Data!C$4,2)),"Intra","Inter"),"")</f>
        <v/>
      </c>
      <c r="F1483" s="23"/>
      <c r="G1483" s="176"/>
      <c r="H1483" s="74">
        <f t="shared" si="50"/>
        <v>0</v>
      </c>
      <c r="I1483" s="74">
        <f t="shared" si="49"/>
        <v>0</v>
      </c>
      <c r="J1483" s="74">
        <f t="shared" si="49"/>
        <v>0</v>
      </c>
    </row>
    <row r="1484" spans="1:10">
      <c r="A1484" s="183"/>
      <c r="B1484" s="184"/>
      <c r="C1484" s="185"/>
      <c r="D1484" s="21"/>
      <c r="E1484" s="71" t="str">
        <f>IF(D1484&gt;0,IF((LEFT(D1484,2)=LEFT(Data!C$4,2)),"Intra","Inter"),"")</f>
        <v/>
      </c>
      <c r="F1484" s="23"/>
      <c r="G1484" s="176"/>
      <c r="H1484" s="74">
        <f t="shared" si="50"/>
        <v>0</v>
      </c>
      <c r="I1484" s="74">
        <f t="shared" si="49"/>
        <v>0</v>
      </c>
      <c r="J1484" s="74">
        <f t="shared" si="49"/>
        <v>0</v>
      </c>
    </row>
    <row r="1485" spans="1:10">
      <c r="A1485" s="183"/>
      <c r="B1485" s="184"/>
      <c r="C1485" s="185"/>
      <c r="D1485" s="21"/>
      <c r="E1485" s="71" t="str">
        <f>IF(D1485&gt;0,IF((LEFT(D1485,2)=LEFT(Data!C$4,2)),"Intra","Inter"),"")</f>
        <v/>
      </c>
      <c r="F1485" s="23"/>
      <c r="G1485" s="176"/>
      <c r="H1485" s="74">
        <f t="shared" si="50"/>
        <v>0</v>
      </c>
      <c r="I1485" s="74">
        <f t="shared" si="49"/>
        <v>0</v>
      </c>
      <c r="J1485" s="74">
        <f t="shared" si="49"/>
        <v>0</v>
      </c>
    </row>
    <row r="1486" spans="1:10">
      <c r="A1486" s="183"/>
      <c r="B1486" s="184"/>
      <c r="C1486" s="185"/>
      <c r="D1486" s="21"/>
      <c r="E1486" s="71" t="str">
        <f>IF(D1486&gt;0,IF((LEFT(D1486,2)=LEFT(Data!C$4,2)),"Intra","Inter"),"")</f>
        <v/>
      </c>
      <c r="F1486" s="23"/>
      <c r="G1486" s="176"/>
      <c r="H1486" s="74">
        <f t="shared" si="50"/>
        <v>0</v>
      </c>
      <c r="I1486" s="74">
        <f t="shared" si="49"/>
        <v>0</v>
      </c>
      <c r="J1486" s="74">
        <f t="shared" si="49"/>
        <v>0</v>
      </c>
    </row>
    <row r="1487" spans="1:10">
      <c r="A1487" s="183"/>
      <c r="B1487" s="184"/>
      <c r="C1487" s="185"/>
      <c r="D1487" s="21"/>
      <c r="E1487" s="71" t="str">
        <f>IF(D1487&gt;0,IF((LEFT(D1487,2)=LEFT(Data!C$4,2)),"Intra","Inter"),"")</f>
        <v/>
      </c>
      <c r="F1487" s="23"/>
      <c r="G1487" s="176"/>
      <c r="H1487" s="74">
        <f t="shared" si="50"/>
        <v>0</v>
      </c>
      <c r="I1487" s="74">
        <f t="shared" si="49"/>
        <v>0</v>
      </c>
      <c r="J1487" s="74">
        <f t="shared" si="49"/>
        <v>0</v>
      </c>
    </row>
    <row r="1488" spans="1:10">
      <c r="A1488" s="183"/>
      <c r="B1488" s="184"/>
      <c r="C1488" s="185"/>
      <c r="D1488" s="21"/>
      <c r="E1488" s="71" t="str">
        <f>IF(D1488&gt;0,IF((LEFT(D1488,2)=LEFT(Data!C$4,2)),"Intra","Inter"),"")</f>
        <v/>
      </c>
      <c r="F1488" s="23"/>
      <c r="G1488" s="176"/>
      <c r="H1488" s="74">
        <f t="shared" si="50"/>
        <v>0</v>
      </c>
      <c r="I1488" s="74">
        <f t="shared" si="49"/>
        <v>0</v>
      </c>
      <c r="J1488" s="74">
        <f t="shared" si="49"/>
        <v>0</v>
      </c>
    </row>
    <row r="1489" spans="1:10">
      <c r="A1489" s="183"/>
      <c r="B1489" s="184"/>
      <c r="C1489" s="185"/>
      <c r="D1489" s="21"/>
      <c r="E1489" s="71" t="str">
        <f>IF(D1489&gt;0,IF((LEFT(D1489,2)=LEFT(Data!C$4,2)),"Intra","Inter"),"")</f>
        <v/>
      </c>
      <c r="F1489" s="23"/>
      <c r="G1489" s="176"/>
      <c r="H1489" s="74">
        <f t="shared" si="50"/>
        <v>0</v>
      </c>
      <c r="I1489" s="74">
        <f t="shared" si="49"/>
        <v>0</v>
      </c>
      <c r="J1489" s="74">
        <f t="shared" si="49"/>
        <v>0</v>
      </c>
    </row>
    <row r="1490" spans="1:10">
      <c r="A1490" s="183"/>
      <c r="B1490" s="184"/>
      <c r="C1490" s="185"/>
      <c r="D1490" s="21"/>
      <c r="E1490" s="71" t="str">
        <f>IF(D1490&gt;0,IF((LEFT(D1490,2)=LEFT(Data!C$4,2)),"Intra","Inter"),"")</f>
        <v/>
      </c>
      <c r="F1490" s="23"/>
      <c r="G1490" s="176"/>
      <c r="H1490" s="74">
        <f t="shared" si="50"/>
        <v>0</v>
      </c>
      <c r="I1490" s="74">
        <f t="shared" si="49"/>
        <v>0</v>
      </c>
      <c r="J1490" s="74">
        <f t="shared" si="49"/>
        <v>0</v>
      </c>
    </row>
    <row r="1491" spans="1:10">
      <c r="A1491" s="183"/>
      <c r="B1491" s="184"/>
      <c r="C1491" s="185"/>
      <c r="D1491" s="21"/>
      <c r="E1491" s="71" t="str">
        <f>IF(D1491&gt;0,IF((LEFT(D1491,2)=LEFT(Data!C$4,2)),"Intra","Inter"),"")</f>
        <v/>
      </c>
      <c r="F1491" s="23"/>
      <c r="G1491" s="176"/>
      <c r="H1491" s="74">
        <f t="shared" si="50"/>
        <v>0</v>
      </c>
      <c r="I1491" s="74">
        <f t="shared" si="49"/>
        <v>0</v>
      </c>
      <c r="J1491" s="74">
        <f t="shared" si="49"/>
        <v>0</v>
      </c>
    </row>
    <row r="1492" spans="1:10">
      <c r="A1492" s="183"/>
      <c r="B1492" s="184"/>
      <c r="C1492" s="185"/>
      <c r="D1492" s="21"/>
      <c r="E1492" s="71" t="str">
        <f>IF(D1492&gt;0,IF((LEFT(D1492,2)=LEFT(Data!C$4,2)),"Intra","Inter"),"")</f>
        <v/>
      </c>
      <c r="F1492" s="23"/>
      <c r="G1492" s="176"/>
      <c r="H1492" s="74">
        <f t="shared" si="50"/>
        <v>0</v>
      </c>
      <c r="I1492" s="74">
        <f t="shared" si="49"/>
        <v>0</v>
      </c>
      <c r="J1492" s="74">
        <f t="shared" si="49"/>
        <v>0</v>
      </c>
    </row>
    <row r="1493" spans="1:10">
      <c r="A1493" s="183"/>
      <c r="B1493" s="184"/>
      <c r="C1493" s="185"/>
      <c r="D1493" s="21"/>
      <c r="E1493" s="71" t="str">
        <f>IF(D1493&gt;0,IF((LEFT(D1493,2)=LEFT(Data!C$4,2)),"Intra","Inter"),"")</f>
        <v/>
      </c>
      <c r="F1493" s="23"/>
      <c r="G1493" s="176"/>
      <c r="H1493" s="74">
        <f t="shared" si="50"/>
        <v>0</v>
      </c>
      <c r="I1493" s="74">
        <f t="shared" si="49"/>
        <v>0</v>
      </c>
      <c r="J1493" s="74">
        <f t="shared" si="49"/>
        <v>0</v>
      </c>
    </row>
    <row r="1494" spans="1:10">
      <c r="A1494" s="183"/>
      <c r="B1494" s="184"/>
      <c r="C1494" s="185"/>
      <c r="D1494" s="21"/>
      <c r="E1494" s="71" t="str">
        <f>IF(D1494&gt;0,IF((LEFT(D1494,2)=LEFT(Data!C$4,2)),"Intra","Inter"),"")</f>
        <v/>
      </c>
      <c r="F1494" s="23"/>
      <c r="G1494" s="176"/>
      <c r="H1494" s="74">
        <f t="shared" si="50"/>
        <v>0</v>
      </c>
      <c r="I1494" s="74">
        <f t="shared" si="49"/>
        <v>0</v>
      </c>
      <c r="J1494" s="74">
        <f t="shared" si="49"/>
        <v>0</v>
      </c>
    </row>
    <row r="1495" spans="1:10">
      <c r="A1495" s="183"/>
      <c r="B1495" s="184"/>
      <c r="C1495" s="185"/>
      <c r="D1495" s="21"/>
      <c r="E1495" s="71" t="str">
        <f>IF(D1495&gt;0,IF((LEFT(D1495,2)=LEFT(Data!C$4,2)),"Intra","Inter"),"")</f>
        <v/>
      </c>
      <c r="F1495" s="23"/>
      <c r="G1495" s="176"/>
      <c r="H1495" s="74">
        <f t="shared" si="50"/>
        <v>0</v>
      </c>
      <c r="I1495" s="74">
        <f t="shared" si="49"/>
        <v>0</v>
      </c>
      <c r="J1495" s="74">
        <f t="shared" si="49"/>
        <v>0</v>
      </c>
    </row>
    <row r="1496" spans="1:10">
      <c r="A1496" s="183"/>
      <c r="B1496" s="184"/>
      <c r="C1496" s="185"/>
      <c r="D1496" s="21"/>
      <c r="E1496" s="71" t="str">
        <f>IF(D1496&gt;0,IF((LEFT(D1496,2)=LEFT(Data!C$4,2)),"Intra","Inter"),"")</f>
        <v/>
      </c>
      <c r="F1496" s="23"/>
      <c r="G1496" s="176"/>
      <c r="H1496" s="74">
        <f t="shared" si="50"/>
        <v>0</v>
      </c>
      <c r="I1496" s="74">
        <f t="shared" si="49"/>
        <v>0</v>
      </c>
      <c r="J1496" s="74">
        <f t="shared" si="49"/>
        <v>0</v>
      </c>
    </row>
    <row r="1497" spans="1:10">
      <c r="A1497" s="183"/>
      <c r="B1497" s="184"/>
      <c r="C1497" s="185"/>
      <c r="D1497" s="21"/>
      <c r="E1497" s="71" t="str">
        <f>IF(D1497&gt;0,IF((LEFT(D1497,2)=LEFT(Data!C$4,2)),"Intra","Inter"),"")</f>
        <v/>
      </c>
      <c r="F1497" s="23"/>
      <c r="G1497" s="176"/>
      <c r="H1497" s="74">
        <f t="shared" si="50"/>
        <v>0</v>
      </c>
      <c r="I1497" s="74">
        <f t="shared" si="49"/>
        <v>0</v>
      </c>
      <c r="J1497" s="74">
        <f t="shared" si="49"/>
        <v>0</v>
      </c>
    </row>
    <row r="1498" spans="1:10">
      <c r="A1498" s="183"/>
      <c r="B1498" s="184"/>
      <c r="C1498" s="185"/>
      <c r="D1498" s="21"/>
      <c r="E1498" s="71" t="str">
        <f>IF(D1498&gt;0,IF((LEFT(D1498,2)=LEFT(Data!C$4,2)),"Intra","Inter"),"")</f>
        <v/>
      </c>
      <c r="F1498" s="23"/>
      <c r="G1498" s="176"/>
      <c r="H1498" s="74">
        <f t="shared" si="50"/>
        <v>0</v>
      </c>
      <c r="I1498" s="74">
        <f t="shared" si="49"/>
        <v>0</v>
      </c>
      <c r="J1498" s="74">
        <f t="shared" si="49"/>
        <v>0</v>
      </c>
    </row>
    <row r="1499" spans="1:10">
      <c r="A1499" s="183"/>
      <c r="B1499" s="184"/>
      <c r="C1499" s="185"/>
      <c r="D1499" s="21"/>
      <c r="E1499" s="71" t="str">
        <f>IF(D1499&gt;0,IF((LEFT(D1499,2)=LEFT(Data!C$4,2)),"Intra","Inter"),"")</f>
        <v/>
      </c>
      <c r="F1499" s="23"/>
      <c r="G1499" s="176"/>
      <c r="H1499" s="74">
        <f t="shared" si="50"/>
        <v>0</v>
      </c>
      <c r="I1499" s="74">
        <f t="shared" si="49"/>
        <v>0</v>
      </c>
      <c r="J1499" s="74">
        <f t="shared" si="49"/>
        <v>0</v>
      </c>
    </row>
    <row r="1500" spans="1:10">
      <c r="A1500" s="183"/>
      <c r="B1500" s="184"/>
      <c r="C1500" s="185"/>
      <c r="D1500" s="21"/>
      <c r="E1500" s="71" t="str">
        <f>IF(D1500&gt;0,IF((LEFT(D1500,2)=LEFT(Data!C$4,2)),"Intra","Inter"),"")</f>
        <v/>
      </c>
      <c r="F1500" s="23"/>
      <c r="G1500" s="176"/>
      <c r="H1500" s="74">
        <f t="shared" si="50"/>
        <v>0</v>
      </c>
      <c r="I1500" s="74">
        <f t="shared" si="49"/>
        <v>0</v>
      </c>
      <c r="J1500" s="74">
        <f t="shared" si="49"/>
        <v>0</v>
      </c>
    </row>
    <row r="1501" spans="1:10">
      <c r="A1501" s="183"/>
      <c r="B1501" s="184"/>
      <c r="C1501" s="185"/>
      <c r="D1501" s="21"/>
      <c r="E1501" s="71" t="str">
        <f>IF(D1501&gt;0,IF((LEFT(D1501,2)=LEFT(Data!C$4,2)),"Intra","Inter"),"")</f>
        <v/>
      </c>
      <c r="F1501" s="23"/>
      <c r="G1501" s="176"/>
      <c r="H1501" s="74">
        <f t="shared" si="50"/>
        <v>0</v>
      </c>
      <c r="I1501" s="74">
        <f t="shared" si="49"/>
        <v>0</v>
      </c>
      <c r="J1501" s="74">
        <f t="shared" si="49"/>
        <v>0</v>
      </c>
    </row>
    <row r="1502" spans="1:10">
      <c r="A1502" s="183"/>
      <c r="B1502" s="184"/>
      <c r="C1502" s="185"/>
      <c r="D1502" s="21"/>
      <c r="E1502" s="71" t="str">
        <f>IF(D1502&gt;0,IF((LEFT(D1502,2)=LEFT(Data!C$4,2)),"Intra","Inter"),"")</f>
        <v/>
      </c>
      <c r="F1502" s="23"/>
      <c r="G1502" s="176"/>
      <c r="H1502" s="74">
        <f t="shared" si="50"/>
        <v>0</v>
      </c>
      <c r="I1502" s="74">
        <f t="shared" si="49"/>
        <v>0</v>
      </c>
      <c r="J1502" s="74">
        <f t="shared" si="49"/>
        <v>0</v>
      </c>
    </row>
    <row r="1503" spans="1:10">
      <c r="A1503" s="183"/>
      <c r="B1503" s="184"/>
      <c r="C1503" s="185"/>
      <c r="D1503" s="21"/>
      <c r="E1503" s="71" t="str">
        <f>IF(D1503&gt;0,IF((LEFT(D1503,2)=LEFT(Data!C$4,2)),"Intra","Inter"),"")</f>
        <v/>
      </c>
      <c r="F1503" s="23"/>
      <c r="G1503" s="176"/>
      <c r="H1503" s="74">
        <f t="shared" si="50"/>
        <v>0</v>
      </c>
      <c r="I1503" s="74">
        <f t="shared" si="49"/>
        <v>0</v>
      </c>
      <c r="J1503" s="74">
        <f t="shared" si="49"/>
        <v>0</v>
      </c>
    </row>
    <row r="1504" spans="1:10">
      <c r="A1504" s="183"/>
      <c r="B1504" s="184"/>
      <c r="C1504" s="185"/>
      <c r="D1504" s="21"/>
      <c r="E1504" s="71" t="str">
        <f>IF(D1504&gt;0,IF((LEFT(D1504,2)=LEFT(Data!C$4,2)),"Intra","Inter"),"")</f>
        <v/>
      </c>
      <c r="F1504" s="23"/>
      <c r="G1504" s="176"/>
      <c r="H1504" s="74">
        <f t="shared" si="50"/>
        <v>0</v>
      </c>
      <c r="I1504" s="74">
        <f t="shared" si="49"/>
        <v>0</v>
      </c>
      <c r="J1504" s="74">
        <f t="shared" si="49"/>
        <v>0</v>
      </c>
    </row>
    <row r="1505" spans="1:10">
      <c r="A1505" s="183"/>
      <c r="B1505" s="184"/>
      <c r="C1505" s="185"/>
      <c r="D1505" s="21"/>
      <c r="E1505" s="71" t="str">
        <f>IF(D1505&gt;0,IF((LEFT(D1505,2)=LEFT(Data!C$4,2)),"Intra","Inter"),"")</f>
        <v/>
      </c>
      <c r="F1505" s="23"/>
      <c r="G1505" s="176"/>
      <c r="H1505" s="74">
        <f t="shared" si="50"/>
        <v>0</v>
      </c>
      <c r="I1505" s="74">
        <f t="shared" si="49"/>
        <v>0</v>
      </c>
      <c r="J1505" s="74">
        <f t="shared" si="49"/>
        <v>0</v>
      </c>
    </row>
    <row r="1506" spans="1:10">
      <c r="A1506" s="183"/>
      <c r="B1506" s="184"/>
      <c r="C1506" s="185"/>
      <c r="D1506" s="21"/>
      <c r="E1506" s="71" t="str">
        <f>IF(D1506&gt;0,IF((LEFT(D1506,2)=LEFT(Data!C$4,2)),"Intra","Inter"),"")</f>
        <v/>
      </c>
      <c r="F1506" s="23"/>
      <c r="G1506" s="176"/>
      <c r="H1506" s="74">
        <f t="shared" si="50"/>
        <v>0</v>
      </c>
      <c r="I1506" s="74">
        <f t="shared" si="49"/>
        <v>0</v>
      </c>
      <c r="J1506" s="74">
        <f t="shared" si="49"/>
        <v>0</v>
      </c>
    </row>
    <row r="1507" spans="1:10">
      <c r="A1507" s="183"/>
      <c r="B1507" s="184"/>
      <c r="C1507" s="185"/>
      <c r="D1507" s="21"/>
      <c r="E1507" s="71" t="str">
        <f>IF(D1507&gt;0,IF((LEFT(D1507,2)=LEFT(Data!C$4,2)),"Intra","Inter"),"")</f>
        <v/>
      </c>
      <c r="F1507" s="23"/>
      <c r="G1507" s="176"/>
      <c r="H1507" s="74">
        <f t="shared" si="50"/>
        <v>0</v>
      </c>
      <c r="I1507" s="74">
        <f t="shared" si="49"/>
        <v>0</v>
      </c>
      <c r="J1507" s="74">
        <f t="shared" si="49"/>
        <v>0</v>
      </c>
    </row>
    <row r="1508" spans="1:10">
      <c r="A1508" s="183"/>
      <c r="B1508" s="184"/>
      <c r="C1508" s="185"/>
      <c r="D1508" s="21"/>
      <c r="E1508" s="71" t="str">
        <f>IF(D1508&gt;0,IF((LEFT(D1508,2)=LEFT(Data!C$4,2)),"Intra","Inter"),"")</f>
        <v/>
      </c>
      <c r="F1508" s="23"/>
      <c r="G1508" s="176"/>
      <c r="H1508" s="74">
        <f t="shared" si="50"/>
        <v>0</v>
      </c>
      <c r="I1508" s="74">
        <f t="shared" si="49"/>
        <v>0</v>
      </c>
      <c r="J1508" s="74">
        <f t="shared" si="49"/>
        <v>0</v>
      </c>
    </row>
    <row r="1509" spans="1:10">
      <c r="A1509" s="183"/>
      <c r="B1509" s="184"/>
      <c r="C1509" s="185"/>
      <c r="D1509" s="21"/>
      <c r="E1509" s="71" t="str">
        <f>IF(D1509&gt;0,IF((LEFT(D1509,2)=LEFT(Data!C$4,2)),"Intra","Inter"),"")</f>
        <v/>
      </c>
      <c r="F1509" s="23"/>
      <c r="G1509" s="176"/>
      <c r="H1509" s="74">
        <f t="shared" si="50"/>
        <v>0</v>
      </c>
      <c r="I1509" s="74">
        <f t="shared" si="49"/>
        <v>0</v>
      </c>
      <c r="J1509" s="74">
        <f t="shared" si="49"/>
        <v>0</v>
      </c>
    </row>
    <row r="1510" spans="1:10">
      <c r="A1510" s="183"/>
      <c r="B1510" s="184"/>
      <c r="C1510" s="185"/>
      <c r="D1510" s="21"/>
      <c r="E1510" s="71" t="str">
        <f>IF(D1510&gt;0,IF((LEFT(D1510,2)=LEFT(Data!C$4,2)),"Intra","Inter"),"")</f>
        <v/>
      </c>
      <c r="F1510" s="23"/>
      <c r="G1510" s="176"/>
      <c r="H1510" s="74">
        <f t="shared" si="50"/>
        <v>0</v>
      </c>
      <c r="I1510" s="74">
        <f t="shared" si="49"/>
        <v>0</v>
      </c>
      <c r="J1510" s="74">
        <f t="shared" si="49"/>
        <v>0</v>
      </c>
    </row>
    <row r="1511" spans="1:10">
      <c r="A1511" s="183"/>
      <c r="B1511" s="184"/>
      <c r="C1511" s="185"/>
      <c r="D1511" s="21"/>
      <c r="E1511" s="71" t="str">
        <f>IF(D1511&gt;0,IF((LEFT(D1511,2)=LEFT(Data!C$4,2)),"Intra","Inter"),"")</f>
        <v/>
      </c>
      <c r="F1511" s="23"/>
      <c r="G1511" s="176"/>
      <c r="H1511" s="74">
        <f t="shared" si="50"/>
        <v>0</v>
      </c>
      <c r="I1511" s="74">
        <f t="shared" si="49"/>
        <v>0</v>
      </c>
      <c r="J1511" s="74">
        <f t="shared" si="49"/>
        <v>0</v>
      </c>
    </row>
    <row r="1512" spans="1:10">
      <c r="A1512" s="183"/>
      <c r="B1512" s="184"/>
      <c r="C1512" s="185"/>
      <c r="D1512" s="21"/>
      <c r="E1512" s="71" t="str">
        <f>IF(D1512&gt;0,IF((LEFT(D1512,2)=LEFT(Data!C$4,2)),"Intra","Inter"),"")</f>
        <v/>
      </c>
      <c r="F1512" s="23"/>
      <c r="G1512" s="176"/>
      <c r="H1512" s="74">
        <f t="shared" si="50"/>
        <v>0</v>
      </c>
      <c r="I1512" s="74">
        <f t="shared" si="49"/>
        <v>0</v>
      </c>
      <c r="J1512" s="74">
        <f t="shared" si="49"/>
        <v>0</v>
      </c>
    </row>
    <row r="1513" spans="1:10">
      <c r="A1513" s="183"/>
      <c r="B1513" s="184"/>
      <c r="C1513" s="185"/>
      <c r="D1513" s="21"/>
      <c r="E1513" s="71" t="str">
        <f>IF(D1513&gt;0,IF((LEFT(D1513,2)=LEFT(Data!C$4,2)),"Intra","Inter"),"")</f>
        <v/>
      </c>
      <c r="F1513" s="23"/>
      <c r="G1513" s="176"/>
      <c r="H1513" s="74">
        <f t="shared" si="50"/>
        <v>0</v>
      </c>
      <c r="I1513" s="74">
        <f t="shared" si="49"/>
        <v>0</v>
      </c>
      <c r="J1513" s="74">
        <f t="shared" si="49"/>
        <v>0</v>
      </c>
    </row>
    <row r="1514" spans="1:10">
      <c r="A1514" s="183"/>
      <c r="B1514" s="184"/>
      <c r="C1514" s="185"/>
      <c r="D1514" s="21"/>
      <c r="E1514" s="71" t="str">
        <f>IF(D1514&gt;0,IF((LEFT(D1514,2)=LEFT(Data!C$4,2)),"Intra","Inter"),"")</f>
        <v/>
      </c>
      <c r="F1514" s="23"/>
      <c r="G1514" s="176"/>
      <c r="H1514" s="74">
        <f t="shared" si="50"/>
        <v>0</v>
      </c>
      <c r="I1514" s="74">
        <f t="shared" si="49"/>
        <v>0</v>
      </c>
      <c r="J1514" s="74">
        <f t="shared" si="49"/>
        <v>0</v>
      </c>
    </row>
    <row r="1515" spans="1:10">
      <c r="A1515" s="183"/>
      <c r="B1515" s="184"/>
      <c r="C1515" s="185"/>
      <c r="D1515" s="21"/>
      <c r="E1515" s="71" t="str">
        <f>IF(D1515&gt;0,IF((LEFT(D1515,2)=LEFT(Data!C$4,2)),"Intra","Inter"),"")</f>
        <v/>
      </c>
      <c r="F1515" s="23"/>
      <c r="G1515" s="176"/>
      <c r="H1515" s="74">
        <f t="shared" si="50"/>
        <v>0</v>
      </c>
      <c r="I1515" s="74">
        <f t="shared" si="49"/>
        <v>0</v>
      </c>
      <c r="J1515" s="74">
        <f t="shared" si="49"/>
        <v>0</v>
      </c>
    </row>
    <row r="1516" spans="1:10">
      <c r="A1516" s="183"/>
      <c r="B1516" s="184"/>
      <c r="C1516" s="185"/>
      <c r="D1516" s="21"/>
      <c r="E1516" s="71" t="str">
        <f>IF(D1516&gt;0,IF((LEFT(D1516,2)=LEFT(Data!C$4,2)),"Intra","Inter"),"")</f>
        <v/>
      </c>
      <c r="F1516" s="23"/>
      <c r="G1516" s="176"/>
      <c r="H1516" s="74">
        <f t="shared" si="50"/>
        <v>0</v>
      </c>
      <c r="I1516" s="74">
        <f t="shared" si="49"/>
        <v>0</v>
      </c>
      <c r="J1516" s="74">
        <f t="shared" si="49"/>
        <v>0</v>
      </c>
    </row>
    <row r="1517" spans="1:10">
      <c r="A1517" s="183"/>
      <c r="B1517" s="184"/>
      <c r="C1517" s="185"/>
      <c r="D1517" s="21"/>
      <c r="E1517" s="71" t="str">
        <f>IF(D1517&gt;0,IF((LEFT(D1517,2)=LEFT(Data!C$4,2)),"Intra","Inter"),"")</f>
        <v/>
      </c>
      <c r="F1517" s="23"/>
      <c r="G1517" s="176"/>
      <c r="H1517" s="74">
        <f t="shared" si="50"/>
        <v>0</v>
      </c>
      <c r="I1517" s="74">
        <f t="shared" si="49"/>
        <v>0</v>
      </c>
      <c r="J1517" s="74">
        <f t="shared" si="49"/>
        <v>0</v>
      </c>
    </row>
    <row r="1518" spans="1:10">
      <c r="A1518" s="183"/>
      <c r="B1518" s="184"/>
      <c r="C1518" s="185"/>
      <c r="D1518" s="21"/>
      <c r="E1518" s="71" t="str">
        <f>IF(D1518&gt;0,IF((LEFT(D1518,2)=LEFT(Data!C$4,2)),"Intra","Inter"),"")</f>
        <v/>
      </c>
      <c r="F1518" s="23"/>
      <c r="G1518" s="176"/>
      <c r="H1518" s="74">
        <f t="shared" si="50"/>
        <v>0</v>
      </c>
      <c r="I1518" s="74">
        <f t="shared" si="49"/>
        <v>0</v>
      </c>
      <c r="J1518" s="74">
        <f t="shared" si="49"/>
        <v>0</v>
      </c>
    </row>
    <row r="1519" spans="1:10">
      <c r="A1519" s="183"/>
      <c r="B1519" s="184"/>
      <c r="C1519" s="185"/>
      <c r="D1519" s="21"/>
      <c r="E1519" s="71" t="str">
        <f>IF(D1519&gt;0,IF((LEFT(D1519,2)=LEFT(Data!C$4,2)),"Intra","Inter"),"")</f>
        <v/>
      </c>
      <c r="F1519" s="23"/>
      <c r="G1519" s="176"/>
      <c r="H1519" s="74">
        <f t="shared" si="50"/>
        <v>0</v>
      </c>
      <c r="I1519" s="74">
        <f t="shared" si="49"/>
        <v>0</v>
      </c>
      <c r="J1519" s="74">
        <f t="shared" si="49"/>
        <v>0</v>
      </c>
    </row>
    <row r="1520" spans="1:10">
      <c r="A1520" s="183"/>
      <c r="B1520" s="184"/>
      <c r="C1520" s="185"/>
      <c r="D1520" s="21"/>
      <c r="E1520" s="71" t="str">
        <f>IF(D1520&gt;0,IF((LEFT(D1520,2)=LEFT(Data!C$4,2)),"Intra","Inter"),"")</f>
        <v/>
      </c>
      <c r="F1520" s="23"/>
      <c r="G1520" s="176"/>
      <c r="H1520" s="74">
        <f t="shared" si="50"/>
        <v>0</v>
      </c>
      <c r="I1520" s="74">
        <f t="shared" si="49"/>
        <v>0</v>
      </c>
      <c r="J1520" s="74">
        <f t="shared" si="49"/>
        <v>0</v>
      </c>
    </row>
    <row r="1521" spans="1:10">
      <c r="A1521" s="183"/>
      <c r="B1521" s="184"/>
      <c r="C1521" s="185"/>
      <c r="D1521" s="21"/>
      <c r="E1521" s="71" t="str">
        <f>IF(D1521&gt;0,IF((LEFT(D1521,2)=LEFT(Data!C$4,2)),"Intra","Inter"),"")</f>
        <v/>
      </c>
      <c r="F1521" s="23"/>
      <c r="G1521" s="176"/>
      <c r="H1521" s="74">
        <f t="shared" si="50"/>
        <v>0</v>
      </c>
      <c r="I1521" s="74">
        <f t="shared" si="49"/>
        <v>0</v>
      </c>
      <c r="J1521" s="74">
        <f t="shared" si="49"/>
        <v>0</v>
      </c>
    </row>
    <row r="1522" spans="1:10">
      <c r="A1522" s="183"/>
      <c r="B1522" s="184"/>
      <c r="C1522" s="185"/>
      <c r="D1522" s="21"/>
      <c r="E1522" s="71" t="str">
        <f>IF(D1522&gt;0,IF((LEFT(D1522,2)=LEFT(Data!C$4,2)),"Intra","Inter"),"")</f>
        <v/>
      </c>
      <c r="F1522" s="23"/>
      <c r="G1522" s="176"/>
      <c r="H1522" s="74">
        <f t="shared" si="50"/>
        <v>0</v>
      </c>
      <c r="I1522" s="74">
        <f t="shared" si="49"/>
        <v>0</v>
      </c>
      <c r="J1522" s="74">
        <f t="shared" si="49"/>
        <v>0</v>
      </c>
    </row>
    <row r="1523" spans="1:10">
      <c r="A1523" s="183"/>
      <c r="B1523" s="184"/>
      <c r="C1523" s="185"/>
      <c r="D1523" s="21"/>
      <c r="E1523" s="71" t="str">
        <f>IF(D1523&gt;0,IF((LEFT(D1523,2)=LEFT(Data!C$4,2)),"Intra","Inter"),"")</f>
        <v/>
      </c>
      <c r="F1523" s="23"/>
      <c r="G1523" s="176"/>
      <c r="H1523" s="74">
        <f t="shared" si="50"/>
        <v>0</v>
      </c>
      <c r="I1523" s="74">
        <f t="shared" si="49"/>
        <v>0</v>
      </c>
      <c r="J1523" s="74">
        <f t="shared" si="49"/>
        <v>0</v>
      </c>
    </row>
    <row r="1524" spans="1:10">
      <c r="A1524" s="183"/>
      <c r="B1524" s="184"/>
      <c r="C1524" s="185"/>
      <c r="D1524" s="21"/>
      <c r="E1524" s="71" t="str">
        <f>IF(D1524&gt;0,IF((LEFT(D1524,2)=LEFT(Data!C$4,2)),"Intra","Inter"),"")</f>
        <v/>
      </c>
      <c r="F1524" s="23"/>
      <c r="G1524" s="176"/>
      <c r="H1524" s="74">
        <f t="shared" si="50"/>
        <v>0</v>
      </c>
      <c r="I1524" s="74">
        <f t="shared" ref="I1524:J1587" si="51">IF($E1524="intra",IF($F1524&lt;&gt;"Exempt",IF($F1524&lt;&gt;"Non GST",($G1524*($F1524/2)),(0)),(0)),(0))</f>
        <v>0</v>
      </c>
      <c r="J1524" s="74">
        <f t="shared" si="51"/>
        <v>0</v>
      </c>
    </row>
    <row r="1525" spans="1:10">
      <c r="A1525" s="183"/>
      <c r="B1525" s="184"/>
      <c r="C1525" s="185"/>
      <c r="D1525" s="21"/>
      <c r="E1525" s="71" t="str">
        <f>IF(D1525&gt;0,IF((LEFT(D1525,2)=LEFT(Data!C$4,2)),"Intra","Inter"),"")</f>
        <v/>
      </c>
      <c r="F1525" s="23"/>
      <c r="G1525" s="176"/>
      <c r="H1525" s="74">
        <f t="shared" si="50"/>
        <v>0</v>
      </c>
      <c r="I1525" s="74">
        <f t="shared" si="51"/>
        <v>0</v>
      </c>
      <c r="J1525" s="74">
        <f t="shared" si="51"/>
        <v>0</v>
      </c>
    </row>
    <row r="1526" spans="1:10">
      <c r="A1526" s="183"/>
      <c r="B1526" s="184"/>
      <c r="C1526" s="185"/>
      <c r="D1526" s="21"/>
      <c r="E1526" s="71" t="str">
        <f>IF(D1526&gt;0,IF((LEFT(D1526,2)=LEFT(Data!C$4,2)),"Intra","Inter"),"")</f>
        <v/>
      </c>
      <c r="F1526" s="23"/>
      <c r="G1526" s="176"/>
      <c r="H1526" s="74">
        <f t="shared" si="50"/>
        <v>0</v>
      </c>
      <c r="I1526" s="74">
        <f t="shared" si="51"/>
        <v>0</v>
      </c>
      <c r="J1526" s="74">
        <f t="shared" si="51"/>
        <v>0</v>
      </c>
    </row>
    <row r="1527" spans="1:10">
      <c r="A1527" s="183"/>
      <c r="B1527" s="184"/>
      <c r="C1527" s="185"/>
      <c r="D1527" s="21"/>
      <c r="E1527" s="71" t="str">
        <f>IF(D1527&gt;0,IF((LEFT(D1527,2)=LEFT(Data!C$4,2)),"Intra","Inter"),"")</f>
        <v/>
      </c>
      <c r="F1527" s="23"/>
      <c r="G1527" s="176"/>
      <c r="H1527" s="74">
        <f t="shared" si="50"/>
        <v>0</v>
      </c>
      <c r="I1527" s="74">
        <f t="shared" si="51"/>
        <v>0</v>
      </c>
      <c r="J1527" s="74">
        <f t="shared" si="51"/>
        <v>0</v>
      </c>
    </row>
    <row r="1528" spans="1:10">
      <c r="A1528" s="183"/>
      <c r="B1528" s="184"/>
      <c r="C1528" s="185"/>
      <c r="D1528" s="21"/>
      <c r="E1528" s="71" t="str">
        <f>IF(D1528&gt;0,IF((LEFT(D1528,2)=LEFT(Data!C$4,2)),"Intra","Inter"),"")</f>
        <v/>
      </c>
      <c r="F1528" s="23"/>
      <c r="G1528" s="176"/>
      <c r="H1528" s="74">
        <f t="shared" si="50"/>
        <v>0</v>
      </c>
      <c r="I1528" s="74">
        <f t="shared" si="51"/>
        <v>0</v>
      </c>
      <c r="J1528" s="74">
        <f t="shared" si="51"/>
        <v>0</v>
      </c>
    </row>
    <row r="1529" spans="1:10">
      <c r="A1529" s="183"/>
      <c r="B1529" s="184"/>
      <c r="C1529" s="185"/>
      <c r="D1529" s="21"/>
      <c r="E1529" s="71" t="str">
        <f>IF(D1529&gt;0,IF((LEFT(D1529,2)=LEFT(Data!C$4,2)),"Intra","Inter"),"")</f>
        <v/>
      </c>
      <c r="F1529" s="23"/>
      <c r="G1529" s="176"/>
      <c r="H1529" s="74">
        <f t="shared" si="50"/>
        <v>0</v>
      </c>
      <c r="I1529" s="74">
        <f t="shared" si="51"/>
        <v>0</v>
      </c>
      <c r="J1529" s="74">
        <f t="shared" si="51"/>
        <v>0</v>
      </c>
    </row>
    <row r="1530" spans="1:10">
      <c r="A1530" s="183"/>
      <c r="B1530" s="184"/>
      <c r="C1530" s="185"/>
      <c r="D1530" s="21"/>
      <c r="E1530" s="71" t="str">
        <f>IF(D1530&gt;0,IF((LEFT(D1530,2)=LEFT(Data!C$4,2)),"Intra","Inter"),"")</f>
        <v/>
      </c>
      <c r="F1530" s="23"/>
      <c r="G1530" s="176"/>
      <c r="H1530" s="74">
        <f t="shared" si="50"/>
        <v>0</v>
      </c>
      <c r="I1530" s="74">
        <f t="shared" si="51"/>
        <v>0</v>
      </c>
      <c r="J1530" s="74">
        <f t="shared" si="51"/>
        <v>0</v>
      </c>
    </row>
    <row r="1531" spans="1:10">
      <c r="A1531" s="183"/>
      <c r="B1531" s="184"/>
      <c r="C1531" s="185"/>
      <c r="D1531" s="21"/>
      <c r="E1531" s="71" t="str">
        <f>IF(D1531&gt;0,IF((LEFT(D1531,2)=LEFT(Data!C$4,2)),"Intra","Inter"),"")</f>
        <v/>
      </c>
      <c r="F1531" s="23"/>
      <c r="G1531" s="176"/>
      <c r="H1531" s="74">
        <f t="shared" si="50"/>
        <v>0</v>
      </c>
      <c r="I1531" s="74">
        <f t="shared" si="51"/>
        <v>0</v>
      </c>
      <c r="J1531" s="74">
        <f t="shared" si="51"/>
        <v>0</v>
      </c>
    </row>
    <row r="1532" spans="1:10">
      <c r="A1532" s="183"/>
      <c r="B1532" s="184"/>
      <c r="C1532" s="185"/>
      <c r="D1532" s="21"/>
      <c r="E1532" s="71" t="str">
        <f>IF(D1532&gt;0,IF((LEFT(D1532,2)=LEFT(Data!C$4,2)),"Intra","Inter"),"")</f>
        <v/>
      </c>
      <c r="F1532" s="23"/>
      <c r="G1532" s="176"/>
      <c r="H1532" s="74">
        <f t="shared" si="50"/>
        <v>0</v>
      </c>
      <c r="I1532" s="74">
        <f t="shared" si="51"/>
        <v>0</v>
      </c>
      <c r="J1532" s="74">
        <f t="shared" si="51"/>
        <v>0</v>
      </c>
    </row>
    <row r="1533" spans="1:10">
      <c r="A1533" s="183"/>
      <c r="B1533" s="184"/>
      <c r="C1533" s="185"/>
      <c r="D1533" s="21"/>
      <c r="E1533" s="71" t="str">
        <f>IF(D1533&gt;0,IF((LEFT(D1533,2)=LEFT(Data!C$4,2)),"Intra","Inter"),"")</f>
        <v/>
      </c>
      <c r="F1533" s="23"/>
      <c r="G1533" s="176"/>
      <c r="H1533" s="74">
        <f t="shared" si="50"/>
        <v>0</v>
      </c>
      <c r="I1533" s="74">
        <f t="shared" si="51"/>
        <v>0</v>
      </c>
      <c r="J1533" s="74">
        <f t="shared" si="51"/>
        <v>0</v>
      </c>
    </row>
    <row r="1534" spans="1:10">
      <c r="A1534" s="183"/>
      <c r="B1534" s="184"/>
      <c r="C1534" s="185"/>
      <c r="D1534" s="21"/>
      <c r="E1534" s="71" t="str">
        <f>IF(D1534&gt;0,IF((LEFT(D1534,2)=LEFT(Data!C$4,2)),"Intra","Inter"),"")</f>
        <v/>
      </c>
      <c r="F1534" s="23"/>
      <c r="G1534" s="176"/>
      <c r="H1534" s="74">
        <f t="shared" si="50"/>
        <v>0</v>
      </c>
      <c r="I1534" s="74">
        <f t="shared" si="51"/>
        <v>0</v>
      </c>
      <c r="J1534" s="74">
        <f t="shared" si="51"/>
        <v>0</v>
      </c>
    </row>
    <row r="1535" spans="1:10">
      <c r="A1535" s="183"/>
      <c r="B1535" s="184"/>
      <c r="C1535" s="185"/>
      <c r="D1535" s="21"/>
      <c r="E1535" s="71" t="str">
        <f>IF(D1535&gt;0,IF((LEFT(D1535,2)=LEFT(Data!C$4,2)),"Intra","Inter"),"")</f>
        <v/>
      </c>
      <c r="F1535" s="23"/>
      <c r="G1535" s="176"/>
      <c r="H1535" s="74">
        <f t="shared" si="50"/>
        <v>0</v>
      </c>
      <c r="I1535" s="74">
        <f t="shared" si="51"/>
        <v>0</v>
      </c>
      <c r="J1535" s="74">
        <f t="shared" si="51"/>
        <v>0</v>
      </c>
    </row>
    <row r="1536" spans="1:10">
      <c r="A1536" s="183"/>
      <c r="B1536" s="184"/>
      <c r="C1536" s="185"/>
      <c r="D1536" s="21"/>
      <c r="E1536" s="71" t="str">
        <f>IF(D1536&gt;0,IF((LEFT(D1536,2)=LEFT(Data!C$4,2)),"Intra","Inter"),"")</f>
        <v/>
      </c>
      <c r="F1536" s="23"/>
      <c r="G1536" s="176"/>
      <c r="H1536" s="74">
        <f t="shared" si="50"/>
        <v>0</v>
      </c>
      <c r="I1536" s="74">
        <f t="shared" si="51"/>
        <v>0</v>
      </c>
      <c r="J1536" s="74">
        <f t="shared" si="51"/>
        <v>0</v>
      </c>
    </row>
    <row r="1537" spans="1:10">
      <c r="A1537" s="183"/>
      <c r="B1537" s="184"/>
      <c r="C1537" s="185"/>
      <c r="D1537" s="21"/>
      <c r="E1537" s="71" t="str">
        <f>IF(D1537&gt;0,IF((LEFT(D1537,2)=LEFT(Data!C$4,2)),"Intra","Inter"),"")</f>
        <v/>
      </c>
      <c r="F1537" s="23"/>
      <c r="G1537" s="176"/>
      <c r="H1537" s="74">
        <f t="shared" si="50"/>
        <v>0</v>
      </c>
      <c r="I1537" s="74">
        <f t="shared" si="51"/>
        <v>0</v>
      </c>
      <c r="J1537" s="74">
        <f t="shared" si="51"/>
        <v>0</v>
      </c>
    </row>
    <row r="1538" spans="1:10">
      <c r="A1538" s="183"/>
      <c r="B1538" s="184"/>
      <c r="C1538" s="185"/>
      <c r="D1538" s="21"/>
      <c r="E1538" s="71" t="str">
        <f>IF(D1538&gt;0,IF((LEFT(D1538,2)=LEFT(Data!C$4,2)),"Intra","Inter"),"")</f>
        <v/>
      </c>
      <c r="F1538" s="23"/>
      <c r="G1538" s="176"/>
      <c r="H1538" s="74">
        <f t="shared" si="50"/>
        <v>0</v>
      </c>
      <c r="I1538" s="74">
        <f t="shared" si="51"/>
        <v>0</v>
      </c>
      <c r="J1538" s="74">
        <f t="shared" si="51"/>
        <v>0</v>
      </c>
    </row>
    <row r="1539" spans="1:10">
      <c r="A1539" s="183"/>
      <c r="B1539" s="184"/>
      <c r="C1539" s="185"/>
      <c r="D1539" s="21"/>
      <c r="E1539" s="71" t="str">
        <f>IF(D1539&gt;0,IF((LEFT(D1539,2)=LEFT(Data!C$4,2)),"Intra","Inter"),"")</f>
        <v/>
      </c>
      <c r="F1539" s="23"/>
      <c r="G1539" s="176"/>
      <c r="H1539" s="74">
        <f t="shared" si="50"/>
        <v>0</v>
      </c>
      <c r="I1539" s="74">
        <f t="shared" si="51"/>
        <v>0</v>
      </c>
      <c r="J1539" s="74">
        <f t="shared" si="51"/>
        <v>0</v>
      </c>
    </row>
    <row r="1540" spans="1:10">
      <c r="A1540" s="183"/>
      <c r="B1540" s="184"/>
      <c r="C1540" s="185"/>
      <c r="D1540" s="21"/>
      <c r="E1540" s="71" t="str">
        <f>IF(D1540&gt;0,IF((LEFT(D1540,2)=LEFT(Data!C$4,2)),"Intra","Inter"),"")</f>
        <v/>
      </c>
      <c r="F1540" s="23"/>
      <c r="G1540" s="176"/>
      <c r="H1540" s="74">
        <f t="shared" si="50"/>
        <v>0</v>
      </c>
      <c r="I1540" s="74">
        <f t="shared" si="51"/>
        <v>0</v>
      </c>
      <c r="J1540" s="74">
        <f t="shared" si="51"/>
        <v>0</v>
      </c>
    </row>
    <row r="1541" spans="1:10">
      <c r="A1541" s="183"/>
      <c r="B1541" s="184"/>
      <c r="C1541" s="185"/>
      <c r="D1541" s="21"/>
      <c r="E1541" s="71" t="str">
        <f>IF(D1541&gt;0,IF((LEFT(D1541,2)=LEFT(Data!C$4,2)),"Intra","Inter"),"")</f>
        <v/>
      </c>
      <c r="F1541" s="23"/>
      <c r="G1541" s="176"/>
      <c r="H1541" s="74">
        <f t="shared" si="50"/>
        <v>0</v>
      </c>
      <c r="I1541" s="74">
        <f t="shared" si="51"/>
        <v>0</v>
      </c>
      <c r="J1541" s="74">
        <f t="shared" si="51"/>
        <v>0</v>
      </c>
    </row>
    <row r="1542" spans="1:10">
      <c r="A1542" s="183"/>
      <c r="B1542" s="184"/>
      <c r="C1542" s="185"/>
      <c r="D1542" s="21"/>
      <c r="E1542" s="71" t="str">
        <f>IF(D1542&gt;0,IF((LEFT(D1542,2)=LEFT(Data!C$4,2)),"Intra","Inter"),"")</f>
        <v/>
      </c>
      <c r="F1542" s="23"/>
      <c r="G1542" s="176"/>
      <c r="H1542" s="74">
        <f t="shared" si="50"/>
        <v>0</v>
      </c>
      <c r="I1542" s="74">
        <f t="shared" si="51"/>
        <v>0</v>
      </c>
      <c r="J1542" s="74">
        <f t="shared" si="51"/>
        <v>0</v>
      </c>
    </row>
    <row r="1543" spans="1:10">
      <c r="A1543" s="183"/>
      <c r="B1543" s="184"/>
      <c r="C1543" s="185"/>
      <c r="D1543" s="21"/>
      <c r="E1543" s="71" t="str">
        <f>IF(D1543&gt;0,IF((LEFT(D1543,2)=LEFT(Data!C$4,2)),"Intra","Inter"),"")</f>
        <v/>
      </c>
      <c r="F1543" s="23"/>
      <c r="G1543" s="176"/>
      <c r="H1543" s="74">
        <f t="shared" si="50"/>
        <v>0</v>
      </c>
      <c r="I1543" s="74">
        <f t="shared" si="51"/>
        <v>0</v>
      </c>
      <c r="J1543" s="74">
        <f t="shared" si="51"/>
        <v>0</v>
      </c>
    </row>
    <row r="1544" spans="1:10">
      <c r="A1544" s="183"/>
      <c r="B1544" s="184"/>
      <c r="C1544" s="185"/>
      <c r="D1544" s="21"/>
      <c r="E1544" s="71" t="str">
        <f>IF(D1544&gt;0,IF((LEFT(D1544,2)=LEFT(Data!C$4,2)),"Intra","Inter"),"")</f>
        <v/>
      </c>
      <c r="F1544" s="23"/>
      <c r="G1544" s="176"/>
      <c r="H1544" s="74">
        <f t="shared" si="50"/>
        <v>0</v>
      </c>
      <c r="I1544" s="74">
        <f t="shared" si="51"/>
        <v>0</v>
      </c>
      <c r="J1544" s="74">
        <f t="shared" si="51"/>
        <v>0</v>
      </c>
    </row>
    <row r="1545" spans="1:10">
      <c r="A1545" s="183"/>
      <c r="B1545" s="184"/>
      <c r="C1545" s="185"/>
      <c r="D1545" s="21"/>
      <c r="E1545" s="71" t="str">
        <f>IF(D1545&gt;0,IF((LEFT(D1545,2)=LEFT(Data!C$4,2)),"Intra","Inter"),"")</f>
        <v/>
      </c>
      <c r="F1545" s="23"/>
      <c r="G1545" s="176"/>
      <c r="H1545" s="74">
        <f t="shared" ref="H1545:H1608" si="52">IF($E1545="inter",IF($F1545&lt;&gt;"Exempt",IF($F1545&lt;&gt;"Non GST",($G1545*($F1545)),(0)),(0)),(0))</f>
        <v>0</v>
      </c>
      <c r="I1545" s="74">
        <f t="shared" si="51"/>
        <v>0</v>
      </c>
      <c r="J1545" s="74">
        <f t="shared" si="51"/>
        <v>0</v>
      </c>
    </row>
    <row r="1546" spans="1:10">
      <c r="A1546" s="183"/>
      <c r="B1546" s="184"/>
      <c r="C1546" s="185"/>
      <c r="D1546" s="21"/>
      <c r="E1546" s="71" t="str">
        <f>IF(D1546&gt;0,IF((LEFT(D1546,2)=LEFT(Data!C$4,2)),"Intra","Inter"),"")</f>
        <v/>
      </c>
      <c r="F1546" s="23"/>
      <c r="G1546" s="176"/>
      <c r="H1546" s="74">
        <f t="shared" si="52"/>
        <v>0</v>
      </c>
      <c r="I1546" s="74">
        <f t="shared" si="51"/>
        <v>0</v>
      </c>
      <c r="J1546" s="74">
        <f t="shared" si="51"/>
        <v>0</v>
      </c>
    </row>
    <row r="1547" spans="1:10">
      <c r="A1547" s="183"/>
      <c r="B1547" s="184"/>
      <c r="C1547" s="185"/>
      <c r="D1547" s="21"/>
      <c r="E1547" s="71" t="str">
        <f>IF(D1547&gt;0,IF((LEFT(D1547,2)=LEFT(Data!C$4,2)),"Intra","Inter"),"")</f>
        <v/>
      </c>
      <c r="F1547" s="23"/>
      <c r="G1547" s="176"/>
      <c r="H1547" s="74">
        <f t="shared" si="52"/>
        <v>0</v>
      </c>
      <c r="I1547" s="74">
        <f t="shared" si="51"/>
        <v>0</v>
      </c>
      <c r="J1547" s="74">
        <f t="shared" si="51"/>
        <v>0</v>
      </c>
    </row>
    <row r="1548" spans="1:10">
      <c r="A1548" s="183"/>
      <c r="B1548" s="184"/>
      <c r="C1548" s="185"/>
      <c r="D1548" s="21"/>
      <c r="E1548" s="71" t="str">
        <f>IF(D1548&gt;0,IF((LEFT(D1548,2)=LEFT(Data!C$4,2)),"Intra","Inter"),"")</f>
        <v/>
      </c>
      <c r="F1548" s="23"/>
      <c r="G1548" s="176"/>
      <c r="H1548" s="74">
        <f t="shared" si="52"/>
        <v>0</v>
      </c>
      <c r="I1548" s="74">
        <f t="shared" si="51"/>
        <v>0</v>
      </c>
      <c r="J1548" s="74">
        <f t="shared" si="51"/>
        <v>0</v>
      </c>
    </row>
    <row r="1549" spans="1:10">
      <c r="A1549" s="183"/>
      <c r="B1549" s="184"/>
      <c r="C1549" s="185"/>
      <c r="D1549" s="21"/>
      <c r="E1549" s="71" t="str">
        <f>IF(D1549&gt;0,IF((LEFT(D1549,2)=LEFT(Data!C$4,2)),"Intra","Inter"),"")</f>
        <v/>
      </c>
      <c r="F1549" s="23"/>
      <c r="G1549" s="176"/>
      <c r="H1549" s="74">
        <f t="shared" si="52"/>
        <v>0</v>
      </c>
      <c r="I1549" s="74">
        <f t="shared" si="51"/>
        <v>0</v>
      </c>
      <c r="J1549" s="74">
        <f t="shared" si="51"/>
        <v>0</v>
      </c>
    </row>
    <row r="1550" spans="1:10">
      <c r="A1550" s="183"/>
      <c r="B1550" s="184"/>
      <c r="C1550" s="185"/>
      <c r="D1550" s="21"/>
      <c r="E1550" s="71" t="str">
        <f>IF(D1550&gt;0,IF((LEFT(D1550,2)=LEFT(Data!C$4,2)),"Intra","Inter"),"")</f>
        <v/>
      </c>
      <c r="F1550" s="23"/>
      <c r="G1550" s="176"/>
      <c r="H1550" s="74">
        <f t="shared" si="52"/>
        <v>0</v>
      </c>
      <c r="I1550" s="74">
        <f t="shared" si="51"/>
        <v>0</v>
      </c>
      <c r="J1550" s="74">
        <f t="shared" si="51"/>
        <v>0</v>
      </c>
    </row>
    <row r="1551" spans="1:10">
      <c r="A1551" s="183"/>
      <c r="B1551" s="184"/>
      <c r="C1551" s="185"/>
      <c r="D1551" s="21"/>
      <c r="E1551" s="71" t="str">
        <f>IF(D1551&gt;0,IF((LEFT(D1551,2)=LEFT(Data!C$4,2)),"Intra","Inter"),"")</f>
        <v/>
      </c>
      <c r="F1551" s="23"/>
      <c r="G1551" s="176"/>
      <c r="H1551" s="74">
        <f t="shared" si="52"/>
        <v>0</v>
      </c>
      <c r="I1551" s="74">
        <f t="shared" si="51"/>
        <v>0</v>
      </c>
      <c r="J1551" s="74">
        <f t="shared" si="51"/>
        <v>0</v>
      </c>
    </row>
    <row r="1552" spans="1:10">
      <c r="A1552" s="183"/>
      <c r="B1552" s="184"/>
      <c r="C1552" s="185"/>
      <c r="D1552" s="21"/>
      <c r="E1552" s="71" t="str">
        <f>IF(D1552&gt;0,IF((LEFT(D1552,2)=LEFT(Data!C$4,2)),"Intra","Inter"),"")</f>
        <v/>
      </c>
      <c r="F1552" s="23"/>
      <c r="G1552" s="176"/>
      <c r="H1552" s="74">
        <f t="shared" si="52"/>
        <v>0</v>
      </c>
      <c r="I1552" s="74">
        <f t="shared" si="51"/>
        <v>0</v>
      </c>
      <c r="J1552" s="74">
        <f t="shared" si="51"/>
        <v>0</v>
      </c>
    </row>
    <row r="1553" spans="1:10">
      <c r="A1553" s="183"/>
      <c r="B1553" s="184"/>
      <c r="C1553" s="185"/>
      <c r="D1553" s="21"/>
      <c r="E1553" s="71" t="str">
        <f>IF(D1553&gt;0,IF((LEFT(D1553,2)=LEFT(Data!C$4,2)),"Intra","Inter"),"")</f>
        <v/>
      </c>
      <c r="F1553" s="23"/>
      <c r="G1553" s="176"/>
      <c r="H1553" s="74">
        <f t="shared" si="52"/>
        <v>0</v>
      </c>
      <c r="I1553" s="74">
        <f t="shared" si="51"/>
        <v>0</v>
      </c>
      <c r="J1553" s="74">
        <f t="shared" si="51"/>
        <v>0</v>
      </c>
    </row>
    <row r="1554" spans="1:10">
      <c r="A1554" s="183"/>
      <c r="B1554" s="184"/>
      <c r="C1554" s="185"/>
      <c r="D1554" s="21"/>
      <c r="E1554" s="71" t="str">
        <f>IF(D1554&gt;0,IF((LEFT(D1554,2)=LEFT(Data!C$4,2)),"Intra","Inter"),"")</f>
        <v/>
      </c>
      <c r="F1554" s="23"/>
      <c r="G1554" s="176"/>
      <c r="H1554" s="74">
        <f t="shared" si="52"/>
        <v>0</v>
      </c>
      <c r="I1554" s="74">
        <f t="shared" si="51"/>
        <v>0</v>
      </c>
      <c r="J1554" s="74">
        <f t="shared" si="51"/>
        <v>0</v>
      </c>
    </row>
    <row r="1555" spans="1:10">
      <c r="A1555" s="183"/>
      <c r="B1555" s="184"/>
      <c r="C1555" s="185"/>
      <c r="D1555" s="21"/>
      <c r="E1555" s="71" t="str">
        <f>IF(D1555&gt;0,IF((LEFT(D1555,2)=LEFT(Data!C$4,2)),"Intra","Inter"),"")</f>
        <v/>
      </c>
      <c r="F1555" s="23"/>
      <c r="G1555" s="176"/>
      <c r="H1555" s="74">
        <f t="shared" si="52"/>
        <v>0</v>
      </c>
      <c r="I1555" s="74">
        <f t="shared" si="51"/>
        <v>0</v>
      </c>
      <c r="J1555" s="74">
        <f t="shared" si="51"/>
        <v>0</v>
      </c>
    </row>
    <row r="1556" spans="1:10">
      <c r="A1556" s="183"/>
      <c r="B1556" s="184"/>
      <c r="C1556" s="185"/>
      <c r="D1556" s="21"/>
      <c r="E1556" s="71" t="str">
        <f>IF(D1556&gt;0,IF((LEFT(D1556,2)=LEFT(Data!C$4,2)),"Intra","Inter"),"")</f>
        <v/>
      </c>
      <c r="F1556" s="23"/>
      <c r="G1556" s="176"/>
      <c r="H1556" s="74">
        <f t="shared" si="52"/>
        <v>0</v>
      </c>
      <c r="I1556" s="74">
        <f t="shared" si="51"/>
        <v>0</v>
      </c>
      <c r="J1556" s="74">
        <f t="shared" si="51"/>
        <v>0</v>
      </c>
    </row>
    <row r="1557" spans="1:10">
      <c r="A1557" s="183"/>
      <c r="B1557" s="184"/>
      <c r="C1557" s="185"/>
      <c r="D1557" s="21"/>
      <c r="E1557" s="71" t="str">
        <f>IF(D1557&gt;0,IF((LEFT(D1557,2)=LEFT(Data!C$4,2)),"Intra","Inter"),"")</f>
        <v/>
      </c>
      <c r="F1557" s="23"/>
      <c r="G1557" s="176"/>
      <c r="H1557" s="74">
        <f t="shared" si="52"/>
        <v>0</v>
      </c>
      <c r="I1557" s="74">
        <f t="shared" si="51"/>
        <v>0</v>
      </c>
      <c r="J1557" s="74">
        <f t="shared" si="51"/>
        <v>0</v>
      </c>
    </row>
    <row r="1558" spans="1:10">
      <c r="A1558" s="183"/>
      <c r="B1558" s="184"/>
      <c r="C1558" s="185"/>
      <c r="D1558" s="21"/>
      <c r="E1558" s="71" t="str">
        <f>IF(D1558&gt;0,IF((LEFT(D1558,2)=LEFT(Data!C$4,2)),"Intra","Inter"),"")</f>
        <v/>
      </c>
      <c r="F1558" s="23"/>
      <c r="G1558" s="176"/>
      <c r="H1558" s="74">
        <f t="shared" si="52"/>
        <v>0</v>
      </c>
      <c r="I1558" s="74">
        <f t="shared" si="51"/>
        <v>0</v>
      </c>
      <c r="J1558" s="74">
        <f t="shared" si="51"/>
        <v>0</v>
      </c>
    </row>
    <row r="1559" spans="1:10">
      <c r="A1559" s="183"/>
      <c r="B1559" s="184"/>
      <c r="C1559" s="185"/>
      <c r="D1559" s="21"/>
      <c r="E1559" s="71" t="str">
        <f>IF(D1559&gt;0,IF((LEFT(D1559,2)=LEFT(Data!C$4,2)),"Intra","Inter"),"")</f>
        <v/>
      </c>
      <c r="F1559" s="23"/>
      <c r="G1559" s="176"/>
      <c r="H1559" s="74">
        <f t="shared" si="52"/>
        <v>0</v>
      </c>
      <c r="I1559" s="74">
        <f t="shared" si="51"/>
        <v>0</v>
      </c>
      <c r="J1559" s="74">
        <f t="shared" si="51"/>
        <v>0</v>
      </c>
    </row>
    <row r="1560" spans="1:10">
      <c r="A1560" s="183"/>
      <c r="B1560" s="184"/>
      <c r="C1560" s="185"/>
      <c r="D1560" s="21"/>
      <c r="E1560" s="71" t="str">
        <f>IF(D1560&gt;0,IF((LEFT(D1560,2)=LEFT(Data!C$4,2)),"Intra","Inter"),"")</f>
        <v/>
      </c>
      <c r="F1560" s="23"/>
      <c r="G1560" s="176"/>
      <c r="H1560" s="74">
        <f t="shared" si="52"/>
        <v>0</v>
      </c>
      <c r="I1560" s="74">
        <f t="shared" si="51"/>
        <v>0</v>
      </c>
      <c r="J1560" s="74">
        <f t="shared" si="51"/>
        <v>0</v>
      </c>
    </row>
    <row r="1561" spans="1:10">
      <c r="A1561" s="183"/>
      <c r="B1561" s="184"/>
      <c r="C1561" s="185"/>
      <c r="D1561" s="21"/>
      <c r="E1561" s="71" t="str">
        <f>IF(D1561&gt;0,IF((LEFT(D1561,2)=LEFT(Data!C$4,2)),"Intra","Inter"),"")</f>
        <v/>
      </c>
      <c r="F1561" s="23"/>
      <c r="G1561" s="176"/>
      <c r="H1561" s="74">
        <f t="shared" si="52"/>
        <v>0</v>
      </c>
      <c r="I1561" s="74">
        <f t="shared" si="51"/>
        <v>0</v>
      </c>
      <c r="J1561" s="74">
        <f t="shared" si="51"/>
        <v>0</v>
      </c>
    </row>
    <row r="1562" spans="1:10">
      <c r="A1562" s="183"/>
      <c r="B1562" s="184"/>
      <c r="C1562" s="185"/>
      <c r="D1562" s="21"/>
      <c r="E1562" s="71" t="str">
        <f>IF(D1562&gt;0,IF((LEFT(D1562,2)=LEFT(Data!C$4,2)),"Intra","Inter"),"")</f>
        <v/>
      </c>
      <c r="F1562" s="23"/>
      <c r="G1562" s="176"/>
      <c r="H1562" s="74">
        <f t="shared" si="52"/>
        <v>0</v>
      </c>
      <c r="I1562" s="74">
        <f t="shared" si="51"/>
        <v>0</v>
      </c>
      <c r="J1562" s="74">
        <f t="shared" si="51"/>
        <v>0</v>
      </c>
    </row>
    <row r="1563" spans="1:10">
      <c r="A1563" s="183"/>
      <c r="B1563" s="184"/>
      <c r="C1563" s="185"/>
      <c r="D1563" s="21"/>
      <c r="E1563" s="71" t="str">
        <f>IF(D1563&gt;0,IF((LEFT(D1563,2)=LEFT(Data!C$4,2)),"Intra","Inter"),"")</f>
        <v/>
      </c>
      <c r="F1563" s="23"/>
      <c r="G1563" s="176"/>
      <c r="H1563" s="74">
        <f t="shared" si="52"/>
        <v>0</v>
      </c>
      <c r="I1563" s="74">
        <f t="shared" si="51"/>
        <v>0</v>
      </c>
      <c r="J1563" s="74">
        <f t="shared" si="51"/>
        <v>0</v>
      </c>
    </row>
    <row r="1564" spans="1:10">
      <c r="A1564" s="183"/>
      <c r="B1564" s="184"/>
      <c r="C1564" s="185"/>
      <c r="D1564" s="21"/>
      <c r="E1564" s="71" t="str">
        <f>IF(D1564&gt;0,IF((LEFT(D1564,2)=LEFT(Data!C$4,2)),"Intra","Inter"),"")</f>
        <v/>
      </c>
      <c r="F1564" s="23"/>
      <c r="G1564" s="176"/>
      <c r="H1564" s="74">
        <f t="shared" si="52"/>
        <v>0</v>
      </c>
      <c r="I1564" s="74">
        <f t="shared" si="51"/>
        <v>0</v>
      </c>
      <c r="J1564" s="74">
        <f t="shared" si="51"/>
        <v>0</v>
      </c>
    </row>
    <row r="1565" spans="1:10">
      <c r="A1565" s="183"/>
      <c r="B1565" s="184"/>
      <c r="C1565" s="185"/>
      <c r="D1565" s="21"/>
      <c r="E1565" s="71" t="str">
        <f>IF(D1565&gt;0,IF((LEFT(D1565,2)=LEFT(Data!C$4,2)),"Intra","Inter"),"")</f>
        <v/>
      </c>
      <c r="F1565" s="23"/>
      <c r="G1565" s="176"/>
      <c r="H1565" s="74">
        <f t="shared" si="52"/>
        <v>0</v>
      </c>
      <c r="I1565" s="74">
        <f t="shared" si="51"/>
        <v>0</v>
      </c>
      <c r="J1565" s="74">
        <f t="shared" si="51"/>
        <v>0</v>
      </c>
    </row>
    <row r="1566" spans="1:10">
      <c r="A1566" s="183"/>
      <c r="B1566" s="184"/>
      <c r="C1566" s="185"/>
      <c r="D1566" s="21"/>
      <c r="E1566" s="71" t="str">
        <f>IF(D1566&gt;0,IF((LEFT(D1566,2)=LEFT(Data!C$4,2)),"Intra","Inter"),"")</f>
        <v/>
      </c>
      <c r="F1566" s="23"/>
      <c r="G1566" s="176"/>
      <c r="H1566" s="74">
        <f t="shared" si="52"/>
        <v>0</v>
      </c>
      <c r="I1566" s="74">
        <f t="shared" si="51"/>
        <v>0</v>
      </c>
      <c r="J1566" s="74">
        <f t="shared" si="51"/>
        <v>0</v>
      </c>
    </row>
    <row r="1567" spans="1:10">
      <c r="A1567" s="183"/>
      <c r="B1567" s="184"/>
      <c r="C1567" s="185"/>
      <c r="D1567" s="21"/>
      <c r="E1567" s="71" t="str">
        <f>IF(D1567&gt;0,IF((LEFT(D1567,2)=LEFT(Data!C$4,2)),"Intra","Inter"),"")</f>
        <v/>
      </c>
      <c r="F1567" s="23"/>
      <c r="G1567" s="176"/>
      <c r="H1567" s="74">
        <f t="shared" si="52"/>
        <v>0</v>
      </c>
      <c r="I1567" s="74">
        <f t="shared" si="51"/>
        <v>0</v>
      </c>
      <c r="J1567" s="74">
        <f t="shared" si="51"/>
        <v>0</v>
      </c>
    </row>
    <row r="1568" spans="1:10">
      <c r="A1568" s="183"/>
      <c r="B1568" s="184"/>
      <c r="C1568" s="185"/>
      <c r="D1568" s="21"/>
      <c r="E1568" s="71" t="str">
        <f>IF(D1568&gt;0,IF((LEFT(D1568,2)=LEFT(Data!C$4,2)),"Intra","Inter"),"")</f>
        <v/>
      </c>
      <c r="F1568" s="23"/>
      <c r="G1568" s="176"/>
      <c r="H1568" s="74">
        <f t="shared" si="52"/>
        <v>0</v>
      </c>
      <c r="I1568" s="74">
        <f t="shared" si="51"/>
        <v>0</v>
      </c>
      <c r="J1568" s="74">
        <f t="shared" si="51"/>
        <v>0</v>
      </c>
    </row>
    <row r="1569" spans="1:10">
      <c r="A1569" s="183"/>
      <c r="B1569" s="184"/>
      <c r="C1569" s="185"/>
      <c r="D1569" s="21"/>
      <c r="E1569" s="71" t="str">
        <f>IF(D1569&gt;0,IF((LEFT(D1569,2)=LEFT(Data!C$4,2)),"Intra","Inter"),"")</f>
        <v/>
      </c>
      <c r="F1569" s="23"/>
      <c r="G1569" s="176"/>
      <c r="H1569" s="74">
        <f t="shared" si="52"/>
        <v>0</v>
      </c>
      <c r="I1569" s="74">
        <f t="shared" si="51"/>
        <v>0</v>
      </c>
      <c r="J1569" s="74">
        <f t="shared" si="51"/>
        <v>0</v>
      </c>
    </row>
    <row r="1570" spans="1:10">
      <c r="A1570" s="183"/>
      <c r="B1570" s="184"/>
      <c r="C1570" s="185"/>
      <c r="D1570" s="21"/>
      <c r="E1570" s="71" t="str">
        <f>IF(D1570&gt;0,IF((LEFT(D1570,2)=LEFT(Data!C$4,2)),"Intra","Inter"),"")</f>
        <v/>
      </c>
      <c r="F1570" s="23"/>
      <c r="G1570" s="176"/>
      <c r="H1570" s="74">
        <f t="shared" si="52"/>
        <v>0</v>
      </c>
      <c r="I1570" s="74">
        <f t="shared" si="51"/>
        <v>0</v>
      </c>
      <c r="J1570" s="74">
        <f t="shared" si="51"/>
        <v>0</v>
      </c>
    </row>
    <row r="1571" spans="1:10">
      <c r="A1571" s="183"/>
      <c r="B1571" s="184"/>
      <c r="C1571" s="185"/>
      <c r="D1571" s="21"/>
      <c r="E1571" s="71" t="str">
        <f>IF(D1571&gt;0,IF((LEFT(D1571,2)=LEFT(Data!C$4,2)),"Intra","Inter"),"")</f>
        <v/>
      </c>
      <c r="F1571" s="23"/>
      <c r="G1571" s="176"/>
      <c r="H1571" s="74">
        <f t="shared" si="52"/>
        <v>0</v>
      </c>
      <c r="I1571" s="74">
        <f t="shared" si="51"/>
        <v>0</v>
      </c>
      <c r="J1571" s="74">
        <f t="shared" si="51"/>
        <v>0</v>
      </c>
    </row>
    <row r="1572" spans="1:10">
      <c r="A1572" s="183"/>
      <c r="B1572" s="184"/>
      <c r="C1572" s="185"/>
      <c r="D1572" s="21"/>
      <c r="E1572" s="71" t="str">
        <f>IF(D1572&gt;0,IF((LEFT(D1572,2)=LEFT(Data!C$4,2)),"Intra","Inter"),"")</f>
        <v/>
      </c>
      <c r="F1572" s="23"/>
      <c r="G1572" s="176"/>
      <c r="H1572" s="74">
        <f t="shared" si="52"/>
        <v>0</v>
      </c>
      <c r="I1572" s="74">
        <f t="shared" si="51"/>
        <v>0</v>
      </c>
      <c r="J1572" s="74">
        <f t="shared" si="51"/>
        <v>0</v>
      </c>
    </row>
    <row r="1573" spans="1:10">
      <c r="A1573" s="183"/>
      <c r="B1573" s="184"/>
      <c r="C1573" s="185"/>
      <c r="D1573" s="21"/>
      <c r="E1573" s="71" t="str">
        <f>IF(D1573&gt;0,IF((LEFT(D1573,2)=LEFT(Data!C$4,2)),"Intra","Inter"),"")</f>
        <v/>
      </c>
      <c r="F1573" s="23"/>
      <c r="G1573" s="176"/>
      <c r="H1573" s="74">
        <f t="shared" si="52"/>
        <v>0</v>
      </c>
      <c r="I1573" s="74">
        <f t="shared" si="51"/>
        <v>0</v>
      </c>
      <c r="J1573" s="74">
        <f t="shared" si="51"/>
        <v>0</v>
      </c>
    </row>
    <row r="1574" spans="1:10">
      <c r="A1574" s="183"/>
      <c r="B1574" s="184"/>
      <c r="C1574" s="185"/>
      <c r="D1574" s="21"/>
      <c r="E1574" s="71" t="str">
        <f>IF(D1574&gt;0,IF((LEFT(D1574,2)=LEFT(Data!C$4,2)),"Intra","Inter"),"")</f>
        <v/>
      </c>
      <c r="F1574" s="23"/>
      <c r="G1574" s="176"/>
      <c r="H1574" s="74">
        <f t="shared" si="52"/>
        <v>0</v>
      </c>
      <c r="I1574" s="74">
        <f t="shared" si="51"/>
        <v>0</v>
      </c>
      <c r="J1574" s="74">
        <f t="shared" si="51"/>
        <v>0</v>
      </c>
    </row>
    <row r="1575" spans="1:10">
      <c r="A1575" s="183"/>
      <c r="B1575" s="184"/>
      <c r="C1575" s="185"/>
      <c r="D1575" s="21"/>
      <c r="E1575" s="71" t="str">
        <f>IF(D1575&gt;0,IF((LEFT(D1575,2)=LEFT(Data!C$4,2)),"Intra","Inter"),"")</f>
        <v/>
      </c>
      <c r="F1575" s="23"/>
      <c r="G1575" s="176"/>
      <c r="H1575" s="74">
        <f t="shared" si="52"/>
        <v>0</v>
      </c>
      <c r="I1575" s="74">
        <f t="shared" si="51"/>
        <v>0</v>
      </c>
      <c r="J1575" s="74">
        <f t="shared" si="51"/>
        <v>0</v>
      </c>
    </row>
    <row r="1576" spans="1:10">
      <c r="A1576" s="183"/>
      <c r="B1576" s="184"/>
      <c r="C1576" s="185"/>
      <c r="D1576" s="21"/>
      <c r="E1576" s="71" t="str">
        <f>IF(D1576&gt;0,IF((LEFT(D1576,2)=LEFT(Data!C$4,2)),"Intra","Inter"),"")</f>
        <v/>
      </c>
      <c r="F1576" s="23"/>
      <c r="G1576" s="176"/>
      <c r="H1576" s="74">
        <f t="shared" si="52"/>
        <v>0</v>
      </c>
      <c r="I1576" s="74">
        <f t="shared" si="51"/>
        <v>0</v>
      </c>
      <c r="J1576" s="74">
        <f t="shared" si="51"/>
        <v>0</v>
      </c>
    </row>
    <row r="1577" spans="1:10">
      <c r="A1577" s="183"/>
      <c r="B1577" s="184"/>
      <c r="C1577" s="185"/>
      <c r="D1577" s="21"/>
      <c r="E1577" s="71" t="str">
        <f>IF(D1577&gt;0,IF((LEFT(D1577,2)=LEFT(Data!C$4,2)),"Intra","Inter"),"")</f>
        <v/>
      </c>
      <c r="F1577" s="23"/>
      <c r="G1577" s="176"/>
      <c r="H1577" s="74">
        <f t="shared" si="52"/>
        <v>0</v>
      </c>
      <c r="I1577" s="74">
        <f t="shared" si="51"/>
        <v>0</v>
      </c>
      <c r="J1577" s="74">
        <f t="shared" si="51"/>
        <v>0</v>
      </c>
    </row>
    <row r="1578" spans="1:10">
      <c r="A1578" s="183"/>
      <c r="B1578" s="184"/>
      <c r="C1578" s="185"/>
      <c r="D1578" s="21"/>
      <c r="E1578" s="71" t="str">
        <f>IF(D1578&gt;0,IF((LEFT(D1578,2)=LEFT(Data!C$4,2)),"Intra","Inter"),"")</f>
        <v/>
      </c>
      <c r="F1578" s="23"/>
      <c r="G1578" s="176"/>
      <c r="H1578" s="74">
        <f t="shared" si="52"/>
        <v>0</v>
      </c>
      <c r="I1578" s="74">
        <f t="shared" si="51"/>
        <v>0</v>
      </c>
      <c r="J1578" s="74">
        <f t="shared" si="51"/>
        <v>0</v>
      </c>
    </row>
    <row r="1579" spans="1:10">
      <c r="A1579" s="183"/>
      <c r="B1579" s="184"/>
      <c r="C1579" s="185"/>
      <c r="D1579" s="21"/>
      <c r="E1579" s="71" t="str">
        <f>IF(D1579&gt;0,IF((LEFT(D1579,2)=LEFT(Data!C$4,2)),"Intra","Inter"),"")</f>
        <v/>
      </c>
      <c r="F1579" s="23"/>
      <c r="G1579" s="176"/>
      <c r="H1579" s="74">
        <f t="shared" si="52"/>
        <v>0</v>
      </c>
      <c r="I1579" s="74">
        <f t="shared" si="51"/>
        <v>0</v>
      </c>
      <c r="J1579" s="74">
        <f t="shared" si="51"/>
        <v>0</v>
      </c>
    </row>
    <row r="1580" spans="1:10">
      <c r="A1580" s="183"/>
      <c r="B1580" s="184"/>
      <c r="C1580" s="185"/>
      <c r="D1580" s="21"/>
      <c r="E1580" s="71" t="str">
        <f>IF(D1580&gt;0,IF((LEFT(D1580,2)=LEFT(Data!C$4,2)),"Intra","Inter"),"")</f>
        <v/>
      </c>
      <c r="F1580" s="23"/>
      <c r="G1580" s="176"/>
      <c r="H1580" s="74">
        <f t="shared" si="52"/>
        <v>0</v>
      </c>
      <c r="I1580" s="74">
        <f t="shared" si="51"/>
        <v>0</v>
      </c>
      <c r="J1580" s="74">
        <f t="shared" si="51"/>
        <v>0</v>
      </c>
    </row>
    <row r="1581" spans="1:10">
      <c r="A1581" s="183"/>
      <c r="B1581" s="184"/>
      <c r="C1581" s="185"/>
      <c r="D1581" s="21"/>
      <c r="E1581" s="71" t="str">
        <f>IF(D1581&gt;0,IF((LEFT(D1581,2)=LEFT(Data!C$4,2)),"Intra","Inter"),"")</f>
        <v/>
      </c>
      <c r="F1581" s="23"/>
      <c r="G1581" s="176"/>
      <c r="H1581" s="74">
        <f t="shared" si="52"/>
        <v>0</v>
      </c>
      <c r="I1581" s="74">
        <f t="shared" si="51"/>
        <v>0</v>
      </c>
      <c r="J1581" s="74">
        <f t="shared" si="51"/>
        <v>0</v>
      </c>
    </row>
    <row r="1582" spans="1:10">
      <c r="A1582" s="183"/>
      <c r="B1582" s="184"/>
      <c r="C1582" s="185"/>
      <c r="D1582" s="21"/>
      <c r="E1582" s="71" t="str">
        <f>IF(D1582&gt;0,IF((LEFT(D1582,2)=LEFT(Data!C$4,2)),"Intra","Inter"),"")</f>
        <v/>
      </c>
      <c r="F1582" s="23"/>
      <c r="G1582" s="176"/>
      <c r="H1582" s="74">
        <f t="shared" si="52"/>
        <v>0</v>
      </c>
      <c r="I1582" s="74">
        <f t="shared" si="51"/>
        <v>0</v>
      </c>
      <c r="J1582" s="74">
        <f t="shared" si="51"/>
        <v>0</v>
      </c>
    </row>
    <row r="1583" spans="1:10">
      <c r="A1583" s="183"/>
      <c r="B1583" s="184"/>
      <c r="C1583" s="185"/>
      <c r="D1583" s="21"/>
      <c r="E1583" s="71" t="str">
        <f>IF(D1583&gt;0,IF((LEFT(D1583,2)=LEFT(Data!C$4,2)),"Intra","Inter"),"")</f>
        <v/>
      </c>
      <c r="F1583" s="23"/>
      <c r="G1583" s="176"/>
      <c r="H1583" s="74">
        <f t="shared" si="52"/>
        <v>0</v>
      </c>
      <c r="I1583" s="74">
        <f t="shared" si="51"/>
        <v>0</v>
      </c>
      <c r="J1583" s="74">
        <f t="shared" si="51"/>
        <v>0</v>
      </c>
    </row>
    <row r="1584" spans="1:10">
      <c r="A1584" s="183"/>
      <c r="B1584" s="184"/>
      <c r="C1584" s="185"/>
      <c r="D1584" s="21"/>
      <c r="E1584" s="71" t="str">
        <f>IF(D1584&gt;0,IF((LEFT(D1584,2)=LEFT(Data!C$4,2)),"Intra","Inter"),"")</f>
        <v/>
      </c>
      <c r="F1584" s="23"/>
      <c r="G1584" s="176"/>
      <c r="H1584" s="74">
        <f t="shared" si="52"/>
        <v>0</v>
      </c>
      <c r="I1584" s="74">
        <f t="shared" si="51"/>
        <v>0</v>
      </c>
      <c r="J1584" s="74">
        <f t="shared" si="51"/>
        <v>0</v>
      </c>
    </row>
    <row r="1585" spans="1:10">
      <c r="A1585" s="183"/>
      <c r="B1585" s="184"/>
      <c r="C1585" s="185"/>
      <c r="D1585" s="21"/>
      <c r="E1585" s="71" t="str">
        <f>IF(D1585&gt;0,IF((LEFT(D1585,2)=LEFT(Data!C$4,2)),"Intra","Inter"),"")</f>
        <v/>
      </c>
      <c r="F1585" s="23"/>
      <c r="G1585" s="176"/>
      <c r="H1585" s="74">
        <f t="shared" si="52"/>
        <v>0</v>
      </c>
      <c r="I1585" s="74">
        <f t="shared" si="51"/>
        <v>0</v>
      </c>
      <c r="J1585" s="74">
        <f t="shared" si="51"/>
        <v>0</v>
      </c>
    </row>
    <row r="1586" spans="1:10">
      <c r="A1586" s="183"/>
      <c r="B1586" s="184"/>
      <c r="C1586" s="185"/>
      <c r="D1586" s="21"/>
      <c r="E1586" s="71" t="str">
        <f>IF(D1586&gt;0,IF((LEFT(D1586,2)=LEFT(Data!C$4,2)),"Intra","Inter"),"")</f>
        <v/>
      </c>
      <c r="F1586" s="23"/>
      <c r="G1586" s="176"/>
      <c r="H1586" s="74">
        <f t="shared" si="52"/>
        <v>0</v>
      </c>
      <c r="I1586" s="74">
        <f t="shared" si="51"/>
        <v>0</v>
      </c>
      <c r="J1586" s="74">
        <f t="shared" si="51"/>
        <v>0</v>
      </c>
    </row>
    <row r="1587" spans="1:10">
      <c r="A1587" s="183"/>
      <c r="B1587" s="184"/>
      <c r="C1587" s="185"/>
      <c r="D1587" s="21"/>
      <c r="E1587" s="71" t="str">
        <f>IF(D1587&gt;0,IF((LEFT(D1587,2)=LEFT(Data!C$4,2)),"Intra","Inter"),"")</f>
        <v/>
      </c>
      <c r="F1587" s="23"/>
      <c r="G1587" s="176"/>
      <c r="H1587" s="74">
        <f t="shared" si="52"/>
        <v>0</v>
      </c>
      <c r="I1587" s="74">
        <f t="shared" si="51"/>
        <v>0</v>
      </c>
      <c r="J1587" s="74">
        <f t="shared" si="51"/>
        <v>0</v>
      </c>
    </row>
    <row r="1588" spans="1:10">
      <c r="A1588" s="183"/>
      <c r="B1588" s="184"/>
      <c r="C1588" s="185"/>
      <c r="D1588" s="21"/>
      <c r="E1588" s="71" t="str">
        <f>IF(D1588&gt;0,IF((LEFT(D1588,2)=LEFT(Data!C$4,2)),"Intra","Inter"),"")</f>
        <v/>
      </c>
      <c r="F1588" s="23"/>
      <c r="G1588" s="176"/>
      <c r="H1588" s="74">
        <f t="shared" si="52"/>
        <v>0</v>
      </c>
      <c r="I1588" s="74">
        <f t="shared" ref="I1588:J1651" si="53">IF($E1588="intra",IF($F1588&lt;&gt;"Exempt",IF($F1588&lt;&gt;"Non GST",($G1588*($F1588/2)),(0)),(0)),(0))</f>
        <v>0</v>
      </c>
      <c r="J1588" s="74">
        <f t="shared" si="53"/>
        <v>0</v>
      </c>
    </row>
    <row r="1589" spans="1:10">
      <c r="A1589" s="183"/>
      <c r="B1589" s="184"/>
      <c r="C1589" s="185"/>
      <c r="D1589" s="21"/>
      <c r="E1589" s="71" t="str">
        <f>IF(D1589&gt;0,IF((LEFT(D1589,2)=LEFT(Data!C$4,2)),"Intra","Inter"),"")</f>
        <v/>
      </c>
      <c r="F1589" s="23"/>
      <c r="G1589" s="176"/>
      <c r="H1589" s="74">
        <f t="shared" si="52"/>
        <v>0</v>
      </c>
      <c r="I1589" s="74">
        <f t="shared" si="53"/>
        <v>0</v>
      </c>
      <c r="J1589" s="74">
        <f t="shared" si="53"/>
        <v>0</v>
      </c>
    </row>
    <row r="1590" spans="1:10">
      <c r="A1590" s="183"/>
      <c r="B1590" s="184"/>
      <c r="C1590" s="185"/>
      <c r="D1590" s="21"/>
      <c r="E1590" s="71" t="str">
        <f>IF(D1590&gt;0,IF((LEFT(D1590,2)=LEFT(Data!C$4,2)),"Intra","Inter"),"")</f>
        <v/>
      </c>
      <c r="F1590" s="23"/>
      <c r="G1590" s="176"/>
      <c r="H1590" s="74">
        <f t="shared" si="52"/>
        <v>0</v>
      </c>
      <c r="I1590" s="74">
        <f t="shared" si="53"/>
        <v>0</v>
      </c>
      <c r="J1590" s="74">
        <f t="shared" si="53"/>
        <v>0</v>
      </c>
    </row>
    <row r="1591" spans="1:10">
      <c r="A1591" s="183"/>
      <c r="B1591" s="184"/>
      <c r="C1591" s="185"/>
      <c r="D1591" s="21"/>
      <c r="E1591" s="71" t="str">
        <f>IF(D1591&gt;0,IF((LEFT(D1591,2)=LEFT(Data!C$4,2)),"Intra","Inter"),"")</f>
        <v/>
      </c>
      <c r="F1591" s="23"/>
      <c r="G1591" s="176"/>
      <c r="H1591" s="74">
        <f t="shared" si="52"/>
        <v>0</v>
      </c>
      <c r="I1591" s="74">
        <f t="shared" si="53"/>
        <v>0</v>
      </c>
      <c r="J1591" s="74">
        <f t="shared" si="53"/>
        <v>0</v>
      </c>
    </row>
    <row r="1592" spans="1:10">
      <c r="A1592" s="183"/>
      <c r="B1592" s="184"/>
      <c r="C1592" s="185"/>
      <c r="D1592" s="21"/>
      <c r="E1592" s="71" t="str">
        <f>IF(D1592&gt;0,IF((LEFT(D1592,2)=LEFT(Data!C$4,2)),"Intra","Inter"),"")</f>
        <v/>
      </c>
      <c r="F1592" s="23"/>
      <c r="G1592" s="176"/>
      <c r="H1592" s="74">
        <f t="shared" si="52"/>
        <v>0</v>
      </c>
      <c r="I1592" s="74">
        <f t="shared" si="53"/>
        <v>0</v>
      </c>
      <c r="J1592" s="74">
        <f t="shared" si="53"/>
        <v>0</v>
      </c>
    </row>
    <row r="1593" spans="1:10">
      <c r="A1593" s="183"/>
      <c r="B1593" s="184"/>
      <c r="C1593" s="185"/>
      <c r="D1593" s="21"/>
      <c r="E1593" s="71" t="str">
        <f>IF(D1593&gt;0,IF((LEFT(D1593,2)=LEFT(Data!C$4,2)),"Intra","Inter"),"")</f>
        <v/>
      </c>
      <c r="F1593" s="23"/>
      <c r="G1593" s="176"/>
      <c r="H1593" s="74">
        <f t="shared" si="52"/>
        <v>0</v>
      </c>
      <c r="I1593" s="74">
        <f t="shared" si="53"/>
        <v>0</v>
      </c>
      <c r="J1593" s="74">
        <f t="shared" si="53"/>
        <v>0</v>
      </c>
    </row>
    <row r="1594" spans="1:10">
      <c r="A1594" s="183"/>
      <c r="B1594" s="184"/>
      <c r="C1594" s="185"/>
      <c r="D1594" s="21"/>
      <c r="E1594" s="71" t="str">
        <f>IF(D1594&gt;0,IF((LEFT(D1594,2)=LEFT(Data!C$4,2)),"Intra","Inter"),"")</f>
        <v/>
      </c>
      <c r="F1594" s="23"/>
      <c r="G1594" s="176"/>
      <c r="H1594" s="74">
        <f t="shared" si="52"/>
        <v>0</v>
      </c>
      <c r="I1594" s="74">
        <f t="shared" si="53"/>
        <v>0</v>
      </c>
      <c r="J1594" s="74">
        <f t="shared" si="53"/>
        <v>0</v>
      </c>
    </row>
    <row r="1595" spans="1:10">
      <c r="A1595" s="183"/>
      <c r="B1595" s="184"/>
      <c r="C1595" s="185"/>
      <c r="D1595" s="21"/>
      <c r="E1595" s="71" t="str">
        <f>IF(D1595&gt;0,IF((LEFT(D1595,2)=LEFT(Data!C$4,2)),"Intra","Inter"),"")</f>
        <v/>
      </c>
      <c r="F1595" s="23"/>
      <c r="G1595" s="176"/>
      <c r="H1595" s="74">
        <f t="shared" si="52"/>
        <v>0</v>
      </c>
      <c r="I1595" s="74">
        <f t="shared" si="53"/>
        <v>0</v>
      </c>
      <c r="J1595" s="74">
        <f t="shared" si="53"/>
        <v>0</v>
      </c>
    </row>
    <row r="1596" spans="1:10">
      <c r="A1596" s="183"/>
      <c r="B1596" s="184"/>
      <c r="C1596" s="185"/>
      <c r="D1596" s="21"/>
      <c r="E1596" s="71" t="str">
        <f>IF(D1596&gt;0,IF((LEFT(D1596,2)=LEFT(Data!C$4,2)),"Intra","Inter"),"")</f>
        <v/>
      </c>
      <c r="F1596" s="23"/>
      <c r="G1596" s="176"/>
      <c r="H1596" s="74">
        <f t="shared" si="52"/>
        <v>0</v>
      </c>
      <c r="I1596" s="74">
        <f t="shared" si="53"/>
        <v>0</v>
      </c>
      <c r="J1596" s="74">
        <f t="shared" si="53"/>
        <v>0</v>
      </c>
    </row>
    <row r="1597" spans="1:10">
      <c r="A1597" s="183"/>
      <c r="B1597" s="184"/>
      <c r="C1597" s="185"/>
      <c r="D1597" s="21"/>
      <c r="E1597" s="71" t="str">
        <f>IF(D1597&gt;0,IF((LEFT(D1597,2)=LEFT(Data!C$4,2)),"Intra","Inter"),"")</f>
        <v/>
      </c>
      <c r="F1597" s="23"/>
      <c r="G1597" s="176"/>
      <c r="H1597" s="74">
        <f t="shared" si="52"/>
        <v>0</v>
      </c>
      <c r="I1597" s="74">
        <f t="shared" si="53"/>
        <v>0</v>
      </c>
      <c r="J1597" s="74">
        <f t="shared" si="53"/>
        <v>0</v>
      </c>
    </row>
    <row r="1598" spans="1:10">
      <c r="A1598" s="183"/>
      <c r="B1598" s="184"/>
      <c r="C1598" s="185"/>
      <c r="D1598" s="21"/>
      <c r="E1598" s="71" t="str">
        <f>IF(D1598&gt;0,IF((LEFT(D1598,2)=LEFT(Data!C$4,2)),"Intra","Inter"),"")</f>
        <v/>
      </c>
      <c r="F1598" s="23"/>
      <c r="G1598" s="176"/>
      <c r="H1598" s="74">
        <f t="shared" si="52"/>
        <v>0</v>
      </c>
      <c r="I1598" s="74">
        <f t="shared" si="53"/>
        <v>0</v>
      </c>
      <c r="J1598" s="74">
        <f t="shared" si="53"/>
        <v>0</v>
      </c>
    </row>
    <row r="1599" spans="1:10">
      <c r="A1599" s="183"/>
      <c r="B1599" s="184"/>
      <c r="C1599" s="185"/>
      <c r="D1599" s="21"/>
      <c r="E1599" s="71" t="str">
        <f>IF(D1599&gt;0,IF((LEFT(D1599,2)=LEFT(Data!C$4,2)),"Intra","Inter"),"")</f>
        <v/>
      </c>
      <c r="F1599" s="23"/>
      <c r="G1599" s="176"/>
      <c r="H1599" s="74">
        <f t="shared" si="52"/>
        <v>0</v>
      </c>
      <c r="I1599" s="74">
        <f t="shared" si="53"/>
        <v>0</v>
      </c>
      <c r="J1599" s="74">
        <f t="shared" si="53"/>
        <v>0</v>
      </c>
    </row>
    <row r="1600" spans="1:10">
      <c r="A1600" s="183"/>
      <c r="B1600" s="184"/>
      <c r="C1600" s="185"/>
      <c r="D1600" s="21"/>
      <c r="E1600" s="71" t="str">
        <f>IF(D1600&gt;0,IF((LEFT(D1600,2)=LEFT(Data!C$4,2)),"Intra","Inter"),"")</f>
        <v/>
      </c>
      <c r="F1600" s="23"/>
      <c r="G1600" s="176"/>
      <c r="H1600" s="74">
        <f t="shared" si="52"/>
        <v>0</v>
      </c>
      <c r="I1600" s="74">
        <f t="shared" si="53"/>
        <v>0</v>
      </c>
      <c r="J1600" s="74">
        <f t="shared" si="53"/>
        <v>0</v>
      </c>
    </row>
    <row r="1601" spans="1:10">
      <c r="A1601" s="183"/>
      <c r="B1601" s="184"/>
      <c r="C1601" s="185"/>
      <c r="D1601" s="21"/>
      <c r="E1601" s="71" t="str">
        <f>IF(D1601&gt;0,IF((LEFT(D1601,2)=LEFT(Data!C$4,2)),"Intra","Inter"),"")</f>
        <v/>
      </c>
      <c r="F1601" s="23"/>
      <c r="G1601" s="176"/>
      <c r="H1601" s="74">
        <f t="shared" si="52"/>
        <v>0</v>
      </c>
      <c r="I1601" s="74">
        <f t="shared" si="53"/>
        <v>0</v>
      </c>
      <c r="J1601" s="74">
        <f t="shared" si="53"/>
        <v>0</v>
      </c>
    </row>
    <row r="1602" spans="1:10">
      <c r="A1602" s="183"/>
      <c r="B1602" s="184"/>
      <c r="C1602" s="185"/>
      <c r="D1602" s="21"/>
      <c r="E1602" s="71" t="str">
        <f>IF(D1602&gt;0,IF((LEFT(D1602,2)=LEFT(Data!C$4,2)),"Intra","Inter"),"")</f>
        <v/>
      </c>
      <c r="F1602" s="23"/>
      <c r="G1602" s="176"/>
      <c r="H1602" s="74">
        <f t="shared" si="52"/>
        <v>0</v>
      </c>
      <c r="I1602" s="74">
        <f t="shared" si="53"/>
        <v>0</v>
      </c>
      <c r="J1602" s="74">
        <f t="shared" si="53"/>
        <v>0</v>
      </c>
    </row>
    <row r="1603" spans="1:10">
      <c r="A1603" s="183"/>
      <c r="B1603" s="184"/>
      <c r="C1603" s="185"/>
      <c r="D1603" s="21"/>
      <c r="E1603" s="71" t="str">
        <f>IF(D1603&gt;0,IF((LEFT(D1603,2)=LEFT(Data!C$4,2)),"Intra","Inter"),"")</f>
        <v/>
      </c>
      <c r="F1603" s="23"/>
      <c r="G1603" s="176"/>
      <c r="H1603" s="74">
        <f t="shared" si="52"/>
        <v>0</v>
      </c>
      <c r="I1603" s="74">
        <f t="shared" si="53"/>
        <v>0</v>
      </c>
      <c r="J1603" s="74">
        <f t="shared" si="53"/>
        <v>0</v>
      </c>
    </row>
    <row r="1604" spans="1:10">
      <c r="A1604" s="183"/>
      <c r="B1604" s="184"/>
      <c r="C1604" s="185"/>
      <c r="D1604" s="21"/>
      <c r="E1604" s="71" t="str">
        <f>IF(D1604&gt;0,IF((LEFT(D1604,2)=LEFT(Data!C$4,2)),"Intra","Inter"),"")</f>
        <v/>
      </c>
      <c r="F1604" s="23"/>
      <c r="G1604" s="176"/>
      <c r="H1604" s="74">
        <f t="shared" si="52"/>
        <v>0</v>
      </c>
      <c r="I1604" s="74">
        <f t="shared" si="53"/>
        <v>0</v>
      </c>
      <c r="J1604" s="74">
        <f t="shared" si="53"/>
        <v>0</v>
      </c>
    </row>
    <row r="1605" spans="1:10">
      <c r="A1605" s="183"/>
      <c r="B1605" s="184"/>
      <c r="C1605" s="185"/>
      <c r="D1605" s="21"/>
      <c r="E1605" s="71" t="str">
        <f>IF(D1605&gt;0,IF((LEFT(D1605,2)=LEFT(Data!C$4,2)),"Intra","Inter"),"")</f>
        <v/>
      </c>
      <c r="F1605" s="23"/>
      <c r="G1605" s="176"/>
      <c r="H1605" s="74">
        <f t="shared" si="52"/>
        <v>0</v>
      </c>
      <c r="I1605" s="74">
        <f t="shared" si="53"/>
        <v>0</v>
      </c>
      <c r="J1605" s="74">
        <f t="shared" si="53"/>
        <v>0</v>
      </c>
    </row>
    <row r="1606" spans="1:10">
      <c r="A1606" s="183"/>
      <c r="B1606" s="184"/>
      <c r="C1606" s="185"/>
      <c r="D1606" s="21"/>
      <c r="E1606" s="71" t="str">
        <f>IF(D1606&gt;0,IF((LEFT(D1606,2)=LEFT(Data!C$4,2)),"Intra","Inter"),"")</f>
        <v/>
      </c>
      <c r="F1606" s="23"/>
      <c r="G1606" s="176"/>
      <c r="H1606" s="74">
        <f t="shared" si="52"/>
        <v>0</v>
      </c>
      <c r="I1606" s="74">
        <f t="shared" si="53"/>
        <v>0</v>
      </c>
      <c r="J1606" s="74">
        <f t="shared" si="53"/>
        <v>0</v>
      </c>
    </row>
    <row r="1607" spans="1:10">
      <c r="A1607" s="183"/>
      <c r="B1607" s="184"/>
      <c r="C1607" s="185"/>
      <c r="D1607" s="21"/>
      <c r="E1607" s="71" t="str">
        <f>IF(D1607&gt;0,IF((LEFT(D1607,2)=LEFT(Data!C$4,2)),"Intra","Inter"),"")</f>
        <v/>
      </c>
      <c r="F1607" s="23"/>
      <c r="G1607" s="176"/>
      <c r="H1607" s="74">
        <f t="shared" si="52"/>
        <v>0</v>
      </c>
      <c r="I1607" s="74">
        <f t="shared" si="53"/>
        <v>0</v>
      </c>
      <c r="J1607" s="74">
        <f t="shared" si="53"/>
        <v>0</v>
      </c>
    </row>
    <row r="1608" spans="1:10">
      <c r="A1608" s="183"/>
      <c r="B1608" s="184"/>
      <c r="C1608" s="185"/>
      <c r="D1608" s="21"/>
      <c r="E1608" s="71" t="str">
        <f>IF(D1608&gt;0,IF((LEFT(D1608,2)=LEFT(Data!C$4,2)),"Intra","Inter"),"")</f>
        <v/>
      </c>
      <c r="F1608" s="23"/>
      <c r="G1608" s="176"/>
      <c r="H1608" s="74">
        <f t="shared" si="52"/>
        <v>0</v>
      </c>
      <c r="I1608" s="74">
        <f t="shared" si="53"/>
        <v>0</v>
      </c>
      <c r="J1608" s="74">
        <f t="shared" si="53"/>
        <v>0</v>
      </c>
    </row>
    <row r="1609" spans="1:10">
      <c r="A1609" s="183"/>
      <c r="B1609" s="184"/>
      <c r="C1609" s="185"/>
      <c r="D1609" s="21"/>
      <c r="E1609" s="71" t="str">
        <f>IF(D1609&gt;0,IF((LEFT(D1609,2)=LEFT(Data!C$4,2)),"Intra","Inter"),"")</f>
        <v/>
      </c>
      <c r="F1609" s="23"/>
      <c r="G1609" s="176"/>
      <c r="H1609" s="74">
        <f t="shared" ref="H1609:H1672" si="54">IF($E1609="inter",IF($F1609&lt;&gt;"Exempt",IF($F1609&lt;&gt;"Non GST",($G1609*($F1609)),(0)),(0)),(0))</f>
        <v>0</v>
      </c>
      <c r="I1609" s="74">
        <f t="shared" si="53"/>
        <v>0</v>
      </c>
      <c r="J1609" s="74">
        <f t="shared" si="53"/>
        <v>0</v>
      </c>
    </row>
    <row r="1610" spans="1:10">
      <c r="A1610" s="183"/>
      <c r="B1610" s="184"/>
      <c r="C1610" s="185"/>
      <c r="D1610" s="21"/>
      <c r="E1610" s="71" t="str">
        <f>IF(D1610&gt;0,IF((LEFT(D1610,2)=LEFT(Data!C$4,2)),"Intra","Inter"),"")</f>
        <v/>
      </c>
      <c r="F1610" s="23"/>
      <c r="G1610" s="176"/>
      <c r="H1610" s="74">
        <f t="shared" si="54"/>
        <v>0</v>
      </c>
      <c r="I1610" s="74">
        <f t="shared" si="53"/>
        <v>0</v>
      </c>
      <c r="J1610" s="74">
        <f t="shared" si="53"/>
        <v>0</v>
      </c>
    </row>
    <row r="1611" spans="1:10">
      <c r="A1611" s="183"/>
      <c r="B1611" s="184"/>
      <c r="C1611" s="185"/>
      <c r="D1611" s="21"/>
      <c r="E1611" s="71" t="str">
        <f>IF(D1611&gt;0,IF((LEFT(D1611,2)=LEFT(Data!C$4,2)),"Intra","Inter"),"")</f>
        <v/>
      </c>
      <c r="F1611" s="23"/>
      <c r="G1611" s="176"/>
      <c r="H1611" s="74">
        <f t="shared" si="54"/>
        <v>0</v>
      </c>
      <c r="I1611" s="74">
        <f t="shared" si="53"/>
        <v>0</v>
      </c>
      <c r="J1611" s="74">
        <f t="shared" si="53"/>
        <v>0</v>
      </c>
    </row>
    <row r="1612" spans="1:10">
      <c r="A1612" s="183"/>
      <c r="B1612" s="184"/>
      <c r="C1612" s="185"/>
      <c r="D1612" s="21"/>
      <c r="E1612" s="71" t="str">
        <f>IF(D1612&gt;0,IF((LEFT(D1612,2)=LEFT(Data!C$4,2)),"Intra","Inter"),"")</f>
        <v/>
      </c>
      <c r="F1612" s="23"/>
      <c r="G1612" s="176"/>
      <c r="H1612" s="74">
        <f t="shared" si="54"/>
        <v>0</v>
      </c>
      <c r="I1612" s="74">
        <f t="shared" si="53"/>
        <v>0</v>
      </c>
      <c r="J1612" s="74">
        <f t="shared" si="53"/>
        <v>0</v>
      </c>
    </row>
    <row r="1613" spans="1:10">
      <c r="A1613" s="183"/>
      <c r="B1613" s="184"/>
      <c r="C1613" s="185"/>
      <c r="D1613" s="21"/>
      <c r="E1613" s="71" t="str">
        <f>IF(D1613&gt;0,IF((LEFT(D1613,2)=LEFT(Data!C$4,2)),"Intra","Inter"),"")</f>
        <v/>
      </c>
      <c r="F1613" s="23"/>
      <c r="G1613" s="176"/>
      <c r="H1613" s="74">
        <f t="shared" si="54"/>
        <v>0</v>
      </c>
      <c r="I1613" s="74">
        <f t="shared" si="53"/>
        <v>0</v>
      </c>
      <c r="J1613" s="74">
        <f t="shared" si="53"/>
        <v>0</v>
      </c>
    </row>
    <row r="1614" spans="1:10">
      <c r="A1614" s="183"/>
      <c r="B1614" s="184"/>
      <c r="C1614" s="185"/>
      <c r="D1614" s="21"/>
      <c r="E1614" s="71" t="str">
        <f>IF(D1614&gt;0,IF((LEFT(D1614,2)=LEFT(Data!C$4,2)),"Intra","Inter"),"")</f>
        <v/>
      </c>
      <c r="F1614" s="23"/>
      <c r="G1614" s="176"/>
      <c r="H1614" s="74">
        <f t="shared" si="54"/>
        <v>0</v>
      </c>
      <c r="I1614" s="74">
        <f t="shared" si="53"/>
        <v>0</v>
      </c>
      <c r="J1614" s="74">
        <f t="shared" si="53"/>
        <v>0</v>
      </c>
    </row>
    <row r="1615" spans="1:10">
      <c r="A1615" s="183"/>
      <c r="B1615" s="184"/>
      <c r="C1615" s="185"/>
      <c r="D1615" s="21"/>
      <c r="E1615" s="71" t="str">
        <f>IF(D1615&gt;0,IF((LEFT(D1615,2)=LEFT(Data!C$4,2)),"Intra","Inter"),"")</f>
        <v/>
      </c>
      <c r="F1615" s="23"/>
      <c r="G1615" s="176"/>
      <c r="H1615" s="74">
        <f t="shared" si="54"/>
        <v>0</v>
      </c>
      <c r="I1615" s="74">
        <f t="shared" si="53"/>
        <v>0</v>
      </c>
      <c r="J1615" s="74">
        <f t="shared" si="53"/>
        <v>0</v>
      </c>
    </row>
    <row r="1616" spans="1:10">
      <c r="A1616" s="183"/>
      <c r="B1616" s="184"/>
      <c r="C1616" s="185"/>
      <c r="D1616" s="21"/>
      <c r="E1616" s="71" t="str">
        <f>IF(D1616&gt;0,IF((LEFT(D1616,2)=LEFT(Data!C$4,2)),"Intra","Inter"),"")</f>
        <v/>
      </c>
      <c r="F1616" s="23"/>
      <c r="G1616" s="176"/>
      <c r="H1616" s="74">
        <f t="shared" si="54"/>
        <v>0</v>
      </c>
      <c r="I1616" s="74">
        <f t="shared" si="53"/>
        <v>0</v>
      </c>
      <c r="J1616" s="74">
        <f t="shared" si="53"/>
        <v>0</v>
      </c>
    </row>
    <row r="1617" spans="1:10">
      <c r="A1617" s="183"/>
      <c r="B1617" s="184"/>
      <c r="C1617" s="185"/>
      <c r="D1617" s="21"/>
      <c r="E1617" s="71" t="str">
        <f>IF(D1617&gt;0,IF((LEFT(D1617,2)=LEFT(Data!C$4,2)),"Intra","Inter"),"")</f>
        <v/>
      </c>
      <c r="F1617" s="23"/>
      <c r="G1617" s="176"/>
      <c r="H1617" s="74">
        <f t="shared" si="54"/>
        <v>0</v>
      </c>
      <c r="I1617" s="74">
        <f t="shared" si="53"/>
        <v>0</v>
      </c>
      <c r="J1617" s="74">
        <f t="shared" si="53"/>
        <v>0</v>
      </c>
    </row>
    <row r="1618" spans="1:10">
      <c r="A1618" s="183"/>
      <c r="B1618" s="184"/>
      <c r="C1618" s="185"/>
      <c r="D1618" s="21"/>
      <c r="E1618" s="71" t="str">
        <f>IF(D1618&gt;0,IF((LEFT(D1618,2)=LEFT(Data!C$4,2)),"Intra","Inter"),"")</f>
        <v/>
      </c>
      <c r="F1618" s="23"/>
      <c r="G1618" s="176"/>
      <c r="H1618" s="74">
        <f t="shared" si="54"/>
        <v>0</v>
      </c>
      <c r="I1618" s="74">
        <f t="shared" si="53"/>
        <v>0</v>
      </c>
      <c r="J1618" s="74">
        <f t="shared" si="53"/>
        <v>0</v>
      </c>
    </row>
    <row r="1619" spans="1:10">
      <c r="A1619" s="183"/>
      <c r="B1619" s="184"/>
      <c r="C1619" s="185"/>
      <c r="D1619" s="21"/>
      <c r="E1619" s="71" t="str">
        <f>IF(D1619&gt;0,IF((LEFT(D1619,2)=LEFT(Data!C$4,2)),"Intra","Inter"),"")</f>
        <v/>
      </c>
      <c r="F1619" s="23"/>
      <c r="G1619" s="176"/>
      <c r="H1619" s="74">
        <f t="shared" si="54"/>
        <v>0</v>
      </c>
      <c r="I1619" s="74">
        <f t="shared" si="53"/>
        <v>0</v>
      </c>
      <c r="J1619" s="74">
        <f t="shared" si="53"/>
        <v>0</v>
      </c>
    </row>
    <row r="1620" spans="1:10">
      <c r="A1620" s="183"/>
      <c r="B1620" s="184"/>
      <c r="C1620" s="185"/>
      <c r="D1620" s="21"/>
      <c r="E1620" s="71" t="str">
        <f>IF(D1620&gt;0,IF((LEFT(D1620,2)=LEFT(Data!C$4,2)),"Intra","Inter"),"")</f>
        <v/>
      </c>
      <c r="F1620" s="23"/>
      <c r="G1620" s="176"/>
      <c r="H1620" s="74">
        <f t="shared" si="54"/>
        <v>0</v>
      </c>
      <c r="I1620" s="74">
        <f t="shared" si="53"/>
        <v>0</v>
      </c>
      <c r="J1620" s="74">
        <f t="shared" si="53"/>
        <v>0</v>
      </c>
    </row>
    <row r="1621" spans="1:10">
      <c r="A1621" s="183"/>
      <c r="B1621" s="184"/>
      <c r="C1621" s="185"/>
      <c r="D1621" s="21"/>
      <c r="E1621" s="71" t="str">
        <f>IF(D1621&gt;0,IF((LEFT(D1621,2)=LEFT(Data!C$4,2)),"Intra","Inter"),"")</f>
        <v/>
      </c>
      <c r="F1621" s="23"/>
      <c r="G1621" s="176"/>
      <c r="H1621" s="74">
        <f t="shared" si="54"/>
        <v>0</v>
      </c>
      <c r="I1621" s="74">
        <f t="shared" si="53"/>
        <v>0</v>
      </c>
      <c r="J1621" s="74">
        <f t="shared" si="53"/>
        <v>0</v>
      </c>
    </row>
    <row r="1622" spans="1:10">
      <c r="A1622" s="183"/>
      <c r="B1622" s="184"/>
      <c r="C1622" s="185"/>
      <c r="D1622" s="21"/>
      <c r="E1622" s="71" t="str">
        <f>IF(D1622&gt;0,IF((LEFT(D1622,2)=LEFT(Data!C$4,2)),"Intra","Inter"),"")</f>
        <v/>
      </c>
      <c r="F1622" s="23"/>
      <c r="G1622" s="176"/>
      <c r="H1622" s="74">
        <f t="shared" si="54"/>
        <v>0</v>
      </c>
      <c r="I1622" s="74">
        <f t="shared" si="53"/>
        <v>0</v>
      </c>
      <c r="J1622" s="74">
        <f t="shared" si="53"/>
        <v>0</v>
      </c>
    </row>
    <row r="1623" spans="1:10">
      <c r="A1623" s="183"/>
      <c r="B1623" s="184"/>
      <c r="C1623" s="185"/>
      <c r="D1623" s="21"/>
      <c r="E1623" s="71" t="str">
        <f>IF(D1623&gt;0,IF((LEFT(D1623,2)=LEFT(Data!C$4,2)),"Intra","Inter"),"")</f>
        <v/>
      </c>
      <c r="F1623" s="23"/>
      <c r="G1623" s="176"/>
      <c r="H1623" s="74">
        <f t="shared" si="54"/>
        <v>0</v>
      </c>
      <c r="I1623" s="74">
        <f t="shared" si="53"/>
        <v>0</v>
      </c>
      <c r="J1623" s="74">
        <f t="shared" si="53"/>
        <v>0</v>
      </c>
    </row>
    <row r="1624" spans="1:10">
      <c r="A1624" s="183"/>
      <c r="B1624" s="184"/>
      <c r="C1624" s="185"/>
      <c r="D1624" s="21"/>
      <c r="E1624" s="71" t="str">
        <f>IF(D1624&gt;0,IF((LEFT(D1624,2)=LEFT(Data!C$4,2)),"Intra","Inter"),"")</f>
        <v/>
      </c>
      <c r="F1624" s="23"/>
      <c r="G1624" s="176"/>
      <c r="H1624" s="74">
        <f t="shared" si="54"/>
        <v>0</v>
      </c>
      <c r="I1624" s="74">
        <f t="shared" si="53"/>
        <v>0</v>
      </c>
      <c r="J1624" s="74">
        <f t="shared" si="53"/>
        <v>0</v>
      </c>
    </row>
    <row r="1625" spans="1:10">
      <c r="A1625" s="183"/>
      <c r="B1625" s="184"/>
      <c r="C1625" s="185"/>
      <c r="D1625" s="21"/>
      <c r="E1625" s="71" t="str">
        <f>IF(D1625&gt;0,IF((LEFT(D1625,2)=LEFT(Data!C$4,2)),"Intra","Inter"),"")</f>
        <v/>
      </c>
      <c r="F1625" s="23"/>
      <c r="G1625" s="176"/>
      <c r="H1625" s="74">
        <f t="shared" si="54"/>
        <v>0</v>
      </c>
      <c r="I1625" s="74">
        <f t="shared" si="53"/>
        <v>0</v>
      </c>
      <c r="J1625" s="74">
        <f t="shared" si="53"/>
        <v>0</v>
      </c>
    </row>
    <row r="1626" spans="1:10">
      <c r="A1626" s="183"/>
      <c r="B1626" s="184"/>
      <c r="C1626" s="185"/>
      <c r="D1626" s="21"/>
      <c r="E1626" s="71" t="str">
        <f>IF(D1626&gt;0,IF((LEFT(D1626,2)=LEFT(Data!C$4,2)),"Intra","Inter"),"")</f>
        <v/>
      </c>
      <c r="F1626" s="23"/>
      <c r="G1626" s="176"/>
      <c r="H1626" s="74">
        <f t="shared" si="54"/>
        <v>0</v>
      </c>
      <c r="I1626" s="74">
        <f t="shared" si="53"/>
        <v>0</v>
      </c>
      <c r="J1626" s="74">
        <f t="shared" si="53"/>
        <v>0</v>
      </c>
    </row>
    <row r="1627" spans="1:10">
      <c r="A1627" s="183"/>
      <c r="B1627" s="184"/>
      <c r="C1627" s="185"/>
      <c r="D1627" s="21"/>
      <c r="E1627" s="71" t="str">
        <f>IF(D1627&gt;0,IF((LEFT(D1627,2)=LEFT(Data!C$4,2)),"Intra","Inter"),"")</f>
        <v/>
      </c>
      <c r="F1627" s="23"/>
      <c r="G1627" s="176"/>
      <c r="H1627" s="74">
        <f t="shared" si="54"/>
        <v>0</v>
      </c>
      <c r="I1627" s="74">
        <f t="shared" si="53"/>
        <v>0</v>
      </c>
      <c r="J1627" s="74">
        <f t="shared" si="53"/>
        <v>0</v>
      </c>
    </row>
    <row r="1628" spans="1:10">
      <c r="A1628" s="183"/>
      <c r="B1628" s="184"/>
      <c r="C1628" s="185"/>
      <c r="D1628" s="21"/>
      <c r="E1628" s="71" t="str">
        <f>IF(D1628&gt;0,IF((LEFT(D1628,2)=LEFT(Data!C$4,2)),"Intra","Inter"),"")</f>
        <v/>
      </c>
      <c r="F1628" s="23"/>
      <c r="G1628" s="176"/>
      <c r="H1628" s="74">
        <f t="shared" si="54"/>
        <v>0</v>
      </c>
      <c r="I1628" s="74">
        <f t="shared" si="53"/>
        <v>0</v>
      </c>
      <c r="J1628" s="74">
        <f t="shared" si="53"/>
        <v>0</v>
      </c>
    </row>
    <row r="1629" spans="1:10">
      <c r="A1629" s="183"/>
      <c r="B1629" s="184"/>
      <c r="C1629" s="185"/>
      <c r="D1629" s="21"/>
      <c r="E1629" s="71" t="str">
        <f>IF(D1629&gt;0,IF((LEFT(D1629,2)=LEFT(Data!C$4,2)),"Intra","Inter"),"")</f>
        <v/>
      </c>
      <c r="F1629" s="23"/>
      <c r="G1629" s="176"/>
      <c r="H1629" s="74">
        <f t="shared" si="54"/>
        <v>0</v>
      </c>
      <c r="I1629" s="74">
        <f t="shared" si="53"/>
        <v>0</v>
      </c>
      <c r="J1629" s="74">
        <f t="shared" si="53"/>
        <v>0</v>
      </c>
    </row>
    <row r="1630" spans="1:10">
      <c r="A1630" s="183"/>
      <c r="B1630" s="184"/>
      <c r="C1630" s="185"/>
      <c r="D1630" s="21"/>
      <c r="E1630" s="71" t="str">
        <f>IF(D1630&gt;0,IF((LEFT(D1630,2)=LEFT(Data!C$4,2)),"Intra","Inter"),"")</f>
        <v/>
      </c>
      <c r="F1630" s="23"/>
      <c r="G1630" s="176"/>
      <c r="H1630" s="74">
        <f t="shared" si="54"/>
        <v>0</v>
      </c>
      <c r="I1630" s="74">
        <f t="shared" si="53"/>
        <v>0</v>
      </c>
      <c r="J1630" s="74">
        <f t="shared" si="53"/>
        <v>0</v>
      </c>
    </row>
    <row r="1631" spans="1:10">
      <c r="A1631" s="183"/>
      <c r="B1631" s="184"/>
      <c r="C1631" s="185"/>
      <c r="D1631" s="21"/>
      <c r="E1631" s="71" t="str">
        <f>IF(D1631&gt;0,IF((LEFT(D1631,2)=LEFT(Data!C$4,2)),"Intra","Inter"),"")</f>
        <v/>
      </c>
      <c r="F1631" s="23"/>
      <c r="G1631" s="176"/>
      <c r="H1631" s="74">
        <f t="shared" si="54"/>
        <v>0</v>
      </c>
      <c r="I1631" s="74">
        <f t="shared" si="53"/>
        <v>0</v>
      </c>
      <c r="J1631" s="74">
        <f t="shared" si="53"/>
        <v>0</v>
      </c>
    </row>
    <row r="1632" spans="1:10">
      <c r="A1632" s="183"/>
      <c r="B1632" s="184"/>
      <c r="C1632" s="185"/>
      <c r="D1632" s="21"/>
      <c r="E1632" s="71" t="str">
        <f>IF(D1632&gt;0,IF((LEFT(D1632,2)=LEFT(Data!C$4,2)),"Intra","Inter"),"")</f>
        <v/>
      </c>
      <c r="F1632" s="23"/>
      <c r="G1632" s="176"/>
      <c r="H1632" s="74">
        <f t="shared" si="54"/>
        <v>0</v>
      </c>
      <c r="I1632" s="74">
        <f t="shared" si="53"/>
        <v>0</v>
      </c>
      <c r="J1632" s="74">
        <f t="shared" si="53"/>
        <v>0</v>
      </c>
    </row>
    <row r="1633" spans="1:10">
      <c r="A1633" s="183"/>
      <c r="B1633" s="184"/>
      <c r="C1633" s="185"/>
      <c r="D1633" s="21"/>
      <c r="E1633" s="71" t="str">
        <f>IF(D1633&gt;0,IF((LEFT(D1633,2)=LEFT(Data!C$4,2)),"Intra","Inter"),"")</f>
        <v/>
      </c>
      <c r="F1633" s="23"/>
      <c r="G1633" s="176"/>
      <c r="H1633" s="74">
        <f t="shared" si="54"/>
        <v>0</v>
      </c>
      <c r="I1633" s="74">
        <f t="shared" si="53"/>
        <v>0</v>
      </c>
      <c r="J1633" s="74">
        <f t="shared" si="53"/>
        <v>0</v>
      </c>
    </row>
    <row r="1634" spans="1:10">
      <c r="A1634" s="183"/>
      <c r="B1634" s="184"/>
      <c r="C1634" s="185"/>
      <c r="D1634" s="21"/>
      <c r="E1634" s="71" t="str">
        <f>IF(D1634&gt;0,IF((LEFT(D1634,2)=LEFT(Data!C$4,2)),"Intra","Inter"),"")</f>
        <v/>
      </c>
      <c r="F1634" s="23"/>
      <c r="G1634" s="176"/>
      <c r="H1634" s="74">
        <f t="shared" si="54"/>
        <v>0</v>
      </c>
      <c r="I1634" s="74">
        <f t="shared" si="53"/>
        <v>0</v>
      </c>
      <c r="J1634" s="74">
        <f t="shared" si="53"/>
        <v>0</v>
      </c>
    </row>
    <row r="1635" spans="1:10">
      <c r="A1635" s="183"/>
      <c r="B1635" s="184"/>
      <c r="C1635" s="185"/>
      <c r="D1635" s="21"/>
      <c r="E1635" s="71" t="str">
        <f>IF(D1635&gt;0,IF((LEFT(D1635,2)=LEFT(Data!C$4,2)),"Intra","Inter"),"")</f>
        <v/>
      </c>
      <c r="F1635" s="23"/>
      <c r="G1635" s="176"/>
      <c r="H1635" s="74">
        <f t="shared" si="54"/>
        <v>0</v>
      </c>
      <c r="I1635" s="74">
        <f t="shared" si="53"/>
        <v>0</v>
      </c>
      <c r="J1635" s="74">
        <f t="shared" si="53"/>
        <v>0</v>
      </c>
    </row>
    <row r="1636" spans="1:10">
      <c r="A1636" s="183"/>
      <c r="B1636" s="184"/>
      <c r="C1636" s="185"/>
      <c r="D1636" s="21"/>
      <c r="E1636" s="71" t="str">
        <f>IF(D1636&gt;0,IF((LEFT(D1636,2)=LEFT(Data!C$4,2)),"Intra","Inter"),"")</f>
        <v/>
      </c>
      <c r="F1636" s="23"/>
      <c r="G1636" s="176"/>
      <c r="H1636" s="74">
        <f t="shared" si="54"/>
        <v>0</v>
      </c>
      <c r="I1636" s="74">
        <f t="shared" si="53"/>
        <v>0</v>
      </c>
      <c r="J1636" s="74">
        <f t="shared" si="53"/>
        <v>0</v>
      </c>
    </row>
    <row r="1637" spans="1:10">
      <c r="A1637" s="183"/>
      <c r="B1637" s="184"/>
      <c r="C1637" s="185"/>
      <c r="D1637" s="21"/>
      <c r="E1637" s="71" t="str">
        <f>IF(D1637&gt;0,IF((LEFT(D1637,2)=LEFT(Data!C$4,2)),"Intra","Inter"),"")</f>
        <v/>
      </c>
      <c r="F1637" s="23"/>
      <c r="G1637" s="176"/>
      <c r="H1637" s="74">
        <f t="shared" si="54"/>
        <v>0</v>
      </c>
      <c r="I1637" s="74">
        <f t="shared" si="53"/>
        <v>0</v>
      </c>
      <c r="J1637" s="74">
        <f t="shared" si="53"/>
        <v>0</v>
      </c>
    </row>
    <row r="1638" spans="1:10">
      <c r="A1638" s="183"/>
      <c r="B1638" s="184"/>
      <c r="C1638" s="185"/>
      <c r="D1638" s="21"/>
      <c r="E1638" s="71" t="str">
        <f>IF(D1638&gt;0,IF((LEFT(D1638,2)=LEFT(Data!C$4,2)),"Intra","Inter"),"")</f>
        <v/>
      </c>
      <c r="F1638" s="23"/>
      <c r="G1638" s="176"/>
      <c r="H1638" s="74">
        <f t="shared" si="54"/>
        <v>0</v>
      </c>
      <c r="I1638" s="74">
        <f t="shared" si="53"/>
        <v>0</v>
      </c>
      <c r="J1638" s="74">
        <f t="shared" si="53"/>
        <v>0</v>
      </c>
    </row>
    <row r="1639" spans="1:10">
      <c r="A1639" s="183"/>
      <c r="B1639" s="184"/>
      <c r="C1639" s="185"/>
      <c r="D1639" s="21"/>
      <c r="E1639" s="71" t="str">
        <f>IF(D1639&gt;0,IF((LEFT(D1639,2)=LEFT(Data!C$4,2)),"Intra","Inter"),"")</f>
        <v/>
      </c>
      <c r="F1639" s="23"/>
      <c r="G1639" s="176"/>
      <c r="H1639" s="74">
        <f t="shared" si="54"/>
        <v>0</v>
      </c>
      <c r="I1639" s="74">
        <f t="shared" si="53"/>
        <v>0</v>
      </c>
      <c r="J1639" s="74">
        <f t="shared" si="53"/>
        <v>0</v>
      </c>
    </row>
    <row r="1640" spans="1:10">
      <c r="A1640" s="183"/>
      <c r="B1640" s="184"/>
      <c r="C1640" s="185"/>
      <c r="D1640" s="21"/>
      <c r="E1640" s="71" t="str">
        <f>IF(D1640&gt;0,IF((LEFT(D1640,2)=LEFT(Data!C$4,2)),"Intra","Inter"),"")</f>
        <v/>
      </c>
      <c r="F1640" s="23"/>
      <c r="G1640" s="176"/>
      <c r="H1640" s="74">
        <f t="shared" si="54"/>
        <v>0</v>
      </c>
      <c r="I1640" s="74">
        <f t="shared" si="53"/>
        <v>0</v>
      </c>
      <c r="J1640" s="74">
        <f t="shared" si="53"/>
        <v>0</v>
      </c>
    </row>
    <row r="1641" spans="1:10">
      <c r="A1641" s="183"/>
      <c r="B1641" s="184"/>
      <c r="C1641" s="185"/>
      <c r="D1641" s="21"/>
      <c r="E1641" s="71" t="str">
        <f>IF(D1641&gt;0,IF((LEFT(D1641,2)=LEFT(Data!C$4,2)),"Intra","Inter"),"")</f>
        <v/>
      </c>
      <c r="F1641" s="23"/>
      <c r="G1641" s="176"/>
      <c r="H1641" s="74">
        <f t="shared" si="54"/>
        <v>0</v>
      </c>
      <c r="I1641" s="74">
        <f t="shared" si="53"/>
        <v>0</v>
      </c>
      <c r="J1641" s="74">
        <f t="shared" si="53"/>
        <v>0</v>
      </c>
    </row>
    <row r="1642" spans="1:10">
      <c r="A1642" s="183"/>
      <c r="B1642" s="184"/>
      <c r="C1642" s="185"/>
      <c r="D1642" s="21"/>
      <c r="E1642" s="71" t="str">
        <f>IF(D1642&gt;0,IF((LEFT(D1642,2)=LEFT(Data!C$4,2)),"Intra","Inter"),"")</f>
        <v/>
      </c>
      <c r="F1642" s="23"/>
      <c r="G1642" s="176"/>
      <c r="H1642" s="74">
        <f t="shared" si="54"/>
        <v>0</v>
      </c>
      <c r="I1642" s="74">
        <f t="shared" si="53"/>
        <v>0</v>
      </c>
      <c r="J1642" s="74">
        <f t="shared" si="53"/>
        <v>0</v>
      </c>
    </row>
    <row r="1643" spans="1:10">
      <c r="A1643" s="183"/>
      <c r="B1643" s="184"/>
      <c r="C1643" s="185"/>
      <c r="D1643" s="21"/>
      <c r="E1643" s="71" t="str">
        <f>IF(D1643&gt;0,IF((LEFT(D1643,2)=LEFT(Data!C$4,2)),"Intra","Inter"),"")</f>
        <v/>
      </c>
      <c r="F1643" s="23"/>
      <c r="G1643" s="176"/>
      <c r="H1643" s="74">
        <f t="shared" si="54"/>
        <v>0</v>
      </c>
      <c r="I1643" s="74">
        <f t="shared" si="53"/>
        <v>0</v>
      </c>
      <c r="J1643" s="74">
        <f t="shared" si="53"/>
        <v>0</v>
      </c>
    </row>
    <row r="1644" spans="1:10">
      <c r="A1644" s="183"/>
      <c r="B1644" s="184"/>
      <c r="C1644" s="185"/>
      <c r="D1644" s="21"/>
      <c r="E1644" s="71" t="str">
        <f>IF(D1644&gt;0,IF((LEFT(D1644,2)=LEFT(Data!C$4,2)),"Intra","Inter"),"")</f>
        <v/>
      </c>
      <c r="F1644" s="23"/>
      <c r="G1644" s="176"/>
      <c r="H1644" s="74">
        <f t="shared" si="54"/>
        <v>0</v>
      </c>
      <c r="I1644" s="74">
        <f t="shared" si="53"/>
        <v>0</v>
      </c>
      <c r="J1644" s="74">
        <f t="shared" si="53"/>
        <v>0</v>
      </c>
    </row>
    <row r="1645" spans="1:10">
      <c r="A1645" s="183"/>
      <c r="B1645" s="184"/>
      <c r="C1645" s="185"/>
      <c r="D1645" s="21"/>
      <c r="E1645" s="71" t="str">
        <f>IF(D1645&gt;0,IF((LEFT(D1645,2)=LEFT(Data!C$4,2)),"Intra","Inter"),"")</f>
        <v/>
      </c>
      <c r="F1645" s="23"/>
      <c r="G1645" s="176"/>
      <c r="H1645" s="74">
        <f t="shared" si="54"/>
        <v>0</v>
      </c>
      <c r="I1645" s="74">
        <f t="shared" si="53"/>
        <v>0</v>
      </c>
      <c r="J1645" s="74">
        <f t="shared" si="53"/>
        <v>0</v>
      </c>
    </row>
    <row r="1646" spans="1:10">
      <c r="A1646" s="183"/>
      <c r="B1646" s="184"/>
      <c r="C1646" s="185"/>
      <c r="D1646" s="21"/>
      <c r="E1646" s="71" t="str">
        <f>IF(D1646&gt;0,IF((LEFT(D1646,2)=LEFT(Data!C$4,2)),"Intra","Inter"),"")</f>
        <v/>
      </c>
      <c r="F1646" s="23"/>
      <c r="G1646" s="176"/>
      <c r="H1646" s="74">
        <f t="shared" si="54"/>
        <v>0</v>
      </c>
      <c r="I1646" s="74">
        <f t="shared" si="53"/>
        <v>0</v>
      </c>
      <c r="J1646" s="74">
        <f t="shared" si="53"/>
        <v>0</v>
      </c>
    </row>
    <row r="1647" spans="1:10">
      <c r="A1647" s="183"/>
      <c r="B1647" s="184"/>
      <c r="C1647" s="185"/>
      <c r="D1647" s="21"/>
      <c r="E1647" s="71" t="str">
        <f>IF(D1647&gt;0,IF((LEFT(D1647,2)=LEFT(Data!C$4,2)),"Intra","Inter"),"")</f>
        <v/>
      </c>
      <c r="F1647" s="23"/>
      <c r="G1647" s="176"/>
      <c r="H1647" s="74">
        <f t="shared" si="54"/>
        <v>0</v>
      </c>
      <c r="I1647" s="74">
        <f t="shared" si="53"/>
        <v>0</v>
      </c>
      <c r="J1647" s="74">
        <f t="shared" si="53"/>
        <v>0</v>
      </c>
    </row>
    <row r="1648" spans="1:10">
      <c r="A1648" s="183"/>
      <c r="B1648" s="184"/>
      <c r="C1648" s="185"/>
      <c r="D1648" s="21"/>
      <c r="E1648" s="71" t="str">
        <f>IF(D1648&gt;0,IF((LEFT(D1648,2)=LEFT(Data!C$4,2)),"Intra","Inter"),"")</f>
        <v/>
      </c>
      <c r="F1648" s="23"/>
      <c r="G1648" s="176"/>
      <c r="H1648" s="74">
        <f t="shared" si="54"/>
        <v>0</v>
      </c>
      <c r="I1648" s="74">
        <f t="shared" si="53"/>
        <v>0</v>
      </c>
      <c r="J1648" s="74">
        <f t="shared" si="53"/>
        <v>0</v>
      </c>
    </row>
    <row r="1649" spans="1:10">
      <c r="A1649" s="183"/>
      <c r="B1649" s="184"/>
      <c r="C1649" s="185"/>
      <c r="D1649" s="21"/>
      <c r="E1649" s="71" t="str">
        <f>IF(D1649&gt;0,IF((LEFT(D1649,2)=LEFT(Data!C$4,2)),"Intra","Inter"),"")</f>
        <v/>
      </c>
      <c r="F1649" s="23"/>
      <c r="G1649" s="176"/>
      <c r="H1649" s="74">
        <f t="shared" si="54"/>
        <v>0</v>
      </c>
      <c r="I1649" s="74">
        <f t="shared" si="53"/>
        <v>0</v>
      </c>
      <c r="J1649" s="74">
        <f t="shared" si="53"/>
        <v>0</v>
      </c>
    </row>
    <row r="1650" spans="1:10">
      <c r="A1650" s="183"/>
      <c r="B1650" s="184"/>
      <c r="C1650" s="185"/>
      <c r="D1650" s="21"/>
      <c r="E1650" s="71" t="str">
        <f>IF(D1650&gt;0,IF((LEFT(D1650,2)=LEFT(Data!C$4,2)),"Intra","Inter"),"")</f>
        <v/>
      </c>
      <c r="F1650" s="23"/>
      <c r="G1650" s="176"/>
      <c r="H1650" s="74">
        <f t="shared" si="54"/>
        <v>0</v>
      </c>
      <c r="I1650" s="74">
        <f t="shared" si="53"/>
        <v>0</v>
      </c>
      <c r="J1650" s="74">
        <f t="shared" si="53"/>
        <v>0</v>
      </c>
    </row>
    <row r="1651" spans="1:10">
      <c r="A1651" s="183"/>
      <c r="B1651" s="184"/>
      <c r="C1651" s="185"/>
      <c r="D1651" s="21"/>
      <c r="E1651" s="71" t="str">
        <f>IF(D1651&gt;0,IF((LEFT(D1651,2)=LEFT(Data!C$4,2)),"Intra","Inter"),"")</f>
        <v/>
      </c>
      <c r="F1651" s="23"/>
      <c r="G1651" s="176"/>
      <c r="H1651" s="74">
        <f t="shared" si="54"/>
        <v>0</v>
      </c>
      <c r="I1651" s="74">
        <f t="shared" si="53"/>
        <v>0</v>
      </c>
      <c r="J1651" s="74">
        <f t="shared" si="53"/>
        <v>0</v>
      </c>
    </row>
    <row r="1652" spans="1:10">
      <c r="A1652" s="183"/>
      <c r="B1652" s="184"/>
      <c r="C1652" s="185"/>
      <c r="D1652" s="21"/>
      <c r="E1652" s="71" t="str">
        <f>IF(D1652&gt;0,IF((LEFT(D1652,2)=LEFT(Data!C$4,2)),"Intra","Inter"),"")</f>
        <v/>
      </c>
      <c r="F1652" s="23"/>
      <c r="G1652" s="176"/>
      <c r="H1652" s="74">
        <f t="shared" si="54"/>
        <v>0</v>
      </c>
      <c r="I1652" s="74">
        <f t="shared" ref="I1652:J1715" si="55">IF($E1652="intra",IF($F1652&lt;&gt;"Exempt",IF($F1652&lt;&gt;"Non GST",($G1652*($F1652/2)),(0)),(0)),(0))</f>
        <v>0</v>
      </c>
      <c r="J1652" s="74">
        <f t="shared" si="55"/>
        <v>0</v>
      </c>
    </row>
    <row r="1653" spans="1:10">
      <c r="A1653" s="183"/>
      <c r="B1653" s="184"/>
      <c r="C1653" s="185"/>
      <c r="D1653" s="21"/>
      <c r="E1653" s="71" t="str">
        <f>IF(D1653&gt;0,IF((LEFT(D1653,2)=LEFT(Data!C$4,2)),"Intra","Inter"),"")</f>
        <v/>
      </c>
      <c r="F1653" s="23"/>
      <c r="G1653" s="176"/>
      <c r="H1653" s="74">
        <f t="shared" si="54"/>
        <v>0</v>
      </c>
      <c r="I1653" s="74">
        <f t="shared" si="55"/>
        <v>0</v>
      </c>
      <c r="J1653" s="74">
        <f t="shared" si="55"/>
        <v>0</v>
      </c>
    </row>
    <row r="1654" spans="1:10">
      <c r="A1654" s="183"/>
      <c r="B1654" s="184"/>
      <c r="C1654" s="185"/>
      <c r="D1654" s="21"/>
      <c r="E1654" s="71" t="str">
        <f>IF(D1654&gt;0,IF((LEFT(D1654,2)=LEFT(Data!C$4,2)),"Intra","Inter"),"")</f>
        <v/>
      </c>
      <c r="F1654" s="23"/>
      <c r="G1654" s="176"/>
      <c r="H1654" s="74">
        <f t="shared" si="54"/>
        <v>0</v>
      </c>
      <c r="I1654" s="74">
        <f t="shared" si="55"/>
        <v>0</v>
      </c>
      <c r="J1654" s="74">
        <f t="shared" si="55"/>
        <v>0</v>
      </c>
    </row>
    <row r="1655" spans="1:10">
      <c r="A1655" s="183"/>
      <c r="B1655" s="184"/>
      <c r="C1655" s="185"/>
      <c r="D1655" s="21"/>
      <c r="E1655" s="71" t="str">
        <f>IF(D1655&gt;0,IF((LEFT(D1655,2)=LEFT(Data!C$4,2)),"Intra","Inter"),"")</f>
        <v/>
      </c>
      <c r="F1655" s="23"/>
      <c r="G1655" s="176"/>
      <c r="H1655" s="74">
        <f t="shared" si="54"/>
        <v>0</v>
      </c>
      <c r="I1655" s="74">
        <f t="shared" si="55"/>
        <v>0</v>
      </c>
      <c r="J1655" s="74">
        <f t="shared" si="55"/>
        <v>0</v>
      </c>
    </row>
    <row r="1656" spans="1:10">
      <c r="A1656" s="183"/>
      <c r="B1656" s="184"/>
      <c r="C1656" s="185"/>
      <c r="D1656" s="21"/>
      <c r="E1656" s="71" t="str">
        <f>IF(D1656&gt;0,IF((LEFT(D1656,2)=LEFT(Data!C$4,2)),"Intra","Inter"),"")</f>
        <v/>
      </c>
      <c r="F1656" s="23"/>
      <c r="G1656" s="176"/>
      <c r="H1656" s="74">
        <f t="shared" si="54"/>
        <v>0</v>
      </c>
      <c r="I1656" s="74">
        <f t="shared" si="55"/>
        <v>0</v>
      </c>
      <c r="J1656" s="74">
        <f t="shared" si="55"/>
        <v>0</v>
      </c>
    </row>
    <row r="1657" spans="1:10">
      <c r="A1657" s="183"/>
      <c r="B1657" s="184"/>
      <c r="C1657" s="185"/>
      <c r="D1657" s="21"/>
      <c r="E1657" s="71" t="str">
        <f>IF(D1657&gt;0,IF((LEFT(D1657,2)=LEFT(Data!C$4,2)),"Intra","Inter"),"")</f>
        <v/>
      </c>
      <c r="F1657" s="23"/>
      <c r="G1657" s="176"/>
      <c r="H1657" s="74">
        <f t="shared" si="54"/>
        <v>0</v>
      </c>
      <c r="I1657" s="74">
        <f t="shared" si="55"/>
        <v>0</v>
      </c>
      <c r="J1657" s="74">
        <f t="shared" si="55"/>
        <v>0</v>
      </c>
    </row>
    <row r="1658" spans="1:10">
      <c r="A1658" s="183"/>
      <c r="B1658" s="184"/>
      <c r="C1658" s="185"/>
      <c r="D1658" s="21"/>
      <c r="E1658" s="71" t="str">
        <f>IF(D1658&gt;0,IF((LEFT(D1658,2)=LEFT(Data!C$4,2)),"Intra","Inter"),"")</f>
        <v/>
      </c>
      <c r="F1658" s="23"/>
      <c r="G1658" s="176"/>
      <c r="H1658" s="74">
        <f t="shared" si="54"/>
        <v>0</v>
      </c>
      <c r="I1658" s="74">
        <f t="shared" si="55"/>
        <v>0</v>
      </c>
      <c r="J1658" s="74">
        <f t="shared" si="55"/>
        <v>0</v>
      </c>
    </row>
    <row r="1659" spans="1:10">
      <c r="A1659" s="183"/>
      <c r="B1659" s="184"/>
      <c r="C1659" s="185"/>
      <c r="D1659" s="21"/>
      <c r="E1659" s="71" t="str">
        <f>IF(D1659&gt;0,IF((LEFT(D1659,2)=LEFT(Data!C$4,2)),"Intra","Inter"),"")</f>
        <v/>
      </c>
      <c r="F1659" s="23"/>
      <c r="G1659" s="176"/>
      <c r="H1659" s="74">
        <f t="shared" si="54"/>
        <v>0</v>
      </c>
      <c r="I1659" s="74">
        <f t="shared" si="55"/>
        <v>0</v>
      </c>
      <c r="J1659" s="74">
        <f t="shared" si="55"/>
        <v>0</v>
      </c>
    </row>
    <row r="1660" spans="1:10">
      <c r="A1660" s="183"/>
      <c r="B1660" s="184"/>
      <c r="C1660" s="185"/>
      <c r="D1660" s="21"/>
      <c r="E1660" s="71" t="str">
        <f>IF(D1660&gt;0,IF((LEFT(D1660,2)=LEFT(Data!C$4,2)),"Intra","Inter"),"")</f>
        <v/>
      </c>
      <c r="F1660" s="23"/>
      <c r="G1660" s="176"/>
      <c r="H1660" s="74">
        <f t="shared" si="54"/>
        <v>0</v>
      </c>
      <c r="I1660" s="74">
        <f t="shared" si="55"/>
        <v>0</v>
      </c>
      <c r="J1660" s="74">
        <f t="shared" si="55"/>
        <v>0</v>
      </c>
    </row>
    <row r="1661" spans="1:10">
      <c r="A1661" s="183"/>
      <c r="B1661" s="184"/>
      <c r="C1661" s="185"/>
      <c r="D1661" s="21"/>
      <c r="E1661" s="71" t="str">
        <f>IF(D1661&gt;0,IF((LEFT(D1661,2)=LEFT(Data!C$4,2)),"Intra","Inter"),"")</f>
        <v/>
      </c>
      <c r="F1661" s="23"/>
      <c r="G1661" s="176"/>
      <c r="H1661" s="74">
        <f t="shared" si="54"/>
        <v>0</v>
      </c>
      <c r="I1661" s="74">
        <f t="shared" si="55"/>
        <v>0</v>
      </c>
      <c r="J1661" s="74">
        <f t="shared" si="55"/>
        <v>0</v>
      </c>
    </row>
    <row r="1662" spans="1:10">
      <c r="A1662" s="183"/>
      <c r="B1662" s="184"/>
      <c r="C1662" s="185"/>
      <c r="D1662" s="21"/>
      <c r="E1662" s="71" t="str">
        <f>IF(D1662&gt;0,IF((LEFT(D1662,2)=LEFT(Data!C$4,2)),"Intra","Inter"),"")</f>
        <v/>
      </c>
      <c r="F1662" s="23"/>
      <c r="G1662" s="176"/>
      <c r="H1662" s="74">
        <f t="shared" si="54"/>
        <v>0</v>
      </c>
      <c r="I1662" s="74">
        <f t="shared" si="55"/>
        <v>0</v>
      </c>
      <c r="J1662" s="74">
        <f t="shared" si="55"/>
        <v>0</v>
      </c>
    </row>
    <row r="1663" spans="1:10">
      <c r="A1663" s="183"/>
      <c r="B1663" s="184"/>
      <c r="C1663" s="185"/>
      <c r="D1663" s="21"/>
      <c r="E1663" s="71" t="str">
        <f>IF(D1663&gt;0,IF((LEFT(D1663,2)=LEFT(Data!C$4,2)),"Intra","Inter"),"")</f>
        <v/>
      </c>
      <c r="F1663" s="23"/>
      <c r="G1663" s="176"/>
      <c r="H1663" s="74">
        <f t="shared" si="54"/>
        <v>0</v>
      </c>
      <c r="I1663" s="74">
        <f t="shared" si="55"/>
        <v>0</v>
      </c>
      <c r="J1663" s="74">
        <f t="shared" si="55"/>
        <v>0</v>
      </c>
    </row>
    <row r="1664" spans="1:10">
      <c r="A1664" s="183"/>
      <c r="B1664" s="184"/>
      <c r="C1664" s="185"/>
      <c r="D1664" s="21"/>
      <c r="E1664" s="71" t="str">
        <f>IF(D1664&gt;0,IF((LEFT(D1664,2)=LEFT(Data!C$4,2)),"Intra","Inter"),"")</f>
        <v/>
      </c>
      <c r="F1664" s="23"/>
      <c r="G1664" s="176"/>
      <c r="H1664" s="74">
        <f t="shared" si="54"/>
        <v>0</v>
      </c>
      <c r="I1664" s="74">
        <f t="shared" si="55"/>
        <v>0</v>
      </c>
      <c r="J1664" s="74">
        <f t="shared" si="55"/>
        <v>0</v>
      </c>
    </row>
    <row r="1665" spans="1:10">
      <c r="A1665" s="183"/>
      <c r="B1665" s="184"/>
      <c r="C1665" s="185"/>
      <c r="D1665" s="21"/>
      <c r="E1665" s="71" t="str">
        <f>IF(D1665&gt;0,IF((LEFT(D1665,2)=LEFT(Data!C$4,2)),"Intra","Inter"),"")</f>
        <v/>
      </c>
      <c r="F1665" s="23"/>
      <c r="G1665" s="176"/>
      <c r="H1665" s="74">
        <f t="shared" si="54"/>
        <v>0</v>
      </c>
      <c r="I1665" s="74">
        <f t="shared" si="55"/>
        <v>0</v>
      </c>
      <c r="J1665" s="74">
        <f t="shared" si="55"/>
        <v>0</v>
      </c>
    </row>
    <row r="1666" spans="1:10">
      <c r="A1666" s="183"/>
      <c r="B1666" s="184"/>
      <c r="C1666" s="185"/>
      <c r="D1666" s="21"/>
      <c r="E1666" s="71" t="str">
        <f>IF(D1666&gt;0,IF((LEFT(D1666,2)=LEFT(Data!C$4,2)),"Intra","Inter"),"")</f>
        <v/>
      </c>
      <c r="F1666" s="23"/>
      <c r="G1666" s="176"/>
      <c r="H1666" s="74">
        <f t="shared" si="54"/>
        <v>0</v>
      </c>
      <c r="I1666" s="74">
        <f t="shared" si="55"/>
        <v>0</v>
      </c>
      <c r="J1666" s="74">
        <f t="shared" si="55"/>
        <v>0</v>
      </c>
    </row>
    <row r="1667" spans="1:10">
      <c r="A1667" s="183"/>
      <c r="B1667" s="184"/>
      <c r="C1667" s="185"/>
      <c r="D1667" s="21"/>
      <c r="E1667" s="71" t="str">
        <f>IF(D1667&gt;0,IF((LEFT(D1667,2)=LEFT(Data!C$4,2)),"Intra","Inter"),"")</f>
        <v/>
      </c>
      <c r="F1667" s="23"/>
      <c r="G1667" s="176"/>
      <c r="H1667" s="74">
        <f t="shared" si="54"/>
        <v>0</v>
      </c>
      <c r="I1667" s="74">
        <f t="shared" si="55"/>
        <v>0</v>
      </c>
      <c r="J1667" s="74">
        <f t="shared" si="55"/>
        <v>0</v>
      </c>
    </row>
    <row r="1668" spans="1:10">
      <c r="A1668" s="183"/>
      <c r="B1668" s="184"/>
      <c r="C1668" s="185"/>
      <c r="D1668" s="21"/>
      <c r="E1668" s="71" t="str">
        <f>IF(D1668&gt;0,IF((LEFT(D1668,2)=LEFT(Data!C$4,2)),"Intra","Inter"),"")</f>
        <v/>
      </c>
      <c r="F1668" s="23"/>
      <c r="G1668" s="176"/>
      <c r="H1668" s="74">
        <f t="shared" si="54"/>
        <v>0</v>
      </c>
      <c r="I1668" s="74">
        <f t="shared" si="55"/>
        <v>0</v>
      </c>
      <c r="J1668" s="74">
        <f t="shared" si="55"/>
        <v>0</v>
      </c>
    </row>
    <row r="1669" spans="1:10">
      <c r="A1669" s="183"/>
      <c r="B1669" s="184"/>
      <c r="C1669" s="185"/>
      <c r="D1669" s="21"/>
      <c r="E1669" s="71" t="str">
        <f>IF(D1669&gt;0,IF((LEFT(D1669,2)=LEFT(Data!C$4,2)),"Intra","Inter"),"")</f>
        <v/>
      </c>
      <c r="F1669" s="23"/>
      <c r="G1669" s="176"/>
      <c r="H1669" s="74">
        <f t="shared" si="54"/>
        <v>0</v>
      </c>
      <c r="I1669" s="74">
        <f t="shared" si="55"/>
        <v>0</v>
      </c>
      <c r="J1669" s="74">
        <f t="shared" si="55"/>
        <v>0</v>
      </c>
    </row>
    <row r="1670" spans="1:10">
      <c r="A1670" s="183"/>
      <c r="B1670" s="184"/>
      <c r="C1670" s="185"/>
      <c r="D1670" s="21"/>
      <c r="E1670" s="71" t="str">
        <f>IF(D1670&gt;0,IF((LEFT(D1670,2)=LEFT(Data!C$4,2)),"Intra","Inter"),"")</f>
        <v/>
      </c>
      <c r="F1670" s="23"/>
      <c r="G1670" s="176"/>
      <c r="H1670" s="74">
        <f t="shared" si="54"/>
        <v>0</v>
      </c>
      <c r="I1670" s="74">
        <f t="shared" si="55"/>
        <v>0</v>
      </c>
      <c r="J1670" s="74">
        <f t="shared" si="55"/>
        <v>0</v>
      </c>
    </row>
    <row r="1671" spans="1:10">
      <c r="A1671" s="183"/>
      <c r="B1671" s="184"/>
      <c r="C1671" s="185"/>
      <c r="D1671" s="21"/>
      <c r="E1671" s="71" t="str">
        <f>IF(D1671&gt;0,IF((LEFT(D1671,2)=LEFT(Data!C$4,2)),"Intra","Inter"),"")</f>
        <v/>
      </c>
      <c r="F1671" s="23"/>
      <c r="G1671" s="176"/>
      <c r="H1671" s="74">
        <f t="shared" si="54"/>
        <v>0</v>
      </c>
      <c r="I1671" s="74">
        <f t="shared" si="55"/>
        <v>0</v>
      </c>
      <c r="J1671" s="74">
        <f t="shared" si="55"/>
        <v>0</v>
      </c>
    </row>
    <row r="1672" spans="1:10">
      <c r="A1672" s="183"/>
      <c r="B1672" s="184"/>
      <c r="C1672" s="185"/>
      <c r="D1672" s="21"/>
      <c r="E1672" s="71" t="str">
        <f>IF(D1672&gt;0,IF((LEFT(D1672,2)=LEFT(Data!C$4,2)),"Intra","Inter"),"")</f>
        <v/>
      </c>
      <c r="F1672" s="23"/>
      <c r="G1672" s="176"/>
      <c r="H1672" s="74">
        <f t="shared" si="54"/>
        <v>0</v>
      </c>
      <c r="I1672" s="74">
        <f t="shared" si="55"/>
        <v>0</v>
      </c>
      <c r="J1672" s="74">
        <f t="shared" si="55"/>
        <v>0</v>
      </c>
    </row>
    <row r="1673" spans="1:10">
      <c r="A1673" s="183"/>
      <c r="B1673" s="184"/>
      <c r="C1673" s="185"/>
      <c r="D1673" s="21"/>
      <c r="E1673" s="71" t="str">
        <f>IF(D1673&gt;0,IF((LEFT(D1673,2)=LEFT(Data!C$4,2)),"Intra","Inter"),"")</f>
        <v/>
      </c>
      <c r="F1673" s="23"/>
      <c r="G1673" s="176"/>
      <c r="H1673" s="74">
        <f t="shared" ref="H1673:H1736" si="56">IF($E1673="inter",IF($F1673&lt;&gt;"Exempt",IF($F1673&lt;&gt;"Non GST",($G1673*($F1673)),(0)),(0)),(0))</f>
        <v>0</v>
      </c>
      <c r="I1673" s="74">
        <f t="shared" si="55"/>
        <v>0</v>
      </c>
      <c r="J1673" s="74">
        <f t="shared" si="55"/>
        <v>0</v>
      </c>
    </row>
    <row r="1674" spans="1:10">
      <c r="A1674" s="183"/>
      <c r="B1674" s="184"/>
      <c r="C1674" s="185"/>
      <c r="D1674" s="21"/>
      <c r="E1674" s="71" t="str">
        <f>IF(D1674&gt;0,IF((LEFT(D1674,2)=LEFT(Data!C$4,2)),"Intra","Inter"),"")</f>
        <v/>
      </c>
      <c r="F1674" s="23"/>
      <c r="G1674" s="176"/>
      <c r="H1674" s="74">
        <f t="shared" si="56"/>
        <v>0</v>
      </c>
      <c r="I1674" s="74">
        <f t="shared" si="55"/>
        <v>0</v>
      </c>
      <c r="J1674" s="74">
        <f t="shared" si="55"/>
        <v>0</v>
      </c>
    </row>
    <row r="1675" spans="1:10">
      <c r="A1675" s="183"/>
      <c r="B1675" s="184"/>
      <c r="C1675" s="185"/>
      <c r="D1675" s="21"/>
      <c r="E1675" s="71" t="str">
        <f>IF(D1675&gt;0,IF((LEFT(D1675,2)=LEFT(Data!C$4,2)),"Intra","Inter"),"")</f>
        <v/>
      </c>
      <c r="F1675" s="23"/>
      <c r="G1675" s="176"/>
      <c r="H1675" s="74">
        <f t="shared" si="56"/>
        <v>0</v>
      </c>
      <c r="I1675" s="74">
        <f t="shared" si="55"/>
        <v>0</v>
      </c>
      <c r="J1675" s="74">
        <f t="shared" si="55"/>
        <v>0</v>
      </c>
    </row>
    <row r="1676" spans="1:10">
      <c r="A1676" s="183"/>
      <c r="B1676" s="184"/>
      <c r="C1676" s="185"/>
      <c r="D1676" s="21"/>
      <c r="E1676" s="71" t="str">
        <f>IF(D1676&gt;0,IF((LEFT(D1676,2)=LEFT(Data!C$4,2)),"Intra","Inter"),"")</f>
        <v/>
      </c>
      <c r="F1676" s="23"/>
      <c r="G1676" s="176"/>
      <c r="H1676" s="74">
        <f t="shared" si="56"/>
        <v>0</v>
      </c>
      <c r="I1676" s="74">
        <f t="shared" si="55"/>
        <v>0</v>
      </c>
      <c r="J1676" s="74">
        <f t="shared" si="55"/>
        <v>0</v>
      </c>
    </row>
    <row r="1677" spans="1:10">
      <c r="A1677" s="183"/>
      <c r="B1677" s="184"/>
      <c r="C1677" s="185"/>
      <c r="D1677" s="21"/>
      <c r="E1677" s="71" t="str">
        <f>IF(D1677&gt;0,IF((LEFT(D1677,2)=LEFT(Data!C$4,2)),"Intra","Inter"),"")</f>
        <v/>
      </c>
      <c r="F1677" s="23"/>
      <c r="G1677" s="176"/>
      <c r="H1677" s="74">
        <f t="shared" si="56"/>
        <v>0</v>
      </c>
      <c r="I1677" s="74">
        <f t="shared" si="55"/>
        <v>0</v>
      </c>
      <c r="J1677" s="74">
        <f t="shared" si="55"/>
        <v>0</v>
      </c>
    </row>
    <row r="1678" spans="1:10">
      <c r="A1678" s="183"/>
      <c r="B1678" s="184"/>
      <c r="C1678" s="185"/>
      <c r="D1678" s="21"/>
      <c r="E1678" s="71" t="str">
        <f>IF(D1678&gt;0,IF((LEFT(D1678,2)=LEFT(Data!C$4,2)),"Intra","Inter"),"")</f>
        <v/>
      </c>
      <c r="F1678" s="23"/>
      <c r="G1678" s="176"/>
      <c r="H1678" s="74">
        <f t="shared" si="56"/>
        <v>0</v>
      </c>
      <c r="I1678" s="74">
        <f t="shared" si="55"/>
        <v>0</v>
      </c>
      <c r="J1678" s="74">
        <f t="shared" si="55"/>
        <v>0</v>
      </c>
    </row>
    <row r="1679" spans="1:10">
      <c r="A1679" s="183"/>
      <c r="B1679" s="184"/>
      <c r="C1679" s="185"/>
      <c r="D1679" s="21"/>
      <c r="E1679" s="71" t="str">
        <f>IF(D1679&gt;0,IF((LEFT(D1679,2)=LEFT(Data!C$4,2)),"Intra","Inter"),"")</f>
        <v/>
      </c>
      <c r="F1679" s="23"/>
      <c r="G1679" s="176"/>
      <c r="H1679" s="74">
        <f t="shared" si="56"/>
        <v>0</v>
      </c>
      <c r="I1679" s="74">
        <f t="shared" si="55"/>
        <v>0</v>
      </c>
      <c r="J1679" s="74">
        <f t="shared" si="55"/>
        <v>0</v>
      </c>
    </row>
    <row r="1680" spans="1:10">
      <c r="A1680" s="183"/>
      <c r="B1680" s="184"/>
      <c r="C1680" s="185"/>
      <c r="D1680" s="21"/>
      <c r="E1680" s="71" t="str">
        <f>IF(D1680&gt;0,IF((LEFT(D1680,2)=LEFT(Data!C$4,2)),"Intra","Inter"),"")</f>
        <v/>
      </c>
      <c r="F1680" s="23"/>
      <c r="G1680" s="176"/>
      <c r="H1680" s="74">
        <f t="shared" si="56"/>
        <v>0</v>
      </c>
      <c r="I1680" s="74">
        <f t="shared" si="55"/>
        <v>0</v>
      </c>
      <c r="J1680" s="74">
        <f t="shared" si="55"/>
        <v>0</v>
      </c>
    </row>
    <row r="1681" spans="1:10">
      <c r="A1681" s="183"/>
      <c r="B1681" s="184"/>
      <c r="C1681" s="185"/>
      <c r="D1681" s="21"/>
      <c r="E1681" s="71" t="str">
        <f>IF(D1681&gt;0,IF((LEFT(D1681,2)=LEFT(Data!C$4,2)),"Intra","Inter"),"")</f>
        <v/>
      </c>
      <c r="F1681" s="23"/>
      <c r="G1681" s="176"/>
      <c r="H1681" s="74">
        <f t="shared" si="56"/>
        <v>0</v>
      </c>
      <c r="I1681" s="74">
        <f t="shared" si="55"/>
        <v>0</v>
      </c>
      <c r="J1681" s="74">
        <f t="shared" si="55"/>
        <v>0</v>
      </c>
    </row>
    <row r="1682" spans="1:10">
      <c r="A1682" s="183"/>
      <c r="B1682" s="184"/>
      <c r="C1682" s="185"/>
      <c r="D1682" s="21"/>
      <c r="E1682" s="71" t="str">
        <f>IF(D1682&gt;0,IF((LEFT(D1682,2)=LEFT(Data!C$4,2)),"Intra","Inter"),"")</f>
        <v/>
      </c>
      <c r="F1682" s="23"/>
      <c r="G1682" s="176"/>
      <c r="H1682" s="74">
        <f t="shared" si="56"/>
        <v>0</v>
      </c>
      <c r="I1682" s="74">
        <f t="shared" si="55"/>
        <v>0</v>
      </c>
      <c r="J1682" s="74">
        <f t="shared" si="55"/>
        <v>0</v>
      </c>
    </row>
    <row r="1683" spans="1:10">
      <c r="A1683" s="183"/>
      <c r="B1683" s="184"/>
      <c r="C1683" s="185"/>
      <c r="D1683" s="21"/>
      <c r="E1683" s="71" t="str">
        <f>IF(D1683&gt;0,IF((LEFT(D1683,2)=LEFT(Data!C$4,2)),"Intra","Inter"),"")</f>
        <v/>
      </c>
      <c r="F1683" s="23"/>
      <c r="G1683" s="176"/>
      <c r="H1683" s="74">
        <f t="shared" si="56"/>
        <v>0</v>
      </c>
      <c r="I1683" s="74">
        <f t="shared" si="55"/>
        <v>0</v>
      </c>
      <c r="J1683" s="74">
        <f t="shared" si="55"/>
        <v>0</v>
      </c>
    </row>
    <row r="1684" spans="1:10">
      <c r="A1684" s="183"/>
      <c r="B1684" s="184"/>
      <c r="C1684" s="185"/>
      <c r="D1684" s="21"/>
      <c r="E1684" s="71" t="str">
        <f>IF(D1684&gt;0,IF((LEFT(D1684,2)=LEFT(Data!C$4,2)),"Intra","Inter"),"")</f>
        <v/>
      </c>
      <c r="F1684" s="23"/>
      <c r="G1684" s="176"/>
      <c r="H1684" s="74">
        <f t="shared" si="56"/>
        <v>0</v>
      </c>
      <c r="I1684" s="74">
        <f t="shared" si="55"/>
        <v>0</v>
      </c>
      <c r="J1684" s="74">
        <f t="shared" si="55"/>
        <v>0</v>
      </c>
    </row>
    <row r="1685" spans="1:10">
      <c r="A1685" s="183"/>
      <c r="B1685" s="184"/>
      <c r="C1685" s="185"/>
      <c r="D1685" s="21"/>
      <c r="E1685" s="71" t="str">
        <f>IF(D1685&gt;0,IF((LEFT(D1685,2)=LEFT(Data!C$4,2)),"Intra","Inter"),"")</f>
        <v/>
      </c>
      <c r="F1685" s="23"/>
      <c r="G1685" s="176"/>
      <c r="H1685" s="74">
        <f t="shared" si="56"/>
        <v>0</v>
      </c>
      <c r="I1685" s="74">
        <f t="shared" si="55"/>
        <v>0</v>
      </c>
      <c r="J1685" s="74">
        <f t="shared" si="55"/>
        <v>0</v>
      </c>
    </row>
    <row r="1686" spans="1:10">
      <c r="A1686" s="183"/>
      <c r="B1686" s="184"/>
      <c r="C1686" s="185"/>
      <c r="D1686" s="21"/>
      <c r="E1686" s="71" t="str">
        <f>IF(D1686&gt;0,IF((LEFT(D1686,2)=LEFT(Data!C$4,2)),"Intra","Inter"),"")</f>
        <v/>
      </c>
      <c r="F1686" s="23"/>
      <c r="G1686" s="176"/>
      <c r="H1686" s="74">
        <f t="shared" si="56"/>
        <v>0</v>
      </c>
      <c r="I1686" s="74">
        <f t="shared" si="55"/>
        <v>0</v>
      </c>
      <c r="J1686" s="74">
        <f t="shared" si="55"/>
        <v>0</v>
      </c>
    </row>
    <row r="1687" spans="1:10">
      <c r="A1687" s="183"/>
      <c r="B1687" s="184"/>
      <c r="C1687" s="185"/>
      <c r="D1687" s="21"/>
      <c r="E1687" s="71" t="str">
        <f>IF(D1687&gt;0,IF((LEFT(D1687,2)=LEFT(Data!C$4,2)),"Intra","Inter"),"")</f>
        <v/>
      </c>
      <c r="F1687" s="23"/>
      <c r="G1687" s="176"/>
      <c r="H1687" s="74">
        <f t="shared" si="56"/>
        <v>0</v>
      </c>
      <c r="I1687" s="74">
        <f t="shared" si="55"/>
        <v>0</v>
      </c>
      <c r="J1687" s="74">
        <f t="shared" si="55"/>
        <v>0</v>
      </c>
    </row>
    <row r="1688" spans="1:10">
      <c r="A1688" s="183"/>
      <c r="B1688" s="184"/>
      <c r="C1688" s="185"/>
      <c r="D1688" s="21"/>
      <c r="E1688" s="71" t="str">
        <f>IF(D1688&gt;0,IF((LEFT(D1688,2)=LEFT(Data!C$4,2)),"Intra","Inter"),"")</f>
        <v/>
      </c>
      <c r="F1688" s="23"/>
      <c r="G1688" s="176"/>
      <c r="H1688" s="74">
        <f t="shared" si="56"/>
        <v>0</v>
      </c>
      <c r="I1688" s="74">
        <f t="shared" si="55"/>
        <v>0</v>
      </c>
      <c r="J1688" s="74">
        <f t="shared" si="55"/>
        <v>0</v>
      </c>
    </row>
    <row r="1689" spans="1:10">
      <c r="A1689" s="183"/>
      <c r="B1689" s="184"/>
      <c r="C1689" s="185"/>
      <c r="D1689" s="21"/>
      <c r="E1689" s="71" t="str">
        <f>IF(D1689&gt;0,IF((LEFT(D1689,2)=LEFT(Data!C$4,2)),"Intra","Inter"),"")</f>
        <v/>
      </c>
      <c r="F1689" s="23"/>
      <c r="G1689" s="176"/>
      <c r="H1689" s="74">
        <f t="shared" si="56"/>
        <v>0</v>
      </c>
      <c r="I1689" s="74">
        <f t="shared" si="55"/>
        <v>0</v>
      </c>
      <c r="J1689" s="74">
        <f t="shared" si="55"/>
        <v>0</v>
      </c>
    </row>
    <row r="1690" spans="1:10">
      <c r="A1690" s="183"/>
      <c r="B1690" s="184"/>
      <c r="C1690" s="185"/>
      <c r="D1690" s="21"/>
      <c r="E1690" s="71" t="str">
        <f>IF(D1690&gt;0,IF((LEFT(D1690,2)=LEFT(Data!C$4,2)),"Intra","Inter"),"")</f>
        <v/>
      </c>
      <c r="F1690" s="23"/>
      <c r="G1690" s="176"/>
      <c r="H1690" s="74">
        <f t="shared" si="56"/>
        <v>0</v>
      </c>
      <c r="I1690" s="74">
        <f t="shared" si="55"/>
        <v>0</v>
      </c>
      <c r="J1690" s="74">
        <f t="shared" si="55"/>
        <v>0</v>
      </c>
    </row>
    <row r="1691" spans="1:10">
      <c r="A1691" s="183"/>
      <c r="B1691" s="184"/>
      <c r="C1691" s="185"/>
      <c r="D1691" s="21"/>
      <c r="E1691" s="71" t="str">
        <f>IF(D1691&gt;0,IF((LEFT(D1691,2)=LEFT(Data!C$4,2)),"Intra","Inter"),"")</f>
        <v/>
      </c>
      <c r="F1691" s="23"/>
      <c r="G1691" s="176"/>
      <c r="H1691" s="74">
        <f t="shared" si="56"/>
        <v>0</v>
      </c>
      <c r="I1691" s="74">
        <f t="shared" si="55"/>
        <v>0</v>
      </c>
      <c r="J1691" s="74">
        <f t="shared" si="55"/>
        <v>0</v>
      </c>
    </row>
    <row r="1692" spans="1:10">
      <c r="A1692" s="183"/>
      <c r="B1692" s="184"/>
      <c r="C1692" s="185"/>
      <c r="D1692" s="21"/>
      <c r="E1692" s="71" t="str">
        <f>IF(D1692&gt;0,IF((LEFT(D1692,2)=LEFT(Data!C$4,2)),"Intra","Inter"),"")</f>
        <v/>
      </c>
      <c r="F1692" s="23"/>
      <c r="G1692" s="176"/>
      <c r="H1692" s="74">
        <f t="shared" si="56"/>
        <v>0</v>
      </c>
      <c r="I1692" s="74">
        <f t="shared" si="55"/>
        <v>0</v>
      </c>
      <c r="J1692" s="74">
        <f t="shared" si="55"/>
        <v>0</v>
      </c>
    </row>
    <row r="1693" spans="1:10">
      <c r="A1693" s="183"/>
      <c r="B1693" s="184"/>
      <c r="C1693" s="185"/>
      <c r="D1693" s="21"/>
      <c r="E1693" s="71" t="str">
        <f>IF(D1693&gt;0,IF((LEFT(D1693,2)=LEFT(Data!C$4,2)),"Intra","Inter"),"")</f>
        <v/>
      </c>
      <c r="F1693" s="23"/>
      <c r="G1693" s="176"/>
      <c r="H1693" s="74">
        <f t="shared" si="56"/>
        <v>0</v>
      </c>
      <c r="I1693" s="74">
        <f t="shared" si="55"/>
        <v>0</v>
      </c>
      <c r="J1693" s="74">
        <f t="shared" si="55"/>
        <v>0</v>
      </c>
    </row>
    <row r="1694" spans="1:10">
      <c r="A1694" s="183"/>
      <c r="B1694" s="184"/>
      <c r="C1694" s="185"/>
      <c r="D1694" s="21"/>
      <c r="E1694" s="71" t="str">
        <f>IF(D1694&gt;0,IF((LEFT(D1694,2)=LEFT(Data!C$4,2)),"Intra","Inter"),"")</f>
        <v/>
      </c>
      <c r="F1694" s="23"/>
      <c r="G1694" s="176"/>
      <c r="H1694" s="74">
        <f t="shared" si="56"/>
        <v>0</v>
      </c>
      <c r="I1694" s="74">
        <f t="shared" si="55"/>
        <v>0</v>
      </c>
      <c r="J1694" s="74">
        <f t="shared" si="55"/>
        <v>0</v>
      </c>
    </row>
    <row r="1695" spans="1:10">
      <c r="A1695" s="183"/>
      <c r="B1695" s="184"/>
      <c r="C1695" s="185"/>
      <c r="D1695" s="21"/>
      <c r="E1695" s="71" t="str">
        <f>IF(D1695&gt;0,IF((LEFT(D1695,2)=LEFT(Data!C$4,2)),"Intra","Inter"),"")</f>
        <v/>
      </c>
      <c r="F1695" s="23"/>
      <c r="G1695" s="176"/>
      <c r="H1695" s="74">
        <f t="shared" si="56"/>
        <v>0</v>
      </c>
      <c r="I1695" s="74">
        <f t="shared" si="55"/>
        <v>0</v>
      </c>
      <c r="J1695" s="74">
        <f t="shared" si="55"/>
        <v>0</v>
      </c>
    </row>
    <row r="1696" spans="1:10">
      <c r="A1696" s="183"/>
      <c r="B1696" s="184"/>
      <c r="C1696" s="185"/>
      <c r="D1696" s="21"/>
      <c r="E1696" s="71" t="str">
        <f>IF(D1696&gt;0,IF((LEFT(D1696,2)=LEFT(Data!C$4,2)),"Intra","Inter"),"")</f>
        <v/>
      </c>
      <c r="F1696" s="23"/>
      <c r="G1696" s="176"/>
      <c r="H1696" s="74">
        <f t="shared" si="56"/>
        <v>0</v>
      </c>
      <c r="I1696" s="74">
        <f t="shared" si="55"/>
        <v>0</v>
      </c>
      <c r="J1696" s="74">
        <f t="shared" si="55"/>
        <v>0</v>
      </c>
    </row>
    <row r="1697" spans="1:10">
      <c r="A1697" s="183"/>
      <c r="B1697" s="184"/>
      <c r="C1697" s="185"/>
      <c r="D1697" s="21"/>
      <c r="E1697" s="71" t="str">
        <f>IF(D1697&gt;0,IF((LEFT(D1697,2)=LEFT(Data!C$4,2)),"Intra","Inter"),"")</f>
        <v/>
      </c>
      <c r="F1697" s="23"/>
      <c r="G1697" s="176"/>
      <c r="H1697" s="74">
        <f t="shared" si="56"/>
        <v>0</v>
      </c>
      <c r="I1697" s="74">
        <f t="shared" si="55"/>
        <v>0</v>
      </c>
      <c r="J1697" s="74">
        <f t="shared" si="55"/>
        <v>0</v>
      </c>
    </row>
    <row r="1698" spans="1:10">
      <c r="A1698" s="183"/>
      <c r="B1698" s="184"/>
      <c r="C1698" s="185"/>
      <c r="D1698" s="21"/>
      <c r="E1698" s="71" t="str">
        <f>IF(D1698&gt;0,IF((LEFT(D1698,2)=LEFT(Data!C$4,2)),"Intra","Inter"),"")</f>
        <v/>
      </c>
      <c r="F1698" s="23"/>
      <c r="G1698" s="176"/>
      <c r="H1698" s="74">
        <f t="shared" si="56"/>
        <v>0</v>
      </c>
      <c r="I1698" s="74">
        <f t="shared" si="55"/>
        <v>0</v>
      </c>
      <c r="J1698" s="74">
        <f t="shared" si="55"/>
        <v>0</v>
      </c>
    </row>
    <row r="1699" spans="1:10">
      <c r="A1699" s="183"/>
      <c r="B1699" s="184"/>
      <c r="C1699" s="185"/>
      <c r="D1699" s="21"/>
      <c r="E1699" s="71" t="str">
        <f>IF(D1699&gt;0,IF((LEFT(D1699,2)=LEFT(Data!C$4,2)),"Intra","Inter"),"")</f>
        <v/>
      </c>
      <c r="F1699" s="23"/>
      <c r="G1699" s="176"/>
      <c r="H1699" s="74">
        <f t="shared" si="56"/>
        <v>0</v>
      </c>
      <c r="I1699" s="74">
        <f t="shared" si="55"/>
        <v>0</v>
      </c>
      <c r="J1699" s="74">
        <f t="shared" si="55"/>
        <v>0</v>
      </c>
    </row>
    <row r="1700" spans="1:10">
      <c r="A1700" s="183"/>
      <c r="B1700" s="184"/>
      <c r="C1700" s="185"/>
      <c r="D1700" s="21"/>
      <c r="E1700" s="71" t="str">
        <f>IF(D1700&gt;0,IF((LEFT(D1700,2)=LEFT(Data!C$4,2)),"Intra","Inter"),"")</f>
        <v/>
      </c>
      <c r="F1700" s="23"/>
      <c r="G1700" s="176"/>
      <c r="H1700" s="74">
        <f t="shared" si="56"/>
        <v>0</v>
      </c>
      <c r="I1700" s="74">
        <f t="shared" si="55"/>
        <v>0</v>
      </c>
      <c r="J1700" s="74">
        <f t="shared" si="55"/>
        <v>0</v>
      </c>
    </row>
    <row r="1701" spans="1:10">
      <c r="A1701" s="183"/>
      <c r="B1701" s="184"/>
      <c r="C1701" s="185"/>
      <c r="D1701" s="21"/>
      <c r="E1701" s="71" t="str">
        <f>IF(D1701&gt;0,IF((LEFT(D1701,2)=LEFT(Data!C$4,2)),"Intra","Inter"),"")</f>
        <v/>
      </c>
      <c r="F1701" s="23"/>
      <c r="G1701" s="176"/>
      <c r="H1701" s="74">
        <f t="shared" si="56"/>
        <v>0</v>
      </c>
      <c r="I1701" s="74">
        <f t="shared" si="55"/>
        <v>0</v>
      </c>
      <c r="J1701" s="74">
        <f t="shared" si="55"/>
        <v>0</v>
      </c>
    </row>
    <row r="1702" spans="1:10">
      <c r="A1702" s="183"/>
      <c r="B1702" s="184"/>
      <c r="C1702" s="185"/>
      <c r="D1702" s="21"/>
      <c r="E1702" s="71" t="str">
        <f>IF(D1702&gt;0,IF((LEFT(D1702,2)=LEFT(Data!C$4,2)),"Intra","Inter"),"")</f>
        <v/>
      </c>
      <c r="F1702" s="23"/>
      <c r="G1702" s="176"/>
      <c r="H1702" s="74">
        <f t="shared" si="56"/>
        <v>0</v>
      </c>
      <c r="I1702" s="74">
        <f t="shared" si="55"/>
        <v>0</v>
      </c>
      <c r="J1702" s="74">
        <f t="shared" si="55"/>
        <v>0</v>
      </c>
    </row>
    <row r="1703" spans="1:10">
      <c r="A1703" s="183"/>
      <c r="B1703" s="184"/>
      <c r="C1703" s="185"/>
      <c r="D1703" s="21"/>
      <c r="E1703" s="71" t="str">
        <f>IF(D1703&gt;0,IF((LEFT(D1703,2)=LEFT(Data!C$4,2)),"Intra","Inter"),"")</f>
        <v/>
      </c>
      <c r="F1703" s="23"/>
      <c r="G1703" s="176"/>
      <c r="H1703" s="74">
        <f t="shared" si="56"/>
        <v>0</v>
      </c>
      <c r="I1703" s="74">
        <f t="shared" si="55"/>
        <v>0</v>
      </c>
      <c r="J1703" s="74">
        <f t="shared" si="55"/>
        <v>0</v>
      </c>
    </row>
    <row r="1704" spans="1:10">
      <c r="A1704" s="183"/>
      <c r="B1704" s="184"/>
      <c r="C1704" s="185"/>
      <c r="D1704" s="21"/>
      <c r="E1704" s="71" t="str">
        <f>IF(D1704&gt;0,IF((LEFT(D1704,2)=LEFT(Data!C$4,2)),"Intra","Inter"),"")</f>
        <v/>
      </c>
      <c r="F1704" s="23"/>
      <c r="G1704" s="176"/>
      <c r="H1704" s="74">
        <f t="shared" si="56"/>
        <v>0</v>
      </c>
      <c r="I1704" s="74">
        <f t="shared" si="55"/>
        <v>0</v>
      </c>
      <c r="J1704" s="74">
        <f t="shared" si="55"/>
        <v>0</v>
      </c>
    </row>
    <row r="1705" spans="1:10">
      <c r="A1705" s="183"/>
      <c r="B1705" s="184"/>
      <c r="C1705" s="185"/>
      <c r="D1705" s="21"/>
      <c r="E1705" s="71" t="str">
        <f>IF(D1705&gt;0,IF((LEFT(D1705,2)=LEFT(Data!C$4,2)),"Intra","Inter"),"")</f>
        <v/>
      </c>
      <c r="F1705" s="23"/>
      <c r="G1705" s="176"/>
      <c r="H1705" s="74">
        <f t="shared" si="56"/>
        <v>0</v>
      </c>
      <c r="I1705" s="74">
        <f t="shared" si="55"/>
        <v>0</v>
      </c>
      <c r="J1705" s="74">
        <f t="shared" si="55"/>
        <v>0</v>
      </c>
    </row>
    <row r="1706" spans="1:10">
      <c r="A1706" s="183"/>
      <c r="B1706" s="184"/>
      <c r="C1706" s="185"/>
      <c r="D1706" s="21"/>
      <c r="E1706" s="71" t="str">
        <f>IF(D1706&gt;0,IF((LEFT(D1706,2)=LEFT(Data!C$4,2)),"Intra","Inter"),"")</f>
        <v/>
      </c>
      <c r="F1706" s="23"/>
      <c r="G1706" s="176"/>
      <c r="H1706" s="74">
        <f t="shared" si="56"/>
        <v>0</v>
      </c>
      <c r="I1706" s="74">
        <f t="shared" si="55"/>
        <v>0</v>
      </c>
      <c r="J1706" s="74">
        <f t="shared" si="55"/>
        <v>0</v>
      </c>
    </row>
    <row r="1707" spans="1:10">
      <c r="A1707" s="183"/>
      <c r="B1707" s="184"/>
      <c r="C1707" s="185"/>
      <c r="D1707" s="21"/>
      <c r="E1707" s="71" t="str">
        <f>IF(D1707&gt;0,IF((LEFT(D1707,2)=LEFT(Data!C$4,2)),"Intra","Inter"),"")</f>
        <v/>
      </c>
      <c r="F1707" s="23"/>
      <c r="G1707" s="176"/>
      <c r="H1707" s="74">
        <f t="shared" si="56"/>
        <v>0</v>
      </c>
      <c r="I1707" s="74">
        <f t="shared" si="55"/>
        <v>0</v>
      </c>
      <c r="J1707" s="74">
        <f t="shared" si="55"/>
        <v>0</v>
      </c>
    </row>
    <row r="1708" spans="1:10">
      <c r="A1708" s="183"/>
      <c r="B1708" s="184"/>
      <c r="C1708" s="185"/>
      <c r="D1708" s="21"/>
      <c r="E1708" s="71" t="str">
        <f>IF(D1708&gt;0,IF((LEFT(D1708,2)=LEFT(Data!C$4,2)),"Intra","Inter"),"")</f>
        <v/>
      </c>
      <c r="F1708" s="23"/>
      <c r="G1708" s="176"/>
      <c r="H1708" s="74">
        <f t="shared" si="56"/>
        <v>0</v>
      </c>
      <c r="I1708" s="74">
        <f t="shared" si="55"/>
        <v>0</v>
      </c>
      <c r="J1708" s="74">
        <f t="shared" si="55"/>
        <v>0</v>
      </c>
    </row>
    <row r="1709" spans="1:10">
      <c r="A1709" s="183"/>
      <c r="B1709" s="184"/>
      <c r="C1709" s="185"/>
      <c r="D1709" s="21"/>
      <c r="E1709" s="71" t="str">
        <f>IF(D1709&gt;0,IF((LEFT(D1709,2)=LEFT(Data!C$4,2)),"Intra","Inter"),"")</f>
        <v/>
      </c>
      <c r="F1709" s="23"/>
      <c r="G1709" s="176"/>
      <c r="H1709" s="74">
        <f t="shared" si="56"/>
        <v>0</v>
      </c>
      <c r="I1709" s="74">
        <f t="shared" si="55"/>
        <v>0</v>
      </c>
      <c r="J1709" s="74">
        <f t="shared" si="55"/>
        <v>0</v>
      </c>
    </row>
    <row r="1710" spans="1:10">
      <c r="A1710" s="183"/>
      <c r="B1710" s="184"/>
      <c r="C1710" s="185"/>
      <c r="D1710" s="21"/>
      <c r="E1710" s="71" t="str">
        <f>IF(D1710&gt;0,IF((LEFT(D1710,2)=LEFT(Data!C$4,2)),"Intra","Inter"),"")</f>
        <v/>
      </c>
      <c r="F1710" s="23"/>
      <c r="G1710" s="176"/>
      <c r="H1710" s="74">
        <f t="shared" si="56"/>
        <v>0</v>
      </c>
      <c r="I1710" s="74">
        <f t="shared" si="55"/>
        <v>0</v>
      </c>
      <c r="J1710" s="74">
        <f t="shared" si="55"/>
        <v>0</v>
      </c>
    </row>
    <row r="1711" spans="1:10">
      <c r="A1711" s="183"/>
      <c r="B1711" s="184"/>
      <c r="C1711" s="185"/>
      <c r="D1711" s="21"/>
      <c r="E1711" s="71" t="str">
        <f>IF(D1711&gt;0,IF((LEFT(D1711,2)=LEFT(Data!C$4,2)),"Intra","Inter"),"")</f>
        <v/>
      </c>
      <c r="F1711" s="23"/>
      <c r="G1711" s="176"/>
      <c r="H1711" s="74">
        <f t="shared" si="56"/>
        <v>0</v>
      </c>
      <c r="I1711" s="74">
        <f t="shared" si="55"/>
        <v>0</v>
      </c>
      <c r="J1711" s="74">
        <f t="shared" si="55"/>
        <v>0</v>
      </c>
    </row>
    <row r="1712" spans="1:10">
      <c r="A1712" s="183"/>
      <c r="B1712" s="184"/>
      <c r="C1712" s="185"/>
      <c r="D1712" s="21"/>
      <c r="E1712" s="71" t="str">
        <f>IF(D1712&gt;0,IF((LEFT(D1712,2)=LEFT(Data!C$4,2)),"Intra","Inter"),"")</f>
        <v/>
      </c>
      <c r="F1712" s="23"/>
      <c r="G1712" s="176"/>
      <c r="H1712" s="74">
        <f t="shared" si="56"/>
        <v>0</v>
      </c>
      <c r="I1712" s="74">
        <f t="shared" si="55"/>
        <v>0</v>
      </c>
      <c r="J1712" s="74">
        <f t="shared" si="55"/>
        <v>0</v>
      </c>
    </row>
    <row r="1713" spans="1:10">
      <c r="A1713" s="183"/>
      <c r="B1713" s="184"/>
      <c r="C1713" s="185"/>
      <c r="D1713" s="21"/>
      <c r="E1713" s="71" t="str">
        <f>IF(D1713&gt;0,IF((LEFT(D1713,2)=LEFT(Data!C$4,2)),"Intra","Inter"),"")</f>
        <v/>
      </c>
      <c r="F1713" s="23"/>
      <c r="G1713" s="176"/>
      <c r="H1713" s="74">
        <f t="shared" si="56"/>
        <v>0</v>
      </c>
      <c r="I1713" s="74">
        <f t="shared" si="55"/>
        <v>0</v>
      </c>
      <c r="J1713" s="74">
        <f t="shared" si="55"/>
        <v>0</v>
      </c>
    </row>
    <row r="1714" spans="1:10">
      <c r="A1714" s="183"/>
      <c r="B1714" s="184"/>
      <c r="C1714" s="185"/>
      <c r="D1714" s="21"/>
      <c r="E1714" s="71" t="str">
        <f>IF(D1714&gt;0,IF((LEFT(D1714,2)=LEFT(Data!C$4,2)),"Intra","Inter"),"")</f>
        <v/>
      </c>
      <c r="F1714" s="23"/>
      <c r="G1714" s="176"/>
      <c r="H1714" s="74">
        <f t="shared" si="56"/>
        <v>0</v>
      </c>
      <c r="I1714" s="74">
        <f t="shared" si="55"/>
        <v>0</v>
      </c>
      <c r="J1714" s="74">
        <f t="shared" si="55"/>
        <v>0</v>
      </c>
    </row>
    <row r="1715" spans="1:10">
      <c r="A1715" s="183"/>
      <c r="B1715" s="184"/>
      <c r="C1715" s="185"/>
      <c r="D1715" s="21"/>
      <c r="E1715" s="71" t="str">
        <f>IF(D1715&gt;0,IF((LEFT(D1715,2)=LEFT(Data!C$4,2)),"Intra","Inter"),"")</f>
        <v/>
      </c>
      <c r="F1715" s="23"/>
      <c r="G1715" s="176"/>
      <c r="H1715" s="74">
        <f t="shared" si="56"/>
        <v>0</v>
      </c>
      <c r="I1715" s="74">
        <f t="shared" si="55"/>
        <v>0</v>
      </c>
      <c r="J1715" s="74">
        <f t="shared" si="55"/>
        <v>0</v>
      </c>
    </row>
    <row r="1716" spans="1:10">
      <c r="A1716" s="183"/>
      <c r="B1716" s="184"/>
      <c r="C1716" s="185"/>
      <c r="D1716" s="21"/>
      <c r="E1716" s="71" t="str">
        <f>IF(D1716&gt;0,IF((LEFT(D1716,2)=LEFT(Data!C$4,2)),"Intra","Inter"),"")</f>
        <v/>
      </c>
      <c r="F1716" s="23"/>
      <c r="G1716" s="176"/>
      <c r="H1716" s="74">
        <f t="shared" si="56"/>
        <v>0</v>
      </c>
      <c r="I1716" s="74">
        <f t="shared" ref="I1716:J1779" si="57">IF($E1716="intra",IF($F1716&lt;&gt;"Exempt",IF($F1716&lt;&gt;"Non GST",($G1716*($F1716/2)),(0)),(0)),(0))</f>
        <v>0</v>
      </c>
      <c r="J1716" s="74">
        <f t="shared" si="57"/>
        <v>0</v>
      </c>
    </row>
    <row r="1717" spans="1:10">
      <c r="A1717" s="183"/>
      <c r="B1717" s="184"/>
      <c r="C1717" s="185"/>
      <c r="D1717" s="21"/>
      <c r="E1717" s="71" t="str">
        <f>IF(D1717&gt;0,IF((LEFT(D1717,2)=LEFT(Data!C$4,2)),"Intra","Inter"),"")</f>
        <v/>
      </c>
      <c r="F1717" s="23"/>
      <c r="G1717" s="176"/>
      <c r="H1717" s="74">
        <f t="shared" si="56"/>
        <v>0</v>
      </c>
      <c r="I1717" s="74">
        <f t="shared" si="57"/>
        <v>0</v>
      </c>
      <c r="J1717" s="74">
        <f t="shared" si="57"/>
        <v>0</v>
      </c>
    </row>
    <row r="1718" spans="1:10">
      <c r="A1718" s="183"/>
      <c r="B1718" s="184"/>
      <c r="C1718" s="185"/>
      <c r="D1718" s="21"/>
      <c r="E1718" s="71" t="str">
        <f>IF(D1718&gt;0,IF((LEFT(D1718,2)=LEFT(Data!C$4,2)),"Intra","Inter"),"")</f>
        <v/>
      </c>
      <c r="F1718" s="23"/>
      <c r="G1718" s="176"/>
      <c r="H1718" s="74">
        <f t="shared" si="56"/>
        <v>0</v>
      </c>
      <c r="I1718" s="74">
        <f t="shared" si="57"/>
        <v>0</v>
      </c>
      <c r="J1718" s="74">
        <f t="shared" si="57"/>
        <v>0</v>
      </c>
    </row>
    <row r="1719" spans="1:10">
      <c r="A1719" s="183"/>
      <c r="B1719" s="184"/>
      <c r="C1719" s="185"/>
      <c r="D1719" s="21"/>
      <c r="E1719" s="71" t="str">
        <f>IF(D1719&gt;0,IF((LEFT(D1719,2)=LEFT(Data!C$4,2)),"Intra","Inter"),"")</f>
        <v/>
      </c>
      <c r="F1719" s="23"/>
      <c r="G1719" s="176"/>
      <c r="H1719" s="74">
        <f t="shared" si="56"/>
        <v>0</v>
      </c>
      <c r="I1719" s="74">
        <f t="shared" si="57"/>
        <v>0</v>
      </c>
      <c r="J1719" s="74">
        <f t="shared" si="57"/>
        <v>0</v>
      </c>
    </row>
    <row r="1720" spans="1:10">
      <c r="A1720" s="183"/>
      <c r="B1720" s="184"/>
      <c r="C1720" s="185"/>
      <c r="D1720" s="21"/>
      <c r="E1720" s="71" t="str">
        <f>IF(D1720&gt;0,IF((LEFT(D1720,2)=LEFT(Data!C$4,2)),"Intra","Inter"),"")</f>
        <v/>
      </c>
      <c r="F1720" s="23"/>
      <c r="G1720" s="176"/>
      <c r="H1720" s="74">
        <f t="shared" si="56"/>
        <v>0</v>
      </c>
      <c r="I1720" s="74">
        <f t="shared" si="57"/>
        <v>0</v>
      </c>
      <c r="J1720" s="74">
        <f t="shared" si="57"/>
        <v>0</v>
      </c>
    </row>
    <row r="1721" spans="1:10">
      <c r="A1721" s="183"/>
      <c r="B1721" s="184"/>
      <c r="C1721" s="185"/>
      <c r="D1721" s="21"/>
      <c r="E1721" s="71" t="str">
        <f>IF(D1721&gt;0,IF((LEFT(D1721,2)=LEFT(Data!C$4,2)),"Intra","Inter"),"")</f>
        <v/>
      </c>
      <c r="F1721" s="23"/>
      <c r="G1721" s="176"/>
      <c r="H1721" s="74">
        <f t="shared" si="56"/>
        <v>0</v>
      </c>
      <c r="I1721" s="74">
        <f t="shared" si="57"/>
        <v>0</v>
      </c>
      <c r="J1721" s="74">
        <f t="shared" si="57"/>
        <v>0</v>
      </c>
    </row>
    <row r="1722" spans="1:10">
      <c r="A1722" s="183"/>
      <c r="B1722" s="184"/>
      <c r="C1722" s="185"/>
      <c r="D1722" s="21"/>
      <c r="E1722" s="71" t="str">
        <f>IF(D1722&gt;0,IF((LEFT(D1722,2)=LEFT(Data!C$4,2)),"Intra","Inter"),"")</f>
        <v/>
      </c>
      <c r="F1722" s="23"/>
      <c r="G1722" s="176"/>
      <c r="H1722" s="74">
        <f t="shared" si="56"/>
        <v>0</v>
      </c>
      <c r="I1722" s="74">
        <f t="shared" si="57"/>
        <v>0</v>
      </c>
      <c r="J1722" s="74">
        <f t="shared" si="57"/>
        <v>0</v>
      </c>
    </row>
    <row r="1723" spans="1:10">
      <c r="A1723" s="183"/>
      <c r="B1723" s="184"/>
      <c r="C1723" s="185"/>
      <c r="D1723" s="21"/>
      <c r="E1723" s="71" t="str">
        <f>IF(D1723&gt;0,IF((LEFT(D1723,2)=LEFT(Data!C$4,2)),"Intra","Inter"),"")</f>
        <v/>
      </c>
      <c r="F1723" s="23"/>
      <c r="G1723" s="176"/>
      <c r="H1723" s="74">
        <f t="shared" si="56"/>
        <v>0</v>
      </c>
      <c r="I1723" s="74">
        <f t="shared" si="57"/>
        <v>0</v>
      </c>
      <c r="J1723" s="74">
        <f t="shared" si="57"/>
        <v>0</v>
      </c>
    </row>
    <row r="1724" spans="1:10">
      <c r="A1724" s="183"/>
      <c r="B1724" s="184"/>
      <c r="C1724" s="185"/>
      <c r="D1724" s="21"/>
      <c r="E1724" s="71" t="str">
        <f>IF(D1724&gt;0,IF((LEFT(D1724,2)=LEFT(Data!C$4,2)),"Intra","Inter"),"")</f>
        <v/>
      </c>
      <c r="F1724" s="23"/>
      <c r="G1724" s="176"/>
      <c r="H1724" s="74">
        <f t="shared" si="56"/>
        <v>0</v>
      </c>
      <c r="I1724" s="74">
        <f t="shared" si="57"/>
        <v>0</v>
      </c>
      <c r="J1724" s="74">
        <f t="shared" si="57"/>
        <v>0</v>
      </c>
    </row>
    <row r="1725" spans="1:10">
      <c r="A1725" s="183"/>
      <c r="B1725" s="184"/>
      <c r="C1725" s="185"/>
      <c r="D1725" s="21"/>
      <c r="E1725" s="71" t="str">
        <f>IF(D1725&gt;0,IF((LEFT(D1725,2)=LEFT(Data!C$4,2)),"Intra","Inter"),"")</f>
        <v/>
      </c>
      <c r="F1725" s="23"/>
      <c r="G1725" s="176"/>
      <c r="H1725" s="74">
        <f t="shared" si="56"/>
        <v>0</v>
      </c>
      <c r="I1725" s="74">
        <f t="shared" si="57"/>
        <v>0</v>
      </c>
      <c r="J1725" s="74">
        <f t="shared" si="57"/>
        <v>0</v>
      </c>
    </row>
    <row r="1726" spans="1:10">
      <c r="A1726" s="183"/>
      <c r="B1726" s="184"/>
      <c r="C1726" s="185"/>
      <c r="D1726" s="21"/>
      <c r="E1726" s="71" t="str">
        <f>IF(D1726&gt;0,IF((LEFT(D1726,2)=LEFT(Data!C$4,2)),"Intra","Inter"),"")</f>
        <v/>
      </c>
      <c r="F1726" s="23"/>
      <c r="G1726" s="176"/>
      <c r="H1726" s="74">
        <f t="shared" si="56"/>
        <v>0</v>
      </c>
      <c r="I1726" s="74">
        <f t="shared" si="57"/>
        <v>0</v>
      </c>
      <c r="J1726" s="74">
        <f t="shared" si="57"/>
        <v>0</v>
      </c>
    </row>
    <row r="1727" spans="1:10">
      <c r="A1727" s="183"/>
      <c r="B1727" s="184"/>
      <c r="C1727" s="185"/>
      <c r="D1727" s="21"/>
      <c r="E1727" s="71" t="str">
        <f>IF(D1727&gt;0,IF((LEFT(D1727,2)=LEFT(Data!C$4,2)),"Intra","Inter"),"")</f>
        <v/>
      </c>
      <c r="F1727" s="23"/>
      <c r="G1727" s="176"/>
      <c r="H1727" s="74">
        <f t="shared" si="56"/>
        <v>0</v>
      </c>
      <c r="I1727" s="74">
        <f t="shared" si="57"/>
        <v>0</v>
      </c>
      <c r="J1727" s="74">
        <f t="shared" si="57"/>
        <v>0</v>
      </c>
    </row>
    <row r="1728" spans="1:10">
      <c r="A1728" s="183"/>
      <c r="B1728" s="184"/>
      <c r="C1728" s="185"/>
      <c r="D1728" s="21"/>
      <c r="E1728" s="71" t="str">
        <f>IF(D1728&gt;0,IF((LEFT(D1728,2)=LEFT(Data!C$4,2)),"Intra","Inter"),"")</f>
        <v/>
      </c>
      <c r="F1728" s="23"/>
      <c r="G1728" s="176"/>
      <c r="H1728" s="74">
        <f t="shared" si="56"/>
        <v>0</v>
      </c>
      <c r="I1728" s="74">
        <f t="shared" si="57"/>
        <v>0</v>
      </c>
      <c r="J1728" s="74">
        <f t="shared" si="57"/>
        <v>0</v>
      </c>
    </row>
    <row r="1729" spans="1:10">
      <c r="A1729" s="183"/>
      <c r="B1729" s="184"/>
      <c r="C1729" s="185"/>
      <c r="D1729" s="21"/>
      <c r="E1729" s="71" t="str">
        <f>IF(D1729&gt;0,IF((LEFT(D1729,2)=LEFT(Data!C$4,2)),"Intra","Inter"),"")</f>
        <v/>
      </c>
      <c r="F1729" s="23"/>
      <c r="G1729" s="176"/>
      <c r="H1729" s="74">
        <f t="shared" si="56"/>
        <v>0</v>
      </c>
      <c r="I1729" s="74">
        <f t="shared" si="57"/>
        <v>0</v>
      </c>
      <c r="J1729" s="74">
        <f t="shared" si="57"/>
        <v>0</v>
      </c>
    </row>
    <row r="1730" spans="1:10">
      <c r="A1730" s="183"/>
      <c r="B1730" s="184"/>
      <c r="C1730" s="185"/>
      <c r="D1730" s="21"/>
      <c r="E1730" s="71" t="str">
        <f>IF(D1730&gt;0,IF((LEFT(D1730,2)=LEFT(Data!C$4,2)),"Intra","Inter"),"")</f>
        <v/>
      </c>
      <c r="F1730" s="23"/>
      <c r="G1730" s="176"/>
      <c r="H1730" s="74">
        <f t="shared" si="56"/>
        <v>0</v>
      </c>
      <c r="I1730" s="74">
        <f t="shared" si="57"/>
        <v>0</v>
      </c>
      <c r="J1730" s="74">
        <f t="shared" si="57"/>
        <v>0</v>
      </c>
    </row>
    <row r="1731" spans="1:10">
      <c r="A1731" s="183"/>
      <c r="B1731" s="184"/>
      <c r="C1731" s="185"/>
      <c r="D1731" s="21"/>
      <c r="E1731" s="71" t="str">
        <f>IF(D1731&gt;0,IF((LEFT(D1731,2)=LEFT(Data!C$4,2)),"Intra","Inter"),"")</f>
        <v/>
      </c>
      <c r="F1731" s="23"/>
      <c r="G1731" s="176"/>
      <c r="H1731" s="74">
        <f t="shared" si="56"/>
        <v>0</v>
      </c>
      <c r="I1731" s="74">
        <f t="shared" si="57"/>
        <v>0</v>
      </c>
      <c r="J1731" s="74">
        <f t="shared" si="57"/>
        <v>0</v>
      </c>
    </row>
    <row r="1732" spans="1:10">
      <c r="A1732" s="183"/>
      <c r="B1732" s="184"/>
      <c r="C1732" s="185"/>
      <c r="D1732" s="21"/>
      <c r="E1732" s="71" t="str">
        <f>IF(D1732&gt;0,IF((LEFT(D1732,2)=LEFT(Data!C$4,2)),"Intra","Inter"),"")</f>
        <v/>
      </c>
      <c r="F1732" s="23"/>
      <c r="G1732" s="176"/>
      <c r="H1732" s="74">
        <f t="shared" si="56"/>
        <v>0</v>
      </c>
      <c r="I1732" s="74">
        <f t="shared" si="57"/>
        <v>0</v>
      </c>
      <c r="J1732" s="74">
        <f t="shared" si="57"/>
        <v>0</v>
      </c>
    </row>
    <row r="1733" spans="1:10">
      <c r="A1733" s="183"/>
      <c r="B1733" s="184"/>
      <c r="C1733" s="185"/>
      <c r="D1733" s="21"/>
      <c r="E1733" s="71" t="str">
        <f>IF(D1733&gt;0,IF((LEFT(D1733,2)=LEFT(Data!C$4,2)),"Intra","Inter"),"")</f>
        <v/>
      </c>
      <c r="F1733" s="23"/>
      <c r="G1733" s="176"/>
      <c r="H1733" s="74">
        <f t="shared" si="56"/>
        <v>0</v>
      </c>
      <c r="I1733" s="74">
        <f t="shared" si="57"/>
        <v>0</v>
      </c>
      <c r="J1733" s="74">
        <f t="shared" si="57"/>
        <v>0</v>
      </c>
    </row>
    <row r="1734" spans="1:10">
      <c r="A1734" s="183"/>
      <c r="B1734" s="184"/>
      <c r="C1734" s="185"/>
      <c r="D1734" s="21"/>
      <c r="E1734" s="71" t="str">
        <f>IF(D1734&gt;0,IF((LEFT(D1734,2)=LEFT(Data!C$4,2)),"Intra","Inter"),"")</f>
        <v/>
      </c>
      <c r="F1734" s="23"/>
      <c r="G1734" s="176"/>
      <c r="H1734" s="74">
        <f t="shared" si="56"/>
        <v>0</v>
      </c>
      <c r="I1734" s="74">
        <f t="shared" si="57"/>
        <v>0</v>
      </c>
      <c r="J1734" s="74">
        <f t="shared" si="57"/>
        <v>0</v>
      </c>
    </row>
    <row r="1735" spans="1:10">
      <c r="A1735" s="183"/>
      <c r="B1735" s="184"/>
      <c r="C1735" s="185"/>
      <c r="D1735" s="21"/>
      <c r="E1735" s="71" t="str">
        <f>IF(D1735&gt;0,IF((LEFT(D1735,2)=LEFT(Data!C$4,2)),"Intra","Inter"),"")</f>
        <v/>
      </c>
      <c r="F1735" s="23"/>
      <c r="G1735" s="176"/>
      <c r="H1735" s="74">
        <f t="shared" si="56"/>
        <v>0</v>
      </c>
      <c r="I1735" s="74">
        <f t="shared" si="57"/>
        <v>0</v>
      </c>
      <c r="J1735" s="74">
        <f t="shared" si="57"/>
        <v>0</v>
      </c>
    </row>
    <row r="1736" spans="1:10">
      <c r="A1736" s="183"/>
      <c r="B1736" s="184"/>
      <c r="C1736" s="185"/>
      <c r="D1736" s="21"/>
      <c r="E1736" s="71" t="str">
        <f>IF(D1736&gt;0,IF((LEFT(D1736,2)=LEFT(Data!C$4,2)),"Intra","Inter"),"")</f>
        <v/>
      </c>
      <c r="F1736" s="23"/>
      <c r="G1736" s="176"/>
      <c r="H1736" s="74">
        <f t="shared" si="56"/>
        <v>0</v>
      </c>
      <c r="I1736" s="74">
        <f t="shared" si="57"/>
        <v>0</v>
      </c>
      <c r="J1736" s="74">
        <f t="shared" si="57"/>
        <v>0</v>
      </c>
    </row>
    <row r="1737" spans="1:10">
      <c r="A1737" s="183"/>
      <c r="B1737" s="184"/>
      <c r="C1737" s="185"/>
      <c r="D1737" s="21"/>
      <c r="E1737" s="71" t="str">
        <f>IF(D1737&gt;0,IF((LEFT(D1737,2)=LEFT(Data!C$4,2)),"Intra","Inter"),"")</f>
        <v/>
      </c>
      <c r="F1737" s="23"/>
      <c r="G1737" s="176"/>
      <c r="H1737" s="74">
        <f t="shared" ref="H1737:H1800" si="58">IF($E1737="inter",IF($F1737&lt;&gt;"Exempt",IF($F1737&lt;&gt;"Non GST",($G1737*($F1737)),(0)),(0)),(0))</f>
        <v>0</v>
      </c>
      <c r="I1737" s="74">
        <f t="shared" si="57"/>
        <v>0</v>
      </c>
      <c r="J1737" s="74">
        <f t="shared" si="57"/>
        <v>0</v>
      </c>
    </row>
    <row r="1738" spans="1:10">
      <c r="A1738" s="183"/>
      <c r="B1738" s="184"/>
      <c r="C1738" s="185"/>
      <c r="D1738" s="21"/>
      <c r="E1738" s="71" t="str">
        <f>IF(D1738&gt;0,IF((LEFT(D1738,2)=LEFT(Data!C$4,2)),"Intra","Inter"),"")</f>
        <v/>
      </c>
      <c r="F1738" s="23"/>
      <c r="G1738" s="176"/>
      <c r="H1738" s="74">
        <f t="shared" si="58"/>
        <v>0</v>
      </c>
      <c r="I1738" s="74">
        <f t="shared" si="57"/>
        <v>0</v>
      </c>
      <c r="J1738" s="74">
        <f t="shared" si="57"/>
        <v>0</v>
      </c>
    </row>
    <row r="1739" spans="1:10">
      <c r="A1739" s="183"/>
      <c r="B1739" s="184"/>
      <c r="C1739" s="185"/>
      <c r="D1739" s="21"/>
      <c r="E1739" s="71" t="str">
        <f>IF(D1739&gt;0,IF((LEFT(D1739,2)=LEFT(Data!C$4,2)),"Intra","Inter"),"")</f>
        <v/>
      </c>
      <c r="F1739" s="23"/>
      <c r="G1739" s="176"/>
      <c r="H1739" s="74">
        <f t="shared" si="58"/>
        <v>0</v>
      </c>
      <c r="I1739" s="74">
        <f t="shared" si="57"/>
        <v>0</v>
      </c>
      <c r="J1739" s="74">
        <f t="shared" si="57"/>
        <v>0</v>
      </c>
    </row>
    <row r="1740" spans="1:10">
      <c r="A1740" s="183"/>
      <c r="B1740" s="184"/>
      <c r="C1740" s="185"/>
      <c r="D1740" s="21"/>
      <c r="E1740" s="71" t="str">
        <f>IF(D1740&gt;0,IF((LEFT(D1740,2)=LEFT(Data!C$4,2)),"Intra","Inter"),"")</f>
        <v/>
      </c>
      <c r="F1740" s="23"/>
      <c r="G1740" s="176"/>
      <c r="H1740" s="74">
        <f t="shared" si="58"/>
        <v>0</v>
      </c>
      <c r="I1740" s="74">
        <f t="shared" si="57"/>
        <v>0</v>
      </c>
      <c r="J1740" s="74">
        <f t="shared" si="57"/>
        <v>0</v>
      </c>
    </row>
    <row r="1741" spans="1:10">
      <c r="A1741" s="183"/>
      <c r="B1741" s="184"/>
      <c r="C1741" s="185"/>
      <c r="D1741" s="21"/>
      <c r="E1741" s="71" t="str">
        <f>IF(D1741&gt;0,IF((LEFT(D1741,2)=LEFT(Data!C$4,2)),"Intra","Inter"),"")</f>
        <v/>
      </c>
      <c r="F1741" s="23"/>
      <c r="G1741" s="176"/>
      <c r="H1741" s="74">
        <f t="shared" si="58"/>
        <v>0</v>
      </c>
      <c r="I1741" s="74">
        <f t="shared" si="57"/>
        <v>0</v>
      </c>
      <c r="J1741" s="74">
        <f t="shared" si="57"/>
        <v>0</v>
      </c>
    </row>
    <row r="1742" spans="1:10">
      <c r="A1742" s="183"/>
      <c r="B1742" s="184"/>
      <c r="C1742" s="185"/>
      <c r="D1742" s="21"/>
      <c r="E1742" s="71" t="str">
        <f>IF(D1742&gt;0,IF((LEFT(D1742,2)=LEFT(Data!C$4,2)),"Intra","Inter"),"")</f>
        <v/>
      </c>
      <c r="F1742" s="23"/>
      <c r="G1742" s="176"/>
      <c r="H1742" s="74">
        <f t="shared" si="58"/>
        <v>0</v>
      </c>
      <c r="I1742" s="74">
        <f t="shared" si="57"/>
        <v>0</v>
      </c>
      <c r="J1742" s="74">
        <f t="shared" si="57"/>
        <v>0</v>
      </c>
    </row>
    <row r="1743" spans="1:10">
      <c r="A1743" s="183"/>
      <c r="B1743" s="184"/>
      <c r="C1743" s="185"/>
      <c r="D1743" s="21"/>
      <c r="E1743" s="71" t="str">
        <f>IF(D1743&gt;0,IF((LEFT(D1743,2)=LEFT(Data!C$4,2)),"Intra","Inter"),"")</f>
        <v/>
      </c>
      <c r="F1743" s="23"/>
      <c r="G1743" s="176"/>
      <c r="H1743" s="74">
        <f t="shared" si="58"/>
        <v>0</v>
      </c>
      <c r="I1743" s="74">
        <f t="shared" si="57"/>
        <v>0</v>
      </c>
      <c r="J1743" s="74">
        <f t="shared" si="57"/>
        <v>0</v>
      </c>
    </row>
    <row r="1744" spans="1:10">
      <c r="A1744" s="183"/>
      <c r="B1744" s="184"/>
      <c r="C1744" s="185"/>
      <c r="D1744" s="21"/>
      <c r="E1744" s="71" t="str">
        <f>IF(D1744&gt;0,IF((LEFT(D1744,2)=LEFT(Data!C$4,2)),"Intra","Inter"),"")</f>
        <v/>
      </c>
      <c r="F1744" s="23"/>
      <c r="G1744" s="176"/>
      <c r="H1744" s="74">
        <f t="shared" si="58"/>
        <v>0</v>
      </c>
      <c r="I1744" s="74">
        <f t="shared" si="57"/>
        <v>0</v>
      </c>
      <c r="J1744" s="74">
        <f t="shared" si="57"/>
        <v>0</v>
      </c>
    </row>
    <row r="1745" spans="1:10">
      <c r="A1745" s="183"/>
      <c r="B1745" s="184"/>
      <c r="C1745" s="185"/>
      <c r="D1745" s="21"/>
      <c r="E1745" s="71" t="str">
        <f>IF(D1745&gt;0,IF((LEFT(D1745,2)=LEFT(Data!C$4,2)),"Intra","Inter"),"")</f>
        <v/>
      </c>
      <c r="F1745" s="23"/>
      <c r="G1745" s="176"/>
      <c r="H1745" s="74">
        <f t="shared" si="58"/>
        <v>0</v>
      </c>
      <c r="I1745" s="74">
        <f t="shared" si="57"/>
        <v>0</v>
      </c>
      <c r="J1745" s="74">
        <f t="shared" si="57"/>
        <v>0</v>
      </c>
    </row>
    <row r="1746" spans="1:10">
      <c r="A1746" s="183"/>
      <c r="B1746" s="184"/>
      <c r="C1746" s="185"/>
      <c r="D1746" s="21"/>
      <c r="E1746" s="71" t="str">
        <f>IF(D1746&gt;0,IF((LEFT(D1746,2)=LEFT(Data!C$4,2)),"Intra","Inter"),"")</f>
        <v/>
      </c>
      <c r="F1746" s="23"/>
      <c r="G1746" s="176"/>
      <c r="H1746" s="74">
        <f t="shared" si="58"/>
        <v>0</v>
      </c>
      <c r="I1746" s="74">
        <f t="shared" si="57"/>
        <v>0</v>
      </c>
      <c r="J1746" s="74">
        <f t="shared" si="57"/>
        <v>0</v>
      </c>
    </row>
    <row r="1747" spans="1:10">
      <c r="A1747" s="183"/>
      <c r="B1747" s="184"/>
      <c r="C1747" s="185"/>
      <c r="D1747" s="21"/>
      <c r="E1747" s="71" t="str">
        <f>IF(D1747&gt;0,IF((LEFT(D1747,2)=LEFT(Data!C$4,2)),"Intra","Inter"),"")</f>
        <v/>
      </c>
      <c r="F1747" s="23"/>
      <c r="G1747" s="176"/>
      <c r="H1747" s="74">
        <f t="shared" si="58"/>
        <v>0</v>
      </c>
      <c r="I1747" s="74">
        <f t="shared" si="57"/>
        <v>0</v>
      </c>
      <c r="J1747" s="74">
        <f t="shared" si="57"/>
        <v>0</v>
      </c>
    </row>
    <row r="1748" spans="1:10">
      <c r="A1748" s="183"/>
      <c r="B1748" s="184"/>
      <c r="C1748" s="185"/>
      <c r="D1748" s="21"/>
      <c r="E1748" s="71" t="str">
        <f>IF(D1748&gt;0,IF((LEFT(D1748,2)=LEFT(Data!C$4,2)),"Intra","Inter"),"")</f>
        <v/>
      </c>
      <c r="F1748" s="23"/>
      <c r="G1748" s="176"/>
      <c r="H1748" s="74">
        <f t="shared" si="58"/>
        <v>0</v>
      </c>
      <c r="I1748" s="74">
        <f t="shared" si="57"/>
        <v>0</v>
      </c>
      <c r="J1748" s="74">
        <f t="shared" si="57"/>
        <v>0</v>
      </c>
    </row>
    <row r="1749" spans="1:10">
      <c r="A1749" s="183"/>
      <c r="B1749" s="184"/>
      <c r="C1749" s="185"/>
      <c r="D1749" s="21"/>
      <c r="E1749" s="71" t="str">
        <f>IF(D1749&gt;0,IF((LEFT(D1749,2)=LEFT(Data!C$4,2)),"Intra","Inter"),"")</f>
        <v/>
      </c>
      <c r="F1749" s="23"/>
      <c r="G1749" s="176"/>
      <c r="H1749" s="74">
        <f t="shared" si="58"/>
        <v>0</v>
      </c>
      <c r="I1749" s="74">
        <f t="shared" si="57"/>
        <v>0</v>
      </c>
      <c r="J1749" s="74">
        <f t="shared" si="57"/>
        <v>0</v>
      </c>
    </row>
    <row r="1750" spans="1:10">
      <c r="A1750" s="183"/>
      <c r="B1750" s="184"/>
      <c r="C1750" s="185"/>
      <c r="D1750" s="21"/>
      <c r="E1750" s="71" t="str">
        <f>IF(D1750&gt;0,IF((LEFT(D1750,2)=LEFT(Data!C$4,2)),"Intra","Inter"),"")</f>
        <v/>
      </c>
      <c r="F1750" s="23"/>
      <c r="G1750" s="176"/>
      <c r="H1750" s="74">
        <f t="shared" si="58"/>
        <v>0</v>
      </c>
      <c r="I1750" s="74">
        <f t="shared" si="57"/>
        <v>0</v>
      </c>
      <c r="J1750" s="74">
        <f t="shared" si="57"/>
        <v>0</v>
      </c>
    </row>
    <row r="1751" spans="1:10">
      <c r="A1751" s="183"/>
      <c r="B1751" s="184"/>
      <c r="C1751" s="185"/>
      <c r="D1751" s="21"/>
      <c r="E1751" s="71" t="str">
        <f>IF(D1751&gt;0,IF((LEFT(D1751,2)=LEFT(Data!C$4,2)),"Intra","Inter"),"")</f>
        <v/>
      </c>
      <c r="F1751" s="23"/>
      <c r="G1751" s="176"/>
      <c r="H1751" s="74">
        <f t="shared" si="58"/>
        <v>0</v>
      </c>
      <c r="I1751" s="74">
        <f t="shared" si="57"/>
        <v>0</v>
      </c>
      <c r="J1751" s="74">
        <f t="shared" si="57"/>
        <v>0</v>
      </c>
    </row>
    <row r="1752" spans="1:10">
      <c r="A1752" s="183"/>
      <c r="B1752" s="184"/>
      <c r="C1752" s="185"/>
      <c r="D1752" s="21"/>
      <c r="E1752" s="71" t="str">
        <f>IF(D1752&gt;0,IF((LEFT(D1752,2)=LEFT(Data!C$4,2)),"Intra","Inter"),"")</f>
        <v/>
      </c>
      <c r="F1752" s="23"/>
      <c r="G1752" s="176"/>
      <c r="H1752" s="74">
        <f t="shared" si="58"/>
        <v>0</v>
      </c>
      <c r="I1752" s="74">
        <f t="shared" si="57"/>
        <v>0</v>
      </c>
      <c r="J1752" s="74">
        <f t="shared" si="57"/>
        <v>0</v>
      </c>
    </row>
    <row r="1753" spans="1:10">
      <c r="A1753" s="183"/>
      <c r="B1753" s="184"/>
      <c r="C1753" s="185"/>
      <c r="D1753" s="21"/>
      <c r="E1753" s="71" t="str">
        <f>IF(D1753&gt;0,IF((LEFT(D1753,2)=LEFT(Data!C$4,2)),"Intra","Inter"),"")</f>
        <v/>
      </c>
      <c r="F1753" s="23"/>
      <c r="G1753" s="176"/>
      <c r="H1753" s="74">
        <f t="shared" si="58"/>
        <v>0</v>
      </c>
      <c r="I1753" s="74">
        <f t="shared" si="57"/>
        <v>0</v>
      </c>
      <c r="J1753" s="74">
        <f t="shared" si="57"/>
        <v>0</v>
      </c>
    </row>
    <row r="1754" spans="1:10">
      <c r="A1754" s="183"/>
      <c r="B1754" s="184"/>
      <c r="C1754" s="185"/>
      <c r="D1754" s="21"/>
      <c r="E1754" s="71" t="str">
        <f>IF(D1754&gt;0,IF((LEFT(D1754,2)=LEFT(Data!C$4,2)),"Intra","Inter"),"")</f>
        <v/>
      </c>
      <c r="F1754" s="23"/>
      <c r="G1754" s="176"/>
      <c r="H1754" s="74">
        <f t="shared" si="58"/>
        <v>0</v>
      </c>
      <c r="I1754" s="74">
        <f t="shared" si="57"/>
        <v>0</v>
      </c>
      <c r="J1754" s="74">
        <f t="shared" si="57"/>
        <v>0</v>
      </c>
    </row>
    <row r="1755" spans="1:10">
      <c r="A1755" s="183"/>
      <c r="B1755" s="184"/>
      <c r="C1755" s="185"/>
      <c r="D1755" s="21"/>
      <c r="E1755" s="71" t="str">
        <f>IF(D1755&gt;0,IF((LEFT(D1755,2)=LEFT(Data!C$4,2)),"Intra","Inter"),"")</f>
        <v/>
      </c>
      <c r="F1755" s="23"/>
      <c r="G1755" s="176"/>
      <c r="H1755" s="74">
        <f t="shared" si="58"/>
        <v>0</v>
      </c>
      <c r="I1755" s="74">
        <f t="shared" si="57"/>
        <v>0</v>
      </c>
      <c r="J1755" s="74">
        <f t="shared" si="57"/>
        <v>0</v>
      </c>
    </row>
    <row r="1756" spans="1:10">
      <c r="A1756" s="183"/>
      <c r="B1756" s="184"/>
      <c r="C1756" s="185"/>
      <c r="D1756" s="21"/>
      <c r="E1756" s="71" t="str">
        <f>IF(D1756&gt;0,IF((LEFT(D1756,2)=LEFT(Data!C$4,2)),"Intra","Inter"),"")</f>
        <v/>
      </c>
      <c r="F1756" s="23"/>
      <c r="G1756" s="176"/>
      <c r="H1756" s="74">
        <f t="shared" si="58"/>
        <v>0</v>
      </c>
      <c r="I1756" s="74">
        <f t="shared" si="57"/>
        <v>0</v>
      </c>
      <c r="J1756" s="74">
        <f t="shared" si="57"/>
        <v>0</v>
      </c>
    </row>
    <row r="1757" spans="1:10">
      <c r="A1757" s="183"/>
      <c r="B1757" s="184"/>
      <c r="C1757" s="185"/>
      <c r="D1757" s="21"/>
      <c r="E1757" s="71" t="str">
        <f>IF(D1757&gt;0,IF((LEFT(D1757,2)=LEFT(Data!C$4,2)),"Intra","Inter"),"")</f>
        <v/>
      </c>
      <c r="F1757" s="23"/>
      <c r="G1757" s="176"/>
      <c r="H1757" s="74">
        <f t="shared" si="58"/>
        <v>0</v>
      </c>
      <c r="I1757" s="74">
        <f t="shared" si="57"/>
        <v>0</v>
      </c>
      <c r="J1757" s="74">
        <f t="shared" si="57"/>
        <v>0</v>
      </c>
    </row>
    <row r="1758" spans="1:10">
      <c r="A1758" s="183"/>
      <c r="B1758" s="184"/>
      <c r="C1758" s="185"/>
      <c r="D1758" s="21"/>
      <c r="E1758" s="71" t="str">
        <f>IF(D1758&gt;0,IF((LEFT(D1758,2)=LEFT(Data!C$4,2)),"Intra","Inter"),"")</f>
        <v/>
      </c>
      <c r="F1758" s="23"/>
      <c r="G1758" s="176"/>
      <c r="H1758" s="74">
        <f t="shared" si="58"/>
        <v>0</v>
      </c>
      <c r="I1758" s="74">
        <f t="shared" si="57"/>
        <v>0</v>
      </c>
      <c r="J1758" s="74">
        <f t="shared" si="57"/>
        <v>0</v>
      </c>
    </row>
    <row r="1759" spans="1:10">
      <c r="A1759" s="183"/>
      <c r="B1759" s="184"/>
      <c r="C1759" s="185"/>
      <c r="D1759" s="21"/>
      <c r="E1759" s="71" t="str">
        <f>IF(D1759&gt;0,IF((LEFT(D1759,2)=LEFT(Data!C$4,2)),"Intra","Inter"),"")</f>
        <v/>
      </c>
      <c r="F1759" s="23"/>
      <c r="G1759" s="176"/>
      <c r="H1759" s="74">
        <f t="shared" si="58"/>
        <v>0</v>
      </c>
      <c r="I1759" s="74">
        <f t="shared" si="57"/>
        <v>0</v>
      </c>
      <c r="J1759" s="74">
        <f t="shared" si="57"/>
        <v>0</v>
      </c>
    </row>
    <row r="1760" spans="1:10">
      <c r="A1760" s="183"/>
      <c r="B1760" s="184"/>
      <c r="C1760" s="185"/>
      <c r="D1760" s="21"/>
      <c r="E1760" s="71" t="str">
        <f>IF(D1760&gt;0,IF((LEFT(D1760,2)=LEFT(Data!C$4,2)),"Intra","Inter"),"")</f>
        <v/>
      </c>
      <c r="F1760" s="23"/>
      <c r="G1760" s="176"/>
      <c r="H1760" s="74">
        <f t="shared" si="58"/>
        <v>0</v>
      </c>
      <c r="I1760" s="74">
        <f t="shared" si="57"/>
        <v>0</v>
      </c>
      <c r="J1760" s="74">
        <f t="shared" si="57"/>
        <v>0</v>
      </c>
    </row>
    <row r="1761" spans="1:10">
      <c r="A1761" s="183"/>
      <c r="B1761" s="184"/>
      <c r="C1761" s="185"/>
      <c r="D1761" s="21"/>
      <c r="E1761" s="71" t="str">
        <f>IF(D1761&gt;0,IF((LEFT(D1761,2)=LEFT(Data!C$4,2)),"Intra","Inter"),"")</f>
        <v/>
      </c>
      <c r="F1761" s="23"/>
      <c r="G1761" s="176"/>
      <c r="H1761" s="74">
        <f t="shared" si="58"/>
        <v>0</v>
      </c>
      <c r="I1761" s="74">
        <f t="shared" si="57"/>
        <v>0</v>
      </c>
      <c r="J1761" s="74">
        <f t="shared" si="57"/>
        <v>0</v>
      </c>
    </row>
    <row r="1762" spans="1:10">
      <c r="A1762" s="183"/>
      <c r="B1762" s="184"/>
      <c r="C1762" s="185"/>
      <c r="D1762" s="21"/>
      <c r="E1762" s="71" t="str">
        <f>IF(D1762&gt;0,IF((LEFT(D1762,2)=LEFT(Data!C$4,2)),"Intra","Inter"),"")</f>
        <v/>
      </c>
      <c r="F1762" s="23"/>
      <c r="G1762" s="176"/>
      <c r="H1762" s="74">
        <f t="shared" si="58"/>
        <v>0</v>
      </c>
      <c r="I1762" s="74">
        <f t="shared" si="57"/>
        <v>0</v>
      </c>
      <c r="J1762" s="74">
        <f t="shared" si="57"/>
        <v>0</v>
      </c>
    </row>
    <row r="1763" spans="1:10">
      <c r="A1763" s="183"/>
      <c r="B1763" s="184"/>
      <c r="C1763" s="185"/>
      <c r="D1763" s="21"/>
      <c r="E1763" s="71" t="str">
        <f>IF(D1763&gt;0,IF((LEFT(D1763,2)=LEFT(Data!C$4,2)),"Intra","Inter"),"")</f>
        <v/>
      </c>
      <c r="F1763" s="23"/>
      <c r="G1763" s="176"/>
      <c r="H1763" s="74">
        <f t="shared" si="58"/>
        <v>0</v>
      </c>
      <c r="I1763" s="74">
        <f t="shared" si="57"/>
        <v>0</v>
      </c>
      <c r="J1763" s="74">
        <f t="shared" si="57"/>
        <v>0</v>
      </c>
    </row>
    <row r="1764" spans="1:10">
      <c r="A1764" s="183"/>
      <c r="B1764" s="184"/>
      <c r="C1764" s="185"/>
      <c r="D1764" s="21"/>
      <c r="E1764" s="71" t="str">
        <f>IF(D1764&gt;0,IF((LEFT(D1764,2)=LEFT(Data!C$4,2)),"Intra","Inter"),"")</f>
        <v/>
      </c>
      <c r="F1764" s="23"/>
      <c r="G1764" s="176"/>
      <c r="H1764" s="74">
        <f t="shared" si="58"/>
        <v>0</v>
      </c>
      <c r="I1764" s="74">
        <f t="shared" si="57"/>
        <v>0</v>
      </c>
      <c r="J1764" s="74">
        <f t="shared" si="57"/>
        <v>0</v>
      </c>
    </row>
    <row r="1765" spans="1:10">
      <c r="A1765" s="183"/>
      <c r="B1765" s="184"/>
      <c r="C1765" s="185"/>
      <c r="D1765" s="21"/>
      <c r="E1765" s="71" t="str">
        <f>IF(D1765&gt;0,IF((LEFT(D1765,2)=LEFT(Data!C$4,2)),"Intra","Inter"),"")</f>
        <v/>
      </c>
      <c r="F1765" s="23"/>
      <c r="G1765" s="176"/>
      <c r="H1765" s="74">
        <f t="shared" si="58"/>
        <v>0</v>
      </c>
      <c r="I1765" s="74">
        <f t="shared" si="57"/>
        <v>0</v>
      </c>
      <c r="J1765" s="74">
        <f t="shared" si="57"/>
        <v>0</v>
      </c>
    </row>
    <row r="1766" spans="1:10">
      <c r="A1766" s="183"/>
      <c r="B1766" s="184"/>
      <c r="C1766" s="185"/>
      <c r="D1766" s="21"/>
      <c r="E1766" s="71" t="str">
        <f>IF(D1766&gt;0,IF((LEFT(D1766,2)=LEFT(Data!C$4,2)),"Intra","Inter"),"")</f>
        <v/>
      </c>
      <c r="F1766" s="23"/>
      <c r="G1766" s="176"/>
      <c r="H1766" s="74">
        <f t="shared" si="58"/>
        <v>0</v>
      </c>
      <c r="I1766" s="74">
        <f t="shared" si="57"/>
        <v>0</v>
      </c>
      <c r="J1766" s="74">
        <f t="shared" si="57"/>
        <v>0</v>
      </c>
    </row>
    <row r="1767" spans="1:10">
      <c r="A1767" s="183"/>
      <c r="B1767" s="184"/>
      <c r="C1767" s="185"/>
      <c r="D1767" s="21"/>
      <c r="E1767" s="71" t="str">
        <f>IF(D1767&gt;0,IF((LEFT(D1767,2)=LEFT(Data!C$4,2)),"Intra","Inter"),"")</f>
        <v/>
      </c>
      <c r="F1767" s="23"/>
      <c r="G1767" s="176"/>
      <c r="H1767" s="74">
        <f t="shared" si="58"/>
        <v>0</v>
      </c>
      <c r="I1767" s="74">
        <f t="shared" si="57"/>
        <v>0</v>
      </c>
      <c r="J1767" s="74">
        <f t="shared" si="57"/>
        <v>0</v>
      </c>
    </row>
    <row r="1768" spans="1:10">
      <c r="A1768" s="183"/>
      <c r="B1768" s="184"/>
      <c r="C1768" s="185"/>
      <c r="D1768" s="21"/>
      <c r="E1768" s="71" t="str">
        <f>IF(D1768&gt;0,IF((LEFT(D1768,2)=LEFT(Data!C$4,2)),"Intra","Inter"),"")</f>
        <v/>
      </c>
      <c r="F1768" s="23"/>
      <c r="G1768" s="176"/>
      <c r="H1768" s="74">
        <f t="shared" si="58"/>
        <v>0</v>
      </c>
      <c r="I1768" s="74">
        <f t="shared" si="57"/>
        <v>0</v>
      </c>
      <c r="J1768" s="74">
        <f t="shared" si="57"/>
        <v>0</v>
      </c>
    </row>
    <row r="1769" spans="1:10">
      <c r="A1769" s="183"/>
      <c r="B1769" s="184"/>
      <c r="C1769" s="185"/>
      <c r="D1769" s="21"/>
      <c r="E1769" s="71" t="str">
        <f>IF(D1769&gt;0,IF((LEFT(D1769,2)=LEFT(Data!C$4,2)),"Intra","Inter"),"")</f>
        <v/>
      </c>
      <c r="F1769" s="23"/>
      <c r="G1769" s="176"/>
      <c r="H1769" s="74">
        <f t="shared" si="58"/>
        <v>0</v>
      </c>
      <c r="I1769" s="74">
        <f t="shared" si="57"/>
        <v>0</v>
      </c>
      <c r="J1769" s="74">
        <f t="shared" si="57"/>
        <v>0</v>
      </c>
    </row>
    <row r="1770" spans="1:10">
      <c r="A1770" s="183"/>
      <c r="B1770" s="184"/>
      <c r="C1770" s="185"/>
      <c r="D1770" s="21"/>
      <c r="E1770" s="71" t="str">
        <f>IF(D1770&gt;0,IF((LEFT(D1770,2)=LEFT(Data!C$4,2)),"Intra","Inter"),"")</f>
        <v/>
      </c>
      <c r="F1770" s="23"/>
      <c r="G1770" s="176"/>
      <c r="H1770" s="74">
        <f t="shared" si="58"/>
        <v>0</v>
      </c>
      <c r="I1770" s="74">
        <f t="shared" si="57"/>
        <v>0</v>
      </c>
      <c r="J1770" s="74">
        <f t="shared" si="57"/>
        <v>0</v>
      </c>
    </row>
    <row r="1771" spans="1:10">
      <c r="A1771" s="183"/>
      <c r="B1771" s="184"/>
      <c r="C1771" s="185"/>
      <c r="D1771" s="21"/>
      <c r="E1771" s="71" t="str">
        <f>IF(D1771&gt;0,IF((LEFT(D1771,2)=LEFT(Data!C$4,2)),"Intra","Inter"),"")</f>
        <v/>
      </c>
      <c r="F1771" s="23"/>
      <c r="G1771" s="176"/>
      <c r="H1771" s="74">
        <f t="shared" si="58"/>
        <v>0</v>
      </c>
      <c r="I1771" s="74">
        <f t="shared" si="57"/>
        <v>0</v>
      </c>
      <c r="J1771" s="74">
        <f t="shared" si="57"/>
        <v>0</v>
      </c>
    </row>
    <row r="1772" spans="1:10">
      <c r="A1772" s="183"/>
      <c r="B1772" s="184"/>
      <c r="C1772" s="185"/>
      <c r="D1772" s="21"/>
      <c r="E1772" s="71" t="str">
        <f>IF(D1772&gt;0,IF((LEFT(D1772,2)=LEFT(Data!C$4,2)),"Intra","Inter"),"")</f>
        <v/>
      </c>
      <c r="F1772" s="23"/>
      <c r="G1772" s="176"/>
      <c r="H1772" s="74">
        <f t="shared" si="58"/>
        <v>0</v>
      </c>
      <c r="I1772" s="74">
        <f t="shared" si="57"/>
        <v>0</v>
      </c>
      <c r="J1772" s="74">
        <f t="shared" si="57"/>
        <v>0</v>
      </c>
    </row>
    <row r="1773" spans="1:10">
      <c r="A1773" s="183"/>
      <c r="B1773" s="184"/>
      <c r="C1773" s="185"/>
      <c r="D1773" s="21"/>
      <c r="E1773" s="71" t="str">
        <f>IF(D1773&gt;0,IF((LEFT(D1773,2)=LEFT(Data!C$4,2)),"Intra","Inter"),"")</f>
        <v/>
      </c>
      <c r="F1773" s="23"/>
      <c r="G1773" s="176"/>
      <c r="H1773" s="74">
        <f t="shared" si="58"/>
        <v>0</v>
      </c>
      <c r="I1773" s="74">
        <f t="shared" si="57"/>
        <v>0</v>
      </c>
      <c r="J1773" s="74">
        <f t="shared" si="57"/>
        <v>0</v>
      </c>
    </row>
    <row r="1774" spans="1:10">
      <c r="A1774" s="183"/>
      <c r="B1774" s="184"/>
      <c r="C1774" s="185"/>
      <c r="D1774" s="21"/>
      <c r="E1774" s="71" t="str">
        <f>IF(D1774&gt;0,IF((LEFT(D1774,2)=LEFT(Data!C$4,2)),"Intra","Inter"),"")</f>
        <v/>
      </c>
      <c r="F1774" s="23"/>
      <c r="G1774" s="176"/>
      <c r="H1774" s="74">
        <f t="shared" si="58"/>
        <v>0</v>
      </c>
      <c r="I1774" s="74">
        <f t="shared" si="57"/>
        <v>0</v>
      </c>
      <c r="J1774" s="74">
        <f t="shared" si="57"/>
        <v>0</v>
      </c>
    </row>
    <row r="1775" spans="1:10">
      <c r="A1775" s="183"/>
      <c r="B1775" s="184"/>
      <c r="C1775" s="185"/>
      <c r="D1775" s="21"/>
      <c r="E1775" s="71" t="str">
        <f>IF(D1775&gt;0,IF((LEFT(D1775,2)=LEFT(Data!C$4,2)),"Intra","Inter"),"")</f>
        <v/>
      </c>
      <c r="F1775" s="23"/>
      <c r="G1775" s="176"/>
      <c r="H1775" s="74">
        <f t="shared" si="58"/>
        <v>0</v>
      </c>
      <c r="I1775" s="74">
        <f t="shared" si="57"/>
        <v>0</v>
      </c>
      <c r="J1775" s="74">
        <f t="shared" si="57"/>
        <v>0</v>
      </c>
    </row>
    <row r="1776" spans="1:10">
      <c r="A1776" s="183"/>
      <c r="B1776" s="184"/>
      <c r="C1776" s="185"/>
      <c r="D1776" s="21"/>
      <c r="E1776" s="71" t="str">
        <f>IF(D1776&gt;0,IF((LEFT(D1776,2)=LEFT(Data!C$4,2)),"Intra","Inter"),"")</f>
        <v/>
      </c>
      <c r="F1776" s="23"/>
      <c r="G1776" s="176"/>
      <c r="H1776" s="74">
        <f t="shared" si="58"/>
        <v>0</v>
      </c>
      <c r="I1776" s="74">
        <f t="shared" si="57"/>
        <v>0</v>
      </c>
      <c r="J1776" s="74">
        <f t="shared" si="57"/>
        <v>0</v>
      </c>
    </row>
    <row r="1777" spans="1:10">
      <c r="A1777" s="183"/>
      <c r="B1777" s="184"/>
      <c r="C1777" s="185"/>
      <c r="D1777" s="21"/>
      <c r="E1777" s="71" t="str">
        <f>IF(D1777&gt;0,IF((LEFT(D1777,2)=LEFT(Data!C$4,2)),"Intra","Inter"),"")</f>
        <v/>
      </c>
      <c r="F1777" s="23"/>
      <c r="G1777" s="176"/>
      <c r="H1777" s="74">
        <f t="shared" si="58"/>
        <v>0</v>
      </c>
      <c r="I1777" s="74">
        <f t="shared" si="57"/>
        <v>0</v>
      </c>
      <c r="J1777" s="74">
        <f t="shared" si="57"/>
        <v>0</v>
      </c>
    </row>
    <row r="1778" spans="1:10">
      <c r="A1778" s="183"/>
      <c r="B1778" s="184"/>
      <c r="C1778" s="185"/>
      <c r="D1778" s="21"/>
      <c r="E1778" s="71" t="str">
        <f>IF(D1778&gt;0,IF((LEFT(D1778,2)=LEFT(Data!C$4,2)),"Intra","Inter"),"")</f>
        <v/>
      </c>
      <c r="F1778" s="23"/>
      <c r="G1778" s="176"/>
      <c r="H1778" s="74">
        <f t="shared" si="58"/>
        <v>0</v>
      </c>
      <c r="I1778" s="74">
        <f t="shared" si="57"/>
        <v>0</v>
      </c>
      <c r="J1778" s="74">
        <f t="shared" si="57"/>
        <v>0</v>
      </c>
    </row>
    <row r="1779" spans="1:10">
      <c r="A1779" s="183"/>
      <c r="B1779" s="184"/>
      <c r="C1779" s="185"/>
      <c r="D1779" s="21"/>
      <c r="E1779" s="71" t="str">
        <f>IF(D1779&gt;0,IF((LEFT(D1779,2)=LEFT(Data!C$4,2)),"Intra","Inter"),"")</f>
        <v/>
      </c>
      <c r="F1779" s="23"/>
      <c r="G1779" s="176"/>
      <c r="H1779" s="74">
        <f t="shared" si="58"/>
        <v>0</v>
      </c>
      <c r="I1779" s="74">
        <f t="shared" si="57"/>
        <v>0</v>
      </c>
      <c r="J1779" s="74">
        <f t="shared" si="57"/>
        <v>0</v>
      </c>
    </row>
    <row r="1780" spans="1:10">
      <c r="A1780" s="183"/>
      <c r="B1780" s="184"/>
      <c r="C1780" s="185"/>
      <c r="D1780" s="21"/>
      <c r="E1780" s="71" t="str">
        <f>IF(D1780&gt;0,IF((LEFT(D1780,2)=LEFT(Data!C$4,2)),"Intra","Inter"),"")</f>
        <v/>
      </c>
      <c r="F1780" s="23"/>
      <c r="G1780" s="176"/>
      <c r="H1780" s="74">
        <f t="shared" si="58"/>
        <v>0</v>
      </c>
      <c r="I1780" s="74">
        <f t="shared" ref="I1780:J1843" si="59">IF($E1780="intra",IF($F1780&lt;&gt;"Exempt",IF($F1780&lt;&gt;"Non GST",($G1780*($F1780/2)),(0)),(0)),(0))</f>
        <v>0</v>
      </c>
      <c r="J1780" s="74">
        <f t="shared" si="59"/>
        <v>0</v>
      </c>
    </row>
    <row r="1781" spans="1:10">
      <c r="A1781" s="183"/>
      <c r="B1781" s="184"/>
      <c r="C1781" s="185"/>
      <c r="D1781" s="21"/>
      <c r="E1781" s="71" t="str">
        <f>IF(D1781&gt;0,IF((LEFT(D1781,2)=LEFT(Data!C$4,2)),"Intra","Inter"),"")</f>
        <v/>
      </c>
      <c r="F1781" s="23"/>
      <c r="G1781" s="176"/>
      <c r="H1781" s="74">
        <f t="shared" si="58"/>
        <v>0</v>
      </c>
      <c r="I1781" s="74">
        <f t="shared" si="59"/>
        <v>0</v>
      </c>
      <c r="J1781" s="74">
        <f t="shared" si="59"/>
        <v>0</v>
      </c>
    </row>
    <row r="1782" spans="1:10">
      <c r="A1782" s="183"/>
      <c r="B1782" s="184"/>
      <c r="C1782" s="185"/>
      <c r="D1782" s="21"/>
      <c r="E1782" s="71" t="str">
        <f>IF(D1782&gt;0,IF((LEFT(D1782,2)=LEFT(Data!C$4,2)),"Intra","Inter"),"")</f>
        <v/>
      </c>
      <c r="F1782" s="23"/>
      <c r="G1782" s="176"/>
      <c r="H1782" s="74">
        <f t="shared" si="58"/>
        <v>0</v>
      </c>
      <c r="I1782" s="74">
        <f t="shared" si="59"/>
        <v>0</v>
      </c>
      <c r="J1782" s="74">
        <f t="shared" si="59"/>
        <v>0</v>
      </c>
    </row>
    <row r="1783" spans="1:10">
      <c r="A1783" s="183"/>
      <c r="B1783" s="184"/>
      <c r="C1783" s="185"/>
      <c r="D1783" s="21"/>
      <c r="E1783" s="71" t="str">
        <f>IF(D1783&gt;0,IF((LEFT(D1783,2)=LEFT(Data!C$4,2)),"Intra","Inter"),"")</f>
        <v/>
      </c>
      <c r="F1783" s="23"/>
      <c r="G1783" s="176"/>
      <c r="H1783" s="74">
        <f t="shared" si="58"/>
        <v>0</v>
      </c>
      <c r="I1783" s="74">
        <f t="shared" si="59"/>
        <v>0</v>
      </c>
      <c r="J1783" s="74">
        <f t="shared" si="59"/>
        <v>0</v>
      </c>
    </row>
    <row r="1784" spans="1:10">
      <c r="A1784" s="183"/>
      <c r="B1784" s="184"/>
      <c r="C1784" s="185"/>
      <c r="D1784" s="21"/>
      <c r="E1784" s="71" t="str">
        <f>IF(D1784&gt;0,IF((LEFT(D1784,2)=LEFT(Data!C$4,2)),"Intra","Inter"),"")</f>
        <v/>
      </c>
      <c r="F1784" s="23"/>
      <c r="G1784" s="176"/>
      <c r="H1784" s="74">
        <f t="shared" si="58"/>
        <v>0</v>
      </c>
      <c r="I1784" s="74">
        <f t="shared" si="59"/>
        <v>0</v>
      </c>
      <c r="J1784" s="74">
        <f t="shared" si="59"/>
        <v>0</v>
      </c>
    </row>
    <row r="1785" spans="1:10">
      <c r="A1785" s="183"/>
      <c r="B1785" s="184"/>
      <c r="C1785" s="185"/>
      <c r="D1785" s="21"/>
      <c r="E1785" s="71" t="str">
        <f>IF(D1785&gt;0,IF((LEFT(D1785,2)=LEFT(Data!C$4,2)),"Intra","Inter"),"")</f>
        <v/>
      </c>
      <c r="F1785" s="23"/>
      <c r="G1785" s="176"/>
      <c r="H1785" s="74">
        <f t="shared" si="58"/>
        <v>0</v>
      </c>
      <c r="I1785" s="74">
        <f t="shared" si="59"/>
        <v>0</v>
      </c>
      <c r="J1785" s="74">
        <f t="shared" si="59"/>
        <v>0</v>
      </c>
    </row>
    <row r="1786" spans="1:10">
      <c r="A1786" s="183"/>
      <c r="B1786" s="184"/>
      <c r="C1786" s="185"/>
      <c r="D1786" s="21"/>
      <c r="E1786" s="71" t="str">
        <f>IF(D1786&gt;0,IF((LEFT(D1786,2)=LEFT(Data!C$4,2)),"Intra","Inter"),"")</f>
        <v/>
      </c>
      <c r="F1786" s="23"/>
      <c r="G1786" s="176"/>
      <c r="H1786" s="74">
        <f t="shared" si="58"/>
        <v>0</v>
      </c>
      <c r="I1786" s="74">
        <f t="shared" si="59"/>
        <v>0</v>
      </c>
      <c r="J1786" s="74">
        <f t="shared" si="59"/>
        <v>0</v>
      </c>
    </row>
    <row r="1787" spans="1:10">
      <c r="A1787" s="183"/>
      <c r="B1787" s="184"/>
      <c r="C1787" s="185"/>
      <c r="D1787" s="21"/>
      <c r="E1787" s="71" t="str">
        <f>IF(D1787&gt;0,IF((LEFT(D1787,2)=LEFT(Data!C$4,2)),"Intra","Inter"),"")</f>
        <v/>
      </c>
      <c r="F1787" s="23"/>
      <c r="G1787" s="176"/>
      <c r="H1787" s="74">
        <f t="shared" si="58"/>
        <v>0</v>
      </c>
      <c r="I1787" s="74">
        <f t="shared" si="59"/>
        <v>0</v>
      </c>
      <c r="J1787" s="74">
        <f t="shared" si="59"/>
        <v>0</v>
      </c>
    </row>
    <row r="1788" spans="1:10">
      <c r="A1788" s="183"/>
      <c r="B1788" s="184"/>
      <c r="C1788" s="185"/>
      <c r="D1788" s="21"/>
      <c r="E1788" s="71" t="str">
        <f>IF(D1788&gt;0,IF((LEFT(D1788,2)=LEFT(Data!C$4,2)),"Intra","Inter"),"")</f>
        <v/>
      </c>
      <c r="F1788" s="23"/>
      <c r="G1788" s="176"/>
      <c r="H1788" s="74">
        <f t="shared" si="58"/>
        <v>0</v>
      </c>
      <c r="I1788" s="74">
        <f t="shared" si="59"/>
        <v>0</v>
      </c>
      <c r="J1788" s="74">
        <f t="shared" si="59"/>
        <v>0</v>
      </c>
    </row>
    <row r="1789" spans="1:10">
      <c r="A1789" s="183"/>
      <c r="B1789" s="184"/>
      <c r="C1789" s="185"/>
      <c r="D1789" s="21"/>
      <c r="E1789" s="71" t="str">
        <f>IF(D1789&gt;0,IF((LEFT(D1789,2)=LEFT(Data!C$4,2)),"Intra","Inter"),"")</f>
        <v/>
      </c>
      <c r="F1789" s="23"/>
      <c r="G1789" s="176"/>
      <c r="H1789" s="74">
        <f t="shared" si="58"/>
        <v>0</v>
      </c>
      <c r="I1789" s="74">
        <f t="shared" si="59"/>
        <v>0</v>
      </c>
      <c r="J1789" s="74">
        <f t="shared" si="59"/>
        <v>0</v>
      </c>
    </row>
    <row r="1790" spans="1:10">
      <c r="A1790" s="183"/>
      <c r="B1790" s="184"/>
      <c r="C1790" s="185"/>
      <c r="D1790" s="21"/>
      <c r="E1790" s="71" t="str">
        <f>IF(D1790&gt;0,IF((LEFT(D1790,2)=LEFT(Data!C$4,2)),"Intra","Inter"),"")</f>
        <v/>
      </c>
      <c r="F1790" s="23"/>
      <c r="G1790" s="176"/>
      <c r="H1790" s="74">
        <f t="shared" si="58"/>
        <v>0</v>
      </c>
      <c r="I1790" s="74">
        <f t="shared" si="59"/>
        <v>0</v>
      </c>
      <c r="J1790" s="74">
        <f t="shared" si="59"/>
        <v>0</v>
      </c>
    </row>
    <row r="1791" spans="1:10">
      <c r="A1791" s="183"/>
      <c r="B1791" s="184"/>
      <c r="C1791" s="185"/>
      <c r="D1791" s="21"/>
      <c r="E1791" s="71" t="str">
        <f>IF(D1791&gt;0,IF((LEFT(D1791,2)=LEFT(Data!C$4,2)),"Intra","Inter"),"")</f>
        <v/>
      </c>
      <c r="F1791" s="23"/>
      <c r="G1791" s="176"/>
      <c r="H1791" s="74">
        <f t="shared" si="58"/>
        <v>0</v>
      </c>
      <c r="I1791" s="74">
        <f t="shared" si="59"/>
        <v>0</v>
      </c>
      <c r="J1791" s="74">
        <f t="shared" si="59"/>
        <v>0</v>
      </c>
    </row>
    <row r="1792" spans="1:10">
      <c r="A1792" s="183"/>
      <c r="B1792" s="184"/>
      <c r="C1792" s="185"/>
      <c r="D1792" s="21"/>
      <c r="E1792" s="71" t="str">
        <f>IF(D1792&gt;0,IF((LEFT(D1792,2)=LEFT(Data!C$4,2)),"Intra","Inter"),"")</f>
        <v/>
      </c>
      <c r="F1792" s="23"/>
      <c r="G1792" s="176"/>
      <c r="H1792" s="74">
        <f t="shared" si="58"/>
        <v>0</v>
      </c>
      <c r="I1792" s="74">
        <f t="shared" si="59"/>
        <v>0</v>
      </c>
      <c r="J1792" s="74">
        <f t="shared" si="59"/>
        <v>0</v>
      </c>
    </row>
    <row r="1793" spans="1:10">
      <c r="A1793" s="183"/>
      <c r="B1793" s="184"/>
      <c r="C1793" s="185"/>
      <c r="D1793" s="21"/>
      <c r="E1793" s="71" t="str">
        <f>IF(D1793&gt;0,IF((LEFT(D1793,2)=LEFT(Data!C$4,2)),"Intra","Inter"),"")</f>
        <v/>
      </c>
      <c r="F1793" s="23"/>
      <c r="G1793" s="176"/>
      <c r="H1793" s="74">
        <f t="shared" si="58"/>
        <v>0</v>
      </c>
      <c r="I1793" s="74">
        <f t="shared" si="59"/>
        <v>0</v>
      </c>
      <c r="J1793" s="74">
        <f t="shared" si="59"/>
        <v>0</v>
      </c>
    </row>
    <row r="1794" spans="1:10">
      <c r="A1794" s="183"/>
      <c r="B1794" s="184"/>
      <c r="C1794" s="185"/>
      <c r="D1794" s="21"/>
      <c r="E1794" s="71" t="str">
        <f>IF(D1794&gt;0,IF((LEFT(D1794,2)=LEFT(Data!C$4,2)),"Intra","Inter"),"")</f>
        <v/>
      </c>
      <c r="F1794" s="23"/>
      <c r="G1794" s="176"/>
      <c r="H1794" s="74">
        <f t="shared" si="58"/>
        <v>0</v>
      </c>
      <c r="I1794" s="74">
        <f t="shared" si="59"/>
        <v>0</v>
      </c>
      <c r="J1794" s="74">
        <f t="shared" si="59"/>
        <v>0</v>
      </c>
    </row>
    <row r="1795" spans="1:10">
      <c r="A1795" s="183"/>
      <c r="B1795" s="184"/>
      <c r="C1795" s="185"/>
      <c r="D1795" s="21"/>
      <c r="E1795" s="71" t="str">
        <f>IF(D1795&gt;0,IF((LEFT(D1795,2)=LEFT(Data!C$4,2)),"Intra","Inter"),"")</f>
        <v/>
      </c>
      <c r="F1795" s="23"/>
      <c r="G1795" s="176"/>
      <c r="H1795" s="74">
        <f t="shared" si="58"/>
        <v>0</v>
      </c>
      <c r="I1795" s="74">
        <f t="shared" si="59"/>
        <v>0</v>
      </c>
      <c r="J1795" s="74">
        <f t="shared" si="59"/>
        <v>0</v>
      </c>
    </row>
    <row r="1796" spans="1:10">
      <c r="A1796" s="183"/>
      <c r="B1796" s="184"/>
      <c r="C1796" s="185"/>
      <c r="D1796" s="21"/>
      <c r="E1796" s="71" t="str">
        <f>IF(D1796&gt;0,IF((LEFT(D1796,2)=LEFT(Data!C$4,2)),"Intra","Inter"),"")</f>
        <v/>
      </c>
      <c r="F1796" s="23"/>
      <c r="G1796" s="176"/>
      <c r="H1796" s="74">
        <f t="shared" si="58"/>
        <v>0</v>
      </c>
      <c r="I1796" s="74">
        <f t="shared" si="59"/>
        <v>0</v>
      </c>
      <c r="J1796" s="74">
        <f t="shared" si="59"/>
        <v>0</v>
      </c>
    </row>
    <row r="1797" spans="1:10">
      <c r="A1797" s="183"/>
      <c r="B1797" s="184"/>
      <c r="C1797" s="185"/>
      <c r="D1797" s="21"/>
      <c r="E1797" s="71" t="str">
        <f>IF(D1797&gt;0,IF((LEFT(D1797,2)=LEFT(Data!C$4,2)),"Intra","Inter"),"")</f>
        <v/>
      </c>
      <c r="F1797" s="23"/>
      <c r="G1797" s="176"/>
      <c r="H1797" s="74">
        <f t="shared" si="58"/>
        <v>0</v>
      </c>
      <c r="I1797" s="74">
        <f t="shared" si="59"/>
        <v>0</v>
      </c>
      <c r="J1797" s="74">
        <f t="shared" si="59"/>
        <v>0</v>
      </c>
    </row>
    <row r="1798" spans="1:10">
      <c r="A1798" s="183"/>
      <c r="B1798" s="184"/>
      <c r="C1798" s="185"/>
      <c r="D1798" s="21"/>
      <c r="E1798" s="71" t="str">
        <f>IF(D1798&gt;0,IF((LEFT(D1798,2)=LEFT(Data!C$4,2)),"Intra","Inter"),"")</f>
        <v/>
      </c>
      <c r="F1798" s="23"/>
      <c r="G1798" s="176"/>
      <c r="H1798" s="74">
        <f t="shared" si="58"/>
        <v>0</v>
      </c>
      <c r="I1798" s="74">
        <f t="shared" si="59"/>
        <v>0</v>
      </c>
      <c r="J1798" s="74">
        <f t="shared" si="59"/>
        <v>0</v>
      </c>
    </row>
    <row r="1799" spans="1:10">
      <c r="A1799" s="183"/>
      <c r="B1799" s="184"/>
      <c r="C1799" s="185"/>
      <c r="D1799" s="21"/>
      <c r="E1799" s="71" t="str">
        <f>IF(D1799&gt;0,IF((LEFT(D1799,2)=LEFT(Data!C$4,2)),"Intra","Inter"),"")</f>
        <v/>
      </c>
      <c r="F1799" s="23"/>
      <c r="G1799" s="176"/>
      <c r="H1799" s="74">
        <f t="shared" si="58"/>
        <v>0</v>
      </c>
      <c r="I1799" s="74">
        <f t="shared" si="59"/>
        <v>0</v>
      </c>
      <c r="J1799" s="74">
        <f t="shared" si="59"/>
        <v>0</v>
      </c>
    </row>
    <row r="1800" spans="1:10">
      <c r="A1800" s="183"/>
      <c r="B1800" s="184"/>
      <c r="C1800" s="185"/>
      <c r="D1800" s="21"/>
      <c r="E1800" s="71" t="str">
        <f>IF(D1800&gt;0,IF((LEFT(D1800,2)=LEFT(Data!C$4,2)),"Intra","Inter"),"")</f>
        <v/>
      </c>
      <c r="F1800" s="23"/>
      <c r="G1800" s="176"/>
      <c r="H1800" s="74">
        <f t="shared" si="58"/>
        <v>0</v>
      </c>
      <c r="I1800" s="74">
        <f t="shared" si="59"/>
        <v>0</v>
      </c>
      <c r="J1800" s="74">
        <f t="shared" si="59"/>
        <v>0</v>
      </c>
    </row>
    <row r="1801" spans="1:10">
      <c r="A1801" s="183"/>
      <c r="B1801" s="184"/>
      <c r="C1801" s="185"/>
      <c r="D1801" s="21"/>
      <c r="E1801" s="71" t="str">
        <f>IF(D1801&gt;0,IF((LEFT(D1801,2)=LEFT(Data!C$4,2)),"Intra","Inter"),"")</f>
        <v/>
      </c>
      <c r="F1801" s="23"/>
      <c r="G1801" s="176"/>
      <c r="H1801" s="74">
        <f t="shared" ref="H1801:H1864" si="60">IF($E1801="inter",IF($F1801&lt;&gt;"Exempt",IF($F1801&lt;&gt;"Non GST",($G1801*($F1801)),(0)),(0)),(0))</f>
        <v>0</v>
      </c>
      <c r="I1801" s="74">
        <f t="shared" si="59"/>
        <v>0</v>
      </c>
      <c r="J1801" s="74">
        <f t="shared" si="59"/>
        <v>0</v>
      </c>
    </row>
    <row r="1802" spans="1:10">
      <c r="A1802" s="183"/>
      <c r="B1802" s="184"/>
      <c r="C1802" s="185"/>
      <c r="D1802" s="21"/>
      <c r="E1802" s="71" t="str">
        <f>IF(D1802&gt;0,IF((LEFT(D1802,2)=LEFT(Data!C$4,2)),"Intra","Inter"),"")</f>
        <v/>
      </c>
      <c r="F1802" s="23"/>
      <c r="G1802" s="176"/>
      <c r="H1802" s="74">
        <f t="shared" si="60"/>
        <v>0</v>
      </c>
      <c r="I1802" s="74">
        <f t="shared" si="59"/>
        <v>0</v>
      </c>
      <c r="J1802" s="74">
        <f t="shared" si="59"/>
        <v>0</v>
      </c>
    </row>
    <row r="1803" spans="1:10">
      <c r="A1803" s="183"/>
      <c r="B1803" s="184"/>
      <c r="C1803" s="185"/>
      <c r="D1803" s="21"/>
      <c r="E1803" s="71" t="str">
        <f>IF(D1803&gt;0,IF((LEFT(D1803,2)=LEFT(Data!C$4,2)),"Intra","Inter"),"")</f>
        <v/>
      </c>
      <c r="F1803" s="23"/>
      <c r="G1803" s="176"/>
      <c r="H1803" s="74">
        <f t="shared" si="60"/>
        <v>0</v>
      </c>
      <c r="I1803" s="74">
        <f t="shared" si="59"/>
        <v>0</v>
      </c>
      <c r="J1803" s="74">
        <f t="shared" si="59"/>
        <v>0</v>
      </c>
    </row>
    <row r="1804" spans="1:10">
      <c r="A1804" s="183"/>
      <c r="B1804" s="184"/>
      <c r="C1804" s="185"/>
      <c r="D1804" s="21"/>
      <c r="E1804" s="71" t="str">
        <f>IF(D1804&gt;0,IF((LEFT(D1804,2)=LEFT(Data!C$4,2)),"Intra","Inter"),"")</f>
        <v/>
      </c>
      <c r="F1804" s="23"/>
      <c r="G1804" s="176"/>
      <c r="H1804" s="74">
        <f t="shared" si="60"/>
        <v>0</v>
      </c>
      <c r="I1804" s="74">
        <f t="shared" si="59"/>
        <v>0</v>
      </c>
      <c r="J1804" s="74">
        <f t="shared" si="59"/>
        <v>0</v>
      </c>
    </row>
    <row r="1805" spans="1:10">
      <c r="A1805" s="183"/>
      <c r="B1805" s="184"/>
      <c r="C1805" s="185"/>
      <c r="D1805" s="21"/>
      <c r="E1805" s="71" t="str">
        <f>IF(D1805&gt;0,IF((LEFT(D1805,2)=LEFT(Data!C$4,2)),"Intra","Inter"),"")</f>
        <v/>
      </c>
      <c r="F1805" s="23"/>
      <c r="G1805" s="176"/>
      <c r="H1805" s="74">
        <f t="shared" si="60"/>
        <v>0</v>
      </c>
      <c r="I1805" s="74">
        <f t="shared" si="59"/>
        <v>0</v>
      </c>
      <c r="J1805" s="74">
        <f t="shared" si="59"/>
        <v>0</v>
      </c>
    </row>
    <row r="1806" spans="1:10">
      <c r="A1806" s="183"/>
      <c r="B1806" s="184"/>
      <c r="C1806" s="185"/>
      <c r="D1806" s="21"/>
      <c r="E1806" s="71" t="str">
        <f>IF(D1806&gt;0,IF((LEFT(D1806,2)=LEFT(Data!C$4,2)),"Intra","Inter"),"")</f>
        <v/>
      </c>
      <c r="F1806" s="23"/>
      <c r="G1806" s="176"/>
      <c r="H1806" s="74">
        <f t="shared" si="60"/>
        <v>0</v>
      </c>
      <c r="I1806" s="74">
        <f t="shared" si="59"/>
        <v>0</v>
      </c>
      <c r="J1806" s="74">
        <f t="shared" si="59"/>
        <v>0</v>
      </c>
    </row>
    <row r="1807" spans="1:10">
      <c r="A1807" s="183"/>
      <c r="B1807" s="184"/>
      <c r="C1807" s="185"/>
      <c r="D1807" s="21"/>
      <c r="E1807" s="71" t="str">
        <f>IF(D1807&gt;0,IF((LEFT(D1807,2)=LEFT(Data!C$4,2)),"Intra","Inter"),"")</f>
        <v/>
      </c>
      <c r="F1807" s="23"/>
      <c r="G1807" s="176"/>
      <c r="H1807" s="74">
        <f t="shared" si="60"/>
        <v>0</v>
      </c>
      <c r="I1807" s="74">
        <f t="shared" si="59"/>
        <v>0</v>
      </c>
      <c r="J1807" s="74">
        <f t="shared" si="59"/>
        <v>0</v>
      </c>
    </row>
    <row r="1808" spans="1:10">
      <c r="A1808" s="183"/>
      <c r="B1808" s="184"/>
      <c r="C1808" s="185"/>
      <c r="D1808" s="21"/>
      <c r="E1808" s="71" t="str">
        <f>IF(D1808&gt;0,IF((LEFT(D1808,2)=LEFT(Data!C$4,2)),"Intra","Inter"),"")</f>
        <v/>
      </c>
      <c r="F1808" s="23"/>
      <c r="G1808" s="176"/>
      <c r="H1808" s="74">
        <f t="shared" si="60"/>
        <v>0</v>
      </c>
      <c r="I1808" s="74">
        <f t="shared" si="59"/>
        <v>0</v>
      </c>
      <c r="J1808" s="74">
        <f t="shared" si="59"/>
        <v>0</v>
      </c>
    </row>
    <row r="1809" spans="1:10">
      <c r="A1809" s="183"/>
      <c r="B1809" s="184"/>
      <c r="C1809" s="185"/>
      <c r="D1809" s="21"/>
      <c r="E1809" s="71" t="str">
        <f>IF(D1809&gt;0,IF((LEFT(D1809,2)=LEFT(Data!C$4,2)),"Intra","Inter"),"")</f>
        <v/>
      </c>
      <c r="F1809" s="23"/>
      <c r="G1809" s="176"/>
      <c r="H1809" s="74">
        <f t="shared" si="60"/>
        <v>0</v>
      </c>
      <c r="I1809" s="74">
        <f t="shared" si="59"/>
        <v>0</v>
      </c>
      <c r="J1809" s="74">
        <f t="shared" si="59"/>
        <v>0</v>
      </c>
    </row>
    <row r="1810" spans="1:10">
      <c r="A1810" s="183"/>
      <c r="B1810" s="184"/>
      <c r="C1810" s="185"/>
      <c r="D1810" s="21"/>
      <c r="E1810" s="71" t="str">
        <f>IF(D1810&gt;0,IF((LEFT(D1810,2)=LEFT(Data!C$4,2)),"Intra","Inter"),"")</f>
        <v/>
      </c>
      <c r="F1810" s="23"/>
      <c r="G1810" s="176"/>
      <c r="H1810" s="74">
        <f t="shared" si="60"/>
        <v>0</v>
      </c>
      <c r="I1810" s="74">
        <f t="shared" si="59"/>
        <v>0</v>
      </c>
      <c r="J1810" s="74">
        <f t="shared" si="59"/>
        <v>0</v>
      </c>
    </row>
    <row r="1811" spans="1:10">
      <c r="A1811" s="183"/>
      <c r="B1811" s="184"/>
      <c r="C1811" s="185"/>
      <c r="D1811" s="21"/>
      <c r="E1811" s="71" t="str">
        <f>IF(D1811&gt;0,IF((LEFT(D1811,2)=LEFT(Data!C$4,2)),"Intra","Inter"),"")</f>
        <v/>
      </c>
      <c r="F1811" s="23"/>
      <c r="G1811" s="176"/>
      <c r="H1811" s="74">
        <f t="shared" si="60"/>
        <v>0</v>
      </c>
      <c r="I1811" s="74">
        <f t="shared" si="59"/>
        <v>0</v>
      </c>
      <c r="J1811" s="74">
        <f t="shared" si="59"/>
        <v>0</v>
      </c>
    </row>
    <row r="1812" spans="1:10">
      <c r="A1812" s="183"/>
      <c r="B1812" s="184"/>
      <c r="C1812" s="185"/>
      <c r="D1812" s="21"/>
      <c r="E1812" s="71" t="str">
        <f>IF(D1812&gt;0,IF((LEFT(D1812,2)=LEFT(Data!C$4,2)),"Intra","Inter"),"")</f>
        <v/>
      </c>
      <c r="F1812" s="23"/>
      <c r="G1812" s="176"/>
      <c r="H1812" s="74">
        <f t="shared" si="60"/>
        <v>0</v>
      </c>
      <c r="I1812" s="74">
        <f t="shared" si="59"/>
        <v>0</v>
      </c>
      <c r="J1812" s="74">
        <f t="shared" si="59"/>
        <v>0</v>
      </c>
    </row>
    <row r="1813" spans="1:10">
      <c r="A1813" s="183"/>
      <c r="B1813" s="184"/>
      <c r="C1813" s="185"/>
      <c r="D1813" s="21"/>
      <c r="E1813" s="71" t="str">
        <f>IF(D1813&gt;0,IF((LEFT(D1813,2)=LEFT(Data!C$4,2)),"Intra","Inter"),"")</f>
        <v/>
      </c>
      <c r="F1813" s="23"/>
      <c r="G1813" s="176"/>
      <c r="H1813" s="74">
        <f t="shared" si="60"/>
        <v>0</v>
      </c>
      <c r="I1813" s="74">
        <f t="shared" si="59"/>
        <v>0</v>
      </c>
      <c r="J1813" s="74">
        <f t="shared" si="59"/>
        <v>0</v>
      </c>
    </row>
    <row r="1814" spans="1:10">
      <c r="A1814" s="183"/>
      <c r="B1814" s="184"/>
      <c r="C1814" s="185"/>
      <c r="D1814" s="21"/>
      <c r="E1814" s="71" t="str">
        <f>IF(D1814&gt;0,IF((LEFT(D1814,2)=LEFT(Data!C$4,2)),"Intra","Inter"),"")</f>
        <v/>
      </c>
      <c r="F1814" s="23"/>
      <c r="G1814" s="176"/>
      <c r="H1814" s="74">
        <f t="shared" si="60"/>
        <v>0</v>
      </c>
      <c r="I1814" s="74">
        <f t="shared" si="59"/>
        <v>0</v>
      </c>
      <c r="J1814" s="74">
        <f t="shared" si="59"/>
        <v>0</v>
      </c>
    </row>
    <row r="1815" spans="1:10">
      <c r="A1815" s="183"/>
      <c r="B1815" s="184"/>
      <c r="C1815" s="185"/>
      <c r="D1815" s="21"/>
      <c r="E1815" s="71" t="str">
        <f>IF(D1815&gt;0,IF((LEFT(D1815,2)=LEFT(Data!C$4,2)),"Intra","Inter"),"")</f>
        <v/>
      </c>
      <c r="F1815" s="23"/>
      <c r="G1815" s="176"/>
      <c r="H1815" s="74">
        <f t="shared" si="60"/>
        <v>0</v>
      </c>
      <c r="I1815" s="74">
        <f t="shared" si="59"/>
        <v>0</v>
      </c>
      <c r="J1815" s="74">
        <f t="shared" si="59"/>
        <v>0</v>
      </c>
    </row>
    <row r="1816" spans="1:10">
      <c r="A1816" s="183"/>
      <c r="B1816" s="184"/>
      <c r="C1816" s="185"/>
      <c r="D1816" s="21"/>
      <c r="E1816" s="71" t="str">
        <f>IF(D1816&gt;0,IF((LEFT(D1816,2)=LEFT(Data!C$4,2)),"Intra","Inter"),"")</f>
        <v/>
      </c>
      <c r="F1816" s="23"/>
      <c r="G1816" s="176"/>
      <c r="H1816" s="74">
        <f t="shared" si="60"/>
        <v>0</v>
      </c>
      <c r="I1816" s="74">
        <f t="shared" si="59"/>
        <v>0</v>
      </c>
      <c r="J1816" s="74">
        <f t="shared" si="59"/>
        <v>0</v>
      </c>
    </row>
    <row r="1817" spans="1:10">
      <c r="A1817" s="183"/>
      <c r="B1817" s="184"/>
      <c r="C1817" s="185"/>
      <c r="D1817" s="21"/>
      <c r="E1817" s="71" t="str">
        <f>IF(D1817&gt;0,IF((LEFT(D1817,2)=LEFT(Data!C$4,2)),"Intra","Inter"),"")</f>
        <v/>
      </c>
      <c r="F1817" s="23"/>
      <c r="G1817" s="176"/>
      <c r="H1817" s="74">
        <f t="shared" si="60"/>
        <v>0</v>
      </c>
      <c r="I1817" s="74">
        <f t="shared" si="59"/>
        <v>0</v>
      </c>
      <c r="J1817" s="74">
        <f t="shared" si="59"/>
        <v>0</v>
      </c>
    </row>
    <row r="1818" spans="1:10">
      <c r="A1818" s="183"/>
      <c r="B1818" s="184"/>
      <c r="C1818" s="185"/>
      <c r="D1818" s="21"/>
      <c r="E1818" s="71" t="str">
        <f>IF(D1818&gt;0,IF((LEFT(D1818,2)=LEFT(Data!C$4,2)),"Intra","Inter"),"")</f>
        <v/>
      </c>
      <c r="F1818" s="23"/>
      <c r="G1818" s="176"/>
      <c r="H1818" s="74">
        <f t="shared" si="60"/>
        <v>0</v>
      </c>
      <c r="I1818" s="74">
        <f t="shared" si="59"/>
        <v>0</v>
      </c>
      <c r="J1818" s="74">
        <f t="shared" si="59"/>
        <v>0</v>
      </c>
    </row>
    <row r="1819" spans="1:10">
      <c r="A1819" s="183"/>
      <c r="B1819" s="184"/>
      <c r="C1819" s="185"/>
      <c r="D1819" s="21"/>
      <c r="E1819" s="71" t="str">
        <f>IF(D1819&gt;0,IF((LEFT(D1819,2)=LEFT(Data!C$4,2)),"Intra","Inter"),"")</f>
        <v/>
      </c>
      <c r="F1819" s="23"/>
      <c r="G1819" s="176"/>
      <c r="H1819" s="74">
        <f t="shared" si="60"/>
        <v>0</v>
      </c>
      <c r="I1819" s="74">
        <f t="shared" si="59"/>
        <v>0</v>
      </c>
      <c r="J1819" s="74">
        <f t="shared" si="59"/>
        <v>0</v>
      </c>
    </row>
    <row r="1820" spans="1:10">
      <c r="A1820" s="183"/>
      <c r="B1820" s="184"/>
      <c r="C1820" s="185"/>
      <c r="D1820" s="21"/>
      <c r="E1820" s="71" t="str">
        <f>IF(D1820&gt;0,IF((LEFT(D1820,2)=LEFT(Data!C$4,2)),"Intra","Inter"),"")</f>
        <v/>
      </c>
      <c r="F1820" s="23"/>
      <c r="G1820" s="176"/>
      <c r="H1820" s="74">
        <f t="shared" si="60"/>
        <v>0</v>
      </c>
      <c r="I1820" s="74">
        <f t="shared" si="59"/>
        <v>0</v>
      </c>
      <c r="J1820" s="74">
        <f t="shared" si="59"/>
        <v>0</v>
      </c>
    </row>
    <row r="1821" spans="1:10">
      <c r="A1821" s="183"/>
      <c r="B1821" s="184"/>
      <c r="C1821" s="185"/>
      <c r="D1821" s="21"/>
      <c r="E1821" s="71" t="str">
        <f>IF(D1821&gt;0,IF((LEFT(D1821,2)=LEFT(Data!C$4,2)),"Intra","Inter"),"")</f>
        <v/>
      </c>
      <c r="F1821" s="23"/>
      <c r="G1821" s="176"/>
      <c r="H1821" s="74">
        <f t="shared" si="60"/>
        <v>0</v>
      </c>
      <c r="I1821" s="74">
        <f t="shared" si="59"/>
        <v>0</v>
      </c>
      <c r="J1821" s="74">
        <f t="shared" si="59"/>
        <v>0</v>
      </c>
    </row>
    <row r="1822" spans="1:10">
      <c r="A1822" s="183"/>
      <c r="B1822" s="184"/>
      <c r="C1822" s="185"/>
      <c r="D1822" s="21"/>
      <c r="E1822" s="71" t="str">
        <f>IF(D1822&gt;0,IF((LEFT(D1822,2)=LEFT(Data!C$4,2)),"Intra","Inter"),"")</f>
        <v/>
      </c>
      <c r="F1822" s="23"/>
      <c r="G1822" s="176"/>
      <c r="H1822" s="74">
        <f t="shared" si="60"/>
        <v>0</v>
      </c>
      <c r="I1822" s="74">
        <f t="shared" si="59"/>
        <v>0</v>
      </c>
      <c r="J1822" s="74">
        <f t="shared" si="59"/>
        <v>0</v>
      </c>
    </row>
    <row r="1823" spans="1:10">
      <c r="A1823" s="183"/>
      <c r="B1823" s="184"/>
      <c r="C1823" s="185"/>
      <c r="D1823" s="21"/>
      <c r="E1823" s="71" t="str">
        <f>IF(D1823&gt;0,IF((LEFT(D1823,2)=LEFT(Data!C$4,2)),"Intra","Inter"),"")</f>
        <v/>
      </c>
      <c r="F1823" s="23"/>
      <c r="G1823" s="176"/>
      <c r="H1823" s="74">
        <f t="shared" si="60"/>
        <v>0</v>
      </c>
      <c r="I1823" s="74">
        <f t="shared" si="59"/>
        <v>0</v>
      </c>
      <c r="J1823" s="74">
        <f t="shared" si="59"/>
        <v>0</v>
      </c>
    </row>
    <row r="1824" spans="1:10">
      <c r="A1824" s="183"/>
      <c r="B1824" s="184"/>
      <c r="C1824" s="185"/>
      <c r="D1824" s="21"/>
      <c r="E1824" s="71" t="str">
        <f>IF(D1824&gt;0,IF((LEFT(D1824,2)=LEFT(Data!C$4,2)),"Intra","Inter"),"")</f>
        <v/>
      </c>
      <c r="F1824" s="23"/>
      <c r="G1824" s="176"/>
      <c r="H1824" s="74">
        <f t="shared" si="60"/>
        <v>0</v>
      </c>
      <c r="I1824" s="74">
        <f t="shared" si="59"/>
        <v>0</v>
      </c>
      <c r="J1824" s="74">
        <f t="shared" si="59"/>
        <v>0</v>
      </c>
    </row>
    <row r="1825" spans="1:10">
      <c r="A1825" s="183"/>
      <c r="B1825" s="184"/>
      <c r="C1825" s="185"/>
      <c r="D1825" s="21"/>
      <c r="E1825" s="71" t="str">
        <f>IF(D1825&gt;0,IF((LEFT(D1825,2)=LEFT(Data!C$4,2)),"Intra","Inter"),"")</f>
        <v/>
      </c>
      <c r="F1825" s="23"/>
      <c r="G1825" s="176"/>
      <c r="H1825" s="74">
        <f t="shared" si="60"/>
        <v>0</v>
      </c>
      <c r="I1825" s="74">
        <f t="shared" si="59"/>
        <v>0</v>
      </c>
      <c r="J1825" s="74">
        <f t="shared" si="59"/>
        <v>0</v>
      </c>
    </row>
    <row r="1826" spans="1:10">
      <c r="A1826" s="183"/>
      <c r="B1826" s="184"/>
      <c r="C1826" s="185"/>
      <c r="D1826" s="21"/>
      <c r="E1826" s="71" t="str">
        <f>IF(D1826&gt;0,IF((LEFT(D1826,2)=LEFT(Data!C$4,2)),"Intra","Inter"),"")</f>
        <v/>
      </c>
      <c r="F1826" s="23"/>
      <c r="G1826" s="176"/>
      <c r="H1826" s="74">
        <f t="shared" si="60"/>
        <v>0</v>
      </c>
      <c r="I1826" s="74">
        <f t="shared" si="59"/>
        <v>0</v>
      </c>
      <c r="J1826" s="74">
        <f t="shared" si="59"/>
        <v>0</v>
      </c>
    </row>
    <row r="1827" spans="1:10">
      <c r="A1827" s="183"/>
      <c r="B1827" s="184"/>
      <c r="C1827" s="185"/>
      <c r="D1827" s="21"/>
      <c r="E1827" s="71" t="str">
        <f>IF(D1827&gt;0,IF((LEFT(D1827,2)=LEFT(Data!C$4,2)),"Intra","Inter"),"")</f>
        <v/>
      </c>
      <c r="F1827" s="23"/>
      <c r="G1827" s="176"/>
      <c r="H1827" s="74">
        <f t="shared" si="60"/>
        <v>0</v>
      </c>
      <c r="I1827" s="74">
        <f t="shared" si="59"/>
        <v>0</v>
      </c>
      <c r="J1827" s="74">
        <f t="shared" si="59"/>
        <v>0</v>
      </c>
    </row>
    <row r="1828" spans="1:10">
      <c r="A1828" s="183"/>
      <c r="B1828" s="184"/>
      <c r="C1828" s="185"/>
      <c r="D1828" s="21"/>
      <c r="E1828" s="71" t="str">
        <f>IF(D1828&gt;0,IF((LEFT(D1828,2)=LEFT(Data!C$4,2)),"Intra","Inter"),"")</f>
        <v/>
      </c>
      <c r="F1828" s="23"/>
      <c r="G1828" s="176"/>
      <c r="H1828" s="74">
        <f t="shared" si="60"/>
        <v>0</v>
      </c>
      <c r="I1828" s="74">
        <f t="shared" si="59"/>
        <v>0</v>
      </c>
      <c r="J1828" s="74">
        <f t="shared" si="59"/>
        <v>0</v>
      </c>
    </row>
    <row r="1829" spans="1:10">
      <c r="A1829" s="183"/>
      <c r="B1829" s="184"/>
      <c r="C1829" s="185"/>
      <c r="D1829" s="21"/>
      <c r="E1829" s="71" t="str">
        <f>IF(D1829&gt;0,IF((LEFT(D1829,2)=LEFT(Data!C$4,2)),"Intra","Inter"),"")</f>
        <v/>
      </c>
      <c r="F1829" s="23"/>
      <c r="G1829" s="176"/>
      <c r="H1829" s="74">
        <f t="shared" si="60"/>
        <v>0</v>
      </c>
      <c r="I1829" s="74">
        <f t="shared" si="59"/>
        <v>0</v>
      </c>
      <c r="J1829" s="74">
        <f t="shared" si="59"/>
        <v>0</v>
      </c>
    </row>
    <row r="1830" spans="1:10">
      <c r="A1830" s="183"/>
      <c r="B1830" s="184"/>
      <c r="C1830" s="185"/>
      <c r="D1830" s="21"/>
      <c r="E1830" s="71" t="str">
        <f>IF(D1830&gt;0,IF((LEFT(D1830,2)=LEFT(Data!C$4,2)),"Intra","Inter"),"")</f>
        <v/>
      </c>
      <c r="F1830" s="23"/>
      <c r="G1830" s="176"/>
      <c r="H1830" s="74">
        <f t="shared" si="60"/>
        <v>0</v>
      </c>
      <c r="I1830" s="74">
        <f t="shared" si="59"/>
        <v>0</v>
      </c>
      <c r="J1830" s="74">
        <f t="shared" si="59"/>
        <v>0</v>
      </c>
    </row>
    <row r="1831" spans="1:10">
      <c r="A1831" s="183"/>
      <c r="B1831" s="184"/>
      <c r="C1831" s="185"/>
      <c r="D1831" s="21"/>
      <c r="E1831" s="71" t="str">
        <f>IF(D1831&gt;0,IF((LEFT(D1831,2)=LEFT(Data!C$4,2)),"Intra","Inter"),"")</f>
        <v/>
      </c>
      <c r="F1831" s="23"/>
      <c r="G1831" s="176"/>
      <c r="H1831" s="74">
        <f t="shared" si="60"/>
        <v>0</v>
      </c>
      <c r="I1831" s="74">
        <f t="shared" si="59"/>
        <v>0</v>
      </c>
      <c r="J1831" s="74">
        <f t="shared" si="59"/>
        <v>0</v>
      </c>
    </row>
    <row r="1832" spans="1:10">
      <c r="A1832" s="183"/>
      <c r="B1832" s="184"/>
      <c r="C1832" s="185"/>
      <c r="D1832" s="21"/>
      <c r="E1832" s="71" t="str">
        <f>IF(D1832&gt;0,IF((LEFT(D1832,2)=LEFT(Data!C$4,2)),"Intra","Inter"),"")</f>
        <v/>
      </c>
      <c r="F1832" s="23"/>
      <c r="G1832" s="176"/>
      <c r="H1832" s="74">
        <f t="shared" si="60"/>
        <v>0</v>
      </c>
      <c r="I1832" s="74">
        <f t="shared" si="59"/>
        <v>0</v>
      </c>
      <c r="J1832" s="74">
        <f t="shared" si="59"/>
        <v>0</v>
      </c>
    </row>
    <row r="1833" spans="1:10">
      <c r="A1833" s="183"/>
      <c r="B1833" s="184"/>
      <c r="C1833" s="185"/>
      <c r="D1833" s="21"/>
      <c r="E1833" s="71" t="str">
        <f>IF(D1833&gt;0,IF((LEFT(D1833,2)=LEFT(Data!C$4,2)),"Intra","Inter"),"")</f>
        <v/>
      </c>
      <c r="F1833" s="23"/>
      <c r="G1833" s="176"/>
      <c r="H1833" s="74">
        <f t="shared" si="60"/>
        <v>0</v>
      </c>
      <c r="I1833" s="74">
        <f t="shared" si="59"/>
        <v>0</v>
      </c>
      <c r="J1833" s="74">
        <f t="shared" si="59"/>
        <v>0</v>
      </c>
    </row>
    <row r="1834" spans="1:10">
      <c r="A1834" s="183"/>
      <c r="B1834" s="184"/>
      <c r="C1834" s="185"/>
      <c r="D1834" s="21"/>
      <c r="E1834" s="71" t="str">
        <f>IF(D1834&gt;0,IF((LEFT(D1834,2)=LEFT(Data!C$4,2)),"Intra","Inter"),"")</f>
        <v/>
      </c>
      <c r="F1834" s="23"/>
      <c r="G1834" s="176"/>
      <c r="H1834" s="74">
        <f t="shared" si="60"/>
        <v>0</v>
      </c>
      <c r="I1834" s="74">
        <f t="shared" si="59"/>
        <v>0</v>
      </c>
      <c r="J1834" s="74">
        <f t="shared" si="59"/>
        <v>0</v>
      </c>
    </row>
    <row r="1835" spans="1:10">
      <c r="A1835" s="183"/>
      <c r="B1835" s="184"/>
      <c r="C1835" s="185"/>
      <c r="D1835" s="21"/>
      <c r="E1835" s="71" t="str">
        <f>IF(D1835&gt;0,IF((LEFT(D1835,2)=LEFT(Data!C$4,2)),"Intra","Inter"),"")</f>
        <v/>
      </c>
      <c r="F1835" s="23"/>
      <c r="G1835" s="176"/>
      <c r="H1835" s="74">
        <f t="shared" si="60"/>
        <v>0</v>
      </c>
      <c r="I1835" s="74">
        <f t="shared" si="59"/>
        <v>0</v>
      </c>
      <c r="J1835" s="74">
        <f t="shared" si="59"/>
        <v>0</v>
      </c>
    </row>
    <row r="1836" spans="1:10">
      <c r="A1836" s="183"/>
      <c r="B1836" s="184"/>
      <c r="C1836" s="185"/>
      <c r="D1836" s="21"/>
      <c r="E1836" s="71" t="str">
        <f>IF(D1836&gt;0,IF((LEFT(D1836,2)=LEFT(Data!C$4,2)),"Intra","Inter"),"")</f>
        <v/>
      </c>
      <c r="F1836" s="23"/>
      <c r="G1836" s="176"/>
      <c r="H1836" s="74">
        <f t="shared" si="60"/>
        <v>0</v>
      </c>
      <c r="I1836" s="74">
        <f t="shared" si="59"/>
        <v>0</v>
      </c>
      <c r="J1836" s="74">
        <f t="shared" si="59"/>
        <v>0</v>
      </c>
    </row>
    <row r="1837" spans="1:10">
      <c r="A1837" s="183"/>
      <c r="B1837" s="184"/>
      <c r="C1837" s="185"/>
      <c r="D1837" s="21"/>
      <c r="E1837" s="71" t="str">
        <f>IF(D1837&gt;0,IF((LEFT(D1837,2)=LEFT(Data!C$4,2)),"Intra","Inter"),"")</f>
        <v/>
      </c>
      <c r="F1837" s="23"/>
      <c r="G1837" s="176"/>
      <c r="H1837" s="74">
        <f t="shared" si="60"/>
        <v>0</v>
      </c>
      <c r="I1837" s="74">
        <f t="shared" si="59"/>
        <v>0</v>
      </c>
      <c r="J1837" s="74">
        <f t="shared" si="59"/>
        <v>0</v>
      </c>
    </row>
    <row r="1838" spans="1:10">
      <c r="A1838" s="183"/>
      <c r="B1838" s="184"/>
      <c r="C1838" s="185"/>
      <c r="D1838" s="21"/>
      <c r="E1838" s="71" t="str">
        <f>IF(D1838&gt;0,IF((LEFT(D1838,2)=LEFT(Data!C$4,2)),"Intra","Inter"),"")</f>
        <v/>
      </c>
      <c r="F1838" s="23"/>
      <c r="G1838" s="176"/>
      <c r="H1838" s="74">
        <f t="shared" si="60"/>
        <v>0</v>
      </c>
      <c r="I1838" s="74">
        <f t="shared" si="59"/>
        <v>0</v>
      </c>
      <c r="J1838" s="74">
        <f t="shared" si="59"/>
        <v>0</v>
      </c>
    </row>
    <row r="1839" spans="1:10">
      <c r="A1839" s="183"/>
      <c r="B1839" s="184"/>
      <c r="C1839" s="185"/>
      <c r="D1839" s="21"/>
      <c r="E1839" s="71" t="str">
        <f>IF(D1839&gt;0,IF((LEFT(D1839,2)=LEFT(Data!C$4,2)),"Intra","Inter"),"")</f>
        <v/>
      </c>
      <c r="F1839" s="23"/>
      <c r="G1839" s="176"/>
      <c r="H1839" s="74">
        <f t="shared" si="60"/>
        <v>0</v>
      </c>
      <c r="I1839" s="74">
        <f t="shared" si="59"/>
        <v>0</v>
      </c>
      <c r="J1839" s="74">
        <f t="shared" si="59"/>
        <v>0</v>
      </c>
    </row>
    <row r="1840" spans="1:10">
      <c r="A1840" s="183"/>
      <c r="B1840" s="184"/>
      <c r="C1840" s="185"/>
      <c r="D1840" s="21"/>
      <c r="E1840" s="71" t="str">
        <f>IF(D1840&gt;0,IF((LEFT(D1840,2)=LEFT(Data!C$4,2)),"Intra","Inter"),"")</f>
        <v/>
      </c>
      <c r="F1840" s="23"/>
      <c r="G1840" s="176"/>
      <c r="H1840" s="74">
        <f t="shared" si="60"/>
        <v>0</v>
      </c>
      <c r="I1840" s="74">
        <f t="shared" si="59"/>
        <v>0</v>
      </c>
      <c r="J1840" s="74">
        <f t="shared" si="59"/>
        <v>0</v>
      </c>
    </row>
    <row r="1841" spans="1:10">
      <c r="A1841" s="183"/>
      <c r="B1841" s="184"/>
      <c r="C1841" s="185"/>
      <c r="D1841" s="21"/>
      <c r="E1841" s="71" t="str">
        <f>IF(D1841&gt;0,IF((LEFT(D1841,2)=LEFT(Data!C$4,2)),"Intra","Inter"),"")</f>
        <v/>
      </c>
      <c r="F1841" s="23"/>
      <c r="G1841" s="176"/>
      <c r="H1841" s="74">
        <f t="shared" si="60"/>
        <v>0</v>
      </c>
      <c r="I1841" s="74">
        <f t="shared" si="59"/>
        <v>0</v>
      </c>
      <c r="J1841" s="74">
        <f t="shared" si="59"/>
        <v>0</v>
      </c>
    </row>
    <row r="1842" spans="1:10">
      <c r="A1842" s="183"/>
      <c r="B1842" s="184"/>
      <c r="C1842" s="185"/>
      <c r="D1842" s="21"/>
      <c r="E1842" s="71" t="str">
        <f>IF(D1842&gt;0,IF((LEFT(D1842,2)=LEFT(Data!C$4,2)),"Intra","Inter"),"")</f>
        <v/>
      </c>
      <c r="F1842" s="23"/>
      <c r="G1842" s="176"/>
      <c r="H1842" s="74">
        <f t="shared" si="60"/>
        <v>0</v>
      </c>
      <c r="I1842" s="74">
        <f t="shared" si="59"/>
        <v>0</v>
      </c>
      <c r="J1842" s="74">
        <f t="shared" si="59"/>
        <v>0</v>
      </c>
    </row>
    <row r="1843" spans="1:10">
      <c r="A1843" s="183"/>
      <c r="B1843" s="184"/>
      <c r="C1843" s="185"/>
      <c r="D1843" s="21"/>
      <c r="E1843" s="71" t="str">
        <f>IF(D1843&gt;0,IF((LEFT(D1843,2)=LEFT(Data!C$4,2)),"Intra","Inter"),"")</f>
        <v/>
      </c>
      <c r="F1843" s="23"/>
      <c r="G1843" s="176"/>
      <c r="H1843" s="74">
        <f t="shared" si="60"/>
        <v>0</v>
      </c>
      <c r="I1843" s="74">
        <f t="shared" si="59"/>
        <v>0</v>
      </c>
      <c r="J1843" s="74">
        <f t="shared" si="59"/>
        <v>0</v>
      </c>
    </row>
    <row r="1844" spans="1:10">
      <c r="A1844" s="183"/>
      <c r="B1844" s="184"/>
      <c r="C1844" s="185"/>
      <c r="D1844" s="21"/>
      <c r="E1844" s="71" t="str">
        <f>IF(D1844&gt;0,IF((LEFT(D1844,2)=LEFT(Data!C$4,2)),"Intra","Inter"),"")</f>
        <v/>
      </c>
      <c r="F1844" s="23"/>
      <c r="G1844" s="176"/>
      <c r="H1844" s="74">
        <f t="shared" si="60"/>
        <v>0</v>
      </c>
      <c r="I1844" s="74">
        <f t="shared" ref="I1844:J1907" si="61">IF($E1844="intra",IF($F1844&lt;&gt;"Exempt",IF($F1844&lt;&gt;"Non GST",($G1844*($F1844/2)),(0)),(0)),(0))</f>
        <v>0</v>
      </c>
      <c r="J1844" s="74">
        <f t="shared" si="61"/>
        <v>0</v>
      </c>
    </row>
    <row r="1845" spans="1:10">
      <c r="A1845" s="183"/>
      <c r="B1845" s="184"/>
      <c r="C1845" s="185"/>
      <c r="D1845" s="21"/>
      <c r="E1845" s="71" t="str">
        <f>IF(D1845&gt;0,IF((LEFT(D1845,2)=LEFT(Data!C$4,2)),"Intra","Inter"),"")</f>
        <v/>
      </c>
      <c r="F1845" s="23"/>
      <c r="G1845" s="176"/>
      <c r="H1845" s="74">
        <f t="shared" si="60"/>
        <v>0</v>
      </c>
      <c r="I1845" s="74">
        <f t="shared" si="61"/>
        <v>0</v>
      </c>
      <c r="J1845" s="74">
        <f t="shared" si="61"/>
        <v>0</v>
      </c>
    </row>
    <row r="1846" spans="1:10">
      <c r="A1846" s="183"/>
      <c r="B1846" s="184"/>
      <c r="C1846" s="185"/>
      <c r="D1846" s="21"/>
      <c r="E1846" s="71" t="str">
        <f>IF(D1846&gt;0,IF((LEFT(D1846,2)=LEFT(Data!C$4,2)),"Intra","Inter"),"")</f>
        <v/>
      </c>
      <c r="F1846" s="23"/>
      <c r="G1846" s="176"/>
      <c r="H1846" s="74">
        <f t="shared" si="60"/>
        <v>0</v>
      </c>
      <c r="I1846" s="74">
        <f t="shared" si="61"/>
        <v>0</v>
      </c>
      <c r="J1846" s="74">
        <f t="shared" si="61"/>
        <v>0</v>
      </c>
    </row>
    <row r="1847" spans="1:10">
      <c r="A1847" s="183"/>
      <c r="B1847" s="184"/>
      <c r="C1847" s="185"/>
      <c r="D1847" s="21"/>
      <c r="E1847" s="71" t="str">
        <f>IF(D1847&gt;0,IF((LEFT(D1847,2)=LEFT(Data!C$4,2)),"Intra","Inter"),"")</f>
        <v/>
      </c>
      <c r="F1847" s="23"/>
      <c r="G1847" s="176"/>
      <c r="H1847" s="74">
        <f t="shared" si="60"/>
        <v>0</v>
      </c>
      <c r="I1847" s="74">
        <f t="shared" si="61"/>
        <v>0</v>
      </c>
      <c r="J1847" s="74">
        <f t="shared" si="61"/>
        <v>0</v>
      </c>
    </row>
    <row r="1848" spans="1:10">
      <c r="A1848" s="183"/>
      <c r="B1848" s="184"/>
      <c r="C1848" s="185"/>
      <c r="D1848" s="21"/>
      <c r="E1848" s="71" t="str">
        <f>IF(D1848&gt;0,IF((LEFT(D1848,2)=LEFT(Data!C$4,2)),"Intra","Inter"),"")</f>
        <v/>
      </c>
      <c r="F1848" s="23"/>
      <c r="G1848" s="176"/>
      <c r="H1848" s="74">
        <f t="shared" si="60"/>
        <v>0</v>
      </c>
      <c r="I1848" s="74">
        <f t="shared" si="61"/>
        <v>0</v>
      </c>
      <c r="J1848" s="74">
        <f t="shared" si="61"/>
        <v>0</v>
      </c>
    </row>
    <row r="1849" spans="1:10">
      <c r="A1849" s="183"/>
      <c r="B1849" s="184"/>
      <c r="C1849" s="185"/>
      <c r="D1849" s="21"/>
      <c r="E1849" s="71" t="str">
        <f>IF(D1849&gt;0,IF((LEFT(D1849,2)=LEFT(Data!C$4,2)),"Intra","Inter"),"")</f>
        <v/>
      </c>
      <c r="F1849" s="23"/>
      <c r="G1849" s="176"/>
      <c r="H1849" s="74">
        <f t="shared" si="60"/>
        <v>0</v>
      </c>
      <c r="I1849" s="74">
        <f t="shared" si="61"/>
        <v>0</v>
      </c>
      <c r="J1849" s="74">
        <f t="shared" si="61"/>
        <v>0</v>
      </c>
    </row>
    <row r="1850" spans="1:10">
      <c r="A1850" s="183"/>
      <c r="B1850" s="184"/>
      <c r="C1850" s="185"/>
      <c r="D1850" s="21"/>
      <c r="E1850" s="71" t="str">
        <f>IF(D1850&gt;0,IF((LEFT(D1850,2)=LEFT(Data!C$4,2)),"Intra","Inter"),"")</f>
        <v/>
      </c>
      <c r="F1850" s="23"/>
      <c r="G1850" s="176"/>
      <c r="H1850" s="74">
        <f t="shared" si="60"/>
        <v>0</v>
      </c>
      <c r="I1850" s="74">
        <f t="shared" si="61"/>
        <v>0</v>
      </c>
      <c r="J1850" s="74">
        <f t="shared" si="61"/>
        <v>0</v>
      </c>
    </row>
    <row r="1851" spans="1:10">
      <c r="A1851" s="183"/>
      <c r="B1851" s="184"/>
      <c r="C1851" s="185"/>
      <c r="D1851" s="21"/>
      <c r="E1851" s="71" t="str">
        <f>IF(D1851&gt;0,IF((LEFT(D1851,2)=LEFT(Data!C$4,2)),"Intra","Inter"),"")</f>
        <v/>
      </c>
      <c r="F1851" s="23"/>
      <c r="G1851" s="176"/>
      <c r="H1851" s="74">
        <f t="shared" si="60"/>
        <v>0</v>
      </c>
      <c r="I1851" s="74">
        <f t="shared" si="61"/>
        <v>0</v>
      </c>
      <c r="J1851" s="74">
        <f t="shared" si="61"/>
        <v>0</v>
      </c>
    </row>
    <row r="1852" spans="1:10">
      <c r="A1852" s="183"/>
      <c r="B1852" s="184"/>
      <c r="C1852" s="185"/>
      <c r="D1852" s="21"/>
      <c r="E1852" s="71" t="str">
        <f>IF(D1852&gt;0,IF((LEFT(D1852,2)=LEFT(Data!C$4,2)),"Intra","Inter"),"")</f>
        <v/>
      </c>
      <c r="F1852" s="23"/>
      <c r="G1852" s="176"/>
      <c r="H1852" s="74">
        <f t="shared" si="60"/>
        <v>0</v>
      </c>
      <c r="I1852" s="74">
        <f t="shared" si="61"/>
        <v>0</v>
      </c>
      <c r="J1852" s="74">
        <f t="shared" si="61"/>
        <v>0</v>
      </c>
    </row>
    <row r="1853" spans="1:10">
      <c r="A1853" s="183"/>
      <c r="B1853" s="184"/>
      <c r="C1853" s="185"/>
      <c r="D1853" s="21"/>
      <c r="E1853" s="71" t="str">
        <f>IF(D1853&gt;0,IF((LEFT(D1853,2)=LEFT(Data!C$4,2)),"Intra","Inter"),"")</f>
        <v/>
      </c>
      <c r="F1853" s="23"/>
      <c r="G1853" s="176"/>
      <c r="H1853" s="74">
        <f t="shared" si="60"/>
        <v>0</v>
      </c>
      <c r="I1853" s="74">
        <f t="shared" si="61"/>
        <v>0</v>
      </c>
      <c r="J1853" s="74">
        <f t="shared" si="61"/>
        <v>0</v>
      </c>
    </row>
    <row r="1854" spans="1:10">
      <c r="A1854" s="183"/>
      <c r="B1854" s="184"/>
      <c r="C1854" s="185"/>
      <c r="D1854" s="21"/>
      <c r="E1854" s="71" t="str">
        <f>IF(D1854&gt;0,IF((LEFT(D1854,2)=LEFT(Data!C$4,2)),"Intra","Inter"),"")</f>
        <v/>
      </c>
      <c r="F1854" s="23"/>
      <c r="G1854" s="176"/>
      <c r="H1854" s="74">
        <f t="shared" si="60"/>
        <v>0</v>
      </c>
      <c r="I1854" s="74">
        <f t="shared" si="61"/>
        <v>0</v>
      </c>
      <c r="J1854" s="74">
        <f t="shared" si="61"/>
        <v>0</v>
      </c>
    </row>
    <row r="1855" spans="1:10">
      <c r="A1855" s="183"/>
      <c r="B1855" s="184"/>
      <c r="C1855" s="185"/>
      <c r="D1855" s="21"/>
      <c r="E1855" s="71" t="str">
        <f>IF(D1855&gt;0,IF((LEFT(D1855,2)=LEFT(Data!C$4,2)),"Intra","Inter"),"")</f>
        <v/>
      </c>
      <c r="F1855" s="23"/>
      <c r="G1855" s="176"/>
      <c r="H1855" s="74">
        <f t="shared" si="60"/>
        <v>0</v>
      </c>
      <c r="I1855" s="74">
        <f t="shared" si="61"/>
        <v>0</v>
      </c>
      <c r="J1855" s="74">
        <f t="shared" si="61"/>
        <v>0</v>
      </c>
    </row>
    <row r="1856" spans="1:10">
      <c r="A1856" s="183"/>
      <c r="B1856" s="184"/>
      <c r="C1856" s="185"/>
      <c r="D1856" s="21"/>
      <c r="E1856" s="71" t="str">
        <f>IF(D1856&gt;0,IF((LEFT(D1856,2)=LEFT(Data!C$4,2)),"Intra","Inter"),"")</f>
        <v/>
      </c>
      <c r="F1856" s="23"/>
      <c r="G1856" s="176"/>
      <c r="H1856" s="74">
        <f t="shared" si="60"/>
        <v>0</v>
      </c>
      <c r="I1856" s="74">
        <f t="shared" si="61"/>
        <v>0</v>
      </c>
      <c r="J1856" s="74">
        <f t="shared" si="61"/>
        <v>0</v>
      </c>
    </row>
    <row r="1857" spans="1:10">
      <c r="A1857" s="183"/>
      <c r="B1857" s="184"/>
      <c r="C1857" s="185"/>
      <c r="D1857" s="21"/>
      <c r="E1857" s="71" t="str">
        <f>IF(D1857&gt;0,IF((LEFT(D1857,2)=LEFT(Data!C$4,2)),"Intra","Inter"),"")</f>
        <v/>
      </c>
      <c r="F1857" s="23"/>
      <c r="G1857" s="176"/>
      <c r="H1857" s="74">
        <f t="shared" si="60"/>
        <v>0</v>
      </c>
      <c r="I1857" s="74">
        <f t="shared" si="61"/>
        <v>0</v>
      </c>
      <c r="J1857" s="74">
        <f t="shared" si="61"/>
        <v>0</v>
      </c>
    </row>
    <row r="1858" spans="1:10">
      <c r="A1858" s="183"/>
      <c r="B1858" s="184"/>
      <c r="C1858" s="185"/>
      <c r="D1858" s="21"/>
      <c r="E1858" s="71" t="str">
        <f>IF(D1858&gt;0,IF((LEFT(D1858,2)=LEFT(Data!C$4,2)),"Intra","Inter"),"")</f>
        <v/>
      </c>
      <c r="F1858" s="23"/>
      <c r="G1858" s="176"/>
      <c r="H1858" s="74">
        <f t="shared" si="60"/>
        <v>0</v>
      </c>
      <c r="I1858" s="74">
        <f t="shared" si="61"/>
        <v>0</v>
      </c>
      <c r="J1858" s="74">
        <f t="shared" si="61"/>
        <v>0</v>
      </c>
    </row>
    <row r="1859" spans="1:10">
      <c r="A1859" s="183"/>
      <c r="B1859" s="184"/>
      <c r="C1859" s="185"/>
      <c r="D1859" s="21"/>
      <c r="E1859" s="71" t="str">
        <f>IF(D1859&gt;0,IF((LEFT(D1859,2)=LEFT(Data!C$4,2)),"Intra","Inter"),"")</f>
        <v/>
      </c>
      <c r="F1859" s="23"/>
      <c r="G1859" s="176"/>
      <c r="H1859" s="74">
        <f t="shared" si="60"/>
        <v>0</v>
      </c>
      <c r="I1859" s="74">
        <f t="shared" si="61"/>
        <v>0</v>
      </c>
      <c r="J1859" s="74">
        <f t="shared" si="61"/>
        <v>0</v>
      </c>
    </row>
    <row r="1860" spans="1:10">
      <c r="A1860" s="183"/>
      <c r="B1860" s="184"/>
      <c r="C1860" s="185"/>
      <c r="D1860" s="21"/>
      <c r="E1860" s="71" t="str">
        <f>IF(D1860&gt;0,IF((LEFT(D1860,2)=LEFT(Data!C$4,2)),"Intra","Inter"),"")</f>
        <v/>
      </c>
      <c r="F1860" s="23"/>
      <c r="G1860" s="176"/>
      <c r="H1860" s="74">
        <f t="shared" si="60"/>
        <v>0</v>
      </c>
      <c r="I1860" s="74">
        <f t="shared" si="61"/>
        <v>0</v>
      </c>
      <c r="J1860" s="74">
        <f t="shared" si="61"/>
        <v>0</v>
      </c>
    </row>
    <row r="1861" spans="1:10">
      <c r="A1861" s="183"/>
      <c r="B1861" s="184"/>
      <c r="C1861" s="185"/>
      <c r="D1861" s="21"/>
      <c r="E1861" s="71" t="str">
        <f>IF(D1861&gt;0,IF((LEFT(D1861,2)=LEFT(Data!C$4,2)),"Intra","Inter"),"")</f>
        <v/>
      </c>
      <c r="F1861" s="23"/>
      <c r="G1861" s="176"/>
      <c r="H1861" s="74">
        <f t="shared" si="60"/>
        <v>0</v>
      </c>
      <c r="I1861" s="74">
        <f t="shared" si="61"/>
        <v>0</v>
      </c>
      <c r="J1861" s="74">
        <f t="shared" si="61"/>
        <v>0</v>
      </c>
    </row>
    <row r="1862" spans="1:10">
      <c r="A1862" s="183"/>
      <c r="B1862" s="184"/>
      <c r="C1862" s="185"/>
      <c r="D1862" s="21"/>
      <c r="E1862" s="71" t="str">
        <f>IF(D1862&gt;0,IF((LEFT(D1862,2)=LEFT(Data!C$4,2)),"Intra","Inter"),"")</f>
        <v/>
      </c>
      <c r="F1862" s="23"/>
      <c r="G1862" s="176"/>
      <c r="H1862" s="74">
        <f t="shared" si="60"/>
        <v>0</v>
      </c>
      <c r="I1862" s="74">
        <f t="shared" si="61"/>
        <v>0</v>
      </c>
      <c r="J1862" s="74">
        <f t="shared" si="61"/>
        <v>0</v>
      </c>
    </row>
    <row r="1863" spans="1:10">
      <c r="A1863" s="183"/>
      <c r="B1863" s="184"/>
      <c r="C1863" s="185"/>
      <c r="D1863" s="21"/>
      <c r="E1863" s="71" t="str">
        <f>IF(D1863&gt;0,IF((LEFT(D1863,2)=LEFT(Data!C$4,2)),"Intra","Inter"),"")</f>
        <v/>
      </c>
      <c r="F1863" s="23"/>
      <c r="G1863" s="176"/>
      <c r="H1863" s="74">
        <f t="shared" si="60"/>
        <v>0</v>
      </c>
      <c r="I1863" s="74">
        <f t="shared" si="61"/>
        <v>0</v>
      </c>
      <c r="J1863" s="74">
        <f t="shared" si="61"/>
        <v>0</v>
      </c>
    </row>
    <row r="1864" spans="1:10">
      <c r="A1864" s="183"/>
      <c r="B1864" s="184"/>
      <c r="C1864" s="185"/>
      <c r="D1864" s="21"/>
      <c r="E1864" s="71" t="str">
        <f>IF(D1864&gt;0,IF((LEFT(D1864,2)=LEFT(Data!C$4,2)),"Intra","Inter"),"")</f>
        <v/>
      </c>
      <c r="F1864" s="23"/>
      <c r="G1864" s="176"/>
      <c r="H1864" s="74">
        <f t="shared" si="60"/>
        <v>0</v>
      </c>
      <c r="I1864" s="74">
        <f t="shared" si="61"/>
        <v>0</v>
      </c>
      <c r="J1864" s="74">
        <f t="shared" si="61"/>
        <v>0</v>
      </c>
    </row>
    <row r="1865" spans="1:10">
      <c r="A1865" s="183"/>
      <c r="B1865" s="184"/>
      <c r="C1865" s="185"/>
      <c r="D1865" s="21"/>
      <c r="E1865" s="71" t="str">
        <f>IF(D1865&gt;0,IF((LEFT(D1865,2)=LEFT(Data!C$4,2)),"Intra","Inter"),"")</f>
        <v/>
      </c>
      <c r="F1865" s="23"/>
      <c r="G1865" s="176"/>
      <c r="H1865" s="74">
        <f t="shared" ref="H1865:H1928" si="62">IF($E1865="inter",IF($F1865&lt;&gt;"Exempt",IF($F1865&lt;&gt;"Non GST",($G1865*($F1865)),(0)),(0)),(0))</f>
        <v>0</v>
      </c>
      <c r="I1865" s="74">
        <f t="shared" si="61"/>
        <v>0</v>
      </c>
      <c r="J1865" s="74">
        <f t="shared" si="61"/>
        <v>0</v>
      </c>
    </row>
    <row r="1866" spans="1:10">
      <c r="A1866" s="183"/>
      <c r="B1866" s="184"/>
      <c r="C1866" s="185"/>
      <c r="D1866" s="21"/>
      <c r="E1866" s="71" t="str">
        <f>IF(D1866&gt;0,IF((LEFT(D1866,2)=LEFT(Data!C$4,2)),"Intra","Inter"),"")</f>
        <v/>
      </c>
      <c r="F1866" s="23"/>
      <c r="G1866" s="176"/>
      <c r="H1866" s="74">
        <f t="shared" si="62"/>
        <v>0</v>
      </c>
      <c r="I1866" s="74">
        <f t="shared" si="61"/>
        <v>0</v>
      </c>
      <c r="J1866" s="74">
        <f t="shared" si="61"/>
        <v>0</v>
      </c>
    </row>
    <row r="1867" spans="1:10">
      <c r="A1867" s="183"/>
      <c r="B1867" s="184"/>
      <c r="C1867" s="185"/>
      <c r="D1867" s="21"/>
      <c r="E1867" s="71" t="str">
        <f>IF(D1867&gt;0,IF((LEFT(D1867,2)=LEFT(Data!C$4,2)),"Intra","Inter"),"")</f>
        <v/>
      </c>
      <c r="F1867" s="23"/>
      <c r="G1867" s="176"/>
      <c r="H1867" s="74">
        <f t="shared" si="62"/>
        <v>0</v>
      </c>
      <c r="I1867" s="74">
        <f t="shared" si="61"/>
        <v>0</v>
      </c>
      <c r="J1867" s="74">
        <f t="shared" si="61"/>
        <v>0</v>
      </c>
    </row>
    <row r="1868" spans="1:10">
      <c r="A1868" s="183"/>
      <c r="B1868" s="184"/>
      <c r="C1868" s="185"/>
      <c r="D1868" s="21"/>
      <c r="E1868" s="71" t="str">
        <f>IF(D1868&gt;0,IF((LEFT(D1868,2)=LEFT(Data!C$4,2)),"Intra","Inter"),"")</f>
        <v/>
      </c>
      <c r="F1868" s="23"/>
      <c r="G1868" s="176"/>
      <c r="H1868" s="74">
        <f t="shared" si="62"/>
        <v>0</v>
      </c>
      <c r="I1868" s="74">
        <f t="shared" si="61"/>
        <v>0</v>
      </c>
      <c r="J1868" s="74">
        <f t="shared" si="61"/>
        <v>0</v>
      </c>
    </row>
    <row r="1869" spans="1:10">
      <c r="A1869" s="183"/>
      <c r="B1869" s="184"/>
      <c r="C1869" s="185"/>
      <c r="D1869" s="21"/>
      <c r="E1869" s="71" t="str">
        <f>IF(D1869&gt;0,IF((LEFT(D1869,2)=LEFT(Data!C$4,2)),"Intra","Inter"),"")</f>
        <v/>
      </c>
      <c r="F1869" s="23"/>
      <c r="G1869" s="176"/>
      <c r="H1869" s="74">
        <f t="shared" si="62"/>
        <v>0</v>
      </c>
      <c r="I1869" s="74">
        <f t="shared" si="61"/>
        <v>0</v>
      </c>
      <c r="J1869" s="74">
        <f t="shared" si="61"/>
        <v>0</v>
      </c>
    </row>
    <row r="1870" spans="1:10">
      <c r="A1870" s="183"/>
      <c r="B1870" s="184"/>
      <c r="C1870" s="185"/>
      <c r="D1870" s="21"/>
      <c r="E1870" s="71" t="str">
        <f>IF(D1870&gt;0,IF((LEFT(D1870,2)=LEFT(Data!C$4,2)),"Intra","Inter"),"")</f>
        <v/>
      </c>
      <c r="F1870" s="23"/>
      <c r="G1870" s="176"/>
      <c r="H1870" s="74">
        <f t="shared" si="62"/>
        <v>0</v>
      </c>
      <c r="I1870" s="74">
        <f t="shared" si="61"/>
        <v>0</v>
      </c>
      <c r="J1870" s="74">
        <f t="shared" si="61"/>
        <v>0</v>
      </c>
    </row>
    <row r="1871" spans="1:10">
      <c r="A1871" s="183"/>
      <c r="B1871" s="184"/>
      <c r="C1871" s="185"/>
      <c r="D1871" s="21"/>
      <c r="E1871" s="71" t="str">
        <f>IF(D1871&gt;0,IF((LEFT(D1871,2)=LEFT(Data!C$4,2)),"Intra","Inter"),"")</f>
        <v/>
      </c>
      <c r="F1871" s="23"/>
      <c r="G1871" s="176"/>
      <c r="H1871" s="74">
        <f t="shared" si="62"/>
        <v>0</v>
      </c>
      <c r="I1871" s="74">
        <f t="shared" si="61"/>
        <v>0</v>
      </c>
      <c r="J1871" s="74">
        <f t="shared" si="61"/>
        <v>0</v>
      </c>
    </row>
    <row r="1872" spans="1:10">
      <c r="A1872" s="183"/>
      <c r="B1872" s="184"/>
      <c r="C1872" s="185"/>
      <c r="D1872" s="21"/>
      <c r="E1872" s="71" t="str">
        <f>IF(D1872&gt;0,IF((LEFT(D1872,2)=LEFT(Data!C$4,2)),"Intra","Inter"),"")</f>
        <v/>
      </c>
      <c r="F1872" s="23"/>
      <c r="G1872" s="176"/>
      <c r="H1872" s="74">
        <f t="shared" si="62"/>
        <v>0</v>
      </c>
      <c r="I1872" s="74">
        <f t="shared" si="61"/>
        <v>0</v>
      </c>
      <c r="J1872" s="74">
        <f t="shared" si="61"/>
        <v>0</v>
      </c>
    </row>
    <row r="1873" spans="1:10">
      <c r="A1873" s="183"/>
      <c r="B1873" s="184"/>
      <c r="C1873" s="185"/>
      <c r="D1873" s="21"/>
      <c r="E1873" s="71" t="str">
        <f>IF(D1873&gt;0,IF((LEFT(D1873,2)=LEFT(Data!C$4,2)),"Intra","Inter"),"")</f>
        <v/>
      </c>
      <c r="F1873" s="23"/>
      <c r="G1873" s="176"/>
      <c r="H1873" s="74">
        <f t="shared" si="62"/>
        <v>0</v>
      </c>
      <c r="I1873" s="74">
        <f t="shared" si="61"/>
        <v>0</v>
      </c>
      <c r="J1873" s="74">
        <f t="shared" si="61"/>
        <v>0</v>
      </c>
    </row>
    <row r="1874" spans="1:10">
      <c r="A1874" s="183"/>
      <c r="B1874" s="184"/>
      <c r="C1874" s="185"/>
      <c r="D1874" s="21"/>
      <c r="E1874" s="71" t="str">
        <f>IF(D1874&gt;0,IF((LEFT(D1874,2)=LEFT(Data!C$4,2)),"Intra","Inter"),"")</f>
        <v/>
      </c>
      <c r="F1874" s="23"/>
      <c r="G1874" s="176"/>
      <c r="H1874" s="74">
        <f t="shared" si="62"/>
        <v>0</v>
      </c>
      <c r="I1874" s="74">
        <f t="shared" si="61"/>
        <v>0</v>
      </c>
      <c r="J1874" s="74">
        <f t="shared" si="61"/>
        <v>0</v>
      </c>
    </row>
    <row r="1875" spans="1:10">
      <c r="A1875" s="183"/>
      <c r="B1875" s="184"/>
      <c r="C1875" s="185"/>
      <c r="D1875" s="21"/>
      <c r="E1875" s="71" t="str">
        <f>IF(D1875&gt;0,IF((LEFT(D1875,2)=LEFT(Data!C$4,2)),"Intra","Inter"),"")</f>
        <v/>
      </c>
      <c r="F1875" s="23"/>
      <c r="G1875" s="176"/>
      <c r="H1875" s="74">
        <f t="shared" si="62"/>
        <v>0</v>
      </c>
      <c r="I1875" s="74">
        <f t="shared" si="61"/>
        <v>0</v>
      </c>
      <c r="J1875" s="74">
        <f t="shared" si="61"/>
        <v>0</v>
      </c>
    </row>
    <row r="1876" spans="1:10">
      <c r="A1876" s="183"/>
      <c r="B1876" s="184"/>
      <c r="C1876" s="185"/>
      <c r="D1876" s="21"/>
      <c r="E1876" s="71" t="str">
        <f>IF(D1876&gt;0,IF((LEFT(D1876,2)=LEFT(Data!C$4,2)),"Intra","Inter"),"")</f>
        <v/>
      </c>
      <c r="F1876" s="23"/>
      <c r="G1876" s="176"/>
      <c r="H1876" s="74">
        <f t="shared" si="62"/>
        <v>0</v>
      </c>
      <c r="I1876" s="74">
        <f t="shared" si="61"/>
        <v>0</v>
      </c>
      <c r="J1876" s="74">
        <f t="shared" si="61"/>
        <v>0</v>
      </c>
    </row>
    <row r="1877" spans="1:10">
      <c r="A1877" s="183"/>
      <c r="B1877" s="184"/>
      <c r="C1877" s="185"/>
      <c r="D1877" s="21"/>
      <c r="E1877" s="71" t="str">
        <f>IF(D1877&gt;0,IF((LEFT(D1877,2)=LEFT(Data!C$4,2)),"Intra","Inter"),"")</f>
        <v/>
      </c>
      <c r="F1877" s="23"/>
      <c r="G1877" s="176"/>
      <c r="H1877" s="74">
        <f t="shared" si="62"/>
        <v>0</v>
      </c>
      <c r="I1877" s="74">
        <f t="shared" si="61"/>
        <v>0</v>
      </c>
      <c r="J1877" s="74">
        <f t="shared" si="61"/>
        <v>0</v>
      </c>
    </row>
    <row r="1878" spans="1:10">
      <c r="A1878" s="183"/>
      <c r="B1878" s="184"/>
      <c r="C1878" s="185"/>
      <c r="D1878" s="21"/>
      <c r="E1878" s="71" t="str">
        <f>IF(D1878&gt;0,IF((LEFT(D1878,2)=LEFT(Data!C$4,2)),"Intra","Inter"),"")</f>
        <v/>
      </c>
      <c r="F1878" s="23"/>
      <c r="G1878" s="176"/>
      <c r="H1878" s="74">
        <f t="shared" si="62"/>
        <v>0</v>
      </c>
      <c r="I1878" s="74">
        <f t="shared" si="61"/>
        <v>0</v>
      </c>
      <c r="J1878" s="74">
        <f t="shared" si="61"/>
        <v>0</v>
      </c>
    </row>
    <row r="1879" spans="1:10">
      <c r="A1879" s="183"/>
      <c r="B1879" s="184"/>
      <c r="C1879" s="185"/>
      <c r="D1879" s="21"/>
      <c r="E1879" s="71" t="str">
        <f>IF(D1879&gt;0,IF((LEFT(D1879,2)=LEFT(Data!C$4,2)),"Intra","Inter"),"")</f>
        <v/>
      </c>
      <c r="F1879" s="23"/>
      <c r="G1879" s="176"/>
      <c r="H1879" s="74">
        <f t="shared" si="62"/>
        <v>0</v>
      </c>
      <c r="I1879" s="74">
        <f t="shared" si="61"/>
        <v>0</v>
      </c>
      <c r="J1879" s="74">
        <f t="shared" si="61"/>
        <v>0</v>
      </c>
    </row>
    <row r="1880" spans="1:10">
      <c r="A1880" s="183"/>
      <c r="B1880" s="184"/>
      <c r="C1880" s="185"/>
      <c r="D1880" s="21"/>
      <c r="E1880" s="71" t="str">
        <f>IF(D1880&gt;0,IF((LEFT(D1880,2)=LEFT(Data!C$4,2)),"Intra","Inter"),"")</f>
        <v/>
      </c>
      <c r="F1880" s="23"/>
      <c r="G1880" s="176"/>
      <c r="H1880" s="74">
        <f t="shared" si="62"/>
        <v>0</v>
      </c>
      <c r="I1880" s="74">
        <f t="shared" si="61"/>
        <v>0</v>
      </c>
      <c r="J1880" s="74">
        <f t="shared" si="61"/>
        <v>0</v>
      </c>
    </row>
    <row r="1881" spans="1:10">
      <c r="A1881" s="183"/>
      <c r="B1881" s="184"/>
      <c r="C1881" s="185"/>
      <c r="D1881" s="21"/>
      <c r="E1881" s="71" t="str">
        <f>IF(D1881&gt;0,IF((LEFT(D1881,2)=LEFT(Data!C$4,2)),"Intra","Inter"),"")</f>
        <v/>
      </c>
      <c r="F1881" s="23"/>
      <c r="G1881" s="176"/>
      <c r="H1881" s="74">
        <f t="shared" si="62"/>
        <v>0</v>
      </c>
      <c r="I1881" s="74">
        <f t="shared" si="61"/>
        <v>0</v>
      </c>
      <c r="J1881" s="74">
        <f t="shared" si="61"/>
        <v>0</v>
      </c>
    </row>
    <row r="1882" spans="1:10">
      <c r="A1882" s="183"/>
      <c r="B1882" s="184"/>
      <c r="C1882" s="185"/>
      <c r="D1882" s="21"/>
      <c r="E1882" s="71" t="str">
        <f>IF(D1882&gt;0,IF((LEFT(D1882,2)=LEFT(Data!C$4,2)),"Intra","Inter"),"")</f>
        <v/>
      </c>
      <c r="F1882" s="23"/>
      <c r="G1882" s="176"/>
      <c r="H1882" s="74">
        <f t="shared" si="62"/>
        <v>0</v>
      </c>
      <c r="I1882" s="74">
        <f t="shared" si="61"/>
        <v>0</v>
      </c>
      <c r="J1882" s="74">
        <f t="shared" si="61"/>
        <v>0</v>
      </c>
    </row>
    <row r="1883" spans="1:10">
      <c r="A1883" s="183"/>
      <c r="B1883" s="184"/>
      <c r="C1883" s="185"/>
      <c r="D1883" s="21"/>
      <c r="E1883" s="71" t="str">
        <f>IF(D1883&gt;0,IF((LEFT(D1883,2)=LEFT(Data!C$4,2)),"Intra","Inter"),"")</f>
        <v/>
      </c>
      <c r="F1883" s="23"/>
      <c r="G1883" s="176"/>
      <c r="H1883" s="74">
        <f t="shared" si="62"/>
        <v>0</v>
      </c>
      <c r="I1883" s="74">
        <f t="shared" si="61"/>
        <v>0</v>
      </c>
      <c r="J1883" s="74">
        <f t="shared" si="61"/>
        <v>0</v>
      </c>
    </row>
    <row r="1884" spans="1:10">
      <c r="A1884" s="183"/>
      <c r="B1884" s="184"/>
      <c r="C1884" s="185"/>
      <c r="D1884" s="21"/>
      <c r="E1884" s="71" t="str">
        <f>IF(D1884&gt;0,IF((LEFT(D1884,2)=LEFT(Data!C$4,2)),"Intra","Inter"),"")</f>
        <v/>
      </c>
      <c r="F1884" s="23"/>
      <c r="G1884" s="176"/>
      <c r="H1884" s="74">
        <f t="shared" si="62"/>
        <v>0</v>
      </c>
      <c r="I1884" s="74">
        <f t="shared" si="61"/>
        <v>0</v>
      </c>
      <c r="J1884" s="74">
        <f t="shared" si="61"/>
        <v>0</v>
      </c>
    </row>
    <row r="1885" spans="1:10">
      <c r="A1885" s="183"/>
      <c r="B1885" s="184"/>
      <c r="C1885" s="185"/>
      <c r="D1885" s="21"/>
      <c r="E1885" s="71" t="str">
        <f>IF(D1885&gt;0,IF((LEFT(D1885,2)=LEFT(Data!C$4,2)),"Intra","Inter"),"")</f>
        <v/>
      </c>
      <c r="F1885" s="23"/>
      <c r="G1885" s="176"/>
      <c r="H1885" s="74">
        <f t="shared" si="62"/>
        <v>0</v>
      </c>
      <c r="I1885" s="74">
        <f t="shared" si="61"/>
        <v>0</v>
      </c>
      <c r="J1885" s="74">
        <f t="shared" si="61"/>
        <v>0</v>
      </c>
    </row>
    <row r="1886" spans="1:10">
      <c r="A1886" s="183"/>
      <c r="B1886" s="184"/>
      <c r="C1886" s="185"/>
      <c r="D1886" s="21"/>
      <c r="E1886" s="71" t="str">
        <f>IF(D1886&gt;0,IF((LEFT(D1886,2)=LEFT(Data!C$4,2)),"Intra","Inter"),"")</f>
        <v/>
      </c>
      <c r="F1886" s="23"/>
      <c r="G1886" s="176"/>
      <c r="H1886" s="74">
        <f t="shared" si="62"/>
        <v>0</v>
      </c>
      <c r="I1886" s="74">
        <f t="shared" si="61"/>
        <v>0</v>
      </c>
      <c r="J1886" s="74">
        <f t="shared" si="61"/>
        <v>0</v>
      </c>
    </row>
    <row r="1887" spans="1:10">
      <c r="A1887" s="183"/>
      <c r="B1887" s="184"/>
      <c r="C1887" s="185"/>
      <c r="D1887" s="21"/>
      <c r="E1887" s="71" t="str">
        <f>IF(D1887&gt;0,IF((LEFT(D1887,2)=LEFT(Data!C$4,2)),"Intra","Inter"),"")</f>
        <v/>
      </c>
      <c r="F1887" s="23"/>
      <c r="G1887" s="176"/>
      <c r="H1887" s="74">
        <f t="shared" si="62"/>
        <v>0</v>
      </c>
      <c r="I1887" s="74">
        <f t="shared" si="61"/>
        <v>0</v>
      </c>
      <c r="J1887" s="74">
        <f t="shared" si="61"/>
        <v>0</v>
      </c>
    </row>
    <row r="1888" spans="1:10">
      <c r="A1888" s="183"/>
      <c r="B1888" s="184"/>
      <c r="C1888" s="185"/>
      <c r="D1888" s="21"/>
      <c r="E1888" s="71" t="str">
        <f>IF(D1888&gt;0,IF((LEFT(D1888,2)=LEFT(Data!C$4,2)),"Intra","Inter"),"")</f>
        <v/>
      </c>
      <c r="F1888" s="23"/>
      <c r="G1888" s="176"/>
      <c r="H1888" s="74">
        <f t="shared" si="62"/>
        <v>0</v>
      </c>
      <c r="I1888" s="74">
        <f t="shared" si="61"/>
        <v>0</v>
      </c>
      <c r="J1888" s="74">
        <f t="shared" si="61"/>
        <v>0</v>
      </c>
    </row>
    <row r="1889" spans="1:10">
      <c r="A1889" s="183"/>
      <c r="B1889" s="184"/>
      <c r="C1889" s="185"/>
      <c r="D1889" s="21"/>
      <c r="E1889" s="71" t="str">
        <f>IF(D1889&gt;0,IF((LEFT(D1889,2)=LEFT(Data!C$4,2)),"Intra","Inter"),"")</f>
        <v/>
      </c>
      <c r="F1889" s="23"/>
      <c r="G1889" s="176"/>
      <c r="H1889" s="74">
        <f t="shared" si="62"/>
        <v>0</v>
      </c>
      <c r="I1889" s="74">
        <f t="shared" si="61"/>
        <v>0</v>
      </c>
      <c r="J1889" s="74">
        <f t="shared" si="61"/>
        <v>0</v>
      </c>
    </row>
    <row r="1890" spans="1:10">
      <c r="A1890" s="183"/>
      <c r="B1890" s="184"/>
      <c r="C1890" s="185"/>
      <c r="D1890" s="21"/>
      <c r="E1890" s="71" t="str">
        <f>IF(D1890&gt;0,IF((LEFT(D1890,2)=LEFT(Data!C$4,2)),"Intra","Inter"),"")</f>
        <v/>
      </c>
      <c r="F1890" s="23"/>
      <c r="G1890" s="176"/>
      <c r="H1890" s="74">
        <f t="shared" si="62"/>
        <v>0</v>
      </c>
      <c r="I1890" s="74">
        <f t="shared" si="61"/>
        <v>0</v>
      </c>
      <c r="J1890" s="74">
        <f t="shared" si="61"/>
        <v>0</v>
      </c>
    </row>
    <row r="1891" spans="1:10">
      <c r="A1891" s="183"/>
      <c r="B1891" s="184"/>
      <c r="C1891" s="185"/>
      <c r="D1891" s="21"/>
      <c r="E1891" s="71" t="str">
        <f>IF(D1891&gt;0,IF((LEFT(D1891,2)=LEFT(Data!C$4,2)),"Intra","Inter"),"")</f>
        <v/>
      </c>
      <c r="F1891" s="23"/>
      <c r="G1891" s="176"/>
      <c r="H1891" s="74">
        <f t="shared" si="62"/>
        <v>0</v>
      </c>
      <c r="I1891" s="74">
        <f t="shared" si="61"/>
        <v>0</v>
      </c>
      <c r="J1891" s="74">
        <f t="shared" si="61"/>
        <v>0</v>
      </c>
    </row>
    <row r="1892" spans="1:10">
      <c r="A1892" s="183"/>
      <c r="B1892" s="184"/>
      <c r="C1892" s="185"/>
      <c r="D1892" s="21"/>
      <c r="E1892" s="71" t="str">
        <f>IF(D1892&gt;0,IF((LEFT(D1892,2)=LEFT(Data!C$4,2)),"Intra","Inter"),"")</f>
        <v/>
      </c>
      <c r="F1892" s="23"/>
      <c r="G1892" s="176"/>
      <c r="H1892" s="74">
        <f t="shared" si="62"/>
        <v>0</v>
      </c>
      <c r="I1892" s="74">
        <f t="shared" si="61"/>
        <v>0</v>
      </c>
      <c r="J1892" s="74">
        <f t="shared" si="61"/>
        <v>0</v>
      </c>
    </row>
    <row r="1893" spans="1:10">
      <c r="A1893" s="183"/>
      <c r="B1893" s="184"/>
      <c r="C1893" s="185"/>
      <c r="D1893" s="21"/>
      <c r="E1893" s="71" t="str">
        <f>IF(D1893&gt;0,IF((LEFT(D1893,2)=LEFT(Data!C$4,2)),"Intra","Inter"),"")</f>
        <v/>
      </c>
      <c r="F1893" s="23"/>
      <c r="G1893" s="176"/>
      <c r="H1893" s="74">
        <f t="shared" si="62"/>
        <v>0</v>
      </c>
      <c r="I1893" s="74">
        <f t="shared" si="61"/>
        <v>0</v>
      </c>
      <c r="J1893" s="74">
        <f t="shared" si="61"/>
        <v>0</v>
      </c>
    </row>
    <row r="1894" spans="1:10">
      <c r="A1894" s="183"/>
      <c r="B1894" s="184"/>
      <c r="C1894" s="185"/>
      <c r="D1894" s="21"/>
      <c r="E1894" s="71" t="str">
        <f>IF(D1894&gt;0,IF((LEFT(D1894,2)=LEFT(Data!C$4,2)),"Intra","Inter"),"")</f>
        <v/>
      </c>
      <c r="F1894" s="23"/>
      <c r="G1894" s="176"/>
      <c r="H1894" s="74">
        <f t="shared" si="62"/>
        <v>0</v>
      </c>
      <c r="I1894" s="74">
        <f t="shared" si="61"/>
        <v>0</v>
      </c>
      <c r="J1894" s="74">
        <f t="shared" si="61"/>
        <v>0</v>
      </c>
    </row>
    <row r="1895" spans="1:10">
      <c r="A1895" s="183"/>
      <c r="B1895" s="184"/>
      <c r="C1895" s="185"/>
      <c r="D1895" s="21"/>
      <c r="E1895" s="71" t="str">
        <f>IF(D1895&gt;0,IF((LEFT(D1895,2)=LEFT(Data!C$4,2)),"Intra","Inter"),"")</f>
        <v/>
      </c>
      <c r="F1895" s="23"/>
      <c r="G1895" s="176"/>
      <c r="H1895" s="74">
        <f t="shared" si="62"/>
        <v>0</v>
      </c>
      <c r="I1895" s="74">
        <f t="shared" si="61"/>
        <v>0</v>
      </c>
      <c r="J1895" s="74">
        <f t="shared" si="61"/>
        <v>0</v>
      </c>
    </row>
    <row r="1896" spans="1:10">
      <c r="A1896" s="183"/>
      <c r="B1896" s="184"/>
      <c r="C1896" s="185"/>
      <c r="D1896" s="21"/>
      <c r="E1896" s="71" t="str">
        <f>IF(D1896&gt;0,IF((LEFT(D1896,2)=LEFT(Data!C$4,2)),"Intra","Inter"),"")</f>
        <v/>
      </c>
      <c r="F1896" s="23"/>
      <c r="G1896" s="176"/>
      <c r="H1896" s="74">
        <f t="shared" si="62"/>
        <v>0</v>
      </c>
      <c r="I1896" s="74">
        <f t="shared" si="61"/>
        <v>0</v>
      </c>
      <c r="J1896" s="74">
        <f t="shared" si="61"/>
        <v>0</v>
      </c>
    </row>
    <row r="1897" spans="1:10">
      <c r="A1897" s="183"/>
      <c r="B1897" s="184"/>
      <c r="C1897" s="185"/>
      <c r="D1897" s="21"/>
      <c r="E1897" s="71" t="str">
        <f>IF(D1897&gt;0,IF((LEFT(D1897,2)=LEFT(Data!C$4,2)),"Intra","Inter"),"")</f>
        <v/>
      </c>
      <c r="F1897" s="23"/>
      <c r="G1897" s="176"/>
      <c r="H1897" s="74">
        <f t="shared" si="62"/>
        <v>0</v>
      </c>
      <c r="I1897" s="74">
        <f t="shared" si="61"/>
        <v>0</v>
      </c>
      <c r="J1897" s="74">
        <f t="shared" si="61"/>
        <v>0</v>
      </c>
    </row>
    <row r="1898" spans="1:10">
      <c r="A1898" s="183"/>
      <c r="B1898" s="184"/>
      <c r="C1898" s="185"/>
      <c r="D1898" s="21"/>
      <c r="E1898" s="71" t="str">
        <f>IF(D1898&gt;0,IF((LEFT(D1898,2)=LEFT(Data!C$4,2)),"Intra","Inter"),"")</f>
        <v/>
      </c>
      <c r="F1898" s="23"/>
      <c r="G1898" s="176"/>
      <c r="H1898" s="74">
        <f t="shared" si="62"/>
        <v>0</v>
      </c>
      <c r="I1898" s="74">
        <f t="shared" si="61"/>
        <v>0</v>
      </c>
      <c r="J1898" s="74">
        <f t="shared" si="61"/>
        <v>0</v>
      </c>
    </row>
    <row r="1899" spans="1:10">
      <c r="A1899" s="183"/>
      <c r="B1899" s="184"/>
      <c r="C1899" s="185"/>
      <c r="D1899" s="21"/>
      <c r="E1899" s="71" t="str">
        <f>IF(D1899&gt;0,IF((LEFT(D1899,2)=LEFT(Data!C$4,2)),"Intra","Inter"),"")</f>
        <v/>
      </c>
      <c r="F1899" s="23"/>
      <c r="G1899" s="176"/>
      <c r="H1899" s="74">
        <f t="shared" si="62"/>
        <v>0</v>
      </c>
      <c r="I1899" s="74">
        <f t="shared" si="61"/>
        <v>0</v>
      </c>
      <c r="J1899" s="74">
        <f t="shared" si="61"/>
        <v>0</v>
      </c>
    </row>
    <row r="1900" spans="1:10">
      <c r="A1900" s="183"/>
      <c r="B1900" s="184"/>
      <c r="C1900" s="185"/>
      <c r="D1900" s="21"/>
      <c r="E1900" s="71" t="str">
        <f>IF(D1900&gt;0,IF((LEFT(D1900,2)=LEFT(Data!C$4,2)),"Intra","Inter"),"")</f>
        <v/>
      </c>
      <c r="F1900" s="23"/>
      <c r="G1900" s="176"/>
      <c r="H1900" s="74">
        <f t="shared" si="62"/>
        <v>0</v>
      </c>
      <c r="I1900" s="74">
        <f t="shared" si="61"/>
        <v>0</v>
      </c>
      <c r="J1900" s="74">
        <f t="shared" si="61"/>
        <v>0</v>
      </c>
    </row>
    <row r="1901" spans="1:10">
      <c r="A1901" s="183"/>
      <c r="B1901" s="184"/>
      <c r="C1901" s="185"/>
      <c r="D1901" s="21"/>
      <c r="E1901" s="71" t="str">
        <f>IF(D1901&gt;0,IF((LEFT(D1901,2)=LEFT(Data!C$4,2)),"Intra","Inter"),"")</f>
        <v/>
      </c>
      <c r="F1901" s="23"/>
      <c r="G1901" s="176"/>
      <c r="H1901" s="74">
        <f t="shared" si="62"/>
        <v>0</v>
      </c>
      <c r="I1901" s="74">
        <f t="shared" si="61"/>
        <v>0</v>
      </c>
      <c r="J1901" s="74">
        <f t="shared" si="61"/>
        <v>0</v>
      </c>
    </row>
    <row r="1902" spans="1:10">
      <c r="A1902" s="183"/>
      <c r="B1902" s="184"/>
      <c r="C1902" s="185"/>
      <c r="D1902" s="21"/>
      <c r="E1902" s="71" t="str">
        <f>IF(D1902&gt;0,IF((LEFT(D1902,2)=LEFT(Data!C$4,2)),"Intra","Inter"),"")</f>
        <v/>
      </c>
      <c r="F1902" s="23"/>
      <c r="G1902" s="176"/>
      <c r="H1902" s="74">
        <f t="shared" si="62"/>
        <v>0</v>
      </c>
      <c r="I1902" s="74">
        <f t="shared" si="61"/>
        <v>0</v>
      </c>
      <c r="J1902" s="74">
        <f t="shared" si="61"/>
        <v>0</v>
      </c>
    </row>
    <row r="1903" spans="1:10">
      <c r="A1903" s="183"/>
      <c r="B1903" s="184"/>
      <c r="C1903" s="185"/>
      <c r="D1903" s="21"/>
      <c r="E1903" s="71" t="str">
        <f>IF(D1903&gt;0,IF((LEFT(D1903,2)=LEFT(Data!C$4,2)),"Intra","Inter"),"")</f>
        <v/>
      </c>
      <c r="F1903" s="23"/>
      <c r="G1903" s="176"/>
      <c r="H1903" s="74">
        <f t="shared" si="62"/>
        <v>0</v>
      </c>
      <c r="I1903" s="74">
        <f t="shared" si="61"/>
        <v>0</v>
      </c>
      <c r="J1903" s="74">
        <f t="shared" si="61"/>
        <v>0</v>
      </c>
    </row>
    <row r="1904" spans="1:10">
      <c r="A1904" s="183"/>
      <c r="B1904" s="184"/>
      <c r="C1904" s="185"/>
      <c r="D1904" s="21"/>
      <c r="E1904" s="71" t="str">
        <f>IF(D1904&gt;0,IF((LEFT(D1904,2)=LEFT(Data!C$4,2)),"Intra","Inter"),"")</f>
        <v/>
      </c>
      <c r="F1904" s="23"/>
      <c r="G1904" s="176"/>
      <c r="H1904" s="74">
        <f t="shared" si="62"/>
        <v>0</v>
      </c>
      <c r="I1904" s="74">
        <f t="shared" si="61"/>
        <v>0</v>
      </c>
      <c r="J1904" s="74">
        <f t="shared" si="61"/>
        <v>0</v>
      </c>
    </row>
    <row r="1905" spans="1:10">
      <c r="A1905" s="183"/>
      <c r="B1905" s="184"/>
      <c r="C1905" s="185"/>
      <c r="D1905" s="21"/>
      <c r="E1905" s="71" t="str">
        <f>IF(D1905&gt;0,IF((LEFT(D1905,2)=LEFT(Data!C$4,2)),"Intra","Inter"),"")</f>
        <v/>
      </c>
      <c r="F1905" s="23"/>
      <c r="G1905" s="176"/>
      <c r="H1905" s="74">
        <f t="shared" si="62"/>
        <v>0</v>
      </c>
      <c r="I1905" s="74">
        <f t="shared" si="61"/>
        <v>0</v>
      </c>
      <c r="J1905" s="74">
        <f t="shared" si="61"/>
        <v>0</v>
      </c>
    </row>
    <row r="1906" spans="1:10">
      <c r="A1906" s="183"/>
      <c r="B1906" s="184"/>
      <c r="C1906" s="185"/>
      <c r="D1906" s="21"/>
      <c r="E1906" s="71" t="str">
        <f>IF(D1906&gt;0,IF((LEFT(D1906,2)=LEFT(Data!C$4,2)),"Intra","Inter"),"")</f>
        <v/>
      </c>
      <c r="F1906" s="23"/>
      <c r="G1906" s="176"/>
      <c r="H1906" s="74">
        <f t="shared" si="62"/>
        <v>0</v>
      </c>
      <c r="I1906" s="74">
        <f t="shared" si="61"/>
        <v>0</v>
      </c>
      <c r="J1906" s="74">
        <f t="shared" si="61"/>
        <v>0</v>
      </c>
    </row>
    <row r="1907" spans="1:10">
      <c r="A1907" s="183"/>
      <c r="B1907" s="184"/>
      <c r="C1907" s="185"/>
      <c r="D1907" s="21"/>
      <c r="E1907" s="71" t="str">
        <f>IF(D1907&gt;0,IF((LEFT(D1907,2)=LEFT(Data!C$4,2)),"Intra","Inter"),"")</f>
        <v/>
      </c>
      <c r="F1907" s="23"/>
      <c r="G1907" s="176"/>
      <c r="H1907" s="74">
        <f t="shared" si="62"/>
        <v>0</v>
      </c>
      <c r="I1907" s="74">
        <f t="shared" si="61"/>
        <v>0</v>
      </c>
      <c r="J1907" s="74">
        <f t="shared" si="61"/>
        <v>0</v>
      </c>
    </row>
    <row r="1908" spans="1:10">
      <c r="A1908" s="183"/>
      <c r="B1908" s="184"/>
      <c r="C1908" s="185"/>
      <c r="D1908" s="21"/>
      <c r="E1908" s="71" t="str">
        <f>IF(D1908&gt;0,IF((LEFT(D1908,2)=LEFT(Data!C$4,2)),"Intra","Inter"),"")</f>
        <v/>
      </c>
      <c r="F1908" s="23"/>
      <c r="G1908" s="176"/>
      <c r="H1908" s="74">
        <f t="shared" si="62"/>
        <v>0</v>
      </c>
      <c r="I1908" s="74">
        <f t="shared" ref="I1908:J1971" si="63">IF($E1908="intra",IF($F1908&lt;&gt;"Exempt",IF($F1908&lt;&gt;"Non GST",($G1908*($F1908/2)),(0)),(0)),(0))</f>
        <v>0</v>
      </c>
      <c r="J1908" s="74">
        <f t="shared" si="63"/>
        <v>0</v>
      </c>
    </row>
    <row r="1909" spans="1:10">
      <c r="A1909" s="183"/>
      <c r="B1909" s="184"/>
      <c r="C1909" s="185"/>
      <c r="D1909" s="21"/>
      <c r="E1909" s="71" t="str">
        <f>IF(D1909&gt;0,IF((LEFT(D1909,2)=LEFT(Data!C$4,2)),"Intra","Inter"),"")</f>
        <v/>
      </c>
      <c r="F1909" s="23"/>
      <c r="G1909" s="176"/>
      <c r="H1909" s="74">
        <f t="shared" si="62"/>
        <v>0</v>
      </c>
      <c r="I1909" s="74">
        <f t="shared" si="63"/>
        <v>0</v>
      </c>
      <c r="J1909" s="74">
        <f t="shared" si="63"/>
        <v>0</v>
      </c>
    </row>
    <row r="1910" spans="1:10">
      <c r="A1910" s="183"/>
      <c r="B1910" s="184"/>
      <c r="C1910" s="185"/>
      <c r="D1910" s="21"/>
      <c r="E1910" s="71" t="str">
        <f>IF(D1910&gt;0,IF((LEFT(D1910,2)=LEFT(Data!C$4,2)),"Intra","Inter"),"")</f>
        <v/>
      </c>
      <c r="F1910" s="23"/>
      <c r="G1910" s="176"/>
      <c r="H1910" s="74">
        <f t="shared" si="62"/>
        <v>0</v>
      </c>
      <c r="I1910" s="74">
        <f t="shared" si="63"/>
        <v>0</v>
      </c>
      <c r="J1910" s="74">
        <f t="shared" si="63"/>
        <v>0</v>
      </c>
    </row>
    <row r="1911" spans="1:10">
      <c r="A1911" s="183"/>
      <c r="B1911" s="184"/>
      <c r="C1911" s="185"/>
      <c r="D1911" s="21"/>
      <c r="E1911" s="71" t="str">
        <f>IF(D1911&gt;0,IF((LEFT(D1911,2)=LEFT(Data!C$4,2)),"Intra","Inter"),"")</f>
        <v/>
      </c>
      <c r="F1911" s="23"/>
      <c r="G1911" s="176"/>
      <c r="H1911" s="74">
        <f t="shared" si="62"/>
        <v>0</v>
      </c>
      <c r="I1911" s="74">
        <f t="shared" si="63"/>
        <v>0</v>
      </c>
      <c r="J1911" s="74">
        <f t="shared" si="63"/>
        <v>0</v>
      </c>
    </row>
    <row r="1912" spans="1:10">
      <c r="A1912" s="183"/>
      <c r="B1912" s="184"/>
      <c r="C1912" s="185"/>
      <c r="D1912" s="21"/>
      <c r="E1912" s="71" t="str">
        <f>IF(D1912&gt;0,IF((LEFT(D1912,2)=LEFT(Data!C$4,2)),"Intra","Inter"),"")</f>
        <v/>
      </c>
      <c r="F1912" s="23"/>
      <c r="G1912" s="176"/>
      <c r="H1912" s="74">
        <f t="shared" si="62"/>
        <v>0</v>
      </c>
      <c r="I1912" s="74">
        <f t="shared" si="63"/>
        <v>0</v>
      </c>
      <c r="J1912" s="74">
        <f t="shared" si="63"/>
        <v>0</v>
      </c>
    </row>
    <row r="1913" spans="1:10">
      <c r="A1913" s="183"/>
      <c r="B1913" s="184"/>
      <c r="C1913" s="185"/>
      <c r="D1913" s="21"/>
      <c r="E1913" s="71" t="str">
        <f>IF(D1913&gt;0,IF((LEFT(D1913,2)=LEFT(Data!C$4,2)),"Intra","Inter"),"")</f>
        <v/>
      </c>
      <c r="F1913" s="23"/>
      <c r="G1913" s="176"/>
      <c r="H1913" s="74">
        <f t="shared" si="62"/>
        <v>0</v>
      </c>
      <c r="I1913" s="74">
        <f t="shared" si="63"/>
        <v>0</v>
      </c>
      <c r="J1913" s="74">
        <f t="shared" si="63"/>
        <v>0</v>
      </c>
    </row>
    <row r="1914" spans="1:10">
      <c r="A1914" s="183"/>
      <c r="B1914" s="184"/>
      <c r="C1914" s="185"/>
      <c r="D1914" s="21"/>
      <c r="E1914" s="71" t="str">
        <f>IF(D1914&gt;0,IF((LEFT(D1914,2)=LEFT(Data!C$4,2)),"Intra","Inter"),"")</f>
        <v/>
      </c>
      <c r="F1914" s="23"/>
      <c r="G1914" s="176"/>
      <c r="H1914" s="74">
        <f t="shared" si="62"/>
        <v>0</v>
      </c>
      <c r="I1914" s="74">
        <f t="shared" si="63"/>
        <v>0</v>
      </c>
      <c r="J1914" s="74">
        <f t="shared" si="63"/>
        <v>0</v>
      </c>
    </row>
    <row r="1915" spans="1:10">
      <c r="A1915" s="183"/>
      <c r="B1915" s="184"/>
      <c r="C1915" s="185"/>
      <c r="D1915" s="21"/>
      <c r="E1915" s="71" t="str">
        <f>IF(D1915&gt;0,IF((LEFT(D1915,2)=LEFT(Data!C$4,2)),"Intra","Inter"),"")</f>
        <v/>
      </c>
      <c r="F1915" s="23"/>
      <c r="G1915" s="176"/>
      <c r="H1915" s="74">
        <f t="shared" si="62"/>
        <v>0</v>
      </c>
      <c r="I1915" s="74">
        <f t="shared" si="63"/>
        <v>0</v>
      </c>
      <c r="J1915" s="74">
        <f t="shared" si="63"/>
        <v>0</v>
      </c>
    </row>
    <row r="1916" spans="1:10">
      <c r="A1916" s="183"/>
      <c r="B1916" s="184"/>
      <c r="C1916" s="185"/>
      <c r="D1916" s="21"/>
      <c r="E1916" s="71" t="str">
        <f>IF(D1916&gt;0,IF((LEFT(D1916,2)=LEFT(Data!C$4,2)),"Intra","Inter"),"")</f>
        <v/>
      </c>
      <c r="F1916" s="23"/>
      <c r="G1916" s="176"/>
      <c r="H1916" s="74">
        <f t="shared" si="62"/>
        <v>0</v>
      </c>
      <c r="I1916" s="74">
        <f t="shared" si="63"/>
        <v>0</v>
      </c>
      <c r="J1916" s="74">
        <f t="shared" si="63"/>
        <v>0</v>
      </c>
    </row>
    <row r="1917" spans="1:10">
      <c r="A1917" s="183"/>
      <c r="B1917" s="184"/>
      <c r="C1917" s="185"/>
      <c r="D1917" s="21"/>
      <c r="E1917" s="71" t="str">
        <f>IF(D1917&gt;0,IF((LEFT(D1917,2)=LEFT(Data!C$4,2)),"Intra","Inter"),"")</f>
        <v/>
      </c>
      <c r="F1917" s="23"/>
      <c r="G1917" s="176"/>
      <c r="H1917" s="74">
        <f t="shared" si="62"/>
        <v>0</v>
      </c>
      <c r="I1917" s="74">
        <f t="shared" si="63"/>
        <v>0</v>
      </c>
      <c r="J1917" s="74">
        <f t="shared" si="63"/>
        <v>0</v>
      </c>
    </row>
    <row r="1918" spans="1:10">
      <c r="A1918" s="183"/>
      <c r="B1918" s="184"/>
      <c r="C1918" s="185"/>
      <c r="D1918" s="21"/>
      <c r="E1918" s="71" t="str">
        <f>IF(D1918&gt;0,IF((LEFT(D1918,2)=LEFT(Data!C$4,2)),"Intra","Inter"),"")</f>
        <v/>
      </c>
      <c r="F1918" s="23"/>
      <c r="G1918" s="176"/>
      <c r="H1918" s="74">
        <f t="shared" si="62"/>
        <v>0</v>
      </c>
      <c r="I1918" s="74">
        <f t="shared" si="63"/>
        <v>0</v>
      </c>
      <c r="J1918" s="74">
        <f t="shared" si="63"/>
        <v>0</v>
      </c>
    </row>
    <row r="1919" spans="1:10">
      <c r="A1919" s="183"/>
      <c r="B1919" s="184"/>
      <c r="C1919" s="185"/>
      <c r="D1919" s="21"/>
      <c r="E1919" s="71" t="str">
        <f>IF(D1919&gt;0,IF((LEFT(D1919,2)=LEFT(Data!C$4,2)),"Intra","Inter"),"")</f>
        <v/>
      </c>
      <c r="F1919" s="23"/>
      <c r="G1919" s="176"/>
      <c r="H1919" s="74">
        <f t="shared" si="62"/>
        <v>0</v>
      </c>
      <c r="I1919" s="74">
        <f t="shared" si="63"/>
        <v>0</v>
      </c>
      <c r="J1919" s="74">
        <f t="shared" si="63"/>
        <v>0</v>
      </c>
    </row>
    <row r="1920" spans="1:10">
      <c r="A1920" s="183"/>
      <c r="B1920" s="184"/>
      <c r="C1920" s="185"/>
      <c r="D1920" s="21"/>
      <c r="E1920" s="71" t="str">
        <f>IF(D1920&gt;0,IF((LEFT(D1920,2)=LEFT(Data!C$4,2)),"Intra","Inter"),"")</f>
        <v/>
      </c>
      <c r="F1920" s="23"/>
      <c r="G1920" s="176"/>
      <c r="H1920" s="74">
        <f t="shared" si="62"/>
        <v>0</v>
      </c>
      <c r="I1920" s="74">
        <f t="shared" si="63"/>
        <v>0</v>
      </c>
      <c r="J1920" s="74">
        <f t="shared" si="63"/>
        <v>0</v>
      </c>
    </row>
    <row r="1921" spans="1:10">
      <c r="A1921" s="183"/>
      <c r="B1921" s="184"/>
      <c r="C1921" s="185"/>
      <c r="D1921" s="21"/>
      <c r="E1921" s="71" t="str">
        <f>IF(D1921&gt;0,IF((LEFT(D1921,2)=LEFT(Data!C$4,2)),"Intra","Inter"),"")</f>
        <v/>
      </c>
      <c r="F1921" s="23"/>
      <c r="G1921" s="176"/>
      <c r="H1921" s="74">
        <f t="shared" si="62"/>
        <v>0</v>
      </c>
      <c r="I1921" s="74">
        <f t="shared" si="63"/>
        <v>0</v>
      </c>
      <c r="J1921" s="74">
        <f t="shared" si="63"/>
        <v>0</v>
      </c>
    </row>
    <row r="1922" spans="1:10">
      <c r="A1922" s="183"/>
      <c r="B1922" s="184"/>
      <c r="C1922" s="185"/>
      <c r="D1922" s="21"/>
      <c r="E1922" s="71" t="str">
        <f>IF(D1922&gt;0,IF((LEFT(D1922,2)=LEFT(Data!C$4,2)),"Intra","Inter"),"")</f>
        <v/>
      </c>
      <c r="F1922" s="23"/>
      <c r="G1922" s="176"/>
      <c r="H1922" s="74">
        <f t="shared" si="62"/>
        <v>0</v>
      </c>
      <c r="I1922" s="74">
        <f t="shared" si="63"/>
        <v>0</v>
      </c>
      <c r="J1922" s="74">
        <f t="shared" si="63"/>
        <v>0</v>
      </c>
    </row>
    <row r="1923" spans="1:10">
      <c r="A1923" s="183"/>
      <c r="B1923" s="184"/>
      <c r="C1923" s="185"/>
      <c r="D1923" s="21"/>
      <c r="E1923" s="71" t="str">
        <f>IF(D1923&gt;0,IF((LEFT(D1923,2)=LEFT(Data!C$4,2)),"Intra","Inter"),"")</f>
        <v/>
      </c>
      <c r="F1923" s="23"/>
      <c r="G1923" s="176"/>
      <c r="H1923" s="74">
        <f t="shared" si="62"/>
        <v>0</v>
      </c>
      <c r="I1923" s="74">
        <f t="shared" si="63"/>
        <v>0</v>
      </c>
      <c r="J1923" s="74">
        <f t="shared" si="63"/>
        <v>0</v>
      </c>
    </row>
    <row r="1924" spans="1:10">
      <c r="A1924" s="183"/>
      <c r="B1924" s="184"/>
      <c r="C1924" s="185"/>
      <c r="D1924" s="21"/>
      <c r="E1924" s="71" t="str">
        <f>IF(D1924&gt;0,IF((LEFT(D1924,2)=LEFT(Data!C$4,2)),"Intra","Inter"),"")</f>
        <v/>
      </c>
      <c r="F1924" s="23"/>
      <c r="G1924" s="176"/>
      <c r="H1924" s="74">
        <f t="shared" si="62"/>
        <v>0</v>
      </c>
      <c r="I1924" s="74">
        <f t="shared" si="63"/>
        <v>0</v>
      </c>
      <c r="J1924" s="74">
        <f t="shared" si="63"/>
        <v>0</v>
      </c>
    </row>
    <row r="1925" spans="1:10">
      <c r="A1925" s="183"/>
      <c r="B1925" s="184"/>
      <c r="C1925" s="185"/>
      <c r="D1925" s="21"/>
      <c r="E1925" s="71" t="str">
        <f>IF(D1925&gt;0,IF((LEFT(D1925,2)=LEFT(Data!C$4,2)),"Intra","Inter"),"")</f>
        <v/>
      </c>
      <c r="F1925" s="23"/>
      <c r="G1925" s="176"/>
      <c r="H1925" s="74">
        <f t="shared" si="62"/>
        <v>0</v>
      </c>
      <c r="I1925" s="74">
        <f t="shared" si="63"/>
        <v>0</v>
      </c>
      <c r="J1925" s="74">
        <f t="shared" si="63"/>
        <v>0</v>
      </c>
    </row>
    <row r="1926" spans="1:10">
      <c r="A1926" s="183"/>
      <c r="B1926" s="184"/>
      <c r="C1926" s="185"/>
      <c r="D1926" s="21"/>
      <c r="E1926" s="71" t="str">
        <f>IF(D1926&gt;0,IF((LEFT(D1926,2)=LEFT(Data!C$4,2)),"Intra","Inter"),"")</f>
        <v/>
      </c>
      <c r="F1926" s="23"/>
      <c r="G1926" s="176"/>
      <c r="H1926" s="74">
        <f t="shared" si="62"/>
        <v>0</v>
      </c>
      <c r="I1926" s="74">
        <f t="shared" si="63"/>
        <v>0</v>
      </c>
      <c r="J1926" s="74">
        <f t="shared" si="63"/>
        <v>0</v>
      </c>
    </row>
    <row r="1927" spans="1:10">
      <c r="A1927" s="183"/>
      <c r="B1927" s="184"/>
      <c r="C1927" s="185"/>
      <c r="D1927" s="21"/>
      <c r="E1927" s="71" t="str">
        <f>IF(D1927&gt;0,IF((LEFT(D1927,2)=LEFT(Data!C$4,2)),"Intra","Inter"),"")</f>
        <v/>
      </c>
      <c r="F1927" s="23"/>
      <c r="G1927" s="176"/>
      <c r="H1927" s="74">
        <f t="shared" si="62"/>
        <v>0</v>
      </c>
      <c r="I1927" s="74">
        <f t="shared" si="63"/>
        <v>0</v>
      </c>
      <c r="J1927" s="74">
        <f t="shared" si="63"/>
        <v>0</v>
      </c>
    </row>
    <row r="1928" spans="1:10">
      <c r="A1928" s="183"/>
      <c r="B1928" s="184"/>
      <c r="C1928" s="185"/>
      <c r="D1928" s="21"/>
      <c r="E1928" s="71" t="str">
        <f>IF(D1928&gt;0,IF((LEFT(D1928,2)=LEFT(Data!C$4,2)),"Intra","Inter"),"")</f>
        <v/>
      </c>
      <c r="F1928" s="23"/>
      <c r="G1928" s="176"/>
      <c r="H1928" s="74">
        <f t="shared" si="62"/>
        <v>0</v>
      </c>
      <c r="I1928" s="74">
        <f t="shared" si="63"/>
        <v>0</v>
      </c>
      <c r="J1928" s="74">
        <f t="shared" si="63"/>
        <v>0</v>
      </c>
    </row>
    <row r="1929" spans="1:10">
      <c r="A1929" s="183"/>
      <c r="B1929" s="184"/>
      <c r="C1929" s="185"/>
      <c r="D1929" s="21"/>
      <c r="E1929" s="71" t="str">
        <f>IF(D1929&gt;0,IF((LEFT(D1929,2)=LEFT(Data!C$4,2)),"Intra","Inter"),"")</f>
        <v/>
      </c>
      <c r="F1929" s="23"/>
      <c r="G1929" s="176"/>
      <c r="H1929" s="74">
        <f t="shared" ref="H1929:H1992" si="64">IF($E1929="inter",IF($F1929&lt;&gt;"Exempt",IF($F1929&lt;&gt;"Non GST",($G1929*($F1929)),(0)),(0)),(0))</f>
        <v>0</v>
      </c>
      <c r="I1929" s="74">
        <f t="shared" si="63"/>
        <v>0</v>
      </c>
      <c r="J1929" s="74">
        <f t="shared" si="63"/>
        <v>0</v>
      </c>
    </row>
    <row r="1930" spans="1:10">
      <c r="A1930" s="183"/>
      <c r="B1930" s="184"/>
      <c r="C1930" s="185"/>
      <c r="D1930" s="21"/>
      <c r="E1930" s="71" t="str">
        <f>IF(D1930&gt;0,IF((LEFT(D1930,2)=LEFT(Data!C$4,2)),"Intra","Inter"),"")</f>
        <v/>
      </c>
      <c r="F1930" s="23"/>
      <c r="G1930" s="176"/>
      <c r="H1930" s="74">
        <f t="shared" si="64"/>
        <v>0</v>
      </c>
      <c r="I1930" s="74">
        <f t="shared" si="63"/>
        <v>0</v>
      </c>
      <c r="J1930" s="74">
        <f t="shared" si="63"/>
        <v>0</v>
      </c>
    </row>
    <row r="1931" spans="1:10">
      <c r="A1931" s="183"/>
      <c r="B1931" s="184"/>
      <c r="C1931" s="185"/>
      <c r="D1931" s="21"/>
      <c r="E1931" s="71" t="str">
        <f>IF(D1931&gt;0,IF((LEFT(D1931,2)=LEFT(Data!C$4,2)),"Intra","Inter"),"")</f>
        <v/>
      </c>
      <c r="F1931" s="23"/>
      <c r="G1931" s="176"/>
      <c r="H1931" s="74">
        <f t="shared" si="64"/>
        <v>0</v>
      </c>
      <c r="I1931" s="74">
        <f t="shared" si="63"/>
        <v>0</v>
      </c>
      <c r="J1931" s="74">
        <f t="shared" si="63"/>
        <v>0</v>
      </c>
    </row>
    <row r="1932" spans="1:10">
      <c r="A1932" s="183"/>
      <c r="B1932" s="184"/>
      <c r="C1932" s="185"/>
      <c r="D1932" s="21"/>
      <c r="E1932" s="71" t="str">
        <f>IF(D1932&gt;0,IF((LEFT(D1932,2)=LEFT(Data!C$4,2)),"Intra","Inter"),"")</f>
        <v/>
      </c>
      <c r="F1932" s="23"/>
      <c r="G1932" s="176"/>
      <c r="H1932" s="74">
        <f t="shared" si="64"/>
        <v>0</v>
      </c>
      <c r="I1932" s="74">
        <f t="shared" si="63"/>
        <v>0</v>
      </c>
      <c r="J1932" s="74">
        <f t="shared" si="63"/>
        <v>0</v>
      </c>
    </row>
    <row r="1933" spans="1:10">
      <c r="A1933" s="183"/>
      <c r="B1933" s="184"/>
      <c r="C1933" s="185"/>
      <c r="D1933" s="21"/>
      <c r="E1933" s="71" t="str">
        <f>IF(D1933&gt;0,IF((LEFT(D1933,2)=LEFT(Data!C$4,2)),"Intra","Inter"),"")</f>
        <v/>
      </c>
      <c r="F1933" s="23"/>
      <c r="G1933" s="176"/>
      <c r="H1933" s="74">
        <f t="shared" si="64"/>
        <v>0</v>
      </c>
      <c r="I1933" s="74">
        <f t="shared" si="63"/>
        <v>0</v>
      </c>
      <c r="J1933" s="74">
        <f t="shared" si="63"/>
        <v>0</v>
      </c>
    </row>
    <row r="1934" spans="1:10">
      <c r="A1934" s="183"/>
      <c r="B1934" s="184"/>
      <c r="C1934" s="185"/>
      <c r="D1934" s="21"/>
      <c r="E1934" s="71" t="str">
        <f>IF(D1934&gt;0,IF((LEFT(D1934,2)=LEFT(Data!C$4,2)),"Intra","Inter"),"")</f>
        <v/>
      </c>
      <c r="F1934" s="23"/>
      <c r="G1934" s="176"/>
      <c r="H1934" s="74">
        <f t="shared" si="64"/>
        <v>0</v>
      </c>
      <c r="I1934" s="74">
        <f t="shared" si="63"/>
        <v>0</v>
      </c>
      <c r="J1934" s="74">
        <f t="shared" si="63"/>
        <v>0</v>
      </c>
    </row>
    <row r="1935" spans="1:10">
      <c r="A1935" s="183"/>
      <c r="B1935" s="184"/>
      <c r="C1935" s="185"/>
      <c r="D1935" s="21"/>
      <c r="E1935" s="71" t="str">
        <f>IF(D1935&gt;0,IF((LEFT(D1935,2)=LEFT(Data!C$4,2)),"Intra","Inter"),"")</f>
        <v/>
      </c>
      <c r="F1935" s="23"/>
      <c r="G1935" s="176"/>
      <c r="H1935" s="74">
        <f t="shared" si="64"/>
        <v>0</v>
      </c>
      <c r="I1935" s="74">
        <f t="shared" si="63"/>
        <v>0</v>
      </c>
      <c r="J1935" s="74">
        <f t="shared" si="63"/>
        <v>0</v>
      </c>
    </row>
    <row r="1936" spans="1:10">
      <c r="A1936" s="183"/>
      <c r="B1936" s="184"/>
      <c r="C1936" s="185"/>
      <c r="D1936" s="21"/>
      <c r="E1936" s="71" t="str">
        <f>IF(D1936&gt;0,IF((LEFT(D1936,2)=LEFT(Data!C$4,2)),"Intra","Inter"),"")</f>
        <v/>
      </c>
      <c r="F1936" s="23"/>
      <c r="G1936" s="176"/>
      <c r="H1936" s="74">
        <f t="shared" si="64"/>
        <v>0</v>
      </c>
      <c r="I1936" s="74">
        <f t="shared" si="63"/>
        <v>0</v>
      </c>
      <c r="J1936" s="74">
        <f t="shared" si="63"/>
        <v>0</v>
      </c>
    </row>
    <row r="1937" spans="1:10">
      <c r="A1937" s="183"/>
      <c r="B1937" s="184"/>
      <c r="C1937" s="185"/>
      <c r="D1937" s="21"/>
      <c r="E1937" s="71" t="str">
        <f>IF(D1937&gt;0,IF((LEFT(D1937,2)=LEFT(Data!C$4,2)),"Intra","Inter"),"")</f>
        <v/>
      </c>
      <c r="F1937" s="23"/>
      <c r="G1937" s="176"/>
      <c r="H1937" s="74">
        <f t="shared" si="64"/>
        <v>0</v>
      </c>
      <c r="I1937" s="74">
        <f t="shared" si="63"/>
        <v>0</v>
      </c>
      <c r="J1937" s="74">
        <f t="shared" si="63"/>
        <v>0</v>
      </c>
    </row>
    <row r="1938" spans="1:10">
      <c r="A1938" s="183"/>
      <c r="B1938" s="184"/>
      <c r="C1938" s="185"/>
      <c r="D1938" s="21"/>
      <c r="E1938" s="71" t="str">
        <f>IF(D1938&gt;0,IF((LEFT(D1938,2)=LEFT(Data!C$4,2)),"Intra","Inter"),"")</f>
        <v/>
      </c>
      <c r="F1938" s="23"/>
      <c r="G1938" s="176"/>
      <c r="H1938" s="74">
        <f t="shared" si="64"/>
        <v>0</v>
      </c>
      <c r="I1938" s="74">
        <f t="shared" si="63"/>
        <v>0</v>
      </c>
      <c r="J1938" s="74">
        <f t="shared" si="63"/>
        <v>0</v>
      </c>
    </row>
    <row r="1939" spans="1:10">
      <c r="A1939" s="183"/>
      <c r="B1939" s="184"/>
      <c r="C1939" s="185"/>
      <c r="D1939" s="21"/>
      <c r="E1939" s="71" t="str">
        <f>IF(D1939&gt;0,IF((LEFT(D1939,2)=LEFT(Data!C$4,2)),"Intra","Inter"),"")</f>
        <v/>
      </c>
      <c r="F1939" s="23"/>
      <c r="G1939" s="176"/>
      <c r="H1939" s="74">
        <f t="shared" si="64"/>
        <v>0</v>
      </c>
      <c r="I1939" s="74">
        <f t="shared" si="63"/>
        <v>0</v>
      </c>
      <c r="J1939" s="74">
        <f t="shared" si="63"/>
        <v>0</v>
      </c>
    </row>
    <row r="1940" spans="1:10">
      <c r="A1940" s="183"/>
      <c r="B1940" s="184"/>
      <c r="C1940" s="185"/>
      <c r="D1940" s="21"/>
      <c r="E1940" s="71" t="str">
        <f>IF(D1940&gt;0,IF((LEFT(D1940,2)=LEFT(Data!C$4,2)),"Intra","Inter"),"")</f>
        <v/>
      </c>
      <c r="F1940" s="23"/>
      <c r="G1940" s="176"/>
      <c r="H1940" s="74">
        <f t="shared" si="64"/>
        <v>0</v>
      </c>
      <c r="I1940" s="74">
        <f t="shared" si="63"/>
        <v>0</v>
      </c>
      <c r="J1940" s="74">
        <f t="shared" si="63"/>
        <v>0</v>
      </c>
    </row>
    <row r="1941" spans="1:10">
      <c r="A1941" s="183"/>
      <c r="B1941" s="184"/>
      <c r="C1941" s="185"/>
      <c r="D1941" s="21"/>
      <c r="E1941" s="71" t="str">
        <f>IF(D1941&gt;0,IF((LEFT(D1941,2)=LEFT(Data!C$4,2)),"Intra","Inter"),"")</f>
        <v/>
      </c>
      <c r="F1941" s="23"/>
      <c r="G1941" s="176"/>
      <c r="H1941" s="74">
        <f t="shared" si="64"/>
        <v>0</v>
      </c>
      <c r="I1941" s="74">
        <f t="shared" si="63"/>
        <v>0</v>
      </c>
      <c r="J1941" s="74">
        <f t="shared" si="63"/>
        <v>0</v>
      </c>
    </row>
    <row r="1942" spans="1:10">
      <c r="A1942" s="183"/>
      <c r="B1942" s="184"/>
      <c r="C1942" s="185"/>
      <c r="D1942" s="21"/>
      <c r="E1942" s="71" t="str">
        <f>IF(D1942&gt;0,IF((LEFT(D1942,2)=LEFT(Data!C$4,2)),"Intra","Inter"),"")</f>
        <v/>
      </c>
      <c r="F1942" s="23"/>
      <c r="G1942" s="176"/>
      <c r="H1942" s="74">
        <f t="shared" si="64"/>
        <v>0</v>
      </c>
      <c r="I1942" s="74">
        <f t="shared" si="63"/>
        <v>0</v>
      </c>
      <c r="J1942" s="74">
        <f t="shared" si="63"/>
        <v>0</v>
      </c>
    </row>
    <row r="1943" spans="1:10">
      <c r="A1943" s="183"/>
      <c r="B1943" s="184"/>
      <c r="C1943" s="185"/>
      <c r="D1943" s="21"/>
      <c r="E1943" s="71" t="str">
        <f>IF(D1943&gt;0,IF((LEFT(D1943,2)=LEFT(Data!C$4,2)),"Intra","Inter"),"")</f>
        <v/>
      </c>
      <c r="F1943" s="23"/>
      <c r="G1943" s="176"/>
      <c r="H1943" s="74">
        <f t="shared" si="64"/>
        <v>0</v>
      </c>
      <c r="I1943" s="74">
        <f t="shared" si="63"/>
        <v>0</v>
      </c>
      <c r="J1943" s="74">
        <f t="shared" si="63"/>
        <v>0</v>
      </c>
    </row>
    <row r="1944" spans="1:10">
      <c r="A1944" s="183"/>
      <c r="B1944" s="184"/>
      <c r="C1944" s="185"/>
      <c r="D1944" s="21"/>
      <c r="E1944" s="71" t="str">
        <f>IF(D1944&gt;0,IF((LEFT(D1944,2)=LEFT(Data!C$4,2)),"Intra","Inter"),"")</f>
        <v/>
      </c>
      <c r="F1944" s="23"/>
      <c r="G1944" s="176"/>
      <c r="H1944" s="74">
        <f t="shared" si="64"/>
        <v>0</v>
      </c>
      <c r="I1944" s="74">
        <f t="shared" si="63"/>
        <v>0</v>
      </c>
      <c r="J1944" s="74">
        <f t="shared" si="63"/>
        <v>0</v>
      </c>
    </row>
    <row r="1945" spans="1:10">
      <c r="A1945" s="183"/>
      <c r="B1945" s="184"/>
      <c r="C1945" s="185"/>
      <c r="D1945" s="21"/>
      <c r="E1945" s="71" t="str">
        <f>IF(D1945&gt;0,IF((LEFT(D1945,2)=LEFT(Data!C$4,2)),"Intra","Inter"),"")</f>
        <v/>
      </c>
      <c r="F1945" s="23"/>
      <c r="G1945" s="176"/>
      <c r="H1945" s="74">
        <f t="shared" si="64"/>
        <v>0</v>
      </c>
      <c r="I1945" s="74">
        <f t="shared" si="63"/>
        <v>0</v>
      </c>
      <c r="J1945" s="74">
        <f t="shared" si="63"/>
        <v>0</v>
      </c>
    </row>
    <row r="1946" spans="1:10">
      <c r="A1946" s="183"/>
      <c r="B1946" s="184"/>
      <c r="C1946" s="185"/>
      <c r="D1946" s="21"/>
      <c r="E1946" s="71" t="str">
        <f>IF(D1946&gt;0,IF((LEFT(D1946,2)=LEFT(Data!C$4,2)),"Intra","Inter"),"")</f>
        <v/>
      </c>
      <c r="F1946" s="23"/>
      <c r="G1946" s="176"/>
      <c r="H1946" s="74">
        <f t="shared" si="64"/>
        <v>0</v>
      </c>
      <c r="I1946" s="74">
        <f t="shared" si="63"/>
        <v>0</v>
      </c>
      <c r="J1946" s="74">
        <f t="shared" si="63"/>
        <v>0</v>
      </c>
    </row>
    <row r="1947" spans="1:10">
      <c r="A1947" s="183"/>
      <c r="B1947" s="184"/>
      <c r="C1947" s="185"/>
      <c r="D1947" s="21"/>
      <c r="E1947" s="71" t="str">
        <f>IF(D1947&gt;0,IF((LEFT(D1947,2)=LEFT(Data!C$4,2)),"Intra","Inter"),"")</f>
        <v/>
      </c>
      <c r="F1947" s="23"/>
      <c r="G1947" s="176"/>
      <c r="H1947" s="74">
        <f t="shared" si="64"/>
        <v>0</v>
      </c>
      <c r="I1947" s="74">
        <f t="shared" si="63"/>
        <v>0</v>
      </c>
      <c r="J1947" s="74">
        <f t="shared" si="63"/>
        <v>0</v>
      </c>
    </row>
    <row r="1948" spans="1:10">
      <c r="A1948" s="183"/>
      <c r="B1948" s="184"/>
      <c r="C1948" s="185"/>
      <c r="D1948" s="21"/>
      <c r="E1948" s="71" t="str">
        <f>IF(D1948&gt;0,IF((LEFT(D1948,2)=LEFT(Data!C$4,2)),"Intra","Inter"),"")</f>
        <v/>
      </c>
      <c r="F1948" s="23"/>
      <c r="G1948" s="176"/>
      <c r="H1948" s="74">
        <f t="shared" si="64"/>
        <v>0</v>
      </c>
      <c r="I1948" s="74">
        <f t="shared" si="63"/>
        <v>0</v>
      </c>
      <c r="J1948" s="74">
        <f t="shared" si="63"/>
        <v>0</v>
      </c>
    </row>
    <row r="1949" spans="1:10">
      <c r="A1949" s="183"/>
      <c r="B1949" s="184"/>
      <c r="C1949" s="185"/>
      <c r="D1949" s="21"/>
      <c r="E1949" s="71" t="str">
        <f>IF(D1949&gt;0,IF((LEFT(D1949,2)=LEFT(Data!C$4,2)),"Intra","Inter"),"")</f>
        <v/>
      </c>
      <c r="F1949" s="23"/>
      <c r="G1949" s="176"/>
      <c r="H1949" s="74">
        <f t="shared" si="64"/>
        <v>0</v>
      </c>
      <c r="I1949" s="74">
        <f t="shared" si="63"/>
        <v>0</v>
      </c>
      <c r="J1949" s="74">
        <f t="shared" si="63"/>
        <v>0</v>
      </c>
    </row>
    <row r="1950" spans="1:10">
      <c r="A1950" s="183"/>
      <c r="B1950" s="184"/>
      <c r="C1950" s="185"/>
      <c r="D1950" s="21"/>
      <c r="E1950" s="71" t="str">
        <f>IF(D1950&gt;0,IF((LEFT(D1950,2)=LEFT(Data!C$4,2)),"Intra","Inter"),"")</f>
        <v/>
      </c>
      <c r="F1950" s="23"/>
      <c r="G1950" s="176"/>
      <c r="H1950" s="74">
        <f t="shared" si="64"/>
        <v>0</v>
      </c>
      <c r="I1950" s="74">
        <f t="shared" si="63"/>
        <v>0</v>
      </c>
      <c r="J1950" s="74">
        <f t="shared" si="63"/>
        <v>0</v>
      </c>
    </row>
    <row r="1951" spans="1:10">
      <c r="A1951" s="183"/>
      <c r="B1951" s="184"/>
      <c r="C1951" s="185"/>
      <c r="D1951" s="21"/>
      <c r="E1951" s="71" t="str">
        <f>IF(D1951&gt;0,IF((LEFT(D1951,2)=LEFT(Data!C$4,2)),"Intra","Inter"),"")</f>
        <v/>
      </c>
      <c r="F1951" s="23"/>
      <c r="G1951" s="176"/>
      <c r="H1951" s="74">
        <f t="shared" si="64"/>
        <v>0</v>
      </c>
      <c r="I1951" s="74">
        <f t="shared" si="63"/>
        <v>0</v>
      </c>
      <c r="J1951" s="74">
        <f t="shared" si="63"/>
        <v>0</v>
      </c>
    </row>
    <row r="1952" spans="1:10">
      <c r="A1952" s="183"/>
      <c r="B1952" s="184"/>
      <c r="C1952" s="185"/>
      <c r="D1952" s="21"/>
      <c r="E1952" s="71" t="str">
        <f>IF(D1952&gt;0,IF((LEFT(D1952,2)=LEFT(Data!C$4,2)),"Intra","Inter"),"")</f>
        <v/>
      </c>
      <c r="F1952" s="23"/>
      <c r="G1952" s="176"/>
      <c r="H1952" s="74">
        <f t="shared" si="64"/>
        <v>0</v>
      </c>
      <c r="I1952" s="74">
        <f t="shared" si="63"/>
        <v>0</v>
      </c>
      <c r="J1952" s="74">
        <f t="shared" si="63"/>
        <v>0</v>
      </c>
    </row>
    <row r="1953" spans="1:10">
      <c r="A1953" s="183"/>
      <c r="B1953" s="184"/>
      <c r="C1953" s="185"/>
      <c r="D1953" s="21"/>
      <c r="E1953" s="71" t="str">
        <f>IF(D1953&gt;0,IF((LEFT(D1953,2)=LEFT(Data!C$4,2)),"Intra","Inter"),"")</f>
        <v/>
      </c>
      <c r="F1953" s="23"/>
      <c r="G1953" s="176"/>
      <c r="H1953" s="74">
        <f t="shared" si="64"/>
        <v>0</v>
      </c>
      <c r="I1953" s="74">
        <f t="shared" si="63"/>
        <v>0</v>
      </c>
      <c r="J1953" s="74">
        <f t="shared" si="63"/>
        <v>0</v>
      </c>
    </row>
    <row r="1954" spans="1:10">
      <c r="A1954" s="183"/>
      <c r="B1954" s="184"/>
      <c r="C1954" s="185"/>
      <c r="D1954" s="21"/>
      <c r="E1954" s="71" t="str">
        <f>IF(D1954&gt;0,IF((LEFT(D1954,2)=LEFT(Data!C$4,2)),"Intra","Inter"),"")</f>
        <v/>
      </c>
      <c r="F1954" s="23"/>
      <c r="G1954" s="176"/>
      <c r="H1954" s="74">
        <f t="shared" si="64"/>
        <v>0</v>
      </c>
      <c r="I1954" s="74">
        <f t="shared" si="63"/>
        <v>0</v>
      </c>
      <c r="J1954" s="74">
        <f t="shared" si="63"/>
        <v>0</v>
      </c>
    </row>
    <row r="1955" spans="1:10">
      <c r="A1955" s="183"/>
      <c r="B1955" s="184"/>
      <c r="C1955" s="185"/>
      <c r="D1955" s="21"/>
      <c r="E1955" s="71" t="str">
        <f>IF(D1955&gt;0,IF((LEFT(D1955,2)=LEFT(Data!C$4,2)),"Intra","Inter"),"")</f>
        <v/>
      </c>
      <c r="F1955" s="23"/>
      <c r="G1955" s="176"/>
      <c r="H1955" s="74">
        <f t="shared" si="64"/>
        <v>0</v>
      </c>
      <c r="I1955" s="74">
        <f t="shared" si="63"/>
        <v>0</v>
      </c>
      <c r="J1955" s="74">
        <f t="shared" si="63"/>
        <v>0</v>
      </c>
    </row>
    <row r="1956" spans="1:10">
      <c r="A1956" s="183"/>
      <c r="B1956" s="184"/>
      <c r="C1956" s="185"/>
      <c r="D1956" s="21"/>
      <c r="E1956" s="71" t="str">
        <f>IF(D1956&gt;0,IF((LEFT(D1956,2)=LEFT(Data!C$4,2)),"Intra","Inter"),"")</f>
        <v/>
      </c>
      <c r="F1956" s="23"/>
      <c r="G1956" s="176"/>
      <c r="H1956" s="74">
        <f t="shared" si="64"/>
        <v>0</v>
      </c>
      <c r="I1956" s="74">
        <f t="shared" si="63"/>
        <v>0</v>
      </c>
      <c r="J1956" s="74">
        <f t="shared" si="63"/>
        <v>0</v>
      </c>
    </row>
    <row r="1957" spans="1:10">
      <c r="A1957" s="183"/>
      <c r="B1957" s="184"/>
      <c r="C1957" s="185"/>
      <c r="D1957" s="21"/>
      <c r="E1957" s="71" t="str">
        <f>IF(D1957&gt;0,IF((LEFT(D1957,2)=LEFT(Data!C$4,2)),"Intra","Inter"),"")</f>
        <v/>
      </c>
      <c r="F1957" s="23"/>
      <c r="G1957" s="176"/>
      <c r="H1957" s="74">
        <f t="shared" si="64"/>
        <v>0</v>
      </c>
      <c r="I1957" s="74">
        <f t="shared" si="63"/>
        <v>0</v>
      </c>
      <c r="J1957" s="74">
        <f t="shared" si="63"/>
        <v>0</v>
      </c>
    </row>
    <row r="1958" spans="1:10">
      <c r="A1958" s="183"/>
      <c r="B1958" s="184"/>
      <c r="C1958" s="185"/>
      <c r="D1958" s="21"/>
      <c r="E1958" s="71" t="str">
        <f>IF(D1958&gt;0,IF((LEFT(D1958,2)=LEFT(Data!C$4,2)),"Intra","Inter"),"")</f>
        <v/>
      </c>
      <c r="F1958" s="23"/>
      <c r="G1958" s="176"/>
      <c r="H1958" s="74">
        <f t="shared" si="64"/>
        <v>0</v>
      </c>
      <c r="I1958" s="74">
        <f t="shared" si="63"/>
        <v>0</v>
      </c>
      <c r="J1958" s="74">
        <f t="shared" si="63"/>
        <v>0</v>
      </c>
    </row>
    <row r="1959" spans="1:10">
      <c r="A1959" s="183"/>
      <c r="B1959" s="184"/>
      <c r="C1959" s="185"/>
      <c r="D1959" s="21"/>
      <c r="E1959" s="71" t="str">
        <f>IF(D1959&gt;0,IF((LEFT(D1959,2)=LEFT(Data!C$4,2)),"Intra","Inter"),"")</f>
        <v/>
      </c>
      <c r="F1959" s="23"/>
      <c r="G1959" s="176"/>
      <c r="H1959" s="74">
        <f t="shared" si="64"/>
        <v>0</v>
      </c>
      <c r="I1959" s="74">
        <f t="shared" si="63"/>
        <v>0</v>
      </c>
      <c r="J1959" s="74">
        <f t="shared" si="63"/>
        <v>0</v>
      </c>
    </row>
    <row r="1960" spans="1:10">
      <c r="A1960" s="183"/>
      <c r="B1960" s="184"/>
      <c r="C1960" s="185"/>
      <c r="D1960" s="21"/>
      <c r="E1960" s="71" t="str">
        <f>IF(D1960&gt;0,IF((LEFT(D1960,2)=LEFT(Data!C$4,2)),"Intra","Inter"),"")</f>
        <v/>
      </c>
      <c r="F1960" s="23"/>
      <c r="G1960" s="176"/>
      <c r="H1960" s="74">
        <f t="shared" si="64"/>
        <v>0</v>
      </c>
      <c r="I1960" s="74">
        <f t="shared" si="63"/>
        <v>0</v>
      </c>
      <c r="J1960" s="74">
        <f t="shared" si="63"/>
        <v>0</v>
      </c>
    </row>
    <row r="1961" spans="1:10">
      <c r="A1961" s="183"/>
      <c r="B1961" s="184"/>
      <c r="C1961" s="185"/>
      <c r="D1961" s="21"/>
      <c r="E1961" s="71" t="str">
        <f>IF(D1961&gt;0,IF((LEFT(D1961,2)=LEFT(Data!C$4,2)),"Intra","Inter"),"")</f>
        <v/>
      </c>
      <c r="F1961" s="23"/>
      <c r="G1961" s="176"/>
      <c r="H1961" s="74">
        <f t="shared" si="64"/>
        <v>0</v>
      </c>
      <c r="I1961" s="74">
        <f t="shared" si="63"/>
        <v>0</v>
      </c>
      <c r="J1961" s="74">
        <f t="shared" si="63"/>
        <v>0</v>
      </c>
    </row>
    <row r="1962" spans="1:10">
      <c r="A1962" s="183"/>
      <c r="B1962" s="184"/>
      <c r="C1962" s="185"/>
      <c r="D1962" s="21"/>
      <c r="E1962" s="71" t="str">
        <f>IF(D1962&gt;0,IF((LEFT(D1962,2)=LEFT(Data!C$4,2)),"Intra","Inter"),"")</f>
        <v/>
      </c>
      <c r="F1962" s="23"/>
      <c r="G1962" s="176"/>
      <c r="H1962" s="74">
        <f t="shared" si="64"/>
        <v>0</v>
      </c>
      <c r="I1962" s="74">
        <f t="shared" si="63"/>
        <v>0</v>
      </c>
      <c r="J1962" s="74">
        <f t="shared" si="63"/>
        <v>0</v>
      </c>
    </row>
    <row r="1963" spans="1:10">
      <c r="A1963" s="183"/>
      <c r="B1963" s="184"/>
      <c r="C1963" s="185"/>
      <c r="D1963" s="21"/>
      <c r="E1963" s="71" t="str">
        <f>IF(D1963&gt;0,IF((LEFT(D1963,2)=LEFT(Data!C$4,2)),"Intra","Inter"),"")</f>
        <v/>
      </c>
      <c r="F1963" s="23"/>
      <c r="G1963" s="176"/>
      <c r="H1963" s="74">
        <f t="shared" si="64"/>
        <v>0</v>
      </c>
      <c r="I1963" s="74">
        <f t="shared" si="63"/>
        <v>0</v>
      </c>
      <c r="J1963" s="74">
        <f t="shared" si="63"/>
        <v>0</v>
      </c>
    </row>
    <row r="1964" spans="1:10">
      <c r="A1964" s="183"/>
      <c r="B1964" s="184"/>
      <c r="C1964" s="185"/>
      <c r="D1964" s="21"/>
      <c r="E1964" s="71" t="str">
        <f>IF(D1964&gt;0,IF((LEFT(D1964,2)=LEFT(Data!C$4,2)),"Intra","Inter"),"")</f>
        <v/>
      </c>
      <c r="F1964" s="23"/>
      <c r="G1964" s="176"/>
      <c r="H1964" s="74">
        <f t="shared" si="64"/>
        <v>0</v>
      </c>
      <c r="I1964" s="74">
        <f t="shared" si="63"/>
        <v>0</v>
      </c>
      <c r="J1964" s="74">
        <f t="shared" si="63"/>
        <v>0</v>
      </c>
    </row>
    <row r="1965" spans="1:10">
      <c r="A1965" s="183"/>
      <c r="B1965" s="184"/>
      <c r="C1965" s="185"/>
      <c r="D1965" s="21"/>
      <c r="E1965" s="71" t="str">
        <f>IF(D1965&gt;0,IF((LEFT(D1965,2)=LEFT(Data!C$4,2)),"Intra","Inter"),"")</f>
        <v/>
      </c>
      <c r="F1965" s="23"/>
      <c r="G1965" s="176"/>
      <c r="H1965" s="74">
        <f t="shared" si="64"/>
        <v>0</v>
      </c>
      <c r="I1965" s="74">
        <f t="shared" si="63"/>
        <v>0</v>
      </c>
      <c r="J1965" s="74">
        <f t="shared" si="63"/>
        <v>0</v>
      </c>
    </row>
    <row r="1966" spans="1:10">
      <c r="A1966" s="183"/>
      <c r="B1966" s="184"/>
      <c r="C1966" s="185"/>
      <c r="D1966" s="21"/>
      <c r="E1966" s="71" t="str">
        <f>IF(D1966&gt;0,IF((LEFT(D1966,2)=LEFT(Data!C$4,2)),"Intra","Inter"),"")</f>
        <v/>
      </c>
      <c r="F1966" s="23"/>
      <c r="G1966" s="176"/>
      <c r="H1966" s="74">
        <f t="shared" si="64"/>
        <v>0</v>
      </c>
      <c r="I1966" s="74">
        <f t="shared" si="63"/>
        <v>0</v>
      </c>
      <c r="J1966" s="74">
        <f t="shared" si="63"/>
        <v>0</v>
      </c>
    </row>
    <row r="1967" spans="1:10">
      <c r="A1967" s="183"/>
      <c r="B1967" s="184"/>
      <c r="C1967" s="185"/>
      <c r="D1967" s="21"/>
      <c r="E1967" s="71" t="str">
        <f>IF(D1967&gt;0,IF((LEFT(D1967,2)=LEFT(Data!C$4,2)),"Intra","Inter"),"")</f>
        <v/>
      </c>
      <c r="F1967" s="23"/>
      <c r="G1967" s="176"/>
      <c r="H1967" s="74">
        <f t="shared" si="64"/>
        <v>0</v>
      </c>
      <c r="I1967" s="74">
        <f t="shared" si="63"/>
        <v>0</v>
      </c>
      <c r="J1967" s="74">
        <f t="shared" si="63"/>
        <v>0</v>
      </c>
    </row>
    <row r="1968" spans="1:10">
      <c r="A1968" s="183"/>
      <c r="B1968" s="184"/>
      <c r="C1968" s="185"/>
      <c r="D1968" s="21"/>
      <c r="E1968" s="71" t="str">
        <f>IF(D1968&gt;0,IF((LEFT(D1968,2)=LEFT(Data!C$4,2)),"Intra","Inter"),"")</f>
        <v/>
      </c>
      <c r="F1968" s="23"/>
      <c r="G1968" s="176"/>
      <c r="H1968" s="74">
        <f t="shared" si="64"/>
        <v>0</v>
      </c>
      <c r="I1968" s="74">
        <f t="shared" si="63"/>
        <v>0</v>
      </c>
      <c r="J1968" s="74">
        <f t="shared" si="63"/>
        <v>0</v>
      </c>
    </row>
    <row r="1969" spans="1:10">
      <c r="A1969" s="183"/>
      <c r="B1969" s="184"/>
      <c r="C1969" s="185"/>
      <c r="D1969" s="21"/>
      <c r="E1969" s="71" t="str">
        <f>IF(D1969&gt;0,IF((LEFT(D1969,2)=LEFT(Data!C$4,2)),"Intra","Inter"),"")</f>
        <v/>
      </c>
      <c r="F1969" s="23"/>
      <c r="G1969" s="176"/>
      <c r="H1969" s="74">
        <f t="shared" si="64"/>
        <v>0</v>
      </c>
      <c r="I1969" s="74">
        <f t="shared" si="63"/>
        <v>0</v>
      </c>
      <c r="J1969" s="74">
        <f t="shared" si="63"/>
        <v>0</v>
      </c>
    </row>
    <row r="1970" spans="1:10">
      <c r="A1970" s="183"/>
      <c r="B1970" s="184"/>
      <c r="C1970" s="185"/>
      <c r="D1970" s="21"/>
      <c r="E1970" s="71" t="str">
        <f>IF(D1970&gt;0,IF((LEFT(D1970,2)=LEFT(Data!C$4,2)),"Intra","Inter"),"")</f>
        <v/>
      </c>
      <c r="F1970" s="23"/>
      <c r="G1970" s="176"/>
      <c r="H1970" s="74">
        <f t="shared" si="64"/>
        <v>0</v>
      </c>
      <c r="I1970" s="74">
        <f t="shared" si="63"/>
        <v>0</v>
      </c>
      <c r="J1970" s="74">
        <f t="shared" si="63"/>
        <v>0</v>
      </c>
    </row>
    <row r="1971" spans="1:10">
      <c r="A1971" s="183"/>
      <c r="B1971" s="184"/>
      <c r="C1971" s="185"/>
      <c r="D1971" s="21"/>
      <c r="E1971" s="71" t="str">
        <f>IF(D1971&gt;0,IF((LEFT(D1971,2)=LEFT(Data!C$4,2)),"Intra","Inter"),"")</f>
        <v/>
      </c>
      <c r="F1971" s="23"/>
      <c r="G1971" s="176"/>
      <c r="H1971" s="74">
        <f t="shared" si="64"/>
        <v>0</v>
      </c>
      <c r="I1971" s="74">
        <f t="shared" si="63"/>
        <v>0</v>
      </c>
      <c r="J1971" s="74">
        <f t="shared" si="63"/>
        <v>0</v>
      </c>
    </row>
    <row r="1972" spans="1:10">
      <c r="A1972" s="183"/>
      <c r="B1972" s="184"/>
      <c r="C1972" s="185"/>
      <c r="D1972" s="21"/>
      <c r="E1972" s="71" t="str">
        <f>IF(D1972&gt;0,IF((LEFT(D1972,2)=LEFT(Data!C$4,2)),"Intra","Inter"),"")</f>
        <v/>
      </c>
      <c r="F1972" s="23"/>
      <c r="G1972" s="176"/>
      <c r="H1972" s="74">
        <f t="shared" si="64"/>
        <v>0</v>
      </c>
      <c r="I1972" s="74">
        <f t="shared" ref="I1972:J2035" si="65">IF($E1972="intra",IF($F1972&lt;&gt;"Exempt",IF($F1972&lt;&gt;"Non GST",($G1972*($F1972/2)),(0)),(0)),(0))</f>
        <v>0</v>
      </c>
      <c r="J1972" s="74">
        <f t="shared" si="65"/>
        <v>0</v>
      </c>
    </row>
    <row r="1973" spans="1:10">
      <c r="A1973" s="183"/>
      <c r="B1973" s="184"/>
      <c r="C1973" s="185"/>
      <c r="D1973" s="21"/>
      <c r="E1973" s="71" t="str">
        <f>IF(D1973&gt;0,IF((LEFT(D1973,2)=LEFT(Data!C$4,2)),"Intra","Inter"),"")</f>
        <v/>
      </c>
      <c r="F1973" s="23"/>
      <c r="G1973" s="176"/>
      <c r="H1973" s="74">
        <f t="shared" si="64"/>
        <v>0</v>
      </c>
      <c r="I1973" s="74">
        <f t="shared" si="65"/>
        <v>0</v>
      </c>
      <c r="J1973" s="74">
        <f t="shared" si="65"/>
        <v>0</v>
      </c>
    </row>
    <row r="1974" spans="1:10">
      <c r="A1974" s="183"/>
      <c r="B1974" s="184"/>
      <c r="C1974" s="185"/>
      <c r="D1974" s="21"/>
      <c r="E1974" s="71" t="str">
        <f>IF(D1974&gt;0,IF((LEFT(D1974,2)=LEFT(Data!C$4,2)),"Intra","Inter"),"")</f>
        <v/>
      </c>
      <c r="F1974" s="23"/>
      <c r="G1974" s="176"/>
      <c r="H1974" s="74">
        <f t="shared" si="64"/>
        <v>0</v>
      </c>
      <c r="I1974" s="74">
        <f t="shared" si="65"/>
        <v>0</v>
      </c>
      <c r="J1974" s="74">
        <f t="shared" si="65"/>
        <v>0</v>
      </c>
    </row>
    <row r="1975" spans="1:10">
      <c r="A1975" s="183"/>
      <c r="B1975" s="184"/>
      <c r="C1975" s="185"/>
      <c r="D1975" s="21"/>
      <c r="E1975" s="71" t="str">
        <f>IF(D1975&gt;0,IF((LEFT(D1975,2)=LEFT(Data!C$4,2)),"Intra","Inter"),"")</f>
        <v/>
      </c>
      <c r="F1975" s="23"/>
      <c r="G1975" s="176"/>
      <c r="H1975" s="74">
        <f t="shared" si="64"/>
        <v>0</v>
      </c>
      <c r="I1975" s="74">
        <f t="shared" si="65"/>
        <v>0</v>
      </c>
      <c r="J1975" s="74">
        <f t="shared" si="65"/>
        <v>0</v>
      </c>
    </row>
    <row r="1976" spans="1:10">
      <c r="A1976" s="183"/>
      <c r="B1976" s="184"/>
      <c r="C1976" s="185"/>
      <c r="D1976" s="21"/>
      <c r="E1976" s="71" t="str">
        <f>IF(D1976&gt;0,IF((LEFT(D1976,2)=LEFT(Data!C$4,2)),"Intra","Inter"),"")</f>
        <v/>
      </c>
      <c r="F1976" s="23"/>
      <c r="G1976" s="176"/>
      <c r="H1976" s="74">
        <f t="shared" si="64"/>
        <v>0</v>
      </c>
      <c r="I1976" s="74">
        <f t="shared" si="65"/>
        <v>0</v>
      </c>
      <c r="J1976" s="74">
        <f t="shared" si="65"/>
        <v>0</v>
      </c>
    </row>
    <row r="1977" spans="1:10">
      <c r="A1977" s="183"/>
      <c r="B1977" s="184"/>
      <c r="C1977" s="185"/>
      <c r="D1977" s="21"/>
      <c r="E1977" s="71" t="str">
        <f>IF(D1977&gt;0,IF((LEFT(D1977,2)=LEFT(Data!C$4,2)),"Intra","Inter"),"")</f>
        <v/>
      </c>
      <c r="F1977" s="23"/>
      <c r="G1977" s="176"/>
      <c r="H1977" s="74">
        <f t="shared" si="64"/>
        <v>0</v>
      </c>
      <c r="I1977" s="74">
        <f t="shared" si="65"/>
        <v>0</v>
      </c>
      <c r="J1977" s="74">
        <f t="shared" si="65"/>
        <v>0</v>
      </c>
    </row>
    <row r="1978" spans="1:10">
      <c r="A1978" s="183"/>
      <c r="B1978" s="184"/>
      <c r="C1978" s="185"/>
      <c r="D1978" s="21"/>
      <c r="E1978" s="71" t="str">
        <f>IF(D1978&gt;0,IF((LEFT(D1978,2)=LEFT(Data!C$4,2)),"Intra","Inter"),"")</f>
        <v/>
      </c>
      <c r="F1978" s="23"/>
      <c r="G1978" s="176"/>
      <c r="H1978" s="74">
        <f t="shared" si="64"/>
        <v>0</v>
      </c>
      <c r="I1978" s="74">
        <f t="shared" si="65"/>
        <v>0</v>
      </c>
      <c r="J1978" s="74">
        <f t="shared" si="65"/>
        <v>0</v>
      </c>
    </row>
    <row r="1979" spans="1:10">
      <c r="A1979" s="183"/>
      <c r="B1979" s="184"/>
      <c r="C1979" s="185"/>
      <c r="D1979" s="21"/>
      <c r="E1979" s="71" t="str">
        <f>IF(D1979&gt;0,IF((LEFT(D1979,2)=LEFT(Data!C$4,2)),"Intra","Inter"),"")</f>
        <v/>
      </c>
      <c r="F1979" s="23"/>
      <c r="G1979" s="176"/>
      <c r="H1979" s="74">
        <f t="shared" si="64"/>
        <v>0</v>
      </c>
      <c r="I1979" s="74">
        <f t="shared" si="65"/>
        <v>0</v>
      </c>
      <c r="J1979" s="74">
        <f t="shared" si="65"/>
        <v>0</v>
      </c>
    </row>
    <row r="1980" spans="1:10">
      <c r="A1980" s="183"/>
      <c r="B1980" s="184"/>
      <c r="C1980" s="185"/>
      <c r="D1980" s="21"/>
      <c r="E1980" s="71" t="str">
        <f>IF(D1980&gt;0,IF((LEFT(D1980,2)=LEFT(Data!C$4,2)),"Intra","Inter"),"")</f>
        <v/>
      </c>
      <c r="F1980" s="23"/>
      <c r="G1980" s="176"/>
      <c r="H1980" s="74">
        <f t="shared" si="64"/>
        <v>0</v>
      </c>
      <c r="I1980" s="74">
        <f t="shared" si="65"/>
        <v>0</v>
      </c>
      <c r="J1980" s="74">
        <f t="shared" si="65"/>
        <v>0</v>
      </c>
    </row>
    <row r="1981" spans="1:10">
      <c r="A1981" s="183"/>
      <c r="B1981" s="184"/>
      <c r="C1981" s="185"/>
      <c r="D1981" s="21"/>
      <c r="E1981" s="71" t="str">
        <f>IF(D1981&gt;0,IF((LEFT(D1981,2)=LEFT(Data!C$4,2)),"Intra","Inter"),"")</f>
        <v/>
      </c>
      <c r="F1981" s="23"/>
      <c r="G1981" s="176"/>
      <c r="H1981" s="74">
        <f t="shared" si="64"/>
        <v>0</v>
      </c>
      <c r="I1981" s="74">
        <f t="shared" si="65"/>
        <v>0</v>
      </c>
      <c r="J1981" s="74">
        <f t="shared" si="65"/>
        <v>0</v>
      </c>
    </row>
    <row r="1982" spans="1:10">
      <c r="A1982" s="183"/>
      <c r="B1982" s="184"/>
      <c r="C1982" s="185"/>
      <c r="D1982" s="21"/>
      <c r="E1982" s="71" t="str">
        <f>IF(D1982&gt;0,IF((LEFT(D1982,2)=LEFT(Data!C$4,2)),"Intra","Inter"),"")</f>
        <v/>
      </c>
      <c r="F1982" s="23"/>
      <c r="G1982" s="176"/>
      <c r="H1982" s="74">
        <f t="shared" si="64"/>
        <v>0</v>
      </c>
      <c r="I1982" s="74">
        <f t="shared" si="65"/>
        <v>0</v>
      </c>
      <c r="J1982" s="74">
        <f t="shared" si="65"/>
        <v>0</v>
      </c>
    </row>
    <row r="1983" spans="1:10">
      <c r="A1983" s="183"/>
      <c r="B1983" s="184"/>
      <c r="C1983" s="185"/>
      <c r="D1983" s="21"/>
      <c r="E1983" s="71" t="str">
        <f>IF(D1983&gt;0,IF((LEFT(D1983,2)=LEFT(Data!C$4,2)),"Intra","Inter"),"")</f>
        <v/>
      </c>
      <c r="F1983" s="23"/>
      <c r="G1983" s="176"/>
      <c r="H1983" s="74">
        <f t="shared" si="64"/>
        <v>0</v>
      </c>
      <c r="I1983" s="74">
        <f t="shared" si="65"/>
        <v>0</v>
      </c>
      <c r="J1983" s="74">
        <f t="shared" si="65"/>
        <v>0</v>
      </c>
    </row>
    <row r="1984" spans="1:10">
      <c r="A1984" s="183"/>
      <c r="B1984" s="184"/>
      <c r="C1984" s="185"/>
      <c r="D1984" s="21"/>
      <c r="E1984" s="71" t="str">
        <f>IF(D1984&gt;0,IF((LEFT(D1984,2)=LEFT(Data!C$4,2)),"Intra","Inter"),"")</f>
        <v/>
      </c>
      <c r="F1984" s="23"/>
      <c r="G1984" s="176"/>
      <c r="H1984" s="74">
        <f t="shared" si="64"/>
        <v>0</v>
      </c>
      <c r="I1984" s="74">
        <f t="shared" si="65"/>
        <v>0</v>
      </c>
      <c r="J1984" s="74">
        <f t="shared" si="65"/>
        <v>0</v>
      </c>
    </row>
    <row r="1985" spans="1:10">
      <c r="A1985" s="183"/>
      <c r="B1985" s="184"/>
      <c r="C1985" s="185"/>
      <c r="D1985" s="21"/>
      <c r="E1985" s="71" t="str">
        <f>IF(D1985&gt;0,IF((LEFT(D1985,2)=LEFT(Data!C$4,2)),"Intra","Inter"),"")</f>
        <v/>
      </c>
      <c r="F1985" s="23"/>
      <c r="G1985" s="176"/>
      <c r="H1985" s="74">
        <f t="shared" si="64"/>
        <v>0</v>
      </c>
      <c r="I1985" s="74">
        <f t="shared" si="65"/>
        <v>0</v>
      </c>
      <c r="J1985" s="74">
        <f t="shared" si="65"/>
        <v>0</v>
      </c>
    </row>
    <row r="1986" spans="1:10">
      <c r="A1986" s="183"/>
      <c r="B1986" s="184"/>
      <c r="C1986" s="185"/>
      <c r="D1986" s="21"/>
      <c r="E1986" s="71" t="str">
        <f>IF(D1986&gt;0,IF((LEFT(D1986,2)=LEFT(Data!C$4,2)),"Intra","Inter"),"")</f>
        <v/>
      </c>
      <c r="F1986" s="23"/>
      <c r="G1986" s="176"/>
      <c r="H1986" s="74">
        <f t="shared" si="64"/>
        <v>0</v>
      </c>
      <c r="I1986" s="74">
        <f t="shared" si="65"/>
        <v>0</v>
      </c>
      <c r="J1986" s="74">
        <f t="shared" si="65"/>
        <v>0</v>
      </c>
    </row>
    <row r="1987" spans="1:10">
      <c r="A1987" s="183"/>
      <c r="B1987" s="184"/>
      <c r="C1987" s="185"/>
      <c r="D1987" s="21"/>
      <c r="E1987" s="71" t="str">
        <f>IF(D1987&gt;0,IF((LEFT(D1987,2)=LEFT(Data!C$4,2)),"Intra","Inter"),"")</f>
        <v/>
      </c>
      <c r="F1987" s="23"/>
      <c r="G1987" s="176"/>
      <c r="H1987" s="74">
        <f t="shared" si="64"/>
        <v>0</v>
      </c>
      <c r="I1987" s="74">
        <f t="shared" si="65"/>
        <v>0</v>
      </c>
      <c r="J1987" s="74">
        <f t="shared" si="65"/>
        <v>0</v>
      </c>
    </row>
    <row r="1988" spans="1:10">
      <c r="A1988" s="183"/>
      <c r="B1988" s="184"/>
      <c r="C1988" s="185"/>
      <c r="D1988" s="21"/>
      <c r="E1988" s="71" t="str">
        <f>IF(D1988&gt;0,IF((LEFT(D1988,2)=LEFT(Data!C$4,2)),"Intra","Inter"),"")</f>
        <v/>
      </c>
      <c r="F1988" s="23"/>
      <c r="G1988" s="176"/>
      <c r="H1988" s="74">
        <f t="shared" si="64"/>
        <v>0</v>
      </c>
      <c r="I1988" s="74">
        <f t="shared" si="65"/>
        <v>0</v>
      </c>
      <c r="J1988" s="74">
        <f t="shared" si="65"/>
        <v>0</v>
      </c>
    </row>
    <row r="1989" spans="1:10">
      <c r="A1989" s="183"/>
      <c r="B1989" s="184"/>
      <c r="C1989" s="185"/>
      <c r="D1989" s="21"/>
      <c r="E1989" s="71" t="str">
        <f>IF(D1989&gt;0,IF((LEFT(D1989,2)=LEFT(Data!C$4,2)),"Intra","Inter"),"")</f>
        <v/>
      </c>
      <c r="F1989" s="23"/>
      <c r="G1989" s="176"/>
      <c r="H1989" s="74">
        <f t="shared" si="64"/>
        <v>0</v>
      </c>
      <c r="I1989" s="74">
        <f t="shared" si="65"/>
        <v>0</v>
      </c>
      <c r="J1989" s="74">
        <f t="shared" si="65"/>
        <v>0</v>
      </c>
    </row>
    <row r="1990" spans="1:10">
      <c r="A1990" s="183"/>
      <c r="B1990" s="184"/>
      <c r="C1990" s="185"/>
      <c r="D1990" s="21"/>
      <c r="E1990" s="71" t="str">
        <f>IF(D1990&gt;0,IF((LEFT(D1990,2)=LEFT(Data!C$4,2)),"Intra","Inter"),"")</f>
        <v/>
      </c>
      <c r="F1990" s="23"/>
      <c r="G1990" s="176"/>
      <c r="H1990" s="74">
        <f t="shared" si="64"/>
        <v>0</v>
      </c>
      <c r="I1990" s="74">
        <f t="shared" si="65"/>
        <v>0</v>
      </c>
      <c r="J1990" s="74">
        <f t="shared" si="65"/>
        <v>0</v>
      </c>
    </row>
    <row r="1991" spans="1:10">
      <c r="A1991" s="183"/>
      <c r="B1991" s="184"/>
      <c r="C1991" s="185"/>
      <c r="D1991" s="21"/>
      <c r="E1991" s="71" t="str">
        <f>IF(D1991&gt;0,IF((LEFT(D1991,2)=LEFT(Data!C$4,2)),"Intra","Inter"),"")</f>
        <v/>
      </c>
      <c r="F1991" s="23"/>
      <c r="G1991" s="176"/>
      <c r="H1991" s="74">
        <f t="shared" si="64"/>
        <v>0</v>
      </c>
      <c r="I1991" s="74">
        <f t="shared" si="65"/>
        <v>0</v>
      </c>
      <c r="J1991" s="74">
        <f t="shared" si="65"/>
        <v>0</v>
      </c>
    </row>
    <row r="1992" spans="1:10">
      <c r="A1992" s="183"/>
      <c r="B1992" s="184"/>
      <c r="C1992" s="185"/>
      <c r="D1992" s="21"/>
      <c r="E1992" s="71" t="str">
        <f>IF(D1992&gt;0,IF((LEFT(D1992,2)=LEFT(Data!C$4,2)),"Intra","Inter"),"")</f>
        <v/>
      </c>
      <c r="F1992" s="23"/>
      <c r="G1992" s="176"/>
      <c r="H1992" s="74">
        <f t="shared" si="64"/>
        <v>0</v>
      </c>
      <c r="I1992" s="74">
        <f t="shared" si="65"/>
        <v>0</v>
      </c>
      <c r="J1992" s="74">
        <f t="shared" si="65"/>
        <v>0</v>
      </c>
    </row>
    <row r="1993" spans="1:10">
      <c r="A1993" s="183"/>
      <c r="B1993" s="184"/>
      <c r="C1993" s="185"/>
      <c r="D1993" s="21"/>
      <c r="E1993" s="71" t="str">
        <f>IF(D1993&gt;0,IF((LEFT(D1993,2)=LEFT(Data!C$4,2)),"Intra","Inter"),"")</f>
        <v/>
      </c>
      <c r="F1993" s="23"/>
      <c r="G1993" s="176"/>
      <c r="H1993" s="74">
        <f t="shared" ref="H1993:H2056" si="66">IF($E1993="inter",IF($F1993&lt;&gt;"Exempt",IF($F1993&lt;&gt;"Non GST",($G1993*($F1993)),(0)),(0)),(0))</f>
        <v>0</v>
      </c>
      <c r="I1993" s="74">
        <f t="shared" si="65"/>
        <v>0</v>
      </c>
      <c r="J1993" s="74">
        <f t="shared" si="65"/>
        <v>0</v>
      </c>
    </row>
    <row r="1994" spans="1:10">
      <c r="A1994" s="183"/>
      <c r="B1994" s="184"/>
      <c r="C1994" s="185"/>
      <c r="D1994" s="21"/>
      <c r="E1994" s="71" t="str">
        <f>IF(D1994&gt;0,IF((LEFT(D1994,2)=LEFT(Data!C$4,2)),"Intra","Inter"),"")</f>
        <v/>
      </c>
      <c r="F1994" s="23"/>
      <c r="G1994" s="176"/>
      <c r="H1994" s="74">
        <f t="shared" si="66"/>
        <v>0</v>
      </c>
      <c r="I1994" s="74">
        <f t="shared" si="65"/>
        <v>0</v>
      </c>
      <c r="J1994" s="74">
        <f t="shared" si="65"/>
        <v>0</v>
      </c>
    </row>
    <row r="1995" spans="1:10">
      <c r="A1995" s="183"/>
      <c r="B1995" s="184"/>
      <c r="C1995" s="185"/>
      <c r="D1995" s="21"/>
      <c r="E1995" s="71" t="str">
        <f>IF(D1995&gt;0,IF((LEFT(D1995,2)=LEFT(Data!C$4,2)),"Intra","Inter"),"")</f>
        <v/>
      </c>
      <c r="F1995" s="23"/>
      <c r="G1995" s="176"/>
      <c r="H1995" s="74">
        <f t="shared" si="66"/>
        <v>0</v>
      </c>
      <c r="I1995" s="74">
        <f t="shared" si="65"/>
        <v>0</v>
      </c>
      <c r="J1995" s="74">
        <f t="shared" si="65"/>
        <v>0</v>
      </c>
    </row>
    <row r="1996" spans="1:10">
      <c r="A1996" s="183"/>
      <c r="B1996" s="184"/>
      <c r="C1996" s="185"/>
      <c r="D1996" s="21"/>
      <c r="E1996" s="71" t="str">
        <f>IF(D1996&gt;0,IF((LEFT(D1996,2)=LEFT(Data!C$4,2)),"Intra","Inter"),"")</f>
        <v/>
      </c>
      <c r="F1996" s="23"/>
      <c r="G1996" s="176"/>
      <c r="H1996" s="74">
        <f t="shared" si="66"/>
        <v>0</v>
      </c>
      <c r="I1996" s="74">
        <f t="shared" si="65"/>
        <v>0</v>
      </c>
      <c r="J1996" s="74">
        <f t="shared" si="65"/>
        <v>0</v>
      </c>
    </row>
    <row r="1997" spans="1:10">
      <c r="A1997" s="183"/>
      <c r="B1997" s="184"/>
      <c r="C1997" s="185"/>
      <c r="D1997" s="21"/>
      <c r="E1997" s="71" t="str">
        <f>IF(D1997&gt;0,IF((LEFT(D1997,2)=LEFT(Data!C$4,2)),"Intra","Inter"),"")</f>
        <v/>
      </c>
      <c r="F1997" s="23"/>
      <c r="G1997" s="176"/>
      <c r="H1997" s="74">
        <f t="shared" si="66"/>
        <v>0</v>
      </c>
      <c r="I1997" s="74">
        <f t="shared" si="65"/>
        <v>0</v>
      </c>
      <c r="J1997" s="74">
        <f t="shared" si="65"/>
        <v>0</v>
      </c>
    </row>
    <row r="1998" spans="1:10">
      <c r="A1998" s="183"/>
      <c r="B1998" s="184"/>
      <c r="C1998" s="185"/>
      <c r="D1998" s="21"/>
      <c r="E1998" s="71" t="str">
        <f>IF(D1998&gt;0,IF((LEFT(D1998,2)=LEFT(Data!C$4,2)),"Intra","Inter"),"")</f>
        <v/>
      </c>
      <c r="F1998" s="23"/>
      <c r="G1998" s="176"/>
      <c r="H1998" s="74">
        <f t="shared" si="66"/>
        <v>0</v>
      </c>
      <c r="I1998" s="74">
        <f t="shared" si="65"/>
        <v>0</v>
      </c>
      <c r="J1998" s="74">
        <f t="shared" si="65"/>
        <v>0</v>
      </c>
    </row>
    <row r="1999" spans="1:10">
      <c r="A1999" s="183"/>
      <c r="B1999" s="184"/>
      <c r="C1999" s="185"/>
      <c r="D1999" s="21"/>
      <c r="E1999" s="71" t="str">
        <f>IF(D1999&gt;0,IF((LEFT(D1999,2)=LEFT(Data!C$4,2)),"Intra","Inter"),"")</f>
        <v/>
      </c>
      <c r="F1999" s="23"/>
      <c r="G1999" s="176"/>
      <c r="H1999" s="74">
        <f t="shared" si="66"/>
        <v>0</v>
      </c>
      <c r="I1999" s="74">
        <f t="shared" si="65"/>
        <v>0</v>
      </c>
      <c r="J1999" s="74">
        <f t="shared" si="65"/>
        <v>0</v>
      </c>
    </row>
    <row r="2000" spans="1:10">
      <c r="A2000" s="183"/>
      <c r="B2000" s="184"/>
      <c r="C2000" s="185"/>
      <c r="D2000" s="21"/>
      <c r="E2000" s="71" t="str">
        <f>IF(D2000&gt;0,IF((LEFT(D2000,2)=LEFT(Data!C$4,2)),"Intra","Inter"),"")</f>
        <v/>
      </c>
      <c r="F2000" s="23"/>
      <c r="G2000" s="176"/>
      <c r="H2000" s="74">
        <f t="shared" si="66"/>
        <v>0</v>
      </c>
      <c r="I2000" s="74">
        <f t="shared" si="65"/>
        <v>0</v>
      </c>
      <c r="J2000" s="74">
        <f t="shared" si="65"/>
        <v>0</v>
      </c>
    </row>
    <row r="2001" spans="1:10">
      <c r="A2001" s="183"/>
      <c r="B2001" s="184"/>
      <c r="C2001" s="185"/>
      <c r="D2001" s="21"/>
      <c r="E2001" s="71" t="str">
        <f>IF(D2001&gt;0,IF((LEFT(D2001,2)=LEFT(Data!C$4,2)),"Intra","Inter"),"")</f>
        <v/>
      </c>
      <c r="F2001" s="23"/>
      <c r="G2001" s="176"/>
      <c r="H2001" s="74">
        <f t="shared" si="66"/>
        <v>0</v>
      </c>
      <c r="I2001" s="74">
        <f t="shared" si="65"/>
        <v>0</v>
      </c>
      <c r="J2001" s="74">
        <f t="shared" si="65"/>
        <v>0</v>
      </c>
    </row>
    <row r="2002" spans="1:10">
      <c r="A2002" s="183"/>
      <c r="B2002" s="184"/>
      <c r="C2002" s="185"/>
      <c r="D2002" s="21"/>
      <c r="E2002" s="71" t="str">
        <f>IF(D2002&gt;0,IF((LEFT(D2002,2)=LEFT(Data!C$4,2)),"Intra","Inter"),"")</f>
        <v/>
      </c>
      <c r="F2002" s="23"/>
      <c r="G2002" s="176"/>
      <c r="H2002" s="74">
        <f t="shared" si="66"/>
        <v>0</v>
      </c>
      <c r="I2002" s="74">
        <f t="shared" si="65"/>
        <v>0</v>
      </c>
      <c r="J2002" s="74">
        <f t="shared" si="65"/>
        <v>0</v>
      </c>
    </row>
    <row r="2003" spans="1:10">
      <c r="A2003" s="183"/>
      <c r="B2003" s="184"/>
      <c r="C2003" s="185"/>
      <c r="D2003" s="21"/>
      <c r="E2003" s="71" t="str">
        <f>IF(D2003&gt;0,IF((LEFT(D2003,2)=LEFT(Data!C$4,2)),"Intra","Inter"),"")</f>
        <v/>
      </c>
      <c r="F2003" s="23"/>
      <c r="G2003" s="176"/>
      <c r="H2003" s="74">
        <f t="shared" si="66"/>
        <v>0</v>
      </c>
      <c r="I2003" s="74">
        <f t="shared" si="65"/>
        <v>0</v>
      </c>
      <c r="J2003" s="74">
        <f t="shared" si="65"/>
        <v>0</v>
      </c>
    </row>
    <row r="2004" spans="1:10">
      <c r="A2004" s="183"/>
      <c r="B2004" s="184"/>
      <c r="C2004" s="185"/>
      <c r="D2004" s="21"/>
      <c r="E2004" s="71" t="str">
        <f>IF(D2004&gt;0,IF((LEFT(D2004,2)=LEFT(Data!C$4,2)),"Intra","Inter"),"")</f>
        <v/>
      </c>
      <c r="F2004" s="23"/>
      <c r="G2004" s="176"/>
      <c r="H2004" s="74">
        <f t="shared" si="66"/>
        <v>0</v>
      </c>
      <c r="I2004" s="74">
        <f t="shared" si="65"/>
        <v>0</v>
      </c>
      <c r="J2004" s="74">
        <f t="shared" si="65"/>
        <v>0</v>
      </c>
    </row>
    <row r="2005" spans="1:10">
      <c r="A2005" s="183"/>
      <c r="B2005" s="184"/>
      <c r="C2005" s="185"/>
      <c r="D2005" s="21"/>
      <c r="E2005" s="71" t="str">
        <f>IF(D2005&gt;0,IF((LEFT(D2005,2)=LEFT(Data!C$4,2)),"Intra","Inter"),"")</f>
        <v/>
      </c>
      <c r="F2005" s="23"/>
      <c r="G2005" s="176"/>
      <c r="H2005" s="74">
        <f t="shared" si="66"/>
        <v>0</v>
      </c>
      <c r="I2005" s="74">
        <f t="shared" si="65"/>
        <v>0</v>
      </c>
      <c r="J2005" s="74">
        <f t="shared" si="65"/>
        <v>0</v>
      </c>
    </row>
    <row r="2006" spans="1:10">
      <c r="A2006" s="183"/>
      <c r="B2006" s="184"/>
      <c r="C2006" s="185"/>
      <c r="D2006" s="21"/>
      <c r="E2006" s="71" t="str">
        <f>IF(D2006&gt;0,IF((LEFT(D2006,2)=LEFT(Data!C$4,2)),"Intra","Inter"),"")</f>
        <v/>
      </c>
      <c r="F2006" s="23"/>
      <c r="G2006" s="176"/>
      <c r="H2006" s="74">
        <f t="shared" si="66"/>
        <v>0</v>
      </c>
      <c r="I2006" s="74">
        <f t="shared" si="65"/>
        <v>0</v>
      </c>
      <c r="J2006" s="74">
        <f t="shared" si="65"/>
        <v>0</v>
      </c>
    </row>
    <row r="2007" spans="1:10">
      <c r="A2007" s="183"/>
      <c r="B2007" s="184"/>
      <c r="C2007" s="185"/>
      <c r="D2007" s="21"/>
      <c r="E2007" s="71" t="str">
        <f>IF(D2007&gt;0,IF((LEFT(D2007,2)=LEFT(Data!C$4,2)),"Intra","Inter"),"")</f>
        <v/>
      </c>
      <c r="F2007" s="23"/>
      <c r="G2007" s="176"/>
      <c r="H2007" s="74">
        <f t="shared" si="66"/>
        <v>0</v>
      </c>
      <c r="I2007" s="74">
        <f t="shared" si="65"/>
        <v>0</v>
      </c>
      <c r="J2007" s="74">
        <f t="shared" si="65"/>
        <v>0</v>
      </c>
    </row>
    <row r="2008" spans="1:10">
      <c r="A2008" s="183"/>
      <c r="B2008" s="184"/>
      <c r="C2008" s="185"/>
      <c r="D2008" s="21"/>
      <c r="E2008" s="71" t="str">
        <f>IF(D2008&gt;0,IF((LEFT(D2008,2)=LEFT(Data!C$4,2)),"Intra","Inter"),"")</f>
        <v/>
      </c>
      <c r="F2008" s="23"/>
      <c r="G2008" s="176"/>
      <c r="H2008" s="74">
        <f t="shared" si="66"/>
        <v>0</v>
      </c>
      <c r="I2008" s="74">
        <f t="shared" si="65"/>
        <v>0</v>
      </c>
      <c r="J2008" s="74">
        <f t="shared" si="65"/>
        <v>0</v>
      </c>
    </row>
    <row r="2009" spans="1:10">
      <c r="A2009" s="183"/>
      <c r="B2009" s="184"/>
      <c r="C2009" s="185"/>
      <c r="D2009" s="21"/>
      <c r="E2009" s="71" t="str">
        <f>IF(D2009&gt;0,IF((LEFT(D2009,2)=LEFT(Data!C$4,2)),"Intra","Inter"),"")</f>
        <v/>
      </c>
      <c r="F2009" s="23"/>
      <c r="G2009" s="176"/>
      <c r="H2009" s="74">
        <f t="shared" si="66"/>
        <v>0</v>
      </c>
      <c r="I2009" s="74">
        <f t="shared" si="65"/>
        <v>0</v>
      </c>
      <c r="J2009" s="74">
        <f t="shared" si="65"/>
        <v>0</v>
      </c>
    </row>
    <row r="2010" spans="1:10">
      <c r="A2010" s="183"/>
      <c r="B2010" s="184"/>
      <c r="C2010" s="185"/>
      <c r="D2010" s="21"/>
      <c r="E2010" s="71" t="str">
        <f>IF(D2010&gt;0,IF((LEFT(D2010,2)=LEFT(Data!C$4,2)),"Intra","Inter"),"")</f>
        <v/>
      </c>
      <c r="F2010" s="23"/>
      <c r="G2010" s="176"/>
      <c r="H2010" s="74">
        <f t="shared" si="66"/>
        <v>0</v>
      </c>
      <c r="I2010" s="74">
        <f t="shared" si="65"/>
        <v>0</v>
      </c>
      <c r="J2010" s="74">
        <f t="shared" si="65"/>
        <v>0</v>
      </c>
    </row>
    <row r="2011" spans="1:10">
      <c r="A2011" s="183"/>
      <c r="B2011" s="184"/>
      <c r="C2011" s="185"/>
      <c r="D2011" s="21"/>
      <c r="E2011" s="71" t="str">
        <f>IF(D2011&gt;0,IF((LEFT(D2011,2)=LEFT(Data!C$4,2)),"Intra","Inter"),"")</f>
        <v/>
      </c>
      <c r="F2011" s="23"/>
      <c r="G2011" s="176"/>
      <c r="H2011" s="74">
        <f t="shared" si="66"/>
        <v>0</v>
      </c>
      <c r="I2011" s="74">
        <f t="shared" si="65"/>
        <v>0</v>
      </c>
      <c r="J2011" s="74">
        <f t="shared" si="65"/>
        <v>0</v>
      </c>
    </row>
    <row r="2012" spans="1:10">
      <c r="A2012" s="183"/>
      <c r="B2012" s="184"/>
      <c r="C2012" s="185"/>
      <c r="D2012" s="21"/>
      <c r="E2012" s="71" t="str">
        <f>IF(D2012&gt;0,IF((LEFT(D2012,2)=LEFT(Data!C$4,2)),"Intra","Inter"),"")</f>
        <v/>
      </c>
      <c r="F2012" s="23"/>
      <c r="G2012" s="176"/>
      <c r="H2012" s="74">
        <f t="shared" si="66"/>
        <v>0</v>
      </c>
      <c r="I2012" s="74">
        <f t="shared" si="65"/>
        <v>0</v>
      </c>
      <c r="J2012" s="74">
        <f t="shared" si="65"/>
        <v>0</v>
      </c>
    </row>
    <row r="2013" spans="1:10">
      <c r="A2013" s="183"/>
      <c r="B2013" s="184"/>
      <c r="C2013" s="185"/>
      <c r="D2013" s="21"/>
      <c r="E2013" s="71" t="str">
        <f>IF(D2013&gt;0,IF((LEFT(D2013,2)=LEFT(Data!C$4,2)),"Intra","Inter"),"")</f>
        <v/>
      </c>
      <c r="F2013" s="23"/>
      <c r="G2013" s="176"/>
      <c r="H2013" s="74">
        <f t="shared" si="66"/>
        <v>0</v>
      </c>
      <c r="I2013" s="74">
        <f t="shared" si="65"/>
        <v>0</v>
      </c>
      <c r="J2013" s="74">
        <f t="shared" si="65"/>
        <v>0</v>
      </c>
    </row>
    <row r="2014" spans="1:10">
      <c r="A2014" s="183"/>
      <c r="B2014" s="184"/>
      <c r="C2014" s="185"/>
      <c r="D2014" s="21"/>
      <c r="E2014" s="71" t="str">
        <f>IF(D2014&gt;0,IF((LEFT(D2014,2)=LEFT(Data!C$4,2)),"Intra","Inter"),"")</f>
        <v/>
      </c>
      <c r="F2014" s="23"/>
      <c r="G2014" s="176"/>
      <c r="H2014" s="74">
        <f t="shared" si="66"/>
        <v>0</v>
      </c>
      <c r="I2014" s="74">
        <f t="shared" si="65"/>
        <v>0</v>
      </c>
      <c r="J2014" s="74">
        <f t="shared" si="65"/>
        <v>0</v>
      </c>
    </row>
    <row r="2015" spans="1:10">
      <c r="A2015" s="183"/>
      <c r="B2015" s="184"/>
      <c r="C2015" s="185"/>
      <c r="D2015" s="21"/>
      <c r="E2015" s="71" t="str">
        <f>IF(D2015&gt;0,IF((LEFT(D2015,2)=LEFT(Data!C$4,2)),"Intra","Inter"),"")</f>
        <v/>
      </c>
      <c r="F2015" s="23"/>
      <c r="G2015" s="176"/>
      <c r="H2015" s="74">
        <f t="shared" si="66"/>
        <v>0</v>
      </c>
      <c r="I2015" s="74">
        <f t="shared" si="65"/>
        <v>0</v>
      </c>
      <c r="J2015" s="74">
        <f t="shared" si="65"/>
        <v>0</v>
      </c>
    </row>
    <row r="2016" spans="1:10">
      <c r="A2016" s="183"/>
      <c r="B2016" s="184"/>
      <c r="C2016" s="185"/>
      <c r="D2016" s="21"/>
      <c r="E2016" s="71" t="str">
        <f>IF(D2016&gt;0,IF((LEFT(D2016,2)=LEFT(Data!C$4,2)),"Intra","Inter"),"")</f>
        <v/>
      </c>
      <c r="F2016" s="23"/>
      <c r="G2016" s="176"/>
      <c r="H2016" s="74">
        <f t="shared" si="66"/>
        <v>0</v>
      </c>
      <c r="I2016" s="74">
        <f t="shared" si="65"/>
        <v>0</v>
      </c>
      <c r="J2016" s="74">
        <f t="shared" si="65"/>
        <v>0</v>
      </c>
    </row>
    <row r="2017" spans="1:10">
      <c r="A2017" s="183"/>
      <c r="B2017" s="184"/>
      <c r="C2017" s="185"/>
      <c r="D2017" s="21"/>
      <c r="E2017" s="71" t="str">
        <f>IF(D2017&gt;0,IF((LEFT(D2017,2)=LEFT(Data!C$4,2)),"Intra","Inter"),"")</f>
        <v/>
      </c>
      <c r="F2017" s="23"/>
      <c r="G2017" s="176"/>
      <c r="H2017" s="74">
        <f t="shared" si="66"/>
        <v>0</v>
      </c>
      <c r="I2017" s="74">
        <f t="shared" si="65"/>
        <v>0</v>
      </c>
      <c r="J2017" s="74">
        <f t="shared" si="65"/>
        <v>0</v>
      </c>
    </row>
    <row r="2018" spans="1:10">
      <c r="A2018" s="183"/>
      <c r="B2018" s="184"/>
      <c r="C2018" s="185"/>
      <c r="D2018" s="21"/>
      <c r="E2018" s="71" t="str">
        <f>IF(D2018&gt;0,IF((LEFT(D2018,2)=LEFT(Data!C$4,2)),"Intra","Inter"),"")</f>
        <v/>
      </c>
      <c r="F2018" s="23"/>
      <c r="G2018" s="176"/>
      <c r="H2018" s="74">
        <f t="shared" si="66"/>
        <v>0</v>
      </c>
      <c r="I2018" s="74">
        <f t="shared" si="65"/>
        <v>0</v>
      </c>
      <c r="J2018" s="74">
        <f t="shared" si="65"/>
        <v>0</v>
      </c>
    </row>
    <row r="2019" spans="1:10">
      <c r="A2019" s="183"/>
      <c r="B2019" s="184"/>
      <c r="C2019" s="185"/>
      <c r="D2019" s="21"/>
      <c r="E2019" s="71" t="str">
        <f>IF(D2019&gt;0,IF((LEFT(D2019,2)=LEFT(Data!C$4,2)),"Intra","Inter"),"")</f>
        <v/>
      </c>
      <c r="F2019" s="23"/>
      <c r="G2019" s="176"/>
      <c r="H2019" s="74">
        <f t="shared" si="66"/>
        <v>0</v>
      </c>
      <c r="I2019" s="74">
        <f t="shared" si="65"/>
        <v>0</v>
      </c>
      <c r="J2019" s="74">
        <f t="shared" si="65"/>
        <v>0</v>
      </c>
    </row>
    <row r="2020" spans="1:10">
      <c r="A2020" s="183"/>
      <c r="B2020" s="184"/>
      <c r="C2020" s="185"/>
      <c r="D2020" s="21"/>
      <c r="E2020" s="71" t="str">
        <f>IF(D2020&gt;0,IF((LEFT(D2020,2)=LEFT(Data!C$4,2)),"Intra","Inter"),"")</f>
        <v/>
      </c>
      <c r="F2020" s="23"/>
      <c r="G2020" s="176"/>
      <c r="H2020" s="74">
        <f t="shared" si="66"/>
        <v>0</v>
      </c>
      <c r="I2020" s="74">
        <f t="shared" si="65"/>
        <v>0</v>
      </c>
      <c r="J2020" s="74">
        <f t="shared" si="65"/>
        <v>0</v>
      </c>
    </row>
    <row r="2021" spans="1:10">
      <c r="A2021" s="183"/>
      <c r="B2021" s="184"/>
      <c r="C2021" s="185"/>
      <c r="D2021" s="21"/>
      <c r="E2021" s="71" t="str">
        <f>IF(D2021&gt;0,IF((LEFT(D2021,2)=LEFT(Data!C$4,2)),"Intra","Inter"),"")</f>
        <v/>
      </c>
      <c r="F2021" s="23"/>
      <c r="G2021" s="176"/>
      <c r="H2021" s="74">
        <f t="shared" si="66"/>
        <v>0</v>
      </c>
      <c r="I2021" s="74">
        <f t="shared" si="65"/>
        <v>0</v>
      </c>
      <c r="J2021" s="74">
        <f t="shared" si="65"/>
        <v>0</v>
      </c>
    </row>
    <row r="2022" spans="1:10">
      <c r="A2022" s="183"/>
      <c r="B2022" s="184"/>
      <c r="C2022" s="185"/>
      <c r="D2022" s="21"/>
      <c r="E2022" s="71" t="str">
        <f>IF(D2022&gt;0,IF((LEFT(D2022,2)=LEFT(Data!C$4,2)),"Intra","Inter"),"")</f>
        <v/>
      </c>
      <c r="F2022" s="23"/>
      <c r="G2022" s="176"/>
      <c r="H2022" s="74">
        <f t="shared" si="66"/>
        <v>0</v>
      </c>
      <c r="I2022" s="74">
        <f t="shared" si="65"/>
        <v>0</v>
      </c>
      <c r="J2022" s="74">
        <f t="shared" si="65"/>
        <v>0</v>
      </c>
    </row>
    <row r="2023" spans="1:10">
      <c r="A2023" s="183"/>
      <c r="B2023" s="184"/>
      <c r="C2023" s="185"/>
      <c r="D2023" s="21"/>
      <c r="E2023" s="71" t="str">
        <f>IF(D2023&gt;0,IF((LEFT(D2023,2)=LEFT(Data!C$4,2)),"Intra","Inter"),"")</f>
        <v/>
      </c>
      <c r="F2023" s="23"/>
      <c r="G2023" s="176"/>
      <c r="H2023" s="74">
        <f t="shared" si="66"/>
        <v>0</v>
      </c>
      <c r="I2023" s="74">
        <f t="shared" si="65"/>
        <v>0</v>
      </c>
      <c r="J2023" s="74">
        <f t="shared" si="65"/>
        <v>0</v>
      </c>
    </row>
    <row r="2024" spans="1:10">
      <c r="A2024" s="183"/>
      <c r="B2024" s="184"/>
      <c r="C2024" s="185"/>
      <c r="D2024" s="21"/>
      <c r="E2024" s="71" t="str">
        <f>IF(D2024&gt;0,IF((LEFT(D2024,2)=LEFT(Data!C$4,2)),"Intra","Inter"),"")</f>
        <v/>
      </c>
      <c r="F2024" s="23"/>
      <c r="G2024" s="176"/>
      <c r="H2024" s="74">
        <f t="shared" si="66"/>
        <v>0</v>
      </c>
      <c r="I2024" s="74">
        <f t="shared" si="65"/>
        <v>0</v>
      </c>
      <c r="J2024" s="74">
        <f t="shared" si="65"/>
        <v>0</v>
      </c>
    </row>
    <row r="2025" spans="1:10">
      <c r="A2025" s="183"/>
      <c r="B2025" s="184"/>
      <c r="C2025" s="185"/>
      <c r="D2025" s="21"/>
      <c r="E2025" s="71" t="str">
        <f>IF(D2025&gt;0,IF((LEFT(D2025,2)=LEFT(Data!C$4,2)),"Intra","Inter"),"")</f>
        <v/>
      </c>
      <c r="F2025" s="23"/>
      <c r="G2025" s="176"/>
      <c r="H2025" s="74">
        <f t="shared" si="66"/>
        <v>0</v>
      </c>
      <c r="I2025" s="74">
        <f t="shared" si="65"/>
        <v>0</v>
      </c>
      <c r="J2025" s="74">
        <f t="shared" si="65"/>
        <v>0</v>
      </c>
    </row>
    <row r="2026" spans="1:10">
      <c r="A2026" s="183"/>
      <c r="B2026" s="184"/>
      <c r="C2026" s="185"/>
      <c r="D2026" s="21"/>
      <c r="E2026" s="71" t="str">
        <f>IF(D2026&gt;0,IF((LEFT(D2026,2)=LEFT(Data!C$4,2)),"Intra","Inter"),"")</f>
        <v/>
      </c>
      <c r="F2026" s="23"/>
      <c r="G2026" s="176"/>
      <c r="H2026" s="74">
        <f t="shared" si="66"/>
        <v>0</v>
      </c>
      <c r="I2026" s="74">
        <f t="shared" si="65"/>
        <v>0</v>
      </c>
      <c r="J2026" s="74">
        <f t="shared" si="65"/>
        <v>0</v>
      </c>
    </row>
    <row r="2027" spans="1:10">
      <c r="A2027" s="183"/>
      <c r="B2027" s="184"/>
      <c r="C2027" s="185"/>
      <c r="D2027" s="21"/>
      <c r="E2027" s="71" t="str">
        <f>IF(D2027&gt;0,IF((LEFT(D2027,2)=LEFT(Data!C$4,2)),"Intra","Inter"),"")</f>
        <v/>
      </c>
      <c r="F2027" s="23"/>
      <c r="G2027" s="176"/>
      <c r="H2027" s="74">
        <f t="shared" si="66"/>
        <v>0</v>
      </c>
      <c r="I2027" s="74">
        <f t="shared" si="65"/>
        <v>0</v>
      </c>
      <c r="J2027" s="74">
        <f t="shared" si="65"/>
        <v>0</v>
      </c>
    </row>
    <row r="2028" spans="1:10">
      <c r="A2028" s="183"/>
      <c r="B2028" s="184"/>
      <c r="C2028" s="185"/>
      <c r="D2028" s="21"/>
      <c r="E2028" s="71" t="str">
        <f>IF(D2028&gt;0,IF((LEFT(D2028,2)=LEFT(Data!C$4,2)),"Intra","Inter"),"")</f>
        <v/>
      </c>
      <c r="F2028" s="23"/>
      <c r="G2028" s="176"/>
      <c r="H2028" s="74">
        <f t="shared" si="66"/>
        <v>0</v>
      </c>
      <c r="I2028" s="74">
        <f t="shared" si="65"/>
        <v>0</v>
      </c>
      <c r="J2028" s="74">
        <f t="shared" si="65"/>
        <v>0</v>
      </c>
    </row>
    <row r="2029" spans="1:10">
      <c r="A2029" s="183"/>
      <c r="B2029" s="184"/>
      <c r="C2029" s="185"/>
      <c r="D2029" s="21"/>
      <c r="E2029" s="71" t="str">
        <f>IF(D2029&gt;0,IF((LEFT(D2029,2)=LEFT(Data!C$4,2)),"Intra","Inter"),"")</f>
        <v/>
      </c>
      <c r="F2029" s="23"/>
      <c r="G2029" s="176"/>
      <c r="H2029" s="74">
        <f t="shared" si="66"/>
        <v>0</v>
      </c>
      <c r="I2029" s="74">
        <f t="shared" si="65"/>
        <v>0</v>
      </c>
      <c r="J2029" s="74">
        <f t="shared" si="65"/>
        <v>0</v>
      </c>
    </row>
    <row r="2030" spans="1:10">
      <c r="A2030" s="183"/>
      <c r="B2030" s="184"/>
      <c r="C2030" s="185"/>
      <c r="D2030" s="21"/>
      <c r="E2030" s="71" t="str">
        <f>IF(D2030&gt;0,IF((LEFT(D2030,2)=LEFT(Data!C$4,2)),"Intra","Inter"),"")</f>
        <v/>
      </c>
      <c r="F2030" s="23"/>
      <c r="G2030" s="176"/>
      <c r="H2030" s="74">
        <f t="shared" si="66"/>
        <v>0</v>
      </c>
      <c r="I2030" s="74">
        <f t="shared" si="65"/>
        <v>0</v>
      </c>
      <c r="J2030" s="74">
        <f t="shared" si="65"/>
        <v>0</v>
      </c>
    </row>
    <row r="2031" spans="1:10">
      <c r="A2031" s="183"/>
      <c r="B2031" s="184"/>
      <c r="C2031" s="185"/>
      <c r="D2031" s="21"/>
      <c r="E2031" s="71" t="str">
        <f>IF(D2031&gt;0,IF((LEFT(D2031,2)=LEFT(Data!C$4,2)),"Intra","Inter"),"")</f>
        <v/>
      </c>
      <c r="F2031" s="23"/>
      <c r="G2031" s="176"/>
      <c r="H2031" s="74">
        <f t="shared" si="66"/>
        <v>0</v>
      </c>
      <c r="I2031" s="74">
        <f t="shared" si="65"/>
        <v>0</v>
      </c>
      <c r="J2031" s="74">
        <f t="shared" si="65"/>
        <v>0</v>
      </c>
    </row>
    <row r="2032" spans="1:10">
      <c r="A2032" s="183"/>
      <c r="B2032" s="184"/>
      <c r="C2032" s="185"/>
      <c r="D2032" s="21"/>
      <c r="E2032" s="71" t="str">
        <f>IF(D2032&gt;0,IF((LEFT(D2032,2)=LEFT(Data!C$4,2)),"Intra","Inter"),"")</f>
        <v/>
      </c>
      <c r="F2032" s="23"/>
      <c r="G2032" s="176"/>
      <c r="H2032" s="74">
        <f t="shared" si="66"/>
        <v>0</v>
      </c>
      <c r="I2032" s="74">
        <f t="shared" si="65"/>
        <v>0</v>
      </c>
      <c r="J2032" s="74">
        <f t="shared" si="65"/>
        <v>0</v>
      </c>
    </row>
    <row r="2033" spans="1:10">
      <c r="A2033" s="183"/>
      <c r="B2033" s="184"/>
      <c r="C2033" s="185"/>
      <c r="D2033" s="21"/>
      <c r="E2033" s="71" t="str">
        <f>IF(D2033&gt;0,IF((LEFT(D2033,2)=LEFT(Data!C$4,2)),"Intra","Inter"),"")</f>
        <v/>
      </c>
      <c r="F2033" s="23"/>
      <c r="G2033" s="176"/>
      <c r="H2033" s="74">
        <f t="shared" si="66"/>
        <v>0</v>
      </c>
      <c r="I2033" s="74">
        <f t="shared" si="65"/>
        <v>0</v>
      </c>
      <c r="J2033" s="74">
        <f t="shared" si="65"/>
        <v>0</v>
      </c>
    </row>
    <row r="2034" spans="1:10">
      <c r="A2034" s="183"/>
      <c r="B2034" s="184"/>
      <c r="C2034" s="185"/>
      <c r="D2034" s="21"/>
      <c r="E2034" s="71" t="str">
        <f>IF(D2034&gt;0,IF((LEFT(D2034,2)=LEFT(Data!C$4,2)),"Intra","Inter"),"")</f>
        <v/>
      </c>
      <c r="F2034" s="23"/>
      <c r="G2034" s="176"/>
      <c r="H2034" s="74">
        <f t="shared" si="66"/>
        <v>0</v>
      </c>
      <c r="I2034" s="74">
        <f t="shared" si="65"/>
        <v>0</v>
      </c>
      <c r="J2034" s="74">
        <f t="shared" si="65"/>
        <v>0</v>
      </c>
    </row>
    <row r="2035" spans="1:10">
      <c r="A2035" s="183"/>
      <c r="B2035" s="184"/>
      <c r="C2035" s="185"/>
      <c r="D2035" s="21"/>
      <c r="E2035" s="71" t="str">
        <f>IF(D2035&gt;0,IF((LEFT(D2035,2)=LEFT(Data!C$4,2)),"Intra","Inter"),"")</f>
        <v/>
      </c>
      <c r="F2035" s="23"/>
      <c r="G2035" s="176"/>
      <c r="H2035" s="74">
        <f t="shared" si="66"/>
        <v>0</v>
      </c>
      <c r="I2035" s="74">
        <f t="shared" si="65"/>
        <v>0</v>
      </c>
      <c r="J2035" s="74">
        <f t="shared" si="65"/>
        <v>0</v>
      </c>
    </row>
    <row r="2036" spans="1:10">
      <c r="A2036" s="183"/>
      <c r="B2036" s="184"/>
      <c r="C2036" s="185"/>
      <c r="D2036" s="21"/>
      <c r="E2036" s="71" t="str">
        <f>IF(D2036&gt;0,IF((LEFT(D2036,2)=LEFT(Data!C$4,2)),"Intra","Inter"),"")</f>
        <v/>
      </c>
      <c r="F2036" s="23"/>
      <c r="G2036" s="176"/>
      <c r="H2036" s="74">
        <f t="shared" si="66"/>
        <v>0</v>
      </c>
      <c r="I2036" s="74">
        <f t="shared" ref="I2036:J2099" si="67">IF($E2036="intra",IF($F2036&lt;&gt;"Exempt",IF($F2036&lt;&gt;"Non GST",($G2036*($F2036/2)),(0)),(0)),(0))</f>
        <v>0</v>
      </c>
      <c r="J2036" s="74">
        <f t="shared" si="67"/>
        <v>0</v>
      </c>
    </row>
    <row r="2037" spans="1:10">
      <c r="A2037" s="183"/>
      <c r="B2037" s="184"/>
      <c r="C2037" s="185"/>
      <c r="D2037" s="21"/>
      <c r="E2037" s="71" t="str">
        <f>IF(D2037&gt;0,IF((LEFT(D2037,2)=LEFT(Data!C$4,2)),"Intra","Inter"),"")</f>
        <v/>
      </c>
      <c r="F2037" s="23"/>
      <c r="G2037" s="176"/>
      <c r="H2037" s="74">
        <f t="shared" si="66"/>
        <v>0</v>
      </c>
      <c r="I2037" s="74">
        <f t="shared" si="67"/>
        <v>0</v>
      </c>
      <c r="J2037" s="74">
        <f t="shared" si="67"/>
        <v>0</v>
      </c>
    </row>
    <row r="2038" spans="1:10">
      <c r="A2038" s="183"/>
      <c r="B2038" s="184"/>
      <c r="C2038" s="185"/>
      <c r="D2038" s="21"/>
      <c r="E2038" s="71" t="str">
        <f>IF(D2038&gt;0,IF((LEFT(D2038,2)=LEFT(Data!C$4,2)),"Intra","Inter"),"")</f>
        <v/>
      </c>
      <c r="F2038" s="23"/>
      <c r="G2038" s="176"/>
      <c r="H2038" s="74">
        <f t="shared" si="66"/>
        <v>0</v>
      </c>
      <c r="I2038" s="74">
        <f t="shared" si="67"/>
        <v>0</v>
      </c>
      <c r="J2038" s="74">
        <f t="shared" si="67"/>
        <v>0</v>
      </c>
    </row>
    <row r="2039" spans="1:10">
      <c r="A2039" s="183"/>
      <c r="B2039" s="184"/>
      <c r="C2039" s="185"/>
      <c r="D2039" s="21"/>
      <c r="E2039" s="71" t="str">
        <f>IF(D2039&gt;0,IF((LEFT(D2039,2)=LEFT(Data!C$4,2)),"Intra","Inter"),"")</f>
        <v/>
      </c>
      <c r="F2039" s="23"/>
      <c r="G2039" s="176"/>
      <c r="H2039" s="74">
        <f t="shared" si="66"/>
        <v>0</v>
      </c>
      <c r="I2039" s="74">
        <f t="shared" si="67"/>
        <v>0</v>
      </c>
      <c r="J2039" s="74">
        <f t="shared" si="67"/>
        <v>0</v>
      </c>
    </row>
    <row r="2040" spans="1:10">
      <c r="A2040" s="183"/>
      <c r="B2040" s="184"/>
      <c r="C2040" s="185"/>
      <c r="D2040" s="21"/>
      <c r="E2040" s="71" t="str">
        <f>IF(D2040&gt;0,IF((LEFT(D2040,2)=LEFT(Data!C$4,2)),"Intra","Inter"),"")</f>
        <v/>
      </c>
      <c r="F2040" s="23"/>
      <c r="G2040" s="176"/>
      <c r="H2040" s="74">
        <f t="shared" si="66"/>
        <v>0</v>
      </c>
      <c r="I2040" s="74">
        <f t="shared" si="67"/>
        <v>0</v>
      </c>
      <c r="J2040" s="74">
        <f t="shared" si="67"/>
        <v>0</v>
      </c>
    </row>
    <row r="2041" spans="1:10">
      <c r="A2041" s="183"/>
      <c r="B2041" s="184"/>
      <c r="C2041" s="185"/>
      <c r="D2041" s="21"/>
      <c r="E2041" s="71" t="str">
        <f>IF(D2041&gt;0,IF((LEFT(D2041,2)=LEFT(Data!C$4,2)),"Intra","Inter"),"")</f>
        <v/>
      </c>
      <c r="F2041" s="23"/>
      <c r="G2041" s="176"/>
      <c r="H2041" s="74">
        <f t="shared" si="66"/>
        <v>0</v>
      </c>
      <c r="I2041" s="74">
        <f t="shared" si="67"/>
        <v>0</v>
      </c>
      <c r="J2041" s="74">
        <f t="shared" si="67"/>
        <v>0</v>
      </c>
    </row>
    <row r="2042" spans="1:10">
      <c r="A2042" s="183"/>
      <c r="B2042" s="184"/>
      <c r="C2042" s="185"/>
      <c r="D2042" s="21"/>
      <c r="E2042" s="71" t="str">
        <f>IF(D2042&gt;0,IF((LEFT(D2042,2)=LEFT(Data!C$4,2)),"Intra","Inter"),"")</f>
        <v/>
      </c>
      <c r="F2042" s="23"/>
      <c r="G2042" s="176"/>
      <c r="H2042" s="74">
        <f t="shared" si="66"/>
        <v>0</v>
      </c>
      <c r="I2042" s="74">
        <f t="shared" si="67"/>
        <v>0</v>
      </c>
      <c r="J2042" s="74">
        <f t="shared" si="67"/>
        <v>0</v>
      </c>
    </row>
    <row r="2043" spans="1:10">
      <c r="A2043" s="183"/>
      <c r="B2043" s="184"/>
      <c r="C2043" s="185"/>
      <c r="D2043" s="21"/>
      <c r="E2043" s="71" t="str">
        <f>IF(D2043&gt;0,IF((LEFT(D2043,2)=LEFT(Data!C$4,2)),"Intra","Inter"),"")</f>
        <v/>
      </c>
      <c r="F2043" s="23"/>
      <c r="G2043" s="176"/>
      <c r="H2043" s="74">
        <f t="shared" si="66"/>
        <v>0</v>
      </c>
      <c r="I2043" s="74">
        <f t="shared" si="67"/>
        <v>0</v>
      </c>
      <c r="J2043" s="74">
        <f t="shared" si="67"/>
        <v>0</v>
      </c>
    </row>
    <row r="2044" spans="1:10">
      <c r="A2044" s="183"/>
      <c r="B2044" s="184"/>
      <c r="C2044" s="185"/>
      <c r="D2044" s="21"/>
      <c r="E2044" s="71" t="str">
        <f>IF(D2044&gt;0,IF((LEFT(D2044,2)=LEFT(Data!C$4,2)),"Intra","Inter"),"")</f>
        <v/>
      </c>
      <c r="F2044" s="23"/>
      <c r="G2044" s="176"/>
      <c r="H2044" s="74">
        <f t="shared" si="66"/>
        <v>0</v>
      </c>
      <c r="I2044" s="74">
        <f t="shared" si="67"/>
        <v>0</v>
      </c>
      <c r="J2044" s="74">
        <f t="shared" si="67"/>
        <v>0</v>
      </c>
    </row>
    <row r="2045" spans="1:10">
      <c r="A2045" s="183"/>
      <c r="B2045" s="184"/>
      <c r="C2045" s="185"/>
      <c r="D2045" s="21"/>
      <c r="E2045" s="71" t="str">
        <f>IF(D2045&gt;0,IF((LEFT(D2045,2)=LEFT(Data!C$4,2)),"Intra","Inter"),"")</f>
        <v/>
      </c>
      <c r="F2045" s="23"/>
      <c r="G2045" s="176"/>
      <c r="H2045" s="74">
        <f t="shared" si="66"/>
        <v>0</v>
      </c>
      <c r="I2045" s="74">
        <f t="shared" si="67"/>
        <v>0</v>
      </c>
      <c r="J2045" s="74">
        <f t="shared" si="67"/>
        <v>0</v>
      </c>
    </row>
    <row r="2046" spans="1:10">
      <c r="A2046" s="183"/>
      <c r="B2046" s="184"/>
      <c r="C2046" s="185"/>
      <c r="D2046" s="21"/>
      <c r="E2046" s="71" t="str">
        <f>IF(D2046&gt;0,IF((LEFT(D2046,2)=LEFT(Data!C$4,2)),"Intra","Inter"),"")</f>
        <v/>
      </c>
      <c r="F2046" s="23"/>
      <c r="G2046" s="176"/>
      <c r="H2046" s="74">
        <f t="shared" si="66"/>
        <v>0</v>
      </c>
      <c r="I2046" s="74">
        <f t="shared" si="67"/>
        <v>0</v>
      </c>
      <c r="J2046" s="74">
        <f t="shared" si="67"/>
        <v>0</v>
      </c>
    </row>
    <row r="2047" spans="1:10">
      <c r="A2047" s="183"/>
      <c r="B2047" s="184"/>
      <c r="C2047" s="185"/>
      <c r="D2047" s="21"/>
      <c r="E2047" s="71" t="str">
        <f>IF(D2047&gt;0,IF((LEFT(D2047,2)=LEFT(Data!C$4,2)),"Intra","Inter"),"")</f>
        <v/>
      </c>
      <c r="F2047" s="23"/>
      <c r="G2047" s="176"/>
      <c r="H2047" s="74">
        <f t="shared" si="66"/>
        <v>0</v>
      </c>
      <c r="I2047" s="74">
        <f t="shared" si="67"/>
        <v>0</v>
      </c>
      <c r="J2047" s="74">
        <f t="shared" si="67"/>
        <v>0</v>
      </c>
    </row>
    <row r="2048" spans="1:10">
      <c r="A2048" s="183"/>
      <c r="B2048" s="184"/>
      <c r="C2048" s="185"/>
      <c r="D2048" s="21"/>
      <c r="E2048" s="71" t="str">
        <f>IF(D2048&gt;0,IF((LEFT(D2048,2)=LEFT(Data!C$4,2)),"Intra","Inter"),"")</f>
        <v/>
      </c>
      <c r="F2048" s="23"/>
      <c r="G2048" s="176"/>
      <c r="H2048" s="74">
        <f t="shared" si="66"/>
        <v>0</v>
      </c>
      <c r="I2048" s="74">
        <f t="shared" si="67"/>
        <v>0</v>
      </c>
      <c r="J2048" s="74">
        <f t="shared" si="67"/>
        <v>0</v>
      </c>
    </row>
    <row r="2049" spans="1:10">
      <c r="A2049" s="183"/>
      <c r="B2049" s="184"/>
      <c r="C2049" s="185"/>
      <c r="D2049" s="21"/>
      <c r="E2049" s="71" t="str">
        <f>IF(D2049&gt;0,IF((LEFT(D2049,2)=LEFT(Data!C$4,2)),"Intra","Inter"),"")</f>
        <v/>
      </c>
      <c r="F2049" s="23"/>
      <c r="G2049" s="176"/>
      <c r="H2049" s="74">
        <f t="shared" si="66"/>
        <v>0</v>
      </c>
      <c r="I2049" s="74">
        <f t="shared" si="67"/>
        <v>0</v>
      </c>
      <c r="J2049" s="74">
        <f t="shared" si="67"/>
        <v>0</v>
      </c>
    </row>
    <row r="2050" spans="1:10">
      <c r="A2050" s="183"/>
      <c r="B2050" s="184"/>
      <c r="C2050" s="185"/>
      <c r="D2050" s="21"/>
      <c r="E2050" s="71" t="str">
        <f>IF(D2050&gt;0,IF((LEFT(D2050,2)=LEFT(Data!C$4,2)),"Intra","Inter"),"")</f>
        <v/>
      </c>
      <c r="F2050" s="23"/>
      <c r="G2050" s="176"/>
      <c r="H2050" s="74">
        <f t="shared" si="66"/>
        <v>0</v>
      </c>
      <c r="I2050" s="74">
        <f t="shared" si="67"/>
        <v>0</v>
      </c>
      <c r="J2050" s="74">
        <f t="shared" si="67"/>
        <v>0</v>
      </c>
    </row>
    <row r="2051" spans="1:10">
      <c r="A2051" s="183"/>
      <c r="B2051" s="184"/>
      <c r="C2051" s="185"/>
      <c r="D2051" s="21"/>
      <c r="E2051" s="71" t="str">
        <f>IF(D2051&gt;0,IF((LEFT(D2051,2)=LEFT(Data!C$4,2)),"Intra","Inter"),"")</f>
        <v/>
      </c>
      <c r="F2051" s="23"/>
      <c r="G2051" s="176"/>
      <c r="H2051" s="74">
        <f t="shared" si="66"/>
        <v>0</v>
      </c>
      <c r="I2051" s="74">
        <f t="shared" si="67"/>
        <v>0</v>
      </c>
      <c r="J2051" s="74">
        <f t="shared" si="67"/>
        <v>0</v>
      </c>
    </row>
    <row r="2052" spans="1:10">
      <c r="A2052" s="183"/>
      <c r="B2052" s="184"/>
      <c r="C2052" s="185"/>
      <c r="D2052" s="21"/>
      <c r="E2052" s="71" t="str">
        <f>IF(D2052&gt;0,IF((LEFT(D2052,2)=LEFT(Data!C$4,2)),"Intra","Inter"),"")</f>
        <v/>
      </c>
      <c r="F2052" s="23"/>
      <c r="G2052" s="176"/>
      <c r="H2052" s="74">
        <f t="shared" si="66"/>
        <v>0</v>
      </c>
      <c r="I2052" s="74">
        <f t="shared" si="67"/>
        <v>0</v>
      </c>
      <c r="J2052" s="74">
        <f t="shared" si="67"/>
        <v>0</v>
      </c>
    </row>
    <row r="2053" spans="1:10">
      <c r="A2053" s="183"/>
      <c r="B2053" s="184"/>
      <c r="C2053" s="185"/>
      <c r="D2053" s="21"/>
      <c r="E2053" s="71" t="str">
        <f>IF(D2053&gt;0,IF((LEFT(D2053,2)=LEFT(Data!C$4,2)),"Intra","Inter"),"")</f>
        <v/>
      </c>
      <c r="F2053" s="23"/>
      <c r="G2053" s="176"/>
      <c r="H2053" s="74">
        <f t="shared" si="66"/>
        <v>0</v>
      </c>
      <c r="I2053" s="74">
        <f t="shared" si="67"/>
        <v>0</v>
      </c>
      <c r="J2053" s="74">
        <f t="shared" si="67"/>
        <v>0</v>
      </c>
    </row>
    <row r="2054" spans="1:10">
      <c r="A2054" s="183"/>
      <c r="B2054" s="184"/>
      <c r="C2054" s="185"/>
      <c r="D2054" s="21"/>
      <c r="E2054" s="71" t="str">
        <f>IF(D2054&gt;0,IF((LEFT(D2054,2)=LEFT(Data!C$4,2)),"Intra","Inter"),"")</f>
        <v/>
      </c>
      <c r="F2054" s="23"/>
      <c r="G2054" s="176"/>
      <c r="H2054" s="74">
        <f t="shared" si="66"/>
        <v>0</v>
      </c>
      <c r="I2054" s="74">
        <f t="shared" si="67"/>
        <v>0</v>
      </c>
      <c r="J2054" s="74">
        <f t="shared" si="67"/>
        <v>0</v>
      </c>
    </row>
    <row r="2055" spans="1:10">
      <c r="A2055" s="183"/>
      <c r="B2055" s="184"/>
      <c r="C2055" s="185"/>
      <c r="D2055" s="21"/>
      <c r="E2055" s="71" t="str">
        <f>IF(D2055&gt;0,IF((LEFT(D2055,2)=LEFT(Data!C$4,2)),"Intra","Inter"),"")</f>
        <v/>
      </c>
      <c r="F2055" s="23"/>
      <c r="G2055" s="176"/>
      <c r="H2055" s="74">
        <f t="shared" si="66"/>
        <v>0</v>
      </c>
      <c r="I2055" s="74">
        <f t="shared" si="67"/>
        <v>0</v>
      </c>
      <c r="J2055" s="74">
        <f t="shared" si="67"/>
        <v>0</v>
      </c>
    </row>
    <row r="2056" spans="1:10">
      <c r="A2056" s="183"/>
      <c r="B2056" s="184"/>
      <c r="C2056" s="185"/>
      <c r="D2056" s="21"/>
      <c r="E2056" s="71" t="str">
        <f>IF(D2056&gt;0,IF((LEFT(D2056,2)=LEFT(Data!C$4,2)),"Intra","Inter"),"")</f>
        <v/>
      </c>
      <c r="F2056" s="23"/>
      <c r="G2056" s="176"/>
      <c r="H2056" s="74">
        <f t="shared" si="66"/>
        <v>0</v>
      </c>
      <c r="I2056" s="74">
        <f t="shared" si="67"/>
        <v>0</v>
      </c>
      <c r="J2056" s="74">
        <f t="shared" si="67"/>
        <v>0</v>
      </c>
    </row>
    <row r="2057" spans="1:10">
      <c r="A2057" s="183"/>
      <c r="B2057" s="184"/>
      <c r="C2057" s="185"/>
      <c r="D2057" s="21"/>
      <c r="E2057" s="71" t="str">
        <f>IF(D2057&gt;0,IF((LEFT(D2057,2)=LEFT(Data!C$4,2)),"Intra","Inter"),"")</f>
        <v/>
      </c>
      <c r="F2057" s="23"/>
      <c r="G2057" s="176"/>
      <c r="H2057" s="74">
        <f t="shared" ref="H2057:H2120" si="68">IF($E2057="inter",IF($F2057&lt;&gt;"Exempt",IF($F2057&lt;&gt;"Non GST",($G2057*($F2057)),(0)),(0)),(0))</f>
        <v>0</v>
      </c>
      <c r="I2057" s="74">
        <f t="shared" si="67"/>
        <v>0</v>
      </c>
      <c r="J2057" s="74">
        <f t="shared" si="67"/>
        <v>0</v>
      </c>
    </row>
    <row r="2058" spans="1:10">
      <c r="A2058" s="183"/>
      <c r="B2058" s="184"/>
      <c r="C2058" s="185"/>
      <c r="D2058" s="21"/>
      <c r="E2058" s="71" t="str">
        <f>IF(D2058&gt;0,IF((LEFT(D2058,2)=LEFT(Data!C$4,2)),"Intra","Inter"),"")</f>
        <v/>
      </c>
      <c r="F2058" s="23"/>
      <c r="G2058" s="176"/>
      <c r="H2058" s="74">
        <f t="shared" si="68"/>
        <v>0</v>
      </c>
      <c r="I2058" s="74">
        <f t="shared" si="67"/>
        <v>0</v>
      </c>
      <c r="J2058" s="74">
        <f t="shared" si="67"/>
        <v>0</v>
      </c>
    </row>
    <row r="2059" spans="1:10">
      <c r="A2059" s="183"/>
      <c r="B2059" s="184"/>
      <c r="C2059" s="185"/>
      <c r="D2059" s="21"/>
      <c r="E2059" s="71" t="str">
        <f>IF(D2059&gt;0,IF((LEFT(D2059,2)=LEFT(Data!C$4,2)),"Intra","Inter"),"")</f>
        <v/>
      </c>
      <c r="F2059" s="23"/>
      <c r="G2059" s="176"/>
      <c r="H2059" s="74">
        <f t="shared" si="68"/>
        <v>0</v>
      </c>
      <c r="I2059" s="74">
        <f t="shared" si="67"/>
        <v>0</v>
      </c>
      <c r="J2059" s="74">
        <f t="shared" si="67"/>
        <v>0</v>
      </c>
    </row>
    <row r="2060" spans="1:10">
      <c r="A2060" s="183"/>
      <c r="B2060" s="184"/>
      <c r="C2060" s="185"/>
      <c r="D2060" s="21"/>
      <c r="E2060" s="71" t="str">
        <f>IF(D2060&gt;0,IF((LEFT(D2060,2)=LEFT(Data!C$4,2)),"Intra","Inter"),"")</f>
        <v/>
      </c>
      <c r="F2060" s="23"/>
      <c r="G2060" s="176"/>
      <c r="H2060" s="74">
        <f t="shared" si="68"/>
        <v>0</v>
      </c>
      <c r="I2060" s="74">
        <f t="shared" si="67"/>
        <v>0</v>
      </c>
      <c r="J2060" s="74">
        <f t="shared" si="67"/>
        <v>0</v>
      </c>
    </row>
    <row r="2061" spans="1:10">
      <c r="A2061" s="183"/>
      <c r="B2061" s="184"/>
      <c r="C2061" s="185"/>
      <c r="D2061" s="21"/>
      <c r="E2061" s="71" t="str">
        <f>IF(D2061&gt;0,IF((LEFT(D2061,2)=LEFT(Data!C$4,2)),"Intra","Inter"),"")</f>
        <v/>
      </c>
      <c r="F2061" s="23"/>
      <c r="G2061" s="176"/>
      <c r="H2061" s="74">
        <f t="shared" si="68"/>
        <v>0</v>
      </c>
      <c r="I2061" s="74">
        <f t="shared" si="67"/>
        <v>0</v>
      </c>
      <c r="J2061" s="74">
        <f t="shared" si="67"/>
        <v>0</v>
      </c>
    </row>
    <row r="2062" spans="1:10">
      <c r="A2062" s="183"/>
      <c r="B2062" s="184"/>
      <c r="C2062" s="185"/>
      <c r="D2062" s="21"/>
      <c r="E2062" s="71" t="str">
        <f>IF(D2062&gt;0,IF((LEFT(D2062,2)=LEFT(Data!C$4,2)),"Intra","Inter"),"")</f>
        <v/>
      </c>
      <c r="F2062" s="23"/>
      <c r="G2062" s="176"/>
      <c r="H2062" s="74">
        <f t="shared" si="68"/>
        <v>0</v>
      </c>
      <c r="I2062" s="74">
        <f t="shared" si="67"/>
        <v>0</v>
      </c>
      <c r="J2062" s="74">
        <f t="shared" si="67"/>
        <v>0</v>
      </c>
    </row>
    <row r="2063" spans="1:10">
      <c r="A2063" s="183"/>
      <c r="B2063" s="184"/>
      <c r="C2063" s="185"/>
      <c r="D2063" s="21"/>
      <c r="E2063" s="71" t="str">
        <f>IF(D2063&gt;0,IF((LEFT(D2063,2)=LEFT(Data!C$4,2)),"Intra","Inter"),"")</f>
        <v/>
      </c>
      <c r="F2063" s="23"/>
      <c r="G2063" s="176"/>
      <c r="H2063" s="74">
        <f t="shared" si="68"/>
        <v>0</v>
      </c>
      <c r="I2063" s="74">
        <f t="shared" si="67"/>
        <v>0</v>
      </c>
      <c r="J2063" s="74">
        <f t="shared" si="67"/>
        <v>0</v>
      </c>
    </row>
    <row r="2064" spans="1:10">
      <c r="A2064" s="183"/>
      <c r="B2064" s="184"/>
      <c r="C2064" s="185"/>
      <c r="D2064" s="21"/>
      <c r="E2064" s="71" t="str">
        <f>IF(D2064&gt;0,IF((LEFT(D2064,2)=LEFT(Data!C$4,2)),"Intra","Inter"),"")</f>
        <v/>
      </c>
      <c r="F2064" s="23"/>
      <c r="G2064" s="176"/>
      <c r="H2064" s="74">
        <f t="shared" si="68"/>
        <v>0</v>
      </c>
      <c r="I2064" s="74">
        <f t="shared" si="67"/>
        <v>0</v>
      </c>
      <c r="J2064" s="74">
        <f t="shared" si="67"/>
        <v>0</v>
      </c>
    </row>
    <row r="2065" spans="1:10">
      <c r="A2065" s="183"/>
      <c r="B2065" s="184"/>
      <c r="C2065" s="185"/>
      <c r="D2065" s="21"/>
      <c r="E2065" s="71" t="str">
        <f>IF(D2065&gt;0,IF((LEFT(D2065,2)=LEFT(Data!C$4,2)),"Intra","Inter"),"")</f>
        <v/>
      </c>
      <c r="F2065" s="23"/>
      <c r="G2065" s="176"/>
      <c r="H2065" s="74">
        <f t="shared" si="68"/>
        <v>0</v>
      </c>
      <c r="I2065" s="74">
        <f t="shared" si="67"/>
        <v>0</v>
      </c>
      <c r="J2065" s="74">
        <f t="shared" si="67"/>
        <v>0</v>
      </c>
    </row>
    <row r="2066" spans="1:10">
      <c r="A2066" s="183"/>
      <c r="B2066" s="184"/>
      <c r="C2066" s="185"/>
      <c r="D2066" s="21"/>
      <c r="E2066" s="71" t="str">
        <f>IF(D2066&gt;0,IF((LEFT(D2066,2)=LEFT(Data!C$4,2)),"Intra","Inter"),"")</f>
        <v/>
      </c>
      <c r="F2066" s="23"/>
      <c r="G2066" s="176"/>
      <c r="H2066" s="74">
        <f t="shared" si="68"/>
        <v>0</v>
      </c>
      <c r="I2066" s="74">
        <f t="shared" si="67"/>
        <v>0</v>
      </c>
      <c r="J2066" s="74">
        <f t="shared" si="67"/>
        <v>0</v>
      </c>
    </row>
    <row r="2067" spans="1:10">
      <c r="A2067" s="183"/>
      <c r="B2067" s="184"/>
      <c r="C2067" s="185"/>
      <c r="D2067" s="21"/>
      <c r="E2067" s="71" t="str">
        <f>IF(D2067&gt;0,IF((LEFT(D2067,2)=LEFT(Data!C$4,2)),"Intra","Inter"),"")</f>
        <v/>
      </c>
      <c r="F2067" s="23"/>
      <c r="G2067" s="176"/>
      <c r="H2067" s="74">
        <f t="shared" si="68"/>
        <v>0</v>
      </c>
      <c r="I2067" s="74">
        <f t="shared" si="67"/>
        <v>0</v>
      </c>
      <c r="J2067" s="74">
        <f t="shared" si="67"/>
        <v>0</v>
      </c>
    </row>
    <row r="2068" spans="1:10">
      <c r="A2068" s="183"/>
      <c r="B2068" s="184"/>
      <c r="C2068" s="185"/>
      <c r="D2068" s="21"/>
      <c r="E2068" s="71" t="str">
        <f>IF(D2068&gt;0,IF((LEFT(D2068,2)=LEFT(Data!C$4,2)),"Intra","Inter"),"")</f>
        <v/>
      </c>
      <c r="F2068" s="23"/>
      <c r="G2068" s="176"/>
      <c r="H2068" s="74">
        <f t="shared" si="68"/>
        <v>0</v>
      </c>
      <c r="I2068" s="74">
        <f t="shared" si="67"/>
        <v>0</v>
      </c>
      <c r="J2068" s="74">
        <f t="shared" si="67"/>
        <v>0</v>
      </c>
    </row>
    <row r="2069" spans="1:10">
      <c r="A2069" s="183"/>
      <c r="B2069" s="184"/>
      <c r="C2069" s="185"/>
      <c r="D2069" s="21"/>
      <c r="E2069" s="71" t="str">
        <f>IF(D2069&gt;0,IF((LEFT(D2069,2)=LEFT(Data!C$4,2)),"Intra","Inter"),"")</f>
        <v/>
      </c>
      <c r="F2069" s="23"/>
      <c r="G2069" s="176"/>
      <c r="H2069" s="74">
        <f t="shared" si="68"/>
        <v>0</v>
      </c>
      <c r="I2069" s="74">
        <f t="shared" si="67"/>
        <v>0</v>
      </c>
      <c r="J2069" s="74">
        <f t="shared" si="67"/>
        <v>0</v>
      </c>
    </row>
    <row r="2070" spans="1:10">
      <c r="A2070" s="183"/>
      <c r="B2070" s="184"/>
      <c r="C2070" s="185"/>
      <c r="D2070" s="21"/>
      <c r="E2070" s="71" t="str">
        <f>IF(D2070&gt;0,IF((LEFT(D2070,2)=LEFT(Data!C$4,2)),"Intra","Inter"),"")</f>
        <v/>
      </c>
      <c r="F2070" s="23"/>
      <c r="G2070" s="176"/>
      <c r="H2070" s="74">
        <f t="shared" si="68"/>
        <v>0</v>
      </c>
      <c r="I2070" s="74">
        <f t="shared" si="67"/>
        <v>0</v>
      </c>
      <c r="J2070" s="74">
        <f t="shared" si="67"/>
        <v>0</v>
      </c>
    </row>
    <row r="2071" spans="1:10">
      <c r="A2071" s="183"/>
      <c r="B2071" s="184"/>
      <c r="C2071" s="185"/>
      <c r="D2071" s="21"/>
      <c r="E2071" s="71" t="str">
        <f>IF(D2071&gt;0,IF((LEFT(D2071,2)=LEFT(Data!C$4,2)),"Intra","Inter"),"")</f>
        <v/>
      </c>
      <c r="F2071" s="23"/>
      <c r="G2071" s="176"/>
      <c r="H2071" s="74">
        <f t="shared" si="68"/>
        <v>0</v>
      </c>
      <c r="I2071" s="74">
        <f t="shared" si="67"/>
        <v>0</v>
      </c>
      <c r="J2071" s="74">
        <f t="shared" si="67"/>
        <v>0</v>
      </c>
    </row>
    <row r="2072" spans="1:10">
      <c r="A2072" s="183"/>
      <c r="B2072" s="184"/>
      <c r="C2072" s="185"/>
      <c r="D2072" s="21"/>
      <c r="E2072" s="71" t="str">
        <f>IF(D2072&gt;0,IF((LEFT(D2072,2)=LEFT(Data!C$4,2)),"Intra","Inter"),"")</f>
        <v/>
      </c>
      <c r="F2072" s="23"/>
      <c r="G2072" s="176"/>
      <c r="H2072" s="74">
        <f t="shared" si="68"/>
        <v>0</v>
      </c>
      <c r="I2072" s="74">
        <f t="shared" si="67"/>
        <v>0</v>
      </c>
      <c r="J2072" s="74">
        <f t="shared" si="67"/>
        <v>0</v>
      </c>
    </row>
    <row r="2073" spans="1:10">
      <c r="A2073" s="183"/>
      <c r="B2073" s="184"/>
      <c r="C2073" s="185"/>
      <c r="D2073" s="21"/>
      <c r="E2073" s="71" t="str">
        <f>IF(D2073&gt;0,IF((LEFT(D2073,2)=LEFT(Data!C$4,2)),"Intra","Inter"),"")</f>
        <v/>
      </c>
      <c r="F2073" s="23"/>
      <c r="G2073" s="176"/>
      <c r="H2073" s="74">
        <f t="shared" si="68"/>
        <v>0</v>
      </c>
      <c r="I2073" s="74">
        <f t="shared" si="67"/>
        <v>0</v>
      </c>
      <c r="J2073" s="74">
        <f t="shared" si="67"/>
        <v>0</v>
      </c>
    </row>
    <row r="2074" spans="1:10">
      <c r="A2074" s="183"/>
      <c r="B2074" s="184"/>
      <c r="C2074" s="185"/>
      <c r="D2074" s="21"/>
      <c r="E2074" s="71" t="str">
        <f>IF(D2074&gt;0,IF((LEFT(D2074,2)=LEFT(Data!C$4,2)),"Intra","Inter"),"")</f>
        <v/>
      </c>
      <c r="F2074" s="23"/>
      <c r="G2074" s="176"/>
      <c r="H2074" s="74">
        <f t="shared" si="68"/>
        <v>0</v>
      </c>
      <c r="I2074" s="74">
        <f t="shared" si="67"/>
        <v>0</v>
      </c>
      <c r="J2074" s="74">
        <f t="shared" si="67"/>
        <v>0</v>
      </c>
    </row>
    <row r="2075" spans="1:10">
      <c r="A2075" s="183"/>
      <c r="B2075" s="184"/>
      <c r="C2075" s="185"/>
      <c r="D2075" s="21"/>
      <c r="E2075" s="71" t="str">
        <f>IF(D2075&gt;0,IF((LEFT(D2075,2)=LEFT(Data!C$4,2)),"Intra","Inter"),"")</f>
        <v/>
      </c>
      <c r="F2075" s="23"/>
      <c r="G2075" s="176"/>
      <c r="H2075" s="74">
        <f t="shared" si="68"/>
        <v>0</v>
      </c>
      <c r="I2075" s="74">
        <f t="shared" si="67"/>
        <v>0</v>
      </c>
      <c r="J2075" s="74">
        <f t="shared" si="67"/>
        <v>0</v>
      </c>
    </row>
    <row r="2076" spans="1:10">
      <c r="A2076" s="183"/>
      <c r="B2076" s="184"/>
      <c r="C2076" s="185"/>
      <c r="D2076" s="21"/>
      <c r="E2076" s="71" t="str">
        <f>IF(D2076&gt;0,IF((LEFT(D2076,2)=LEFT(Data!C$4,2)),"Intra","Inter"),"")</f>
        <v/>
      </c>
      <c r="F2076" s="23"/>
      <c r="G2076" s="176"/>
      <c r="H2076" s="74">
        <f t="shared" si="68"/>
        <v>0</v>
      </c>
      <c r="I2076" s="74">
        <f t="shared" si="67"/>
        <v>0</v>
      </c>
      <c r="J2076" s="74">
        <f t="shared" si="67"/>
        <v>0</v>
      </c>
    </row>
    <row r="2077" spans="1:10">
      <c r="A2077" s="183"/>
      <c r="B2077" s="184"/>
      <c r="C2077" s="185"/>
      <c r="D2077" s="21"/>
      <c r="E2077" s="71" t="str">
        <f>IF(D2077&gt;0,IF((LEFT(D2077,2)=LEFT(Data!C$4,2)),"Intra","Inter"),"")</f>
        <v/>
      </c>
      <c r="F2077" s="23"/>
      <c r="G2077" s="176"/>
      <c r="H2077" s="74">
        <f t="shared" si="68"/>
        <v>0</v>
      </c>
      <c r="I2077" s="74">
        <f t="shared" si="67"/>
        <v>0</v>
      </c>
      <c r="J2077" s="74">
        <f t="shared" si="67"/>
        <v>0</v>
      </c>
    </row>
    <row r="2078" spans="1:10">
      <c r="A2078" s="183"/>
      <c r="B2078" s="184"/>
      <c r="C2078" s="185"/>
      <c r="D2078" s="21"/>
      <c r="E2078" s="71" t="str">
        <f>IF(D2078&gt;0,IF((LEFT(D2078,2)=LEFT(Data!C$4,2)),"Intra","Inter"),"")</f>
        <v/>
      </c>
      <c r="F2078" s="23"/>
      <c r="G2078" s="176"/>
      <c r="H2078" s="74">
        <f t="shared" si="68"/>
        <v>0</v>
      </c>
      <c r="I2078" s="74">
        <f t="shared" si="67"/>
        <v>0</v>
      </c>
      <c r="J2078" s="74">
        <f t="shared" si="67"/>
        <v>0</v>
      </c>
    </row>
    <row r="2079" spans="1:10">
      <c r="A2079" s="183"/>
      <c r="B2079" s="184"/>
      <c r="C2079" s="185"/>
      <c r="D2079" s="21"/>
      <c r="E2079" s="71" t="str">
        <f>IF(D2079&gt;0,IF((LEFT(D2079,2)=LEFT(Data!C$4,2)),"Intra","Inter"),"")</f>
        <v/>
      </c>
      <c r="F2079" s="23"/>
      <c r="G2079" s="176"/>
      <c r="H2079" s="74">
        <f t="shared" si="68"/>
        <v>0</v>
      </c>
      <c r="I2079" s="74">
        <f t="shared" si="67"/>
        <v>0</v>
      </c>
      <c r="J2079" s="74">
        <f t="shared" si="67"/>
        <v>0</v>
      </c>
    </row>
    <row r="2080" spans="1:10">
      <c r="A2080" s="183"/>
      <c r="B2080" s="184"/>
      <c r="C2080" s="185"/>
      <c r="D2080" s="21"/>
      <c r="E2080" s="71" t="str">
        <f>IF(D2080&gt;0,IF((LEFT(D2080,2)=LEFT(Data!C$4,2)),"Intra","Inter"),"")</f>
        <v/>
      </c>
      <c r="F2080" s="23"/>
      <c r="G2080" s="176"/>
      <c r="H2080" s="74">
        <f t="shared" si="68"/>
        <v>0</v>
      </c>
      <c r="I2080" s="74">
        <f t="shared" si="67"/>
        <v>0</v>
      </c>
      <c r="J2080" s="74">
        <f t="shared" si="67"/>
        <v>0</v>
      </c>
    </row>
    <row r="2081" spans="1:10">
      <c r="A2081" s="183"/>
      <c r="B2081" s="184"/>
      <c r="C2081" s="185"/>
      <c r="D2081" s="21"/>
      <c r="E2081" s="71" t="str">
        <f>IF(D2081&gt;0,IF((LEFT(D2081,2)=LEFT(Data!C$4,2)),"Intra","Inter"),"")</f>
        <v/>
      </c>
      <c r="F2081" s="23"/>
      <c r="G2081" s="176"/>
      <c r="H2081" s="74">
        <f t="shared" si="68"/>
        <v>0</v>
      </c>
      <c r="I2081" s="74">
        <f t="shared" si="67"/>
        <v>0</v>
      </c>
      <c r="J2081" s="74">
        <f t="shared" si="67"/>
        <v>0</v>
      </c>
    </row>
    <row r="2082" spans="1:10">
      <c r="A2082" s="183"/>
      <c r="B2082" s="184"/>
      <c r="C2082" s="185"/>
      <c r="D2082" s="21"/>
      <c r="E2082" s="71" t="str">
        <f>IF(D2082&gt;0,IF((LEFT(D2082,2)=LEFT(Data!C$4,2)),"Intra","Inter"),"")</f>
        <v/>
      </c>
      <c r="F2082" s="23"/>
      <c r="G2082" s="176"/>
      <c r="H2082" s="74">
        <f t="shared" si="68"/>
        <v>0</v>
      </c>
      <c r="I2082" s="74">
        <f t="shared" si="67"/>
        <v>0</v>
      </c>
      <c r="J2082" s="74">
        <f t="shared" si="67"/>
        <v>0</v>
      </c>
    </row>
    <row r="2083" spans="1:10">
      <c r="A2083" s="183"/>
      <c r="B2083" s="184"/>
      <c r="C2083" s="185"/>
      <c r="D2083" s="21"/>
      <c r="E2083" s="71" t="str">
        <f>IF(D2083&gt;0,IF((LEFT(D2083,2)=LEFT(Data!C$4,2)),"Intra","Inter"),"")</f>
        <v/>
      </c>
      <c r="F2083" s="23"/>
      <c r="G2083" s="176"/>
      <c r="H2083" s="74">
        <f t="shared" si="68"/>
        <v>0</v>
      </c>
      <c r="I2083" s="74">
        <f t="shared" si="67"/>
        <v>0</v>
      </c>
      <c r="J2083" s="74">
        <f t="shared" si="67"/>
        <v>0</v>
      </c>
    </row>
    <row r="2084" spans="1:10">
      <c r="A2084" s="183"/>
      <c r="B2084" s="184"/>
      <c r="C2084" s="185"/>
      <c r="D2084" s="21"/>
      <c r="E2084" s="71" t="str">
        <f>IF(D2084&gt;0,IF((LEFT(D2084,2)=LEFT(Data!C$4,2)),"Intra","Inter"),"")</f>
        <v/>
      </c>
      <c r="F2084" s="23"/>
      <c r="G2084" s="176"/>
      <c r="H2084" s="74">
        <f t="shared" si="68"/>
        <v>0</v>
      </c>
      <c r="I2084" s="74">
        <f t="shared" si="67"/>
        <v>0</v>
      </c>
      <c r="J2084" s="74">
        <f t="shared" si="67"/>
        <v>0</v>
      </c>
    </row>
    <row r="2085" spans="1:10">
      <c r="A2085" s="183"/>
      <c r="B2085" s="184"/>
      <c r="C2085" s="185"/>
      <c r="D2085" s="21"/>
      <c r="E2085" s="71" t="str">
        <f>IF(D2085&gt;0,IF((LEFT(D2085,2)=LEFT(Data!C$4,2)),"Intra","Inter"),"")</f>
        <v/>
      </c>
      <c r="F2085" s="23"/>
      <c r="G2085" s="176"/>
      <c r="H2085" s="74">
        <f t="shared" si="68"/>
        <v>0</v>
      </c>
      <c r="I2085" s="74">
        <f t="shared" si="67"/>
        <v>0</v>
      </c>
      <c r="J2085" s="74">
        <f t="shared" si="67"/>
        <v>0</v>
      </c>
    </row>
    <row r="2086" spans="1:10">
      <c r="A2086" s="183"/>
      <c r="B2086" s="184"/>
      <c r="C2086" s="185"/>
      <c r="D2086" s="21"/>
      <c r="E2086" s="71" t="str">
        <f>IF(D2086&gt;0,IF((LEFT(D2086,2)=LEFT(Data!C$4,2)),"Intra","Inter"),"")</f>
        <v/>
      </c>
      <c r="F2086" s="23"/>
      <c r="G2086" s="176"/>
      <c r="H2086" s="74">
        <f t="shared" si="68"/>
        <v>0</v>
      </c>
      <c r="I2086" s="74">
        <f t="shared" si="67"/>
        <v>0</v>
      </c>
      <c r="J2086" s="74">
        <f t="shared" si="67"/>
        <v>0</v>
      </c>
    </row>
    <row r="2087" spans="1:10">
      <c r="A2087" s="183"/>
      <c r="B2087" s="184"/>
      <c r="C2087" s="185"/>
      <c r="D2087" s="21"/>
      <c r="E2087" s="71" t="str">
        <f>IF(D2087&gt;0,IF((LEFT(D2087,2)=LEFT(Data!C$4,2)),"Intra","Inter"),"")</f>
        <v/>
      </c>
      <c r="F2087" s="23"/>
      <c r="G2087" s="176"/>
      <c r="H2087" s="74">
        <f t="shared" si="68"/>
        <v>0</v>
      </c>
      <c r="I2087" s="74">
        <f t="shared" si="67"/>
        <v>0</v>
      </c>
      <c r="J2087" s="74">
        <f t="shared" si="67"/>
        <v>0</v>
      </c>
    </row>
    <row r="2088" spans="1:10">
      <c r="A2088" s="183"/>
      <c r="B2088" s="184"/>
      <c r="C2088" s="185"/>
      <c r="D2088" s="21"/>
      <c r="E2088" s="71" t="str">
        <f>IF(D2088&gt;0,IF((LEFT(D2088,2)=LEFT(Data!C$4,2)),"Intra","Inter"),"")</f>
        <v/>
      </c>
      <c r="F2088" s="23"/>
      <c r="G2088" s="176"/>
      <c r="H2088" s="74">
        <f t="shared" si="68"/>
        <v>0</v>
      </c>
      <c r="I2088" s="74">
        <f t="shared" si="67"/>
        <v>0</v>
      </c>
      <c r="J2088" s="74">
        <f t="shared" si="67"/>
        <v>0</v>
      </c>
    </row>
    <row r="2089" spans="1:10">
      <c r="A2089" s="183"/>
      <c r="B2089" s="184"/>
      <c r="C2089" s="185"/>
      <c r="D2089" s="21"/>
      <c r="E2089" s="71" t="str">
        <f>IF(D2089&gt;0,IF((LEFT(D2089,2)=LEFT(Data!C$4,2)),"Intra","Inter"),"")</f>
        <v/>
      </c>
      <c r="F2089" s="23"/>
      <c r="G2089" s="176"/>
      <c r="H2089" s="74">
        <f t="shared" si="68"/>
        <v>0</v>
      </c>
      <c r="I2089" s="74">
        <f t="shared" si="67"/>
        <v>0</v>
      </c>
      <c r="J2089" s="74">
        <f t="shared" si="67"/>
        <v>0</v>
      </c>
    </row>
    <row r="2090" spans="1:10">
      <c r="A2090" s="183"/>
      <c r="B2090" s="184"/>
      <c r="C2090" s="185"/>
      <c r="D2090" s="21"/>
      <c r="E2090" s="71" t="str">
        <f>IF(D2090&gt;0,IF((LEFT(D2090,2)=LEFT(Data!C$4,2)),"Intra","Inter"),"")</f>
        <v/>
      </c>
      <c r="F2090" s="23"/>
      <c r="G2090" s="176"/>
      <c r="H2090" s="74">
        <f t="shared" si="68"/>
        <v>0</v>
      </c>
      <c r="I2090" s="74">
        <f t="shared" si="67"/>
        <v>0</v>
      </c>
      <c r="J2090" s="74">
        <f t="shared" si="67"/>
        <v>0</v>
      </c>
    </row>
    <row r="2091" spans="1:10">
      <c r="A2091" s="183"/>
      <c r="B2091" s="184"/>
      <c r="C2091" s="185"/>
      <c r="D2091" s="21"/>
      <c r="E2091" s="71" t="str">
        <f>IF(D2091&gt;0,IF((LEFT(D2091,2)=LEFT(Data!C$4,2)),"Intra","Inter"),"")</f>
        <v/>
      </c>
      <c r="F2091" s="23"/>
      <c r="G2091" s="176"/>
      <c r="H2091" s="74">
        <f t="shared" si="68"/>
        <v>0</v>
      </c>
      <c r="I2091" s="74">
        <f t="shared" si="67"/>
        <v>0</v>
      </c>
      <c r="J2091" s="74">
        <f t="shared" si="67"/>
        <v>0</v>
      </c>
    </row>
    <row r="2092" spans="1:10">
      <c r="A2092" s="183"/>
      <c r="B2092" s="184"/>
      <c r="C2092" s="185"/>
      <c r="D2092" s="21"/>
      <c r="E2092" s="71" t="str">
        <f>IF(D2092&gt;0,IF((LEFT(D2092,2)=LEFT(Data!C$4,2)),"Intra","Inter"),"")</f>
        <v/>
      </c>
      <c r="F2092" s="23"/>
      <c r="G2092" s="176"/>
      <c r="H2092" s="74">
        <f t="shared" si="68"/>
        <v>0</v>
      </c>
      <c r="I2092" s="74">
        <f t="shared" si="67"/>
        <v>0</v>
      </c>
      <c r="J2092" s="74">
        <f t="shared" si="67"/>
        <v>0</v>
      </c>
    </row>
    <row r="2093" spans="1:10">
      <c r="A2093" s="183"/>
      <c r="B2093" s="184"/>
      <c r="C2093" s="185"/>
      <c r="D2093" s="21"/>
      <c r="E2093" s="71" t="str">
        <f>IF(D2093&gt;0,IF((LEFT(D2093,2)=LEFT(Data!C$4,2)),"Intra","Inter"),"")</f>
        <v/>
      </c>
      <c r="F2093" s="23"/>
      <c r="G2093" s="176"/>
      <c r="H2093" s="74">
        <f t="shared" si="68"/>
        <v>0</v>
      </c>
      <c r="I2093" s="74">
        <f t="shared" si="67"/>
        <v>0</v>
      </c>
      <c r="J2093" s="74">
        <f t="shared" si="67"/>
        <v>0</v>
      </c>
    </row>
    <row r="2094" spans="1:10">
      <c r="A2094" s="183"/>
      <c r="B2094" s="184"/>
      <c r="C2094" s="185"/>
      <c r="D2094" s="21"/>
      <c r="E2094" s="71" t="str">
        <f>IF(D2094&gt;0,IF((LEFT(D2094,2)=LEFT(Data!C$4,2)),"Intra","Inter"),"")</f>
        <v/>
      </c>
      <c r="F2094" s="23"/>
      <c r="G2094" s="176"/>
      <c r="H2094" s="74">
        <f t="shared" si="68"/>
        <v>0</v>
      </c>
      <c r="I2094" s="74">
        <f t="shared" si="67"/>
        <v>0</v>
      </c>
      <c r="J2094" s="74">
        <f t="shared" si="67"/>
        <v>0</v>
      </c>
    </row>
    <row r="2095" spans="1:10">
      <c r="A2095" s="183"/>
      <c r="B2095" s="184"/>
      <c r="C2095" s="185"/>
      <c r="D2095" s="21"/>
      <c r="E2095" s="71" t="str">
        <f>IF(D2095&gt;0,IF((LEFT(D2095,2)=LEFT(Data!C$4,2)),"Intra","Inter"),"")</f>
        <v/>
      </c>
      <c r="F2095" s="23"/>
      <c r="G2095" s="176"/>
      <c r="H2095" s="74">
        <f t="shared" si="68"/>
        <v>0</v>
      </c>
      <c r="I2095" s="74">
        <f t="shared" si="67"/>
        <v>0</v>
      </c>
      <c r="J2095" s="74">
        <f t="shared" si="67"/>
        <v>0</v>
      </c>
    </row>
    <row r="2096" spans="1:10">
      <c r="A2096" s="183"/>
      <c r="B2096" s="184"/>
      <c r="C2096" s="185"/>
      <c r="D2096" s="21"/>
      <c r="E2096" s="71" t="str">
        <f>IF(D2096&gt;0,IF((LEFT(D2096,2)=LEFT(Data!C$4,2)),"Intra","Inter"),"")</f>
        <v/>
      </c>
      <c r="F2096" s="23"/>
      <c r="G2096" s="176"/>
      <c r="H2096" s="74">
        <f t="shared" si="68"/>
        <v>0</v>
      </c>
      <c r="I2096" s="74">
        <f t="shared" si="67"/>
        <v>0</v>
      </c>
      <c r="J2096" s="74">
        <f t="shared" si="67"/>
        <v>0</v>
      </c>
    </row>
    <row r="2097" spans="1:10">
      <c r="A2097" s="183"/>
      <c r="B2097" s="184"/>
      <c r="C2097" s="185"/>
      <c r="D2097" s="21"/>
      <c r="E2097" s="71" t="str">
        <f>IF(D2097&gt;0,IF((LEFT(D2097,2)=LEFT(Data!C$4,2)),"Intra","Inter"),"")</f>
        <v/>
      </c>
      <c r="F2097" s="23"/>
      <c r="G2097" s="176"/>
      <c r="H2097" s="74">
        <f t="shared" si="68"/>
        <v>0</v>
      </c>
      <c r="I2097" s="74">
        <f t="shared" si="67"/>
        <v>0</v>
      </c>
      <c r="J2097" s="74">
        <f t="shared" si="67"/>
        <v>0</v>
      </c>
    </row>
    <row r="2098" spans="1:10">
      <c r="A2098" s="183"/>
      <c r="B2098" s="184"/>
      <c r="C2098" s="185"/>
      <c r="D2098" s="21"/>
      <c r="E2098" s="71" t="str">
        <f>IF(D2098&gt;0,IF((LEFT(D2098,2)=LEFT(Data!C$4,2)),"Intra","Inter"),"")</f>
        <v/>
      </c>
      <c r="F2098" s="23"/>
      <c r="G2098" s="176"/>
      <c r="H2098" s="74">
        <f t="shared" si="68"/>
        <v>0</v>
      </c>
      <c r="I2098" s="74">
        <f t="shared" si="67"/>
        <v>0</v>
      </c>
      <c r="J2098" s="74">
        <f t="shared" si="67"/>
        <v>0</v>
      </c>
    </row>
    <row r="2099" spans="1:10">
      <c r="A2099" s="183"/>
      <c r="B2099" s="184"/>
      <c r="C2099" s="185"/>
      <c r="D2099" s="21"/>
      <c r="E2099" s="71" t="str">
        <f>IF(D2099&gt;0,IF((LEFT(D2099,2)=LEFT(Data!C$4,2)),"Intra","Inter"),"")</f>
        <v/>
      </c>
      <c r="F2099" s="23"/>
      <c r="G2099" s="176"/>
      <c r="H2099" s="74">
        <f t="shared" si="68"/>
        <v>0</v>
      </c>
      <c r="I2099" s="74">
        <f t="shared" si="67"/>
        <v>0</v>
      </c>
      <c r="J2099" s="74">
        <f t="shared" si="67"/>
        <v>0</v>
      </c>
    </row>
    <row r="2100" spans="1:10">
      <c r="A2100" s="183"/>
      <c r="B2100" s="184"/>
      <c r="C2100" s="185"/>
      <c r="D2100" s="21"/>
      <c r="E2100" s="71" t="str">
        <f>IF(D2100&gt;0,IF((LEFT(D2100,2)=LEFT(Data!C$4,2)),"Intra","Inter"),"")</f>
        <v/>
      </c>
      <c r="F2100" s="23"/>
      <c r="G2100" s="176"/>
      <c r="H2100" s="74">
        <f t="shared" si="68"/>
        <v>0</v>
      </c>
      <c r="I2100" s="74">
        <f t="shared" ref="I2100:J2163" si="69">IF($E2100="intra",IF($F2100&lt;&gt;"Exempt",IF($F2100&lt;&gt;"Non GST",($G2100*($F2100/2)),(0)),(0)),(0))</f>
        <v>0</v>
      </c>
      <c r="J2100" s="74">
        <f t="shared" si="69"/>
        <v>0</v>
      </c>
    </row>
    <row r="2101" spans="1:10">
      <c r="A2101" s="183"/>
      <c r="B2101" s="184"/>
      <c r="C2101" s="185"/>
      <c r="D2101" s="21"/>
      <c r="E2101" s="71" t="str">
        <f>IF(D2101&gt;0,IF((LEFT(D2101,2)=LEFT(Data!C$4,2)),"Intra","Inter"),"")</f>
        <v/>
      </c>
      <c r="F2101" s="23"/>
      <c r="G2101" s="176"/>
      <c r="H2101" s="74">
        <f t="shared" si="68"/>
        <v>0</v>
      </c>
      <c r="I2101" s="74">
        <f t="shared" si="69"/>
        <v>0</v>
      </c>
      <c r="J2101" s="74">
        <f t="shared" si="69"/>
        <v>0</v>
      </c>
    </row>
    <row r="2102" spans="1:10">
      <c r="A2102" s="183"/>
      <c r="B2102" s="184"/>
      <c r="C2102" s="185"/>
      <c r="D2102" s="21"/>
      <c r="E2102" s="71" t="str">
        <f>IF(D2102&gt;0,IF((LEFT(D2102,2)=LEFT(Data!C$4,2)),"Intra","Inter"),"")</f>
        <v/>
      </c>
      <c r="F2102" s="23"/>
      <c r="G2102" s="176"/>
      <c r="H2102" s="74">
        <f t="shared" si="68"/>
        <v>0</v>
      </c>
      <c r="I2102" s="74">
        <f t="shared" si="69"/>
        <v>0</v>
      </c>
      <c r="J2102" s="74">
        <f t="shared" si="69"/>
        <v>0</v>
      </c>
    </row>
    <row r="2103" spans="1:10">
      <c r="A2103" s="183"/>
      <c r="B2103" s="184"/>
      <c r="C2103" s="185"/>
      <c r="D2103" s="21"/>
      <c r="E2103" s="71" t="str">
        <f>IF(D2103&gt;0,IF((LEFT(D2103,2)=LEFT(Data!C$4,2)),"Intra","Inter"),"")</f>
        <v/>
      </c>
      <c r="F2103" s="23"/>
      <c r="G2103" s="176"/>
      <c r="H2103" s="74">
        <f t="shared" si="68"/>
        <v>0</v>
      </c>
      <c r="I2103" s="74">
        <f t="shared" si="69"/>
        <v>0</v>
      </c>
      <c r="J2103" s="74">
        <f t="shared" si="69"/>
        <v>0</v>
      </c>
    </row>
    <row r="2104" spans="1:10">
      <c r="A2104" s="183"/>
      <c r="B2104" s="184"/>
      <c r="C2104" s="185"/>
      <c r="D2104" s="21"/>
      <c r="E2104" s="71" t="str">
        <f>IF(D2104&gt;0,IF((LEFT(D2104,2)=LEFT(Data!C$4,2)),"Intra","Inter"),"")</f>
        <v/>
      </c>
      <c r="F2104" s="23"/>
      <c r="G2104" s="176"/>
      <c r="H2104" s="74">
        <f t="shared" si="68"/>
        <v>0</v>
      </c>
      <c r="I2104" s="74">
        <f t="shared" si="69"/>
        <v>0</v>
      </c>
      <c r="J2104" s="74">
        <f t="shared" si="69"/>
        <v>0</v>
      </c>
    </row>
    <row r="2105" spans="1:10">
      <c r="A2105" s="183"/>
      <c r="B2105" s="184"/>
      <c r="C2105" s="185"/>
      <c r="D2105" s="21"/>
      <c r="E2105" s="71" t="str">
        <f>IF(D2105&gt;0,IF((LEFT(D2105,2)=LEFT(Data!C$4,2)),"Intra","Inter"),"")</f>
        <v/>
      </c>
      <c r="F2105" s="23"/>
      <c r="G2105" s="176"/>
      <c r="H2105" s="74">
        <f t="shared" si="68"/>
        <v>0</v>
      </c>
      <c r="I2105" s="74">
        <f t="shared" si="69"/>
        <v>0</v>
      </c>
      <c r="J2105" s="74">
        <f t="shared" si="69"/>
        <v>0</v>
      </c>
    </row>
    <row r="2106" spans="1:10">
      <c r="A2106" s="183"/>
      <c r="B2106" s="184"/>
      <c r="C2106" s="185"/>
      <c r="D2106" s="21"/>
      <c r="E2106" s="71" t="str">
        <f>IF(D2106&gt;0,IF((LEFT(D2106,2)=LEFT(Data!C$4,2)),"Intra","Inter"),"")</f>
        <v/>
      </c>
      <c r="F2106" s="23"/>
      <c r="G2106" s="176"/>
      <c r="H2106" s="74">
        <f t="shared" si="68"/>
        <v>0</v>
      </c>
      <c r="I2106" s="74">
        <f t="shared" si="69"/>
        <v>0</v>
      </c>
      <c r="J2106" s="74">
        <f t="shared" si="69"/>
        <v>0</v>
      </c>
    </row>
    <row r="2107" spans="1:10">
      <c r="A2107" s="183"/>
      <c r="B2107" s="184"/>
      <c r="C2107" s="185"/>
      <c r="D2107" s="21"/>
      <c r="E2107" s="71" t="str">
        <f>IF(D2107&gt;0,IF((LEFT(D2107,2)=LEFT(Data!C$4,2)),"Intra","Inter"),"")</f>
        <v/>
      </c>
      <c r="F2107" s="23"/>
      <c r="G2107" s="176"/>
      <c r="H2107" s="74">
        <f t="shared" si="68"/>
        <v>0</v>
      </c>
      <c r="I2107" s="74">
        <f t="shared" si="69"/>
        <v>0</v>
      </c>
      <c r="J2107" s="74">
        <f t="shared" si="69"/>
        <v>0</v>
      </c>
    </row>
    <row r="2108" spans="1:10">
      <c r="A2108" s="183"/>
      <c r="B2108" s="184"/>
      <c r="C2108" s="185"/>
      <c r="D2108" s="21"/>
      <c r="E2108" s="71" t="str">
        <f>IF(D2108&gt;0,IF((LEFT(D2108,2)=LEFT(Data!C$4,2)),"Intra","Inter"),"")</f>
        <v/>
      </c>
      <c r="F2108" s="23"/>
      <c r="G2108" s="176"/>
      <c r="H2108" s="74">
        <f t="shared" si="68"/>
        <v>0</v>
      </c>
      <c r="I2108" s="74">
        <f t="shared" si="69"/>
        <v>0</v>
      </c>
      <c r="J2108" s="74">
        <f t="shared" si="69"/>
        <v>0</v>
      </c>
    </row>
    <row r="2109" spans="1:10">
      <c r="A2109" s="183"/>
      <c r="B2109" s="184"/>
      <c r="C2109" s="185"/>
      <c r="D2109" s="21"/>
      <c r="E2109" s="71" t="str">
        <f>IF(D2109&gt;0,IF((LEFT(D2109,2)=LEFT(Data!C$4,2)),"Intra","Inter"),"")</f>
        <v/>
      </c>
      <c r="F2109" s="23"/>
      <c r="G2109" s="176"/>
      <c r="H2109" s="74">
        <f t="shared" si="68"/>
        <v>0</v>
      </c>
      <c r="I2109" s="74">
        <f t="shared" si="69"/>
        <v>0</v>
      </c>
      <c r="J2109" s="74">
        <f t="shared" si="69"/>
        <v>0</v>
      </c>
    </row>
    <row r="2110" spans="1:10">
      <c r="A2110" s="183"/>
      <c r="B2110" s="184"/>
      <c r="C2110" s="185"/>
      <c r="D2110" s="21"/>
      <c r="E2110" s="71" t="str">
        <f>IF(D2110&gt;0,IF((LEFT(D2110,2)=LEFT(Data!C$4,2)),"Intra","Inter"),"")</f>
        <v/>
      </c>
      <c r="F2110" s="23"/>
      <c r="G2110" s="176"/>
      <c r="H2110" s="74">
        <f t="shared" si="68"/>
        <v>0</v>
      </c>
      <c r="I2110" s="74">
        <f t="shared" si="69"/>
        <v>0</v>
      </c>
      <c r="J2110" s="74">
        <f t="shared" si="69"/>
        <v>0</v>
      </c>
    </row>
    <row r="2111" spans="1:10">
      <c r="A2111" s="183"/>
      <c r="B2111" s="184"/>
      <c r="C2111" s="185"/>
      <c r="D2111" s="21"/>
      <c r="E2111" s="71" t="str">
        <f>IF(D2111&gt;0,IF((LEFT(D2111,2)=LEFT(Data!C$4,2)),"Intra","Inter"),"")</f>
        <v/>
      </c>
      <c r="F2111" s="23"/>
      <c r="G2111" s="176"/>
      <c r="H2111" s="74">
        <f t="shared" si="68"/>
        <v>0</v>
      </c>
      <c r="I2111" s="74">
        <f t="shared" si="69"/>
        <v>0</v>
      </c>
      <c r="J2111" s="74">
        <f t="shared" si="69"/>
        <v>0</v>
      </c>
    </row>
    <row r="2112" spans="1:10">
      <c r="A2112" s="183"/>
      <c r="B2112" s="184"/>
      <c r="C2112" s="185"/>
      <c r="D2112" s="21"/>
      <c r="E2112" s="71" t="str">
        <f>IF(D2112&gt;0,IF((LEFT(D2112,2)=LEFT(Data!C$4,2)),"Intra","Inter"),"")</f>
        <v/>
      </c>
      <c r="F2112" s="23"/>
      <c r="G2112" s="176"/>
      <c r="H2112" s="74">
        <f t="shared" si="68"/>
        <v>0</v>
      </c>
      <c r="I2112" s="74">
        <f t="shared" si="69"/>
        <v>0</v>
      </c>
      <c r="J2112" s="74">
        <f t="shared" si="69"/>
        <v>0</v>
      </c>
    </row>
    <row r="2113" spans="1:10">
      <c r="A2113" s="183"/>
      <c r="B2113" s="184"/>
      <c r="C2113" s="185"/>
      <c r="D2113" s="21"/>
      <c r="E2113" s="71" t="str">
        <f>IF(D2113&gt;0,IF((LEFT(D2113,2)=LEFT(Data!C$4,2)),"Intra","Inter"),"")</f>
        <v/>
      </c>
      <c r="F2113" s="23"/>
      <c r="G2113" s="176"/>
      <c r="H2113" s="74">
        <f t="shared" si="68"/>
        <v>0</v>
      </c>
      <c r="I2113" s="74">
        <f t="shared" si="69"/>
        <v>0</v>
      </c>
      <c r="J2113" s="74">
        <f t="shared" si="69"/>
        <v>0</v>
      </c>
    </row>
    <row r="2114" spans="1:10">
      <c r="A2114" s="183"/>
      <c r="B2114" s="184"/>
      <c r="C2114" s="185"/>
      <c r="D2114" s="21"/>
      <c r="E2114" s="71" t="str">
        <f>IF(D2114&gt;0,IF((LEFT(D2114,2)=LEFT(Data!C$4,2)),"Intra","Inter"),"")</f>
        <v/>
      </c>
      <c r="F2114" s="23"/>
      <c r="G2114" s="176"/>
      <c r="H2114" s="74">
        <f t="shared" si="68"/>
        <v>0</v>
      </c>
      <c r="I2114" s="74">
        <f t="shared" si="69"/>
        <v>0</v>
      </c>
      <c r="J2114" s="74">
        <f t="shared" si="69"/>
        <v>0</v>
      </c>
    </row>
    <row r="2115" spans="1:10">
      <c r="A2115" s="183"/>
      <c r="B2115" s="184"/>
      <c r="C2115" s="185"/>
      <c r="D2115" s="21"/>
      <c r="E2115" s="71" t="str">
        <f>IF(D2115&gt;0,IF((LEFT(D2115,2)=LEFT(Data!C$4,2)),"Intra","Inter"),"")</f>
        <v/>
      </c>
      <c r="F2115" s="23"/>
      <c r="G2115" s="176"/>
      <c r="H2115" s="74">
        <f t="shared" si="68"/>
        <v>0</v>
      </c>
      <c r="I2115" s="74">
        <f t="shared" si="69"/>
        <v>0</v>
      </c>
      <c r="J2115" s="74">
        <f t="shared" si="69"/>
        <v>0</v>
      </c>
    </row>
    <row r="2116" spans="1:10">
      <c r="A2116" s="183"/>
      <c r="B2116" s="184"/>
      <c r="C2116" s="185"/>
      <c r="D2116" s="21"/>
      <c r="E2116" s="71" t="str">
        <f>IF(D2116&gt;0,IF((LEFT(D2116,2)=LEFT(Data!C$4,2)),"Intra","Inter"),"")</f>
        <v/>
      </c>
      <c r="F2116" s="23"/>
      <c r="G2116" s="176"/>
      <c r="H2116" s="74">
        <f t="shared" si="68"/>
        <v>0</v>
      </c>
      <c r="I2116" s="74">
        <f t="shared" si="69"/>
        <v>0</v>
      </c>
      <c r="J2116" s="74">
        <f t="shared" si="69"/>
        <v>0</v>
      </c>
    </row>
    <row r="2117" spans="1:10">
      <c r="A2117" s="183"/>
      <c r="B2117" s="184"/>
      <c r="C2117" s="185"/>
      <c r="D2117" s="21"/>
      <c r="E2117" s="71" t="str">
        <f>IF(D2117&gt;0,IF((LEFT(D2117,2)=LEFT(Data!C$4,2)),"Intra","Inter"),"")</f>
        <v/>
      </c>
      <c r="F2117" s="23"/>
      <c r="G2117" s="176"/>
      <c r="H2117" s="74">
        <f t="shared" si="68"/>
        <v>0</v>
      </c>
      <c r="I2117" s="74">
        <f t="shared" si="69"/>
        <v>0</v>
      </c>
      <c r="J2117" s="74">
        <f t="shared" si="69"/>
        <v>0</v>
      </c>
    </row>
    <row r="2118" spans="1:10">
      <c r="A2118" s="183"/>
      <c r="B2118" s="184"/>
      <c r="C2118" s="185"/>
      <c r="D2118" s="21"/>
      <c r="E2118" s="71" t="str">
        <f>IF(D2118&gt;0,IF((LEFT(D2118,2)=LEFT(Data!C$4,2)),"Intra","Inter"),"")</f>
        <v/>
      </c>
      <c r="F2118" s="23"/>
      <c r="G2118" s="176"/>
      <c r="H2118" s="74">
        <f t="shared" si="68"/>
        <v>0</v>
      </c>
      <c r="I2118" s="74">
        <f t="shared" si="69"/>
        <v>0</v>
      </c>
      <c r="J2118" s="74">
        <f t="shared" si="69"/>
        <v>0</v>
      </c>
    </row>
    <row r="2119" spans="1:10">
      <c r="A2119" s="183"/>
      <c r="B2119" s="184"/>
      <c r="C2119" s="185"/>
      <c r="D2119" s="21"/>
      <c r="E2119" s="71" t="str">
        <f>IF(D2119&gt;0,IF((LEFT(D2119,2)=LEFT(Data!C$4,2)),"Intra","Inter"),"")</f>
        <v/>
      </c>
      <c r="F2119" s="23"/>
      <c r="G2119" s="176"/>
      <c r="H2119" s="74">
        <f t="shared" si="68"/>
        <v>0</v>
      </c>
      <c r="I2119" s="74">
        <f t="shared" si="69"/>
        <v>0</v>
      </c>
      <c r="J2119" s="74">
        <f t="shared" si="69"/>
        <v>0</v>
      </c>
    </row>
    <row r="2120" spans="1:10">
      <c r="A2120" s="183"/>
      <c r="B2120" s="184"/>
      <c r="C2120" s="185"/>
      <c r="D2120" s="21"/>
      <c r="E2120" s="71" t="str">
        <f>IF(D2120&gt;0,IF((LEFT(D2120,2)=LEFT(Data!C$4,2)),"Intra","Inter"),"")</f>
        <v/>
      </c>
      <c r="F2120" s="23"/>
      <c r="G2120" s="176"/>
      <c r="H2120" s="74">
        <f t="shared" si="68"/>
        <v>0</v>
      </c>
      <c r="I2120" s="74">
        <f t="shared" si="69"/>
        <v>0</v>
      </c>
      <c r="J2120" s="74">
        <f t="shared" si="69"/>
        <v>0</v>
      </c>
    </row>
    <row r="2121" spans="1:10">
      <c r="A2121" s="183"/>
      <c r="B2121" s="184"/>
      <c r="C2121" s="185"/>
      <c r="D2121" s="21"/>
      <c r="E2121" s="71" t="str">
        <f>IF(D2121&gt;0,IF((LEFT(D2121,2)=LEFT(Data!C$4,2)),"Intra","Inter"),"")</f>
        <v/>
      </c>
      <c r="F2121" s="23"/>
      <c r="G2121" s="176"/>
      <c r="H2121" s="74">
        <f t="shared" ref="H2121:H2184" si="70">IF($E2121="inter",IF($F2121&lt;&gt;"Exempt",IF($F2121&lt;&gt;"Non GST",($G2121*($F2121)),(0)),(0)),(0))</f>
        <v>0</v>
      </c>
      <c r="I2121" s="74">
        <f t="shared" si="69"/>
        <v>0</v>
      </c>
      <c r="J2121" s="74">
        <f t="shared" si="69"/>
        <v>0</v>
      </c>
    </row>
    <row r="2122" spans="1:10">
      <c r="A2122" s="183"/>
      <c r="B2122" s="184"/>
      <c r="C2122" s="185"/>
      <c r="D2122" s="21"/>
      <c r="E2122" s="71" t="str">
        <f>IF(D2122&gt;0,IF((LEFT(D2122,2)=LEFT(Data!C$4,2)),"Intra","Inter"),"")</f>
        <v/>
      </c>
      <c r="F2122" s="23"/>
      <c r="G2122" s="176"/>
      <c r="H2122" s="74">
        <f t="shared" si="70"/>
        <v>0</v>
      </c>
      <c r="I2122" s="74">
        <f t="shared" si="69"/>
        <v>0</v>
      </c>
      <c r="J2122" s="74">
        <f t="shared" si="69"/>
        <v>0</v>
      </c>
    </row>
    <row r="2123" spans="1:10">
      <c r="A2123" s="183"/>
      <c r="B2123" s="184"/>
      <c r="C2123" s="185"/>
      <c r="D2123" s="21"/>
      <c r="E2123" s="71" t="str">
        <f>IF(D2123&gt;0,IF((LEFT(D2123,2)=LEFT(Data!C$4,2)),"Intra","Inter"),"")</f>
        <v/>
      </c>
      <c r="F2123" s="23"/>
      <c r="G2123" s="176"/>
      <c r="H2123" s="74">
        <f t="shared" si="70"/>
        <v>0</v>
      </c>
      <c r="I2123" s="74">
        <f t="shared" si="69"/>
        <v>0</v>
      </c>
      <c r="J2123" s="74">
        <f t="shared" si="69"/>
        <v>0</v>
      </c>
    </row>
    <row r="2124" spans="1:10">
      <c r="A2124" s="183"/>
      <c r="B2124" s="184"/>
      <c r="C2124" s="185"/>
      <c r="D2124" s="21"/>
      <c r="E2124" s="71" t="str">
        <f>IF(D2124&gt;0,IF((LEFT(D2124,2)=LEFT(Data!C$4,2)),"Intra","Inter"),"")</f>
        <v/>
      </c>
      <c r="F2124" s="23"/>
      <c r="G2124" s="176"/>
      <c r="H2124" s="74">
        <f t="shared" si="70"/>
        <v>0</v>
      </c>
      <c r="I2124" s="74">
        <f t="shared" si="69"/>
        <v>0</v>
      </c>
      <c r="J2124" s="74">
        <f t="shared" si="69"/>
        <v>0</v>
      </c>
    </row>
    <row r="2125" spans="1:10">
      <c r="A2125" s="183"/>
      <c r="B2125" s="184"/>
      <c r="C2125" s="185"/>
      <c r="D2125" s="21"/>
      <c r="E2125" s="71" t="str">
        <f>IF(D2125&gt;0,IF((LEFT(D2125,2)=LEFT(Data!C$4,2)),"Intra","Inter"),"")</f>
        <v/>
      </c>
      <c r="F2125" s="23"/>
      <c r="G2125" s="176"/>
      <c r="H2125" s="74">
        <f t="shared" si="70"/>
        <v>0</v>
      </c>
      <c r="I2125" s="74">
        <f t="shared" si="69"/>
        <v>0</v>
      </c>
      <c r="J2125" s="74">
        <f t="shared" si="69"/>
        <v>0</v>
      </c>
    </row>
    <row r="2126" spans="1:10">
      <c r="A2126" s="183"/>
      <c r="B2126" s="184"/>
      <c r="C2126" s="185"/>
      <c r="D2126" s="21"/>
      <c r="E2126" s="71" t="str">
        <f>IF(D2126&gt;0,IF((LEFT(D2126,2)=LEFT(Data!C$4,2)),"Intra","Inter"),"")</f>
        <v/>
      </c>
      <c r="F2126" s="23"/>
      <c r="G2126" s="176"/>
      <c r="H2126" s="74">
        <f t="shared" si="70"/>
        <v>0</v>
      </c>
      <c r="I2126" s="74">
        <f t="shared" si="69"/>
        <v>0</v>
      </c>
      <c r="J2126" s="74">
        <f t="shared" si="69"/>
        <v>0</v>
      </c>
    </row>
    <row r="2127" spans="1:10">
      <c r="A2127" s="183"/>
      <c r="B2127" s="184"/>
      <c r="C2127" s="185"/>
      <c r="D2127" s="21"/>
      <c r="E2127" s="71" t="str">
        <f>IF(D2127&gt;0,IF((LEFT(D2127,2)=LEFT(Data!C$4,2)),"Intra","Inter"),"")</f>
        <v/>
      </c>
      <c r="F2127" s="23"/>
      <c r="G2127" s="176"/>
      <c r="H2127" s="74">
        <f t="shared" si="70"/>
        <v>0</v>
      </c>
      <c r="I2127" s="74">
        <f t="shared" si="69"/>
        <v>0</v>
      </c>
      <c r="J2127" s="74">
        <f t="shared" si="69"/>
        <v>0</v>
      </c>
    </row>
    <row r="2128" spans="1:10">
      <c r="A2128" s="183"/>
      <c r="B2128" s="184"/>
      <c r="C2128" s="185"/>
      <c r="D2128" s="21"/>
      <c r="E2128" s="71" t="str">
        <f>IF(D2128&gt;0,IF((LEFT(D2128,2)=LEFT(Data!C$4,2)),"Intra","Inter"),"")</f>
        <v/>
      </c>
      <c r="F2128" s="23"/>
      <c r="G2128" s="176"/>
      <c r="H2128" s="74">
        <f t="shared" si="70"/>
        <v>0</v>
      </c>
      <c r="I2128" s="74">
        <f t="shared" si="69"/>
        <v>0</v>
      </c>
      <c r="J2128" s="74">
        <f t="shared" si="69"/>
        <v>0</v>
      </c>
    </row>
    <row r="2129" spans="1:10">
      <c r="A2129" s="183"/>
      <c r="B2129" s="184"/>
      <c r="C2129" s="185"/>
      <c r="D2129" s="21"/>
      <c r="E2129" s="71" t="str">
        <f>IF(D2129&gt;0,IF((LEFT(D2129,2)=LEFT(Data!C$4,2)),"Intra","Inter"),"")</f>
        <v/>
      </c>
      <c r="F2129" s="23"/>
      <c r="G2129" s="176"/>
      <c r="H2129" s="74">
        <f t="shared" si="70"/>
        <v>0</v>
      </c>
      <c r="I2129" s="74">
        <f t="shared" si="69"/>
        <v>0</v>
      </c>
      <c r="J2129" s="74">
        <f t="shared" si="69"/>
        <v>0</v>
      </c>
    </row>
    <row r="2130" spans="1:10">
      <c r="A2130" s="183"/>
      <c r="B2130" s="184"/>
      <c r="C2130" s="185"/>
      <c r="D2130" s="21"/>
      <c r="E2130" s="71" t="str">
        <f>IF(D2130&gt;0,IF((LEFT(D2130,2)=LEFT(Data!C$4,2)),"Intra","Inter"),"")</f>
        <v/>
      </c>
      <c r="F2130" s="23"/>
      <c r="G2130" s="176"/>
      <c r="H2130" s="74">
        <f t="shared" si="70"/>
        <v>0</v>
      </c>
      <c r="I2130" s="74">
        <f t="shared" si="69"/>
        <v>0</v>
      </c>
      <c r="J2130" s="74">
        <f t="shared" si="69"/>
        <v>0</v>
      </c>
    </row>
    <row r="2131" spans="1:10">
      <c r="A2131" s="183"/>
      <c r="B2131" s="184"/>
      <c r="C2131" s="185"/>
      <c r="D2131" s="21"/>
      <c r="E2131" s="71" t="str">
        <f>IF(D2131&gt;0,IF((LEFT(D2131,2)=LEFT(Data!C$4,2)),"Intra","Inter"),"")</f>
        <v/>
      </c>
      <c r="F2131" s="23"/>
      <c r="G2131" s="176"/>
      <c r="H2131" s="74">
        <f t="shared" si="70"/>
        <v>0</v>
      </c>
      <c r="I2131" s="74">
        <f t="shared" si="69"/>
        <v>0</v>
      </c>
      <c r="J2131" s="74">
        <f t="shared" si="69"/>
        <v>0</v>
      </c>
    </row>
    <row r="2132" spans="1:10">
      <c r="A2132" s="183"/>
      <c r="B2132" s="184"/>
      <c r="C2132" s="185"/>
      <c r="D2132" s="21"/>
      <c r="E2132" s="71" t="str">
        <f>IF(D2132&gt;0,IF((LEFT(D2132,2)=LEFT(Data!C$4,2)),"Intra","Inter"),"")</f>
        <v/>
      </c>
      <c r="F2132" s="23"/>
      <c r="G2132" s="176"/>
      <c r="H2132" s="74">
        <f t="shared" si="70"/>
        <v>0</v>
      </c>
      <c r="I2132" s="74">
        <f t="shared" si="69"/>
        <v>0</v>
      </c>
      <c r="J2132" s="74">
        <f t="shared" si="69"/>
        <v>0</v>
      </c>
    </row>
    <row r="2133" spans="1:10">
      <c r="A2133" s="183"/>
      <c r="B2133" s="184"/>
      <c r="C2133" s="185"/>
      <c r="D2133" s="21"/>
      <c r="E2133" s="71" t="str">
        <f>IF(D2133&gt;0,IF((LEFT(D2133,2)=LEFT(Data!C$4,2)),"Intra","Inter"),"")</f>
        <v/>
      </c>
      <c r="F2133" s="23"/>
      <c r="G2133" s="176"/>
      <c r="H2133" s="74">
        <f t="shared" si="70"/>
        <v>0</v>
      </c>
      <c r="I2133" s="74">
        <f t="shared" si="69"/>
        <v>0</v>
      </c>
      <c r="J2133" s="74">
        <f t="shared" si="69"/>
        <v>0</v>
      </c>
    </row>
    <row r="2134" spans="1:10">
      <c r="A2134" s="183"/>
      <c r="B2134" s="184"/>
      <c r="C2134" s="185"/>
      <c r="D2134" s="21"/>
      <c r="E2134" s="71" t="str">
        <f>IF(D2134&gt;0,IF((LEFT(D2134,2)=LEFT(Data!C$4,2)),"Intra","Inter"),"")</f>
        <v/>
      </c>
      <c r="F2134" s="23"/>
      <c r="G2134" s="176"/>
      <c r="H2134" s="74">
        <f t="shared" si="70"/>
        <v>0</v>
      </c>
      <c r="I2134" s="74">
        <f t="shared" si="69"/>
        <v>0</v>
      </c>
      <c r="J2134" s="74">
        <f t="shared" si="69"/>
        <v>0</v>
      </c>
    </row>
    <row r="2135" spans="1:10">
      <c r="A2135" s="183"/>
      <c r="B2135" s="184"/>
      <c r="C2135" s="185"/>
      <c r="D2135" s="21"/>
      <c r="E2135" s="71" t="str">
        <f>IF(D2135&gt;0,IF((LEFT(D2135,2)=LEFT(Data!C$4,2)),"Intra","Inter"),"")</f>
        <v/>
      </c>
      <c r="F2135" s="23"/>
      <c r="G2135" s="176"/>
      <c r="H2135" s="74">
        <f t="shared" si="70"/>
        <v>0</v>
      </c>
      <c r="I2135" s="74">
        <f t="shared" si="69"/>
        <v>0</v>
      </c>
      <c r="J2135" s="74">
        <f t="shared" si="69"/>
        <v>0</v>
      </c>
    </row>
    <row r="2136" spans="1:10">
      <c r="A2136" s="183"/>
      <c r="B2136" s="184"/>
      <c r="C2136" s="185"/>
      <c r="D2136" s="21"/>
      <c r="E2136" s="71" t="str">
        <f>IF(D2136&gt;0,IF((LEFT(D2136,2)=LEFT(Data!C$4,2)),"Intra","Inter"),"")</f>
        <v/>
      </c>
      <c r="F2136" s="23"/>
      <c r="G2136" s="176"/>
      <c r="H2136" s="74">
        <f t="shared" si="70"/>
        <v>0</v>
      </c>
      <c r="I2136" s="74">
        <f t="shared" si="69"/>
        <v>0</v>
      </c>
      <c r="J2136" s="74">
        <f t="shared" si="69"/>
        <v>0</v>
      </c>
    </row>
    <row r="2137" spans="1:10">
      <c r="A2137" s="183"/>
      <c r="B2137" s="184"/>
      <c r="C2137" s="185"/>
      <c r="D2137" s="21"/>
      <c r="E2137" s="71" t="str">
        <f>IF(D2137&gt;0,IF((LEFT(D2137,2)=LEFT(Data!C$4,2)),"Intra","Inter"),"")</f>
        <v/>
      </c>
      <c r="F2137" s="23"/>
      <c r="G2137" s="176"/>
      <c r="H2137" s="74">
        <f t="shared" si="70"/>
        <v>0</v>
      </c>
      <c r="I2137" s="74">
        <f t="shared" si="69"/>
        <v>0</v>
      </c>
      <c r="J2137" s="74">
        <f t="shared" si="69"/>
        <v>0</v>
      </c>
    </row>
    <row r="2138" spans="1:10">
      <c r="A2138" s="183"/>
      <c r="B2138" s="184"/>
      <c r="C2138" s="185"/>
      <c r="D2138" s="21"/>
      <c r="E2138" s="71" t="str">
        <f>IF(D2138&gt;0,IF((LEFT(D2138,2)=LEFT(Data!C$4,2)),"Intra","Inter"),"")</f>
        <v/>
      </c>
      <c r="F2138" s="23"/>
      <c r="G2138" s="176"/>
      <c r="H2138" s="74">
        <f t="shared" si="70"/>
        <v>0</v>
      </c>
      <c r="I2138" s="74">
        <f t="shared" si="69"/>
        <v>0</v>
      </c>
      <c r="J2138" s="74">
        <f t="shared" si="69"/>
        <v>0</v>
      </c>
    </row>
    <row r="2139" spans="1:10">
      <c r="A2139" s="183"/>
      <c r="B2139" s="184"/>
      <c r="C2139" s="185"/>
      <c r="D2139" s="21"/>
      <c r="E2139" s="71" t="str">
        <f>IF(D2139&gt;0,IF((LEFT(D2139,2)=LEFT(Data!C$4,2)),"Intra","Inter"),"")</f>
        <v/>
      </c>
      <c r="F2139" s="23"/>
      <c r="G2139" s="176"/>
      <c r="H2139" s="74">
        <f t="shared" si="70"/>
        <v>0</v>
      </c>
      <c r="I2139" s="74">
        <f t="shared" si="69"/>
        <v>0</v>
      </c>
      <c r="J2139" s="74">
        <f t="shared" si="69"/>
        <v>0</v>
      </c>
    </row>
    <row r="2140" spans="1:10">
      <c r="A2140" s="183"/>
      <c r="B2140" s="184"/>
      <c r="C2140" s="185"/>
      <c r="D2140" s="21"/>
      <c r="E2140" s="71" t="str">
        <f>IF(D2140&gt;0,IF((LEFT(D2140,2)=LEFT(Data!C$4,2)),"Intra","Inter"),"")</f>
        <v/>
      </c>
      <c r="F2140" s="23"/>
      <c r="G2140" s="176"/>
      <c r="H2140" s="74">
        <f t="shared" si="70"/>
        <v>0</v>
      </c>
      <c r="I2140" s="74">
        <f t="shared" si="69"/>
        <v>0</v>
      </c>
      <c r="J2140" s="74">
        <f t="shared" si="69"/>
        <v>0</v>
      </c>
    </row>
    <row r="2141" spans="1:10">
      <c r="A2141" s="183"/>
      <c r="B2141" s="184"/>
      <c r="C2141" s="185"/>
      <c r="D2141" s="21"/>
      <c r="E2141" s="71" t="str">
        <f>IF(D2141&gt;0,IF((LEFT(D2141,2)=LEFT(Data!C$4,2)),"Intra","Inter"),"")</f>
        <v/>
      </c>
      <c r="F2141" s="23"/>
      <c r="G2141" s="176"/>
      <c r="H2141" s="74">
        <f t="shared" si="70"/>
        <v>0</v>
      </c>
      <c r="I2141" s="74">
        <f t="shared" si="69"/>
        <v>0</v>
      </c>
      <c r="J2141" s="74">
        <f t="shared" si="69"/>
        <v>0</v>
      </c>
    </row>
    <row r="2142" spans="1:10">
      <c r="A2142" s="183"/>
      <c r="B2142" s="184"/>
      <c r="C2142" s="185"/>
      <c r="D2142" s="21"/>
      <c r="E2142" s="71" t="str">
        <f>IF(D2142&gt;0,IF((LEFT(D2142,2)=LEFT(Data!C$4,2)),"Intra","Inter"),"")</f>
        <v/>
      </c>
      <c r="F2142" s="23"/>
      <c r="G2142" s="176"/>
      <c r="H2142" s="74">
        <f t="shared" si="70"/>
        <v>0</v>
      </c>
      <c r="I2142" s="74">
        <f t="shared" si="69"/>
        <v>0</v>
      </c>
      <c r="J2142" s="74">
        <f t="shared" si="69"/>
        <v>0</v>
      </c>
    </row>
    <row r="2143" spans="1:10">
      <c r="A2143" s="183"/>
      <c r="B2143" s="184"/>
      <c r="C2143" s="185"/>
      <c r="D2143" s="21"/>
      <c r="E2143" s="71" t="str">
        <f>IF(D2143&gt;0,IF((LEFT(D2143,2)=LEFT(Data!C$4,2)),"Intra","Inter"),"")</f>
        <v/>
      </c>
      <c r="F2143" s="23"/>
      <c r="G2143" s="176"/>
      <c r="H2143" s="74">
        <f t="shared" si="70"/>
        <v>0</v>
      </c>
      <c r="I2143" s="74">
        <f t="shared" si="69"/>
        <v>0</v>
      </c>
      <c r="J2143" s="74">
        <f t="shared" si="69"/>
        <v>0</v>
      </c>
    </row>
    <row r="2144" spans="1:10">
      <c r="A2144" s="183"/>
      <c r="B2144" s="184"/>
      <c r="C2144" s="185"/>
      <c r="D2144" s="21"/>
      <c r="E2144" s="71" t="str">
        <f>IF(D2144&gt;0,IF((LEFT(D2144,2)=LEFT(Data!C$4,2)),"Intra","Inter"),"")</f>
        <v/>
      </c>
      <c r="F2144" s="23"/>
      <c r="G2144" s="176"/>
      <c r="H2144" s="74">
        <f t="shared" si="70"/>
        <v>0</v>
      </c>
      <c r="I2144" s="74">
        <f t="shared" si="69"/>
        <v>0</v>
      </c>
      <c r="J2144" s="74">
        <f t="shared" si="69"/>
        <v>0</v>
      </c>
    </row>
    <row r="2145" spans="1:10">
      <c r="A2145" s="183"/>
      <c r="B2145" s="184"/>
      <c r="C2145" s="185"/>
      <c r="D2145" s="21"/>
      <c r="E2145" s="71" t="str">
        <f>IF(D2145&gt;0,IF((LEFT(D2145,2)=LEFT(Data!C$4,2)),"Intra","Inter"),"")</f>
        <v/>
      </c>
      <c r="F2145" s="23"/>
      <c r="G2145" s="176"/>
      <c r="H2145" s="74">
        <f t="shared" si="70"/>
        <v>0</v>
      </c>
      <c r="I2145" s="74">
        <f t="shared" si="69"/>
        <v>0</v>
      </c>
      <c r="J2145" s="74">
        <f t="shared" si="69"/>
        <v>0</v>
      </c>
    </row>
    <row r="2146" spans="1:10">
      <c r="A2146" s="183"/>
      <c r="B2146" s="184"/>
      <c r="C2146" s="185"/>
      <c r="D2146" s="21"/>
      <c r="E2146" s="71" t="str">
        <f>IF(D2146&gt;0,IF((LEFT(D2146,2)=LEFT(Data!C$4,2)),"Intra","Inter"),"")</f>
        <v/>
      </c>
      <c r="F2146" s="23"/>
      <c r="G2146" s="176"/>
      <c r="H2146" s="74">
        <f t="shared" si="70"/>
        <v>0</v>
      </c>
      <c r="I2146" s="74">
        <f t="shared" si="69"/>
        <v>0</v>
      </c>
      <c r="J2146" s="74">
        <f t="shared" si="69"/>
        <v>0</v>
      </c>
    </row>
    <row r="2147" spans="1:10">
      <c r="A2147" s="183"/>
      <c r="B2147" s="184"/>
      <c r="C2147" s="185"/>
      <c r="D2147" s="21"/>
      <c r="E2147" s="71" t="str">
        <f>IF(D2147&gt;0,IF((LEFT(D2147,2)=LEFT(Data!C$4,2)),"Intra","Inter"),"")</f>
        <v/>
      </c>
      <c r="F2147" s="23"/>
      <c r="G2147" s="176"/>
      <c r="H2147" s="74">
        <f t="shared" si="70"/>
        <v>0</v>
      </c>
      <c r="I2147" s="74">
        <f t="shared" si="69"/>
        <v>0</v>
      </c>
      <c r="J2147" s="74">
        <f t="shared" si="69"/>
        <v>0</v>
      </c>
    </row>
    <row r="2148" spans="1:10">
      <c r="A2148" s="183"/>
      <c r="B2148" s="184"/>
      <c r="C2148" s="185"/>
      <c r="D2148" s="21"/>
      <c r="E2148" s="71" t="str">
        <f>IF(D2148&gt;0,IF((LEFT(D2148,2)=LEFT(Data!C$4,2)),"Intra","Inter"),"")</f>
        <v/>
      </c>
      <c r="F2148" s="23"/>
      <c r="G2148" s="176"/>
      <c r="H2148" s="74">
        <f t="shared" si="70"/>
        <v>0</v>
      </c>
      <c r="I2148" s="74">
        <f t="shared" si="69"/>
        <v>0</v>
      </c>
      <c r="J2148" s="74">
        <f t="shared" si="69"/>
        <v>0</v>
      </c>
    </row>
    <row r="2149" spans="1:10">
      <c r="A2149" s="183"/>
      <c r="B2149" s="184"/>
      <c r="C2149" s="185"/>
      <c r="D2149" s="21"/>
      <c r="E2149" s="71" t="str">
        <f>IF(D2149&gt;0,IF((LEFT(D2149,2)=LEFT(Data!C$4,2)),"Intra","Inter"),"")</f>
        <v/>
      </c>
      <c r="F2149" s="23"/>
      <c r="G2149" s="176"/>
      <c r="H2149" s="74">
        <f t="shared" si="70"/>
        <v>0</v>
      </c>
      <c r="I2149" s="74">
        <f t="shared" si="69"/>
        <v>0</v>
      </c>
      <c r="J2149" s="74">
        <f t="shared" si="69"/>
        <v>0</v>
      </c>
    </row>
    <row r="2150" spans="1:10">
      <c r="A2150" s="183"/>
      <c r="B2150" s="184"/>
      <c r="C2150" s="185"/>
      <c r="D2150" s="21"/>
      <c r="E2150" s="71" t="str">
        <f>IF(D2150&gt;0,IF((LEFT(D2150,2)=LEFT(Data!C$4,2)),"Intra","Inter"),"")</f>
        <v/>
      </c>
      <c r="F2150" s="23"/>
      <c r="G2150" s="176"/>
      <c r="H2150" s="74">
        <f t="shared" si="70"/>
        <v>0</v>
      </c>
      <c r="I2150" s="74">
        <f t="shared" si="69"/>
        <v>0</v>
      </c>
      <c r="J2150" s="74">
        <f t="shared" si="69"/>
        <v>0</v>
      </c>
    </row>
    <row r="2151" spans="1:10">
      <c r="A2151" s="183"/>
      <c r="B2151" s="184"/>
      <c r="C2151" s="185"/>
      <c r="D2151" s="21"/>
      <c r="E2151" s="71" t="str">
        <f>IF(D2151&gt;0,IF((LEFT(D2151,2)=LEFT(Data!C$4,2)),"Intra","Inter"),"")</f>
        <v/>
      </c>
      <c r="F2151" s="23"/>
      <c r="G2151" s="176"/>
      <c r="H2151" s="74">
        <f t="shared" si="70"/>
        <v>0</v>
      </c>
      <c r="I2151" s="74">
        <f t="shared" si="69"/>
        <v>0</v>
      </c>
      <c r="J2151" s="74">
        <f t="shared" si="69"/>
        <v>0</v>
      </c>
    </row>
    <row r="2152" spans="1:10">
      <c r="A2152" s="183"/>
      <c r="B2152" s="184"/>
      <c r="C2152" s="185"/>
      <c r="D2152" s="21"/>
      <c r="E2152" s="71" t="str">
        <f>IF(D2152&gt;0,IF((LEFT(D2152,2)=LEFT(Data!C$4,2)),"Intra","Inter"),"")</f>
        <v/>
      </c>
      <c r="F2152" s="23"/>
      <c r="G2152" s="176"/>
      <c r="H2152" s="74">
        <f t="shared" si="70"/>
        <v>0</v>
      </c>
      <c r="I2152" s="74">
        <f t="shared" si="69"/>
        <v>0</v>
      </c>
      <c r="J2152" s="74">
        <f t="shared" si="69"/>
        <v>0</v>
      </c>
    </row>
    <row r="2153" spans="1:10">
      <c r="A2153" s="183"/>
      <c r="B2153" s="184"/>
      <c r="C2153" s="185"/>
      <c r="D2153" s="21"/>
      <c r="E2153" s="71" t="str">
        <f>IF(D2153&gt;0,IF((LEFT(D2153,2)=LEFT(Data!C$4,2)),"Intra","Inter"),"")</f>
        <v/>
      </c>
      <c r="F2153" s="23"/>
      <c r="G2153" s="176"/>
      <c r="H2153" s="74">
        <f t="shared" si="70"/>
        <v>0</v>
      </c>
      <c r="I2153" s="74">
        <f t="shared" si="69"/>
        <v>0</v>
      </c>
      <c r="J2153" s="74">
        <f t="shared" si="69"/>
        <v>0</v>
      </c>
    </row>
    <row r="2154" spans="1:10">
      <c r="A2154" s="183"/>
      <c r="B2154" s="184"/>
      <c r="C2154" s="185"/>
      <c r="D2154" s="21"/>
      <c r="E2154" s="71" t="str">
        <f>IF(D2154&gt;0,IF((LEFT(D2154,2)=LEFT(Data!C$4,2)),"Intra","Inter"),"")</f>
        <v/>
      </c>
      <c r="F2154" s="23"/>
      <c r="G2154" s="176"/>
      <c r="H2154" s="74">
        <f t="shared" si="70"/>
        <v>0</v>
      </c>
      <c r="I2154" s="74">
        <f t="shared" si="69"/>
        <v>0</v>
      </c>
      <c r="J2154" s="74">
        <f t="shared" si="69"/>
        <v>0</v>
      </c>
    </row>
    <row r="2155" spans="1:10">
      <c r="A2155" s="183"/>
      <c r="B2155" s="184"/>
      <c r="C2155" s="185"/>
      <c r="D2155" s="21"/>
      <c r="E2155" s="71" t="str">
        <f>IF(D2155&gt;0,IF((LEFT(D2155,2)=LEFT(Data!C$4,2)),"Intra","Inter"),"")</f>
        <v/>
      </c>
      <c r="F2155" s="23"/>
      <c r="G2155" s="176"/>
      <c r="H2155" s="74">
        <f t="shared" si="70"/>
        <v>0</v>
      </c>
      <c r="I2155" s="74">
        <f t="shared" si="69"/>
        <v>0</v>
      </c>
      <c r="J2155" s="74">
        <f t="shared" si="69"/>
        <v>0</v>
      </c>
    </row>
    <row r="2156" spans="1:10">
      <c r="A2156" s="183"/>
      <c r="B2156" s="184"/>
      <c r="C2156" s="185"/>
      <c r="D2156" s="21"/>
      <c r="E2156" s="71" t="str">
        <f>IF(D2156&gt;0,IF((LEFT(D2156,2)=LEFT(Data!C$4,2)),"Intra","Inter"),"")</f>
        <v/>
      </c>
      <c r="F2156" s="23"/>
      <c r="G2156" s="176"/>
      <c r="H2156" s="74">
        <f t="shared" si="70"/>
        <v>0</v>
      </c>
      <c r="I2156" s="74">
        <f t="shared" si="69"/>
        <v>0</v>
      </c>
      <c r="J2156" s="74">
        <f t="shared" si="69"/>
        <v>0</v>
      </c>
    </row>
    <row r="2157" spans="1:10">
      <c r="A2157" s="183"/>
      <c r="B2157" s="184"/>
      <c r="C2157" s="185"/>
      <c r="D2157" s="21"/>
      <c r="E2157" s="71" t="str">
        <f>IF(D2157&gt;0,IF((LEFT(D2157,2)=LEFT(Data!C$4,2)),"Intra","Inter"),"")</f>
        <v/>
      </c>
      <c r="F2157" s="23"/>
      <c r="G2157" s="176"/>
      <c r="H2157" s="74">
        <f t="shared" si="70"/>
        <v>0</v>
      </c>
      <c r="I2157" s="74">
        <f t="shared" si="69"/>
        <v>0</v>
      </c>
      <c r="J2157" s="74">
        <f t="shared" si="69"/>
        <v>0</v>
      </c>
    </row>
    <row r="2158" spans="1:10">
      <c r="A2158" s="183"/>
      <c r="B2158" s="184"/>
      <c r="C2158" s="185"/>
      <c r="D2158" s="21"/>
      <c r="E2158" s="71" t="str">
        <f>IF(D2158&gt;0,IF((LEFT(D2158,2)=LEFT(Data!C$4,2)),"Intra","Inter"),"")</f>
        <v/>
      </c>
      <c r="F2158" s="23"/>
      <c r="G2158" s="176"/>
      <c r="H2158" s="74">
        <f t="shared" si="70"/>
        <v>0</v>
      </c>
      <c r="I2158" s="74">
        <f t="shared" si="69"/>
        <v>0</v>
      </c>
      <c r="J2158" s="74">
        <f t="shared" si="69"/>
        <v>0</v>
      </c>
    </row>
    <row r="2159" spans="1:10">
      <c r="A2159" s="183"/>
      <c r="B2159" s="184"/>
      <c r="C2159" s="185"/>
      <c r="D2159" s="21"/>
      <c r="E2159" s="71" t="str">
        <f>IF(D2159&gt;0,IF((LEFT(D2159,2)=LEFT(Data!C$4,2)),"Intra","Inter"),"")</f>
        <v/>
      </c>
      <c r="F2159" s="23"/>
      <c r="G2159" s="176"/>
      <c r="H2159" s="74">
        <f t="shared" si="70"/>
        <v>0</v>
      </c>
      <c r="I2159" s="74">
        <f t="shared" si="69"/>
        <v>0</v>
      </c>
      <c r="J2159" s="74">
        <f t="shared" si="69"/>
        <v>0</v>
      </c>
    </row>
    <row r="2160" spans="1:10">
      <c r="A2160" s="183"/>
      <c r="B2160" s="184"/>
      <c r="C2160" s="185"/>
      <c r="D2160" s="21"/>
      <c r="E2160" s="71" t="str">
        <f>IF(D2160&gt;0,IF((LEFT(D2160,2)=LEFT(Data!C$4,2)),"Intra","Inter"),"")</f>
        <v/>
      </c>
      <c r="F2160" s="23"/>
      <c r="G2160" s="176"/>
      <c r="H2160" s="74">
        <f t="shared" si="70"/>
        <v>0</v>
      </c>
      <c r="I2160" s="74">
        <f t="shared" si="69"/>
        <v>0</v>
      </c>
      <c r="J2160" s="74">
        <f t="shared" si="69"/>
        <v>0</v>
      </c>
    </row>
    <row r="2161" spans="1:10">
      <c r="A2161" s="183"/>
      <c r="B2161" s="184"/>
      <c r="C2161" s="185"/>
      <c r="D2161" s="21"/>
      <c r="E2161" s="71" t="str">
        <f>IF(D2161&gt;0,IF((LEFT(D2161,2)=LEFT(Data!C$4,2)),"Intra","Inter"),"")</f>
        <v/>
      </c>
      <c r="F2161" s="23"/>
      <c r="G2161" s="176"/>
      <c r="H2161" s="74">
        <f t="shared" si="70"/>
        <v>0</v>
      </c>
      <c r="I2161" s="74">
        <f t="shared" si="69"/>
        <v>0</v>
      </c>
      <c r="J2161" s="74">
        <f t="shared" si="69"/>
        <v>0</v>
      </c>
    </row>
    <row r="2162" spans="1:10">
      <c r="A2162" s="183"/>
      <c r="B2162" s="184"/>
      <c r="C2162" s="185"/>
      <c r="D2162" s="21"/>
      <c r="E2162" s="71" t="str">
        <f>IF(D2162&gt;0,IF((LEFT(D2162,2)=LEFT(Data!C$4,2)),"Intra","Inter"),"")</f>
        <v/>
      </c>
      <c r="F2162" s="23"/>
      <c r="G2162" s="176"/>
      <c r="H2162" s="74">
        <f t="shared" si="70"/>
        <v>0</v>
      </c>
      <c r="I2162" s="74">
        <f t="shared" si="69"/>
        <v>0</v>
      </c>
      <c r="J2162" s="74">
        <f t="shared" si="69"/>
        <v>0</v>
      </c>
    </row>
    <row r="2163" spans="1:10">
      <c r="A2163" s="183"/>
      <c r="B2163" s="184"/>
      <c r="C2163" s="185"/>
      <c r="D2163" s="21"/>
      <c r="E2163" s="71" t="str">
        <f>IF(D2163&gt;0,IF((LEFT(D2163,2)=LEFT(Data!C$4,2)),"Intra","Inter"),"")</f>
        <v/>
      </c>
      <c r="F2163" s="23"/>
      <c r="G2163" s="176"/>
      <c r="H2163" s="74">
        <f t="shared" si="70"/>
        <v>0</v>
      </c>
      <c r="I2163" s="74">
        <f t="shared" si="69"/>
        <v>0</v>
      </c>
      <c r="J2163" s="74">
        <f t="shared" si="69"/>
        <v>0</v>
      </c>
    </row>
    <row r="2164" spans="1:10">
      <c r="A2164" s="183"/>
      <c r="B2164" s="184"/>
      <c r="C2164" s="185"/>
      <c r="D2164" s="21"/>
      <c r="E2164" s="71" t="str">
        <f>IF(D2164&gt;0,IF((LEFT(D2164,2)=LEFT(Data!C$4,2)),"Intra","Inter"),"")</f>
        <v/>
      </c>
      <c r="F2164" s="23"/>
      <c r="G2164" s="176"/>
      <c r="H2164" s="74">
        <f t="shared" si="70"/>
        <v>0</v>
      </c>
      <c r="I2164" s="74">
        <f t="shared" ref="I2164:J2227" si="71">IF($E2164="intra",IF($F2164&lt;&gt;"Exempt",IF($F2164&lt;&gt;"Non GST",($G2164*($F2164/2)),(0)),(0)),(0))</f>
        <v>0</v>
      </c>
      <c r="J2164" s="74">
        <f t="shared" si="71"/>
        <v>0</v>
      </c>
    </row>
    <row r="2165" spans="1:10">
      <c r="A2165" s="183"/>
      <c r="B2165" s="184"/>
      <c r="C2165" s="185"/>
      <c r="D2165" s="21"/>
      <c r="E2165" s="71" t="str">
        <f>IF(D2165&gt;0,IF((LEFT(D2165,2)=LEFT(Data!C$4,2)),"Intra","Inter"),"")</f>
        <v/>
      </c>
      <c r="F2165" s="23"/>
      <c r="G2165" s="176"/>
      <c r="H2165" s="74">
        <f t="shared" si="70"/>
        <v>0</v>
      </c>
      <c r="I2165" s="74">
        <f t="shared" si="71"/>
        <v>0</v>
      </c>
      <c r="J2165" s="74">
        <f t="shared" si="71"/>
        <v>0</v>
      </c>
    </row>
    <row r="2166" spans="1:10">
      <c r="A2166" s="183"/>
      <c r="B2166" s="184"/>
      <c r="C2166" s="185"/>
      <c r="D2166" s="21"/>
      <c r="E2166" s="71" t="str">
        <f>IF(D2166&gt;0,IF((LEFT(D2166,2)=LEFT(Data!C$4,2)),"Intra","Inter"),"")</f>
        <v/>
      </c>
      <c r="F2166" s="23"/>
      <c r="G2166" s="176"/>
      <c r="H2166" s="74">
        <f t="shared" si="70"/>
        <v>0</v>
      </c>
      <c r="I2166" s="74">
        <f t="shared" si="71"/>
        <v>0</v>
      </c>
      <c r="J2166" s="74">
        <f t="shared" si="71"/>
        <v>0</v>
      </c>
    </row>
    <row r="2167" spans="1:10">
      <c r="A2167" s="183"/>
      <c r="B2167" s="184"/>
      <c r="C2167" s="185"/>
      <c r="D2167" s="21"/>
      <c r="E2167" s="71" t="str">
        <f>IF(D2167&gt;0,IF((LEFT(D2167,2)=LEFT(Data!C$4,2)),"Intra","Inter"),"")</f>
        <v/>
      </c>
      <c r="F2167" s="23"/>
      <c r="G2167" s="176"/>
      <c r="H2167" s="74">
        <f t="shared" si="70"/>
        <v>0</v>
      </c>
      <c r="I2167" s="74">
        <f t="shared" si="71"/>
        <v>0</v>
      </c>
      <c r="J2167" s="74">
        <f t="shared" si="71"/>
        <v>0</v>
      </c>
    </row>
    <row r="2168" spans="1:10">
      <c r="A2168" s="183"/>
      <c r="B2168" s="184"/>
      <c r="C2168" s="185"/>
      <c r="D2168" s="21"/>
      <c r="E2168" s="71" t="str">
        <f>IF(D2168&gt;0,IF((LEFT(D2168,2)=LEFT(Data!C$4,2)),"Intra","Inter"),"")</f>
        <v/>
      </c>
      <c r="F2168" s="23"/>
      <c r="G2168" s="176"/>
      <c r="H2168" s="74">
        <f t="shared" si="70"/>
        <v>0</v>
      </c>
      <c r="I2168" s="74">
        <f t="shared" si="71"/>
        <v>0</v>
      </c>
      <c r="J2168" s="74">
        <f t="shared" si="71"/>
        <v>0</v>
      </c>
    </row>
    <row r="2169" spans="1:10">
      <c r="A2169" s="183"/>
      <c r="B2169" s="184"/>
      <c r="C2169" s="185"/>
      <c r="D2169" s="21"/>
      <c r="E2169" s="71" t="str">
        <f>IF(D2169&gt;0,IF((LEFT(D2169,2)=LEFT(Data!C$4,2)),"Intra","Inter"),"")</f>
        <v/>
      </c>
      <c r="F2169" s="23"/>
      <c r="G2169" s="176"/>
      <c r="H2169" s="74">
        <f t="shared" si="70"/>
        <v>0</v>
      </c>
      <c r="I2169" s="74">
        <f t="shared" si="71"/>
        <v>0</v>
      </c>
      <c r="J2169" s="74">
        <f t="shared" si="71"/>
        <v>0</v>
      </c>
    </row>
    <row r="2170" spans="1:10">
      <c r="A2170" s="183"/>
      <c r="B2170" s="184"/>
      <c r="C2170" s="185"/>
      <c r="D2170" s="21"/>
      <c r="E2170" s="71" t="str">
        <f>IF(D2170&gt;0,IF((LEFT(D2170,2)=LEFT(Data!C$4,2)),"Intra","Inter"),"")</f>
        <v/>
      </c>
      <c r="F2170" s="23"/>
      <c r="G2170" s="176"/>
      <c r="H2170" s="74">
        <f t="shared" si="70"/>
        <v>0</v>
      </c>
      <c r="I2170" s="74">
        <f t="shared" si="71"/>
        <v>0</v>
      </c>
      <c r="J2170" s="74">
        <f t="shared" si="71"/>
        <v>0</v>
      </c>
    </row>
    <row r="2171" spans="1:10">
      <c r="A2171" s="183"/>
      <c r="B2171" s="184"/>
      <c r="C2171" s="185"/>
      <c r="D2171" s="21"/>
      <c r="E2171" s="71" t="str">
        <f>IF(D2171&gt;0,IF((LEFT(D2171,2)=LEFT(Data!C$4,2)),"Intra","Inter"),"")</f>
        <v/>
      </c>
      <c r="F2171" s="23"/>
      <c r="G2171" s="176"/>
      <c r="H2171" s="74">
        <f t="shared" si="70"/>
        <v>0</v>
      </c>
      <c r="I2171" s="74">
        <f t="shared" si="71"/>
        <v>0</v>
      </c>
      <c r="J2171" s="74">
        <f t="shared" si="71"/>
        <v>0</v>
      </c>
    </row>
    <row r="2172" spans="1:10">
      <c r="A2172" s="183"/>
      <c r="B2172" s="184"/>
      <c r="C2172" s="185"/>
      <c r="D2172" s="21"/>
      <c r="E2172" s="71" t="str">
        <f>IF(D2172&gt;0,IF((LEFT(D2172,2)=LEFT(Data!C$4,2)),"Intra","Inter"),"")</f>
        <v/>
      </c>
      <c r="F2172" s="23"/>
      <c r="G2172" s="176"/>
      <c r="H2172" s="74">
        <f t="shared" si="70"/>
        <v>0</v>
      </c>
      <c r="I2172" s="74">
        <f t="shared" si="71"/>
        <v>0</v>
      </c>
      <c r="J2172" s="74">
        <f t="shared" si="71"/>
        <v>0</v>
      </c>
    </row>
    <row r="2173" spans="1:10">
      <c r="A2173" s="183"/>
      <c r="B2173" s="184"/>
      <c r="C2173" s="185"/>
      <c r="D2173" s="21"/>
      <c r="E2173" s="71" t="str">
        <f>IF(D2173&gt;0,IF((LEFT(D2173,2)=LEFT(Data!C$4,2)),"Intra","Inter"),"")</f>
        <v/>
      </c>
      <c r="F2173" s="23"/>
      <c r="G2173" s="176"/>
      <c r="H2173" s="74">
        <f t="shared" si="70"/>
        <v>0</v>
      </c>
      <c r="I2173" s="74">
        <f t="shared" si="71"/>
        <v>0</v>
      </c>
      <c r="J2173" s="74">
        <f t="shared" si="71"/>
        <v>0</v>
      </c>
    </row>
    <row r="2174" spans="1:10">
      <c r="A2174" s="183"/>
      <c r="B2174" s="184"/>
      <c r="C2174" s="185"/>
      <c r="D2174" s="21"/>
      <c r="E2174" s="71" t="str">
        <f>IF(D2174&gt;0,IF((LEFT(D2174,2)=LEFT(Data!C$4,2)),"Intra","Inter"),"")</f>
        <v/>
      </c>
      <c r="F2174" s="23"/>
      <c r="G2174" s="176"/>
      <c r="H2174" s="74">
        <f t="shared" si="70"/>
        <v>0</v>
      </c>
      <c r="I2174" s="74">
        <f t="shared" si="71"/>
        <v>0</v>
      </c>
      <c r="J2174" s="74">
        <f t="shared" si="71"/>
        <v>0</v>
      </c>
    </row>
    <row r="2175" spans="1:10">
      <c r="A2175" s="183"/>
      <c r="B2175" s="184"/>
      <c r="C2175" s="185"/>
      <c r="D2175" s="21"/>
      <c r="E2175" s="71" t="str">
        <f>IF(D2175&gt;0,IF((LEFT(D2175,2)=LEFT(Data!C$4,2)),"Intra","Inter"),"")</f>
        <v/>
      </c>
      <c r="F2175" s="23"/>
      <c r="G2175" s="176"/>
      <c r="H2175" s="74">
        <f t="shared" si="70"/>
        <v>0</v>
      </c>
      <c r="I2175" s="74">
        <f t="shared" si="71"/>
        <v>0</v>
      </c>
      <c r="J2175" s="74">
        <f t="shared" si="71"/>
        <v>0</v>
      </c>
    </row>
    <row r="2176" spans="1:10">
      <c r="A2176" s="183"/>
      <c r="B2176" s="184"/>
      <c r="C2176" s="185"/>
      <c r="D2176" s="21"/>
      <c r="E2176" s="71" t="str">
        <f>IF(D2176&gt;0,IF((LEFT(D2176,2)=LEFT(Data!C$4,2)),"Intra","Inter"),"")</f>
        <v/>
      </c>
      <c r="F2176" s="23"/>
      <c r="G2176" s="176"/>
      <c r="H2176" s="74">
        <f t="shared" si="70"/>
        <v>0</v>
      </c>
      <c r="I2176" s="74">
        <f t="shared" si="71"/>
        <v>0</v>
      </c>
      <c r="J2176" s="74">
        <f t="shared" si="71"/>
        <v>0</v>
      </c>
    </row>
    <row r="2177" spans="1:10">
      <c r="A2177" s="183"/>
      <c r="B2177" s="184"/>
      <c r="C2177" s="185"/>
      <c r="D2177" s="21"/>
      <c r="E2177" s="71" t="str">
        <f>IF(D2177&gt;0,IF((LEFT(D2177,2)=LEFT(Data!C$4,2)),"Intra","Inter"),"")</f>
        <v/>
      </c>
      <c r="F2177" s="23"/>
      <c r="G2177" s="176"/>
      <c r="H2177" s="74">
        <f t="shared" si="70"/>
        <v>0</v>
      </c>
      <c r="I2177" s="74">
        <f t="shared" si="71"/>
        <v>0</v>
      </c>
      <c r="J2177" s="74">
        <f t="shared" si="71"/>
        <v>0</v>
      </c>
    </row>
    <row r="2178" spans="1:10">
      <c r="A2178" s="183"/>
      <c r="B2178" s="184"/>
      <c r="C2178" s="185"/>
      <c r="D2178" s="21"/>
      <c r="E2178" s="71" t="str">
        <f>IF(D2178&gt;0,IF((LEFT(D2178,2)=LEFT(Data!C$4,2)),"Intra","Inter"),"")</f>
        <v/>
      </c>
      <c r="F2178" s="23"/>
      <c r="G2178" s="176"/>
      <c r="H2178" s="74">
        <f t="shared" si="70"/>
        <v>0</v>
      </c>
      <c r="I2178" s="74">
        <f t="shared" si="71"/>
        <v>0</v>
      </c>
      <c r="J2178" s="74">
        <f t="shared" si="71"/>
        <v>0</v>
      </c>
    </row>
    <row r="2179" spans="1:10">
      <c r="A2179" s="183"/>
      <c r="B2179" s="184"/>
      <c r="C2179" s="185"/>
      <c r="D2179" s="21"/>
      <c r="E2179" s="71" t="str">
        <f>IF(D2179&gt;0,IF((LEFT(D2179,2)=LEFT(Data!C$4,2)),"Intra","Inter"),"")</f>
        <v/>
      </c>
      <c r="F2179" s="23"/>
      <c r="G2179" s="176"/>
      <c r="H2179" s="74">
        <f t="shared" si="70"/>
        <v>0</v>
      </c>
      <c r="I2179" s="74">
        <f t="shared" si="71"/>
        <v>0</v>
      </c>
      <c r="J2179" s="74">
        <f t="shared" si="71"/>
        <v>0</v>
      </c>
    </row>
    <row r="2180" spans="1:10">
      <c r="A2180" s="183"/>
      <c r="B2180" s="184"/>
      <c r="C2180" s="185"/>
      <c r="D2180" s="21"/>
      <c r="E2180" s="71" t="str">
        <f>IF(D2180&gt;0,IF((LEFT(D2180,2)=LEFT(Data!C$4,2)),"Intra","Inter"),"")</f>
        <v/>
      </c>
      <c r="F2180" s="23"/>
      <c r="G2180" s="176"/>
      <c r="H2180" s="74">
        <f t="shared" si="70"/>
        <v>0</v>
      </c>
      <c r="I2180" s="74">
        <f t="shared" si="71"/>
        <v>0</v>
      </c>
      <c r="J2180" s="74">
        <f t="shared" si="71"/>
        <v>0</v>
      </c>
    </row>
    <row r="2181" spans="1:10">
      <c r="A2181" s="183"/>
      <c r="B2181" s="184"/>
      <c r="C2181" s="185"/>
      <c r="D2181" s="21"/>
      <c r="E2181" s="71" t="str">
        <f>IF(D2181&gt;0,IF((LEFT(D2181,2)=LEFT(Data!C$4,2)),"Intra","Inter"),"")</f>
        <v/>
      </c>
      <c r="F2181" s="23"/>
      <c r="G2181" s="176"/>
      <c r="H2181" s="74">
        <f t="shared" si="70"/>
        <v>0</v>
      </c>
      <c r="I2181" s="74">
        <f t="shared" si="71"/>
        <v>0</v>
      </c>
      <c r="J2181" s="74">
        <f t="shared" si="71"/>
        <v>0</v>
      </c>
    </row>
    <row r="2182" spans="1:10">
      <c r="A2182" s="183"/>
      <c r="B2182" s="184"/>
      <c r="C2182" s="185"/>
      <c r="D2182" s="21"/>
      <c r="E2182" s="71" t="str">
        <f>IF(D2182&gt;0,IF((LEFT(D2182,2)=LEFT(Data!C$4,2)),"Intra","Inter"),"")</f>
        <v/>
      </c>
      <c r="F2182" s="23"/>
      <c r="G2182" s="176"/>
      <c r="H2182" s="74">
        <f t="shared" si="70"/>
        <v>0</v>
      </c>
      <c r="I2182" s="74">
        <f t="shared" si="71"/>
        <v>0</v>
      </c>
      <c r="J2182" s="74">
        <f t="shared" si="71"/>
        <v>0</v>
      </c>
    </row>
    <row r="2183" spans="1:10">
      <c r="A2183" s="183"/>
      <c r="B2183" s="184"/>
      <c r="C2183" s="185"/>
      <c r="D2183" s="21"/>
      <c r="E2183" s="71" t="str">
        <f>IF(D2183&gt;0,IF((LEFT(D2183,2)=LEFT(Data!C$4,2)),"Intra","Inter"),"")</f>
        <v/>
      </c>
      <c r="F2183" s="23"/>
      <c r="G2183" s="176"/>
      <c r="H2183" s="74">
        <f t="shared" si="70"/>
        <v>0</v>
      </c>
      <c r="I2183" s="74">
        <f t="shared" si="71"/>
        <v>0</v>
      </c>
      <c r="J2183" s="74">
        <f t="shared" si="71"/>
        <v>0</v>
      </c>
    </row>
    <row r="2184" spans="1:10">
      <c r="A2184" s="183"/>
      <c r="B2184" s="184"/>
      <c r="C2184" s="185"/>
      <c r="D2184" s="21"/>
      <c r="E2184" s="71" t="str">
        <f>IF(D2184&gt;0,IF((LEFT(D2184,2)=LEFT(Data!C$4,2)),"Intra","Inter"),"")</f>
        <v/>
      </c>
      <c r="F2184" s="23"/>
      <c r="G2184" s="176"/>
      <c r="H2184" s="74">
        <f t="shared" si="70"/>
        <v>0</v>
      </c>
      <c r="I2184" s="74">
        <f t="shared" si="71"/>
        <v>0</v>
      </c>
      <c r="J2184" s="74">
        <f t="shared" si="71"/>
        <v>0</v>
      </c>
    </row>
    <row r="2185" spans="1:10">
      <c r="A2185" s="183"/>
      <c r="B2185" s="184"/>
      <c r="C2185" s="185"/>
      <c r="D2185" s="21"/>
      <c r="E2185" s="71" t="str">
        <f>IF(D2185&gt;0,IF((LEFT(D2185,2)=LEFT(Data!C$4,2)),"Intra","Inter"),"")</f>
        <v/>
      </c>
      <c r="F2185" s="23"/>
      <c r="G2185" s="176"/>
      <c r="H2185" s="74">
        <f t="shared" ref="H2185:H2248" si="72">IF($E2185="inter",IF($F2185&lt;&gt;"Exempt",IF($F2185&lt;&gt;"Non GST",($G2185*($F2185)),(0)),(0)),(0))</f>
        <v>0</v>
      </c>
      <c r="I2185" s="74">
        <f t="shared" si="71"/>
        <v>0</v>
      </c>
      <c r="J2185" s="74">
        <f t="shared" si="71"/>
        <v>0</v>
      </c>
    </row>
    <row r="2186" spans="1:10">
      <c r="A2186" s="183"/>
      <c r="B2186" s="184"/>
      <c r="C2186" s="185"/>
      <c r="D2186" s="21"/>
      <c r="E2186" s="71" t="str">
        <f>IF(D2186&gt;0,IF((LEFT(D2186,2)=LEFT(Data!C$4,2)),"Intra","Inter"),"")</f>
        <v/>
      </c>
      <c r="F2186" s="23"/>
      <c r="G2186" s="176"/>
      <c r="H2186" s="74">
        <f t="shared" si="72"/>
        <v>0</v>
      </c>
      <c r="I2186" s="74">
        <f t="shared" si="71"/>
        <v>0</v>
      </c>
      <c r="J2186" s="74">
        <f t="shared" si="71"/>
        <v>0</v>
      </c>
    </row>
    <row r="2187" spans="1:10">
      <c r="A2187" s="183"/>
      <c r="B2187" s="184"/>
      <c r="C2187" s="185"/>
      <c r="D2187" s="21"/>
      <c r="E2187" s="71" t="str">
        <f>IF(D2187&gt;0,IF((LEFT(D2187,2)=LEFT(Data!C$4,2)),"Intra","Inter"),"")</f>
        <v/>
      </c>
      <c r="F2187" s="23"/>
      <c r="G2187" s="176"/>
      <c r="H2187" s="74">
        <f t="shared" si="72"/>
        <v>0</v>
      </c>
      <c r="I2187" s="74">
        <f t="shared" si="71"/>
        <v>0</v>
      </c>
      <c r="J2187" s="74">
        <f t="shared" si="71"/>
        <v>0</v>
      </c>
    </row>
    <row r="2188" spans="1:10">
      <c r="A2188" s="183"/>
      <c r="B2188" s="184"/>
      <c r="C2188" s="185"/>
      <c r="D2188" s="21"/>
      <c r="E2188" s="71" t="str">
        <f>IF(D2188&gt;0,IF((LEFT(D2188,2)=LEFT(Data!C$4,2)),"Intra","Inter"),"")</f>
        <v/>
      </c>
      <c r="F2188" s="23"/>
      <c r="G2188" s="176"/>
      <c r="H2188" s="74">
        <f t="shared" si="72"/>
        <v>0</v>
      </c>
      <c r="I2188" s="74">
        <f t="shared" si="71"/>
        <v>0</v>
      </c>
      <c r="J2188" s="74">
        <f t="shared" si="71"/>
        <v>0</v>
      </c>
    </row>
    <row r="2189" spans="1:10">
      <c r="A2189" s="183"/>
      <c r="B2189" s="184"/>
      <c r="C2189" s="185"/>
      <c r="D2189" s="21"/>
      <c r="E2189" s="71" t="str">
        <f>IF(D2189&gt;0,IF((LEFT(D2189,2)=LEFT(Data!C$4,2)),"Intra","Inter"),"")</f>
        <v/>
      </c>
      <c r="F2189" s="23"/>
      <c r="G2189" s="176"/>
      <c r="H2189" s="74">
        <f t="shared" si="72"/>
        <v>0</v>
      </c>
      <c r="I2189" s="74">
        <f t="shared" si="71"/>
        <v>0</v>
      </c>
      <c r="J2189" s="74">
        <f t="shared" si="71"/>
        <v>0</v>
      </c>
    </row>
    <row r="2190" spans="1:10">
      <c r="A2190" s="183"/>
      <c r="B2190" s="184"/>
      <c r="C2190" s="185"/>
      <c r="D2190" s="21"/>
      <c r="E2190" s="71" t="str">
        <f>IF(D2190&gt;0,IF((LEFT(D2190,2)=LEFT(Data!C$4,2)),"Intra","Inter"),"")</f>
        <v/>
      </c>
      <c r="F2190" s="23"/>
      <c r="G2190" s="176"/>
      <c r="H2190" s="74">
        <f t="shared" si="72"/>
        <v>0</v>
      </c>
      <c r="I2190" s="74">
        <f t="shared" si="71"/>
        <v>0</v>
      </c>
      <c r="J2190" s="74">
        <f t="shared" si="71"/>
        <v>0</v>
      </c>
    </row>
    <row r="2191" spans="1:10">
      <c r="A2191" s="183"/>
      <c r="B2191" s="184"/>
      <c r="C2191" s="185"/>
      <c r="D2191" s="21"/>
      <c r="E2191" s="71" t="str">
        <f>IF(D2191&gt;0,IF((LEFT(D2191,2)=LEFT(Data!C$4,2)),"Intra","Inter"),"")</f>
        <v/>
      </c>
      <c r="F2191" s="23"/>
      <c r="G2191" s="176"/>
      <c r="H2191" s="74">
        <f t="shared" si="72"/>
        <v>0</v>
      </c>
      <c r="I2191" s="74">
        <f t="shared" si="71"/>
        <v>0</v>
      </c>
      <c r="J2191" s="74">
        <f t="shared" si="71"/>
        <v>0</v>
      </c>
    </row>
    <row r="2192" spans="1:10">
      <c r="A2192" s="183"/>
      <c r="B2192" s="184"/>
      <c r="C2192" s="185"/>
      <c r="D2192" s="21"/>
      <c r="E2192" s="71" t="str">
        <f>IF(D2192&gt;0,IF((LEFT(D2192,2)=LEFT(Data!C$4,2)),"Intra","Inter"),"")</f>
        <v/>
      </c>
      <c r="F2192" s="23"/>
      <c r="G2192" s="176"/>
      <c r="H2192" s="74">
        <f t="shared" si="72"/>
        <v>0</v>
      </c>
      <c r="I2192" s="74">
        <f t="shared" si="71"/>
        <v>0</v>
      </c>
      <c r="J2192" s="74">
        <f t="shared" si="71"/>
        <v>0</v>
      </c>
    </row>
    <row r="2193" spans="1:10">
      <c r="A2193" s="183"/>
      <c r="B2193" s="184"/>
      <c r="C2193" s="185"/>
      <c r="D2193" s="21"/>
      <c r="E2193" s="71" t="str">
        <f>IF(D2193&gt;0,IF((LEFT(D2193,2)=LEFT(Data!C$4,2)),"Intra","Inter"),"")</f>
        <v/>
      </c>
      <c r="F2193" s="23"/>
      <c r="G2193" s="176"/>
      <c r="H2193" s="74">
        <f t="shared" si="72"/>
        <v>0</v>
      </c>
      <c r="I2193" s="74">
        <f t="shared" si="71"/>
        <v>0</v>
      </c>
      <c r="J2193" s="74">
        <f t="shared" si="71"/>
        <v>0</v>
      </c>
    </row>
    <row r="2194" spans="1:10">
      <c r="A2194" s="183"/>
      <c r="B2194" s="184"/>
      <c r="C2194" s="185"/>
      <c r="D2194" s="21"/>
      <c r="E2194" s="71" t="str">
        <f>IF(D2194&gt;0,IF((LEFT(D2194,2)=LEFT(Data!C$4,2)),"Intra","Inter"),"")</f>
        <v/>
      </c>
      <c r="F2194" s="23"/>
      <c r="G2194" s="176"/>
      <c r="H2194" s="74">
        <f t="shared" si="72"/>
        <v>0</v>
      </c>
      <c r="I2194" s="74">
        <f t="shared" si="71"/>
        <v>0</v>
      </c>
      <c r="J2194" s="74">
        <f t="shared" si="71"/>
        <v>0</v>
      </c>
    </row>
    <row r="2195" spans="1:10">
      <c r="A2195" s="183"/>
      <c r="B2195" s="184"/>
      <c r="C2195" s="185"/>
      <c r="D2195" s="21"/>
      <c r="E2195" s="71" t="str">
        <f>IF(D2195&gt;0,IF((LEFT(D2195,2)=LEFT(Data!C$4,2)),"Intra","Inter"),"")</f>
        <v/>
      </c>
      <c r="F2195" s="23"/>
      <c r="G2195" s="176"/>
      <c r="H2195" s="74">
        <f t="shared" si="72"/>
        <v>0</v>
      </c>
      <c r="I2195" s="74">
        <f t="shared" si="71"/>
        <v>0</v>
      </c>
      <c r="J2195" s="74">
        <f t="shared" si="71"/>
        <v>0</v>
      </c>
    </row>
    <row r="2196" spans="1:10">
      <c r="A2196" s="183"/>
      <c r="B2196" s="184"/>
      <c r="C2196" s="185"/>
      <c r="D2196" s="21"/>
      <c r="E2196" s="71" t="str">
        <f>IF(D2196&gt;0,IF((LEFT(D2196,2)=LEFT(Data!C$4,2)),"Intra","Inter"),"")</f>
        <v/>
      </c>
      <c r="F2196" s="23"/>
      <c r="G2196" s="176"/>
      <c r="H2196" s="74">
        <f t="shared" si="72"/>
        <v>0</v>
      </c>
      <c r="I2196" s="74">
        <f t="shared" si="71"/>
        <v>0</v>
      </c>
      <c r="J2196" s="74">
        <f t="shared" si="71"/>
        <v>0</v>
      </c>
    </row>
    <row r="2197" spans="1:10">
      <c r="A2197" s="183"/>
      <c r="B2197" s="184"/>
      <c r="C2197" s="185"/>
      <c r="D2197" s="21"/>
      <c r="E2197" s="71" t="str">
        <f>IF(D2197&gt;0,IF((LEFT(D2197,2)=LEFT(Data!C$4,2)),"Intra","Inter"),"")</f>
        <v/>
      </c>
      <c r="F2197" s="23"/>
      <c r="G2197" s="176"/>
      <c r="H2197" s="74">
        <f t="shared" si="72"/>
        <v>0</v>
      </c>
      <c r="I2197" s="74">
        <f t="shared" si="71"/>
        <v>0</v>
      </c>
      <c r="J2197" s="74">
        <f t="shared" si="71"/>
        <v>0</v>
      </c>
    </row>
    <row r="2198" spans="1:10">
      <c r="A2198" s="183"/>
      <c r="B2198" s="184"/>
      <c r="C2198" s="185"/>
      <c r="D2198" s="21"/>
      <c r="E2198" s="71" t="str">
        <f>IF(D2198&gt;0,IF((LEFT(D2198,2)=LEFT(Data!C$4,2)),"Intra","Inter"),"")</f>
        <v/>
      </c>
      <c r="F2198" s="23"/>
      <c r="G2198" s="176"/>
      <c r="H2198" s="74">
        <f t="shared" si="72"/>
        <v>0</v>
      </c>
      <c r="I2198" s="74">
        <f t="shared" si="71"/>
        <v>0</v>
      </c>
      <c r="J2198" s="74">
        <f t="shared" si="71"/>
        <v>0</v>
      </c>
    </row>
    <row r="2199" spans="1:10">
      <c r="A2199" s="183"/>
      <c r="B2199" s="184"/>
      <c r="C2199" s="185"/>
      <c r="D2199" s="21"/>
      <c r="E2199" s="71" t="str">
        <f>IF(D2199&gt;0,IF((LEFT(D2199,2)=LEFT(Data!C$4,2)),"Intra","Inter"),"")</f>
        <v/>
      </c>
      <c r="F2199" s="23"/>
      <c r="G2199" s="176"/>
      <c r="H2199" s="74">
        <f t="shared" si="72"/>
        <v>0</v>
      </c>
      <c r="I2199" s="74">
        <f t="shared" si="71"/>
        <v>0</v>
      </c>
      <c r="J2199" s="74">
        <f t="shared" si="71"/>
        <v>0</v>
      </c>
    </row>
    <row r="2200" spans="1:10">
      <c r="A2200" s="183"/>
      <c r="B2200" s="184"/>
      <c r="C2200" s="185"/>
      <c r="D2200" s="21"/>
      <c r="E2200" s="71" t="str">
        <f>IF(D2200&gt;0,IF((LEFT(D2200,2)=LEFT(Data!C$4,2)),"Intra","Inter"),"")</f>
        <v/>
      </c>
      <c r="F2200" s="23"/>
      <c r="G2200" s="176"/>
      <c r="H2200" s="74">
        <f t="shared" si="72"/>
        <v>0</v>
      </c>
      <c r="I2200" s="74">
        <f t="shared" si="71"/>
        <v>0</v>
      </c>
      <c r="J2200" s="74">
        <f t="shared" si="71"/>
        <v>0</v>
      </c>
    </row>
    <row r="2201" spans="1:10">
      <c r="A2201" s="183"/>
      <c r="B2201" s="184"/>
      <c r="C2201" s="185"/>
      <c r="D2201" s="21"/>
      <c r="E2201" s="71" t="str">
        <f>IF(D2201&gt;0,IF((LEFT(D2201,2)=LEFT(Data!C$4,2)),"Intra","Inter"),"")</f>
        <v/>
      </c>
      <c r="F2201" s="23"/>
      <c r="G2201" s="176"/>
      <c r="H2201" s="74">
        <f t="shared" si="72"/>
        <v>0</v>
      </c>
      <c r="I2201" s="74">
        <f t="shared" si="71"/>
        <v>0</v>
      </c>
      <c r="J2201" s="74">
        <f t="shared" si="71"/>
        <v>0</v>
      </c>
    </row>
    <row r="2202" spans="1:10">
      <c r="A2202" s="183"/>
      <c r="B2202" s="184"/>
      <c r="C2202" s="185"/>
      <c r="D2202" s="21"/>
      <c r="E2202" s="71" t="str">
        <f>IF(D2202&gt;0,IF((LEFT(D2202,2)=LEFT(Data!C$4,2)),"Intra","Inter"),"")</f>
        <v/>
      </c>
      <c r="F2202" s="23"/>
      <c r="G2202" s="176"/>
      <c r="H2202" s="74">
        <f t="shared" si="72"/>
        <v>0</v>
      </c>
      <c r="I2202" s="74">
        <f t="shared" si="71"/>
        <v>0</v>
      </c>
      <c r="J2202" s="74">
        <f t="shared" si="71"/>
        <v>0</v>
      </c>
    </row>
    <row r="2203" spans="1:10">
      <c r="A2203" s="183"/>
      <c r="B2203" s="184"/>
      <c r="C2203" s="185"/>
      <c r="D2203" s="21"/>
      <c r="E2203" s="71" t="str">
        <f>IF(D2203&gt;0,IF((LEFT(D2203,2)=LEFT(Data!C$4,2)),"Intra","Inter"),"")</f>
        <v/>
      </c>
      <c r="F2203" s="23"/>
      <c r="G2203" s="176"/>
      <c r="H2203" s="74">
        <f t="shared" si="72"/>
        <v>0</v>
      </c>
      <c r="I2203" s="74">
        <f t="shared" si="71"/>
        <v>0</v>
      </c>
      <c r="J2203" s="74">
        <f t="shared" si="71"/>
        <v>0</v>
      </c>
    </row>
    <row r="2204" spans="1:10">
      <c r="A2204" s="183"/>
      <c r="B2204" s="184"/>
      <c r="C2204" s="185"/>
      <c r="D2204" s="21"/>
      <c r="E2204" s="71" t="str">
        <f>IF(D2204&gt;0,IF((LEFT(D2204,2)=LEFT(Data!C$4,2)),"Intra","Inter"),"")</f>
        <v/>
      </c>
      <c r="F2204" s="23"/>
      <c r="G2204" s="176"/>
      <c r="H2204" s="74">
        <f t="shared" si="72"/>
        <v>0</v>
      </c>
      <c r="I2204" s="74">
        <f t="shared" si="71"/>
        <v>0</v>
      </c>
      <c r="J2204" s="74">
        <f t="shared" si="71"/>
        <v>0</v>
      </c>
    </row>
    <row r="2205" spans="1:10">
      <c r="A2205" s="183"/>
      <c r="B2205" s="184"/>
      <c r="C2205" s="185"/>
      <c r="D2205" s="21"/>
      <c r="E2205" s="71" t="str">
        <f>IF(D2205&gt;0,IF((LEFT(D2205,2)=LEFT(Data!C$4,2)),"Intra","Inter"),"")</f>
        <v/>
      </c>
      <c r="F2205" s="23"/>
      <c r="G2205" s="176"/>
      <c r="H2205" s="74">
        <f t="shared" si="72"/>
        <v>0</v>
      </c>
      <c r="I2205" s="74">
        <f t="shared" si="71"/>
        <v>0</v>
      </c>
      <c r="J2205" s="74">
        <f t="shared" si="71"/>
        <v>0</v>
      </c>
    </row>
    <row r="2206" spans="1:10">
      <c r="A2206" s="183"/>
      <c r="B2206" s="184"/>
      <c r="C2206" s="185"/>
      <c r="D2206" s="21"/>
      <c r="E2206" s="71" t="str">
        <f>IF(D2206&gt;0,IF((LEFT(D2206,2)=LEFT(Data!C$4,2)),"Intra","Inter"),"")</f>
        <v/>
      </c>
      <c r="F2206" s="23"/>
      <c r="G2206" s="176"/>
      <c r="H2206" s="74">
        <f t="shared" si="72"/>
        <v>0</v>
      </c>
      <c r="I2206" s="74">
        <f t="shared" si="71"/>
        <v>0</v>
      </c>
      <c r="J2206" s="74">
        <f t="shared" si="71"/>
        <v>0</v>
      </c>
    </row>
    <row r="2207" spans="1:10">
      <c r="A2207" s="183"/>
      <c r="B2207" s="184"/>
      <c r="C2207" s="185"/>
      <c r="D2207" s="21"/>
      <c r="E2207" s="71" t="str">
        <f>IF(D2207&gt;0,IF((LEFT(D2207,2)=LEFT(Data!C$4,2)),"Intra","Inter"),"")</f>
        <v/>
      </c>
      <c r="F2207" s="23"/>
      <c r="G2207" s="176"/>
      <c r="H2207" s="74">
        <f t="shared" si="72"/>
        <v>0</v>
      </c>
      <c r="I2207" s="74">
        <f t="shared" si="71"/>
        <v>0</v>
      </c>
      <c r="J2207" s="74">
        <f t="shared" si="71"/>
        <v>0</v>
      </c>
    </row>
    <row r="2208" spans="1:10">
      <c r="A2208" s="183"/>
      <c r="B2208" s="184"/>
      <c r="C2208" s="185"/>
      <c r="D2208" s="21"/>
      <c r="E2208" s="71" t="str">
        <f>IF(D2208&gt;0,IF((LEFT(D2208,2)=LEFT(Data!C$4,2)),"Intra","Inter"),"")</f>
        <v/>
      </c>
      <c r="F2208" s="23"/>
      <c r="G2208" s="176"/>
      <c r="H2208" s="74">
        <f t="shared" si="72"/>
        <v>0</v>
      </c>
      <c r="I2208" s="74">
        <f t="shared" si="71"/>
        <v>0</v>
      </c>
      <c r="J2208" s="74">
        <f t="shared" si="71"/>
        <v>0</v>
      </c>
    </row>
    <row r="2209" spans="1:10">
      <c r="A2209" s="183"/>
      <c r="B2209" s="184"/>
      <c r="C2209" s="185"/>
      <c r="D2209" s="21"/>
      <c r="E2209" s="71" t="str">
        <f>IF(D2209&gt;0,IF((LEFT(D2209,2)=LEFT(Data!C$4,2)),"Intra","Inter"),"")</f>
        <v/>
      </c>
      <c r="F2209" s="23"/>
      <c r="G2209" s="176"/>
      <c r="H2209" s="74">
        <f t="shared" si="72"/>
        <v>0</v>
      </c>
      <c r="I2209" s="74">
        <f t="shared" si="71"/>
        <v>0</v>
      </c>
      <c r="J2209" s="74">
        <f t="shared" si="71"/>
        <v>0</v>
      </c>
    </row>
    <row r="2210" spans="1:10">
      <c r="A2210" s="183"/>
      <c r="B2210" s="184"/>
      <c r="C2210" s="185"/>
      <c r="D2210" s="21"/>
      <c r="E2210" s="71" t="str">
        <f>IF(D2210&gt;0,IF((LEFT(D2210,2)=LEFT(Data!C$4,2)),"Intra","Inter"),"")</f>
        <v/>
      </c>
      <c r="F2210" s="23"/>
      <c r="G2210" s="176"/>
      <c r="H2210" s="74">
        <f t="shared" si="72"/>
        <v>0</v>
      </c>
      <c r="I2210" s="74">
        <f t="shared" si="71"/>
        <v>0</v>
      </c>
      <c r="J2210" s="74">
        <f t="shared" si="71"/>
        <v>0</v>
      </c>
    </row>
    <row r="2211" spans="1:10">
      <c r="A2211" s="183"/>
      <c r="B2211" s="184"/>
      <c r="C2211" s="185"/>
      <c r="D2211" s="21"/>
      <c r="E2211" s="71" t="str">
        <f>IF(D2211&gt;0,IF((LEFT(D2211,2)=LEFT(Data!C$4,2)),"Intra","Inter"),"")</f>
        <v/>
      </c>
      <c r="F2211" s="23"/>
      <c r="G2211" s="176"/>
      <c r="H2211" s="74">
        <f t="shared" si="72"/>
        <v>0</v>
      </c>
      <c r="I2211" s="74">
        <f t="shared" si="71"/>
        <v>0</v>
      </c>
      <c r="J2211" s="74">
        <f t="shared" si="71"/>
        <v>0</v>
      </c>
    </row>
    <row r="2212" spans="1:10">
      <c r="A2212" s="183"/>
      <c r="B2212" s="184"/>
      <c r="C2212" s="185"/>
      <c r="D2212" s="21"/>
      <c r="E2212" s="71" t="str">
        <f>IF(D2212&gt;0,IF((LEFT(D2212,2)=LEFT(Data!C$4,2)),"Intra","Inter"),"")</f>
        <v/>
      </c>
      <c r="F2212" s="23"/>
      <c r="G2212" s="176"/>
      <c r="H2212" s="74">
        <f t="shared" si="72"/>
        <v>0</v>
      </c>
      <c r="I2212" s="74">
        <f t="shared" si="71"/>
        <v>0</v>
      </c>
      <c r="J2212" s="74">
        <f t="shared" si="71"/>
        <v>0</v>
      </c>
    </row>
    <row r="2213" spans="1:10">
      <c r="A2213" s="183"/>
      <c r="B2213" s="184"/>
      <c r="C2213" s="185"/>
      <c r="D2213" s="21"/>
      <c r="E2213" s="71" t="str">
        <f>IF(D2213&gt;0,IF((LEFT(D2213,2)=LEFT(Data!C$4,2)),"Intra","Inter"),"")</f>
        <v/>
      </c>
      <c r="F2213" s="23"/>
      <c r="G2213" s="176"/>
      <c r="H2213" s="74">
        <f t="shared" si="72"/>
        <v>0</v>
      </c>
      <c r="I2213" s="74">
        <f t="shared" si="71"/>
        <v>0</v>
      </c>
      <c r="J2213" s="74">
        <f t="shared" si="71"/>
        <v>0</v>
      </c>
    </row>
    <row r="2214" spans="1:10">
      <c r="A2214" s="183"/>
      <c r="B2214" s="184"/>
      <c r="C2214" s="185"/>
      <c r="D2214" s="21"/>
      <c r="E2214" s="71" t="str">
        <f>IF(D2214&gt;0,IF((LEFT(D2214,2)=LEFT(Data!C$4,2)),"Intra","Inter"),"")</f>
        <v/>
      </c>
      <c r="F2214" s="23"/>
      <c r="G2214" s="176"/>
      <c r="H2214" s="74">
        <f t="shared" si="72"/>
        <v>0</v>
      </c>
      <c r="I2214" s="74">
        <f t="shared" si="71"/>
        <v>0</v>
      </c>
      <c r="J2214" s="74">
        <f t="shared" si="71"/>
        <v>0</v>
      </c>
    </row>
    <row r="2215" spans="1:10">
      <c r="A2215" s="183"/>
      <c r="B2215" s="184"/>
      <c r="C2215" s="185"/>
      <c r="D2215" s="21"/>
      <c r="E2215" s="71" t="str">
        <f>IF(D2215&gt;0,IF((LEFT(D2215,2)=LEFT(Data!C$4,2)),"Intra","Inter"),"")</f>
        <v/>
      </c>
      <c r="F2215" s="23"/>
      <c r="G2215" s="176"/>
      <c r="H2215" s="74">
        <f t="shared" si="72"/>
        <v>0</v>
      </c>
      <c r="I2215" s="74">
        <f t="shared" si="71"/>
        <v>0</v>
      </c>
      <c r="J2215" s="74">
        <f t="shared" si="71"/>
        <v>0</v>
      </c>
    </row>
    <row r="2216" spans="1:10">
      <c r="A2216" s="183"/>
      <c r="B2216" s="184"/>
      <c r="C2216" s="185"/>
      <c r="D2216" s="21"/>
      <c r="E2216" s="71" t="str">
        <f>IF(D2216&gt;0,IF((LEFT(D2216,2)=LEFT(Data!C$4,2)),"Intra","Inter"),"")</f>
        <v/>
      </c>
      <c r="F2216" s="23"/>
      <c r="G2216" s="176"/>
      <c r="H2216" s="74">
        <f t="shared" si="72"/>
        <v>0</v>
      </c>
      <c r="I2216" s="74">
        <f t="shared" si="71"/>
        <v>0</v>
      </c>
      <c r="J2216" s="74">
        <f t="shared" si="71"/>
        <v>0</v>
      </c>
    </row>
    <row r="2217" spans="1:10">
      <c r="A2217" s="183"/>
      <c r="B2217" s="184"/>
      <c r="C2217" s="185"/>
      <c r="D2217" s="21"/>
      <c r="E2217" s="71" t="str">
        <f>IF(D2217&gt;0,IF((LEFT(D2217,2)=LEFT(Data!C$4,2)),"Intra","Inter"),"")</f>
        <v/>
      </c>
      <c r="F2217" s="23"/>
      <c r="G2217" s="176"/>
      <c r="H2217" s="74">
        <f t="shared" si="72"/>
        <v>0</v>
      </c>
      <c r="I2217" s="74">
        <f t="shared" si="71"/>
        <v>0</v>
      </c>
      <c r="J2217" s="74">
        <f t="shared" si="71"/>
        <v>0</v>
      </c>
    </row>
    <row r="2218" spans="1:10">
      <c r="A2218" s="183"/>
      <c r="B2218" s="184"/>
      <c r="C2218" s="185"/>
      <c r="D2218" s="21"/>
      <c r="E2218" s="71" t="str">
        <f>IF(D2218&gt;0,IF((LEFT(D2218,2)=LEFT(Data!C$4,2)),"Intra","Inter"),"")</f>
        <v/>
      </c>
      <c r="F2218" s="23"/>
      <c r="G2218" s="176"/>
      <c r="H2218" s="74">
        <f t="shared" si="72"/>
        <v>0</v>
      </c>
      <c r="I2218" s="74">
        <f t="shared" si="71"/>
        <v>0</v>
      </c>
      <c r="J2218" s="74">
        <f t="shared" si="71"/>
        <v>0</v>
      </c>
    </row>
    <row r="2219" spans="1:10">
      <c r="A2219" s="183"/>
      <c r="B2219" s="184"/>
      <c r="C2219" s="185"/>
      <c r="D2219" s="21"/>
      <c r="E2219" s="71" t="str">
        <f>IF(D2219&gt;0,IF((LEFT(D2219,2)=LEFT(Data!C$4,2)),"Intra","Inter"),"")</f>
        <v/>
      </c>
      <c r="F2219" s="23"/>
      <c r="G2219" s="176"/>
      <c r="H2219" s="74">
        <f t="shared" si="72"/>
        <v>0</v>
      </c>
      <c r="I2219" s="74">
        <f t="shared" si="71"/>
        <v>0</v>
      </c>
      <c r="J2219" s="74">
        <f t="shared" si="71"/>
        <v>0</v>
      </c>
    </row>
    <row r="2220" spans="1:10">
      <c r="A2220" s="183"/>
      <c r="B2220" s="184"/>
      <c r="C2220" s="185"/>
      <c r="D2220" s="21"/>
      <c r="E2220" s="71" t="str">
        <f>IF(D2220&gt;0,IF((LEFT(D2220,2)=LEFT(Data!C$4,2)),"Intra","Inter"),"")</f>
        <v/>
      </c>
      <c r="F2220" s="23"/>
      <c r="G2220" s="176"/>
      <c r="H2220" s="74">
        <f t="shared" si="72"/>
        <v>0</v>
      </c>
      <c r="I2220" s="74">
        <f t="shared" si="71"/>
        <v>0</v>
      </c>
      <c r="J2220" s="74">
        <f t="shared" si="71"/>
        <v>0</v>
      </c>
    </row>
    <row r="2221" spans="1:10">
      <c r="A2221" s="183"/>
      <c r="B2221" s="184"/>
      <c r="C2221" s="185"/>
      <c r="D2221" s="21"/>
      <c r="E2221" s="71" t="str">
        <f>IF(D2221&gt;0,IF((LEFT(D2221,2)=LEFT(Data!C$4,2)),"Intra","Inter"),"")</f>
        <v/>
      </c>
      <c r="F2221" s="23"/>
      <c r="G2221" s="176"/>
      <c r="H2221" s="74">
        <f t="shared" si="72"/>
        <v>0</v>
      </c>
      <c r="I2221" s="74">
        <f t="shared" si="71"/>
        <v>0</v>
      </c>
      <c r="J2221" s="74">
        <f t="shared" si="71"/>
        <v>0</v>
      </c>
    </row>
    <row r="2222" spans="1:10">
      <c r="A2222" s="183"/>
      <c r="B2222" s="184"/>
      <c r="C2222" s="185"/>
      <c r="D2222" s="21"/>
      <c r="E2222" s="71" t="str">
        <f>IF(D2222&gt;0,IF((LEFT(D2222,2)=LEFT(Data!C$4,2)),"Intra","Inter"),"")</f>
        <v/>
      </c>
      <c r="F2222" s="23"/>
      <c r="G2222" s="176"/>
      <c r="H2222" s="74">
        <f t="shared" si="72"/>
        <v>0</v>
      </c>
      <c r="I2222" s="74">
        <f t="shared" si="71"/>
        <v>0</v>
      </c>
      <c r="J2222" s="74">
        <f t="shared" si="71"/>
        <v>0</v>
      </c>
    </row>
    <row r="2223" spans="1:10">
      <c r="A2223" s="183"/>
      <c r="B2223" s="184"/>
      <c r="C2223" s="185"/>
      <c r="D2223" s="21"/>
      <c r="E2223" s="71" t="str">
        <f>IF(D2223&gt;0,IF((LEFT(D2223,2)=LEFT(Data!C$4,2)),"Intra","Inter"),"")</f>
        <v/>
      </c>
      <c r="F2223" s="23"/>
      <c r="G2223" s="176"/>
      <c r="H2223" s="74">
        <f t="shared" si="72"/>
        <v>0</v>
      </c>
      <c r="I2223" s="74">
        <f t="shared" si="71"/>
        <v>0</v>
      </c>
      <c r="J2223" s="74">
        <f t="shared" si="71"/>
        <v>0</v>
      </c>
    </row>
    <row r="2224" spans="1:10">
      <c r="A2224" s="183"/>
      <c r="B2224" s="184"/>
      <c r="C2224" s="185"/>
      <c r="D2224" s="21"/>
      <c r="E2224" s="71" t="str">
        <f>IF(D2224&gt;0,IF((LEFT(D2224,2)=LEFT(Data!C$4,2)),"Intra","Inter"),"")</f>
        <v/>
      </c>
      <c r="F2224" s="23"/>
      <c r="G2224" s="176"/>
      <c r="H2224" s="74">
        <f t="shared" si="72"/>
        <v>0</v>
      </c>
      <c r="I2224" s="74">
        <f t="shared" si="71"/>
        <v>0</v>
      </c>
      <c r="J2224" s="74">
        <f t="shared" si="71"/>
        <v>0</v>
      </c>
    </row>
    <row r="2225" spans="1:10">
      <c r="A2225" s="183"/>
      <c r="B2225" s="184"/>
      <c r="C2225" s="185"/>
      <c r="D2225" s="21"/>
      <c r="E2225" s="71" t="str">
        <f>IF(D2225&gt;0,IF((LEFT(D2225,2)=LEFT(Data!C$4,2)),"Intra","Inter"),"")</f>
        <v/>
      </c>
      <c r="F2225" s="23"/>
      <c r="G2225" s="176"/>
      <c r="H2225" s="74">
        <f t="shared" si="72"/>
        <v>0</v>
      </c>
      <c r="I2225" s="74">
        <f t="shared" si="71"/>
        <v>0</v>
      </c>
      <c r="J2225" s="74">
        <f t="shared" si="71"/>
        <v>0</v>
      </c>
    </row>
    <row r="2226" spans="1:10">
      <c r="A2226" s="183"/>
      <c r="B2226" s="184"/>
      <c r="C2226" s="185"/>
      <c r="D2226" s="21"/>
      <c r="E2226" s="71" t="str">
        <f>IF(D2226&gt;0,IF((LEFT(D2226,2)=LEFT(Data!C$4,2)),"Intra","Inter"),"")</f>
        <v/>
      </c>
      <c r="F2226" s="23"/>
      <c r="G2226" s="176"/>
      <c r="H2226" s="74">
        <f t="shared" si="72"/>
        <v>0</v>
      </c>
      <c r="I2226" s="74">
        <f t="shared" si="71"/>
        <v>0</v>
      </c>
      <c r="J2226" s="74">
        <f t="shared" si="71"/>
        <v>0</v>
      </c>
    </row>
    <row r="2227" spans="1:10">
      <c r="A2227" s="183"/>
      <c r="B2227" s="184"/>
      <c r="C2227" s="185"/>
      <c r="D2227" s="21"/>
      <c r="E2227" s="71" t="str">
        <f>IF(D2227&gt;0,IF((LEFT(D2227,2)=LEFT(Data!C$4,2)),"Intra","Inter"),"")</f>
        <v/>
      </c>
      <c r="F2227" s="23"/>
      <c r="G2227" s="176"/>
      <c r="H2227" s="74">
        <f t="shared" si="72"/>
        <v>0</v>
      </c>
      <c r="I2227" s="74">
        <f t="shared" si="71"/>
        <v>0</v>
      </c>
      <c r="J2227" s="74">
        <f t="shared" si="71"/>
        <v>0</v>
      </c>
    </row>
    <row r="2228" spans="1:10">
      <c r="A2228" s="183"/>
      <c r="B2228" s="184"/>
      <c r="C2228" s="185"/>
      <c r="D2228" s="21"/>
      <c r="E2228" s="71" t="str">
        <f>IF(D2228&gt;0,IF((LEFT(D2228,2)=LEFT(Data!C$4,2)),"Intra","Inter"),"")</f>
        <v/>
      </c>
      <c r="F2228" s="23"/>
      <c r="G2228" s="176"/>
      <c r="H2228" s="74">
        <f t="shared" si="72"/>
        <v>0</v>
      </c>
      <c r="I2228" s="74">
        <f t="shared" ref="I2228:J2291" si="73">IF($E2228="intra",IF($F2228&lt;&gt;"Exempt",IF($F2228&lt;&gt;"Non GST",($G2228*($F2228/2)),(0)),(0)),(0))</f>
        <v>0</v>
      </c>
      <c r="J2228" s="74">
        <f t="shared" si="73"/>
        <v>0</v>
      </c>
    </row>
    <row r="2229" spans="1:10">
      <c r="A2229" s="183"/>
      <c r="B2229" s="184"/>
      <c r="C2229" s="185"/>
      <c r="D2229" s="21"/>
      <c r="E2229" s="71" t="str">
        <f>IF(D2229&gt;0,IF((LEFT(D2229,2)=LEFT(Data!C$4,2)),"Intra","Inter"),"")</f>
        <v/>
      </c>
      <c r="F2229" s="23"/>
      <c r="G2229" s="176"/>
      <c r="H2229" s="74">
        <f t="shared" si="72"/>
        <v>0</v>
      </c>
      <c r="I2229" s="74">
        <f t="shared" si="73"/>
        <v>0</v>
      </c>
      <c r="J2229" s="74">
        <f t="shared" si="73"/>
        <v>0</v>
      </c>
    </row>
    <row r="2230" spans="1:10">
      <c r="A2230" s="183"/>
      <c r="B2230" s="184"/>
      <c r="C2230" s="185"/>
      <c r="D2230" s="21"/>
      <c r="E2230" s="71" t="str">
        <f>IF(D2230&gt;0,IF((LEFT(D2230,2)=LEFT(Data!C$4,2)),"Intra","Inter"),"")</f>
        <v/>
      </c>
      <c r="F2230" s="23"/>
      <c r="G2230" s="176"/>
      <c r="H2230" s="74">
        <f t="shared" si="72"/>
        <v>0</v>
      </c>
      <c r="I2230" s="74">
        <f t="shared" si="73"/>
        <v>0</v>
      </c>
      <c r="J2230" s="74">
        <f t="shared" si="73"/>
        <v>0</v>
      </c>
    </row>
    <row r="2231" spans="1:10">
      <c r="A2231" s="183"/>
      <c r="B2231" s="184"/>
      <c r="C2231" s="185"/>
      <c r="D2231" s="21"/>
      <c r="E2231" s="71" t="str">
        <f>IF(D2231&gt;0,IF((LEFT(D2231,2)=LEFT(Data!C$4,2)),"Intra","Inter"),"")</f>
        <v/>
      </c>
      <c r="F2231" s="23"/>
      <c r="G2231" s="176"/>
      <c r="H2231" s="74">
        <f t="shared" si="72"/>
        <v>0</v>
      </c>
      <c r="I2231" s="74">
        <f t="shared" si="73"/>
        <v>0</v>
      </c>
      <c r="J2231" s="74">
        <f t="shared" si="73"/>
        <v>0</v>
      </c>
    </row>
    <row r="2232" spans="1:10">
      <c r="A2232" s="183"/>
      <c r="B2232" s="184"/>
      <c r="C2232" s="185"/>
      <c r="D2232" s="21"/>
      <c r="E2232" s="71" t="str">
        <f>IF(D2232&gt;0,IF((LEFT(D2232,2)=LEFT(Data!C$4,2)),"Intra","Inter"),"")</f>
        <v/>
      </c>
      <c r="F2232" s="23"/>
      <c r="G2232" s="176"/>
      <c r="H2232" s="74">
        <f t="shared" si="72"/>
        <v>0</v>
      </c>
      <c r="I2232" s="74">
        <f t="shared" si="73"/>
        <v>0</v>
      </c>
      <c r="J2232" s="74">
        <f t="shared" si="73"/>
        <v>0</v>
      </c>
    </row>
    <row r="2233" spans="1:10">
      <c r="A2233" s="183"/>
      <c r="B2233" s="184"/>
      <c r="C2233" s="185"/>
      <c r="D2233" s="21"/>
      <c r="E2233" s="71" t="str">
        <f>IF(D2233&gt;0,IF((LEFT(D2233,2)=LEFT(Data!C$4,2)),"Intra","Inter"),"")</f>
        <v/>
      </c>
      <c r="F2233" s="23"/>
      <c r="G2233" s="176"/>
      <c r="H2233" s="74">
        <f t="shared" si="72"/>
        <v>0</v>
      </c>
      <c r="I2233" s="74">
        <f t="shared" si="73"/>
        <v>0</v>
      </c>
      <c r="J2233" s="74">
        <f t="shared" si="73"/>
        <v>0</v>
      </c>
    </row>
    <row r="2234" spans="1:10">
      <c r="A2234" s="183"/>
      <c r="B2234" s="184"/>
      <c r="C2234" s="185"/>
      <c r="D2234" s="21"/>
      <c r="E2234" s="71" t="str">
        <f>IF(D2234&gt;0,IF((LEFT(D2234,2)=LEFT(Data!C$4,2)),"Intra","Inter"),"")</f>
        <v/>
      </c>
      <c r="F2234" s="23"/>
      <c r="G2234" s="176"/>
      <c r="H2234" s="74">
        <f t="shared" si="72"/>
        <v>0</v>
      </c>
      <c r="I2234" s="74">
        <f t="shared" si="73"/>
        <v>0</v>
      </c>
      <c r="J2234" s="74">
        <f t="shared" si="73"/>
        <v>0</v>
      </c>
    </row>
    <row r="2235" spans="1:10">
      <c r="A2235" s="183"/>
      <c r="B2235" s="184"/>
      <c r="C2235" s="185"/>
      <c r="D2235" s="21"/>
      <c r="E2235" s="71" t="str">
        <f>IF(D2235&gt;0,IF((LEFT(D2235,2)=LEFT(Data!C$4,2)),"Intra","Inter"),"")</f>
        <v/>
      </c>
      <c r="F2235" s="23"/>
      <c r="G2235" s="176"/>
      <c r="H2235" s="74">
        <f t="shared" si="72"/>
        <v>0</v>
      </c>
      <c r="I2235" s="74">
        <f t="shared" si="73"/>
        <v>0</v>
      </c>
      <c r="J2235" s="74">
        <f t="shared" si="73"/>
        <v>0</v>
      </c>
    </row>
    <row r="2236" spans="1:10">
      <c r="A2236" s="183"/>
      <c r="B2236" s="184"/>
      <c r="C2236" s="185"/>
      <c r="D2236" s="21"/>
      <c r="E2236" s="71" t="str">
        <f>IF(D2236&gt;0,IF((LEFT(D2236,2)=LEFT(Data!C$4,2)),"Intra","Inter"),"")</f>
        <v/>
      </c>
      <c r="F2236" s="23"/>
      <c r="G2236" s="176"/>
      <c r="H2236" s="74">
        <f t="shared" si="72"/>
        <v>0</v>
      </c>
      <c r="I2236" s="74">
        <f t="shared" si="73"/>
        <v>0</v>
      </c>
      <c r="J2236" s="74">
        <f t="shared" si="73"/>
        <v>0</v>
      </c>
    </row>
    <row r="2237" spans="1:10">
      <c r="A2237" s="183"/>
      <c r="B2237" s="184"/>
      <c r="C2237" s="185"/>
      <c r="D2237" s="21"/>
      <c r="E2237" s="71" t="str">
        <f>IF(D2237&gt;0,IF((LEFT(D2237,2)=LEFT(Data!C$4,2)),"Intra","Inter"),"")</f>
        <v/>
      </c>
      <c r="F2237" s="23"/>
      <c r="G2237" s="176"/>
      <c r="H2237" s="74">
        <f t="shared" si="72"/>
        <v>0</v>
      </c>
      <c r="I2237" s="74">
        <f t="shared" si="73"/>
        <v>0</v>
      </c>
      <c r="J2237" s="74">
        <f t="shared" si="73"/>
        <v>0</v>
      </c>
    </row>
    <row r="2238" spans="1:10">
      <c r="A2238" s="183"/>
      <c r="B2238" s="184"/>
      <c r="C2238" s="185"/>
      <c r="D2238" s="21"/>
      <c r="E2238" s="71" t="str">
        <f>IF(D2238&gt;0,IF((LEFT(D2238,2)=LEFT(Data!C$4,2)),"Intra","Inter"),"")</f>
        <v/>
      </c>
      <c r="F2238" s="23"/>
      <c r="G2238" s="176"/>
      <c r="H2238" s="74">
        <f t="shared" si="72"/>
        <v>0</v>
      </c>
      <c r="I2238" s="74">
        <f t="shared" si="73"/>
        <v>0</v>
      </c>
      <c r="J2238" s="74">
        <f t="shared" si="73"/>
        <v>0</v>
      </c>
    </row>
    <row r="2239" spans="1:10">
      <c r="A2239" s="183"/>
      <c r="B2239" s="184"/>
      <c r="C2239" s="185"/>
      <c r="D2239" s="21"/>
      <c r="E2239" s="71" t="str">
        <f>IF(D2239&gt;0,IF((LEFT(D2239,2)=LEFT(Data!C$4,2)),"Intra","Inter"),"")</f>
        <v/>
      </c>
      <c r="F2239" s="23"/>
      <c r="G2239" s="176"/>
      <c r="H2239" s="74">
        <f t="shared" si="72"/>
        <v>0</v>
      </c>
      <c r="I2239" s="74">
        <f t="shared" si="73"/>
        <v>0</v>
      </c>
      <c r="J2239" s="74">
        <f t="shared" si="73"/>
        <v>0</v>
      </c>
    </row>
    <row r="2240" spans="1:10">
      <c r="A2240" s="183"/>
      <c r="B2240" s="184"/>
      <c r="C2240" s="185"/>
      <c r="D2240" s="21"/>
      <c r="E2240" s="71" t="str">
        <f>IF(D2240&gt;0,IF((LEFT(D2240,2)=LEFT(Data!C$4,2)),"Intra","Inter"),"")</f>
        <v/>
      </c>
      <c r="F2240" s="23"/>
      <c r="G2240" s="176"/>
      <c r="H2240" s="74">
        <f t="shared" si="72"/>
        <v>0</v>
      </c>
      <c r="I2240" s="74">
        <f t="shared" si="73"/>
        <v>0</v>
      </c>
      <c r="J2240" s="74">
        <f t="shared" si="73"/>
        <v>0</v>
      </c>
    </row>
    <row r="2241" spans="1:10">
      <c r="A2241" s="183"/>
      <c r="B2241" s="184"/>
      <c r="C2241" s="185"/>
      <c r="D2241" s="21"/>
      <c r="E2241" s="71" t="str">
        <f>IF(D2241&gt;0,IF((LEFT(D2241,2)=LEFT(Data!C$4,2)),"Intra","Inter"),"")</f>
        <v/>
      </c>
      <c r="F2241" s="23"/>
      <c r="G2241" s="176"/>
      <c r="H2241" s="74">
        <f t="shared" si="72"/>
        <v>0</v>
      </c>
      <c r="I2241" s="74">
        <f t="shared" si="73"/>
        <v>0</v>
      </c>
      <c r="J2241" s="74">
        <f t="shared" si="73"/>
        <v>0</v>
      </c>
    </row>
    <row r="2242" spans="1:10">
      <c r="A2242" s="183"/>
      <c r="B2242" s="184"/>
      <c r="C2242" s="185"/>
      <c r="D2242" s="21"/>
      <c r="E2242" s="71" t="str">
        <f>IF(D2242&gt;0,IF((LEFT(D2242,2)=LEFT(Data!C$4,2)),"Intra","Inter"),"")</f>
        <v/>
      </c>
      <c r="F2242" s="23"/>
      <c r="G2242" s="176"/>
      <c r="H2242" s="74">
        <f t="shared" si="72"/>
        <v>0</v>
      </c>
      <c r="I2242" s="74">
        <f t="shared" si="73"/>
        <v>0</v>
      </c>
      <c r="J2242" s="74">
        <f t="shared" si="73"/>
        <v>0</v>
      </c>
    </row>
    <row r="2243" spans="1:10">
      <c r="A2243" s="183"/>
      <c r="B2243" s="184"/>
      <c r="C2243" s="185"/>
      <c r="D2243" s="21"/>
      <c r="E2243" s="71" t="str">
        <f>IF(D2243&gt;0,IF((LEFT(D2243,2)=LEFT(Data!C$4,2)),"Intra","Inter"),"")</f>
        <v/>
      </c>
      <c r="F2243" s="23"/>
      <c r="G2243" s="176"/>
      <c r="H2243" s="74">
        <f t="shared" si="72"/>
        <v>0</v>
      </c>
      <c r="I2243" s="74">
        <f t="shared" si="73"/>
        <v>0</v>
      </c>
      <c r="J2243" s="74">
        <f t="shared" si="73"/>
        <v>0</v>
      </c>
    </row>
    <row r="2244" spans="1:10">
      <c r="A2244" s="183"/>
      <c r="B2244" s="184"/>
      <c r="C2244" s="185"/>
      <c r="D2244" s="21"/>
      <c r="E2244" s="71" t="str">
        <f>IF(D2244&gt;0,IF((LEFT(D2244,2)=LEFT(Data!C$4,2)),"Intra","Inter"),"")</f>
        <v/>
      </c>
      <c r="F2244" s="23"/>
      <c r="G2244" s="176"/>
      <c r="H2244" s="74">
        <f t="shared" si="72"/>
        <v>0</v>
      </c>
      <c r="I2244" s="74">
        <f t="shared" si="73"/>
        <v>0</v>
      </c>
      <c r="J2244" s="74">
        <f t="shared" si="73"/>
        <v>0</v>
      </c>
    </row>
    <row r="2245" spans="1:10">
      <c r="A2245" s="183"/>
      <c r="B2245" s="184"/>
      <c r="C2245" s="185"/>
      <c r="D2245" s="21"/>
      <c r="E2245" s="71" t="str">
        <f>IF(D2245&gt;0,IF((LEFT(D2245,2)=LEFT(Data!C$4,2)),"Intra","Inter"),"")</f>
        <v/>
      </c>
      <c r="F2245" s="23"/>
      <c r="G2245" s="176"/>
      <c r="H2245" s="74">
        <f t="shared" si="72"/>
        <v>0</v>
      </c>
      <c r="I2245" s="74">
        <f t="shared" si="73"/>
        <v>0</v>
      </c>
      <c r="J2245" s="74">
        <f t="shared" si="73"/>
        <v>0</v>
      </c>
    </row>
    <row r="2246" spans="1:10">
      <c r="A2246" s="183"/>
      <c r="B2246" s="184"/>
      <c r="C2246" s="185"/>
      <c r="D2246" s="21"/>
      <c r="E2246" s="71" t="str">
        <f>IF(D2246&gt;0,IF((LEFT(D2246,2)=LEFT(Data!C$4,2)),"Intra","Inter"),"")</f>
        <v/>
      </c>
      <c r="F2246" s="23"/>
      <c r="G2246" s="176"/>
      <c r="H2246" s="74">
        <f t="shared" si="72"/>
        <v>0</v>
      </c>
      <c r="I2246" s="74">
        <f t="shared" si="73"/>
        <v>0</v>
      </c>
      <c r="J2246" s="74">
        <f t="shared" si="73"/>
        <v>0</v>
      </c>
    </row>
    <row r="2247" spans="1:10">
      <c r="A2247" s="183"/>
      <c r="B2247" s="184"/>
      <c r="C2247" s="185"/>
      <c r="D2247" s="21"/>
      <c r="E2247" s="71" t="str">
        <f>IF(D2247&gt;0,IF((LEFT(D2247,2)=LEFT(Data!C$4,2)),"Intra","Inter"),"")</f>
        <v/>
      </c>
      <c r="F2247" s="23"/>
      <c r="G2247" s="176"/>
      <c r="H2247" s="74">
        <f t="shared" si="72"/>
        <v>0</v>
      </c>
      <c r="I2247" s="74">
        <f t="shared" si="73"/>
        <v>0</v>
      </c>
      <c r="J2247" s="74">
        <f t="shared" si="73"/>
        <v>0</v>
      </c>
    </row>
    <row r="2248" spans="1:10">
      <c r="A2248" s="183"/>
      <c r="B2248" s="184"/>
      <c r="C2248" s="185"/>
      <c r="D2248" s="21"/>
      <c r="E2248" s="71" t="str">
        <f>IF(D2248&gt;0,IF((LEFT(D2248,2)=LEFT(Data!C$4,2)),"Intra","Inter"),"")</f>
        <v/>
      </c>
      <c r="F2248" s="23"/>
      <c r="G2248" s="176"/>
      <c r="H2248" s="74">
        <f t="shared" si="72"/>
        <v>0</v>
      </c>
      <c r="I2248" s="74">
        <f t="shared" si="73"/>
        <v>0</v>
      </c>
      <c r="J2248" s="74">
        <f t="shared" si="73"/>
        <v>0</v>
      </c>
    </row>
    <row r="2249" spans="1:10">
      <c r="A2249" s="183"/>
      <c r="B2249" s="184"/>
      <c r="C2249" s="185"/>
      <c r="D2249" s="21"/>
      <c r="E2249" s="71" t="str">
        <f>IF(D2249&gt;0,IF((LEFT(D2249,2)=LEFT(Data!C$4,2)),"Intra","Inter"),"")</f>
        <v/>
      </c>
      <c r="F2249" s="23"/>
      <c r="G2249" s="176"/>
      <c r="H2249" s="74">
        <f t="shared" ref="H2249:H2312" si="74">IF($E2249="inter",IF($F2249&lt;&gt;"Exempt",IF($F2249&lt;&gt;"Non GST",($G2249*($F2249)),(0)),(0)),(0))</f>
        <v>0</v>
      </c>
      <c r="I2249" s="74">
        <f t="shared" si="73"/>
        <v>0</v>
      </c>
      <c r="J2249" s="74">
        <f t="shared" si="73"/>
        <v>0</v>
      </c>
    </row>
    <row r="2250" spans="1:10">
      <c r="A2250" s="183"/>
      <c r="B2250" s="184"/>
      <c r="C2250" s="185"/>
      <c r="D2250" s="21"/>
      <c r="E2250" s="71" t="str">
        <f>IF(D2250&gt;0,IF((LEFT(D2250,2)=LEFT(Data!C$4,2)),"Intra","Inter"),"")</f>
        <v/>
      </c>
      <c r="F2250" s="23"/>
      <c r="G2250" s="176"/>
      <c r="H2250" s="74">
        <f t="shared" si="74"/>
        <v>0</v>
      </c>
      <c r="I2250" s="74">
        <f t="shared" si="73"/>
        <v>0</v>
      </c>
      <c r="J2250" s="74">
        <f t="shared" si="73"/>
        <v>0</v>
      </c>
    </row>
    <row r="2251" spans="1:10">
      <c r="A2251" s="183"/>
      <c r="B2251" s="184"/>
      <c r="C2251" s="185"/>
      <c r="D2251" s="21"/>
      <c r="E2251" s="71" t="str">
        <f>IF(D2251&gt;0,IF((LEFT(D2251,2)=LEFT(Data!C$4,2)),"Intra","Inter"),"")</f>
        <v/>
      </c>
      <c r="F2251" s="23"/>
      <c r="G2251" s="176"/>
      <c r="H2251" s="74">
        <f t="shared" si="74"/>
        <v>0</v>
      </c>
      <c r="I2251" s="74">
        <f t="shared" si="73"/>
        <v>0</v>
      </c>
      <c r="J2251" s="74">
        <f t="shared" si="73"/>
        <v>0</v>
      </c>
    </row>
    <row r="2252" spans="1:10">
      <c r="A2252" s="183"/>
      <c r="B2252" s="184"/>
      <c r="C2252" s="185"/>
      <c r="D2252" s="21"/>
      <c r="E2252" s="71" t="str">
        <f>IF(D2252&gt;0,IF((LEFT(D2252,2)=LEFT(Data!C$4,2)),"Intra","Inter"),"")</f>
        <v/>
      </c>
      <c r="F2252" s="23"/>
      <c r="G2252" s="176"/>
      <c r="H2252" s="74">
        <f t="shared" si="74"/>
        <v>0</v>
      </c>
      <c r="I2252" s="74">
        <f t="shared" si="73"/>
        <v>0</v>
      </c>
      <c r="J2252" s="74">
        <f t="shared" si="73"/>
        <v>0</v>
      </c>
    </row>
    <row r="2253" spans="1:10">
      <c r="A2253" s="183"/>
      <c r="B2253" s="184"/>
      <c r="C2253" s="185"/>
      <c r="D2253" s="21"/>
      <c r="E2253" s="71" t="str">
        <f>IF(D2253&gt;0,IF((LEFT(D2253,2)=LEFT(Data!C$4,2)),"Intra","Inter"),"")</f>
        <v/>
      </c>
      <c r="F2253" s="23"/>
      <c r="G2253" s="176"/>
      <c r="H2253" s="74">
        <f t="shared" si="74"/>
        <v>0</v>
      </c>
      <c r="I2253" s="74">
        <f t="shared" si="73"/>
        <v>0</v>
      </c>
      <c r="J2253" s="74">
        <f t="shared" si="73"/>
        <v>0</v>
      </c>
    </row>
    <row r="2254" spans="1:10">
      <c r="A2254" s="183"/>
      <c r="B2254" s="184"/>
      <c r="C2254" s="185"/>
      <c r="D2254" s="21"/>
      <c r="E2254" s="71" t="str">
        <f>IF(D2254&gt;0,IF((LEFT(D2254,2)=LEFT(Data!C$4,2)),"Intra","Inter"),"")</f>
        <v/>
      </c>
      <c r="F2254" s="23"/>
      <c r="G2254" s="176"/>
      <c r="H2254" s="74">
        <f t="shared" si="74"/>
        <v>0</v>
      </c>
      <c r="I2254" s="74">
        <f t="shared" si="73"/>
        <v>0</v>
      </c>
      <c r="J2254" s="74">
        <f t="shared" si="73"/>
        <v>0</v>
      </c>
    </row>
    <row r="2255" spans="1:10">
      <c r="A2255" s="183"/>
      <c r="B2255" s="184"/>
      <c r="C2255" s="185"/>
      <c r="D2255" s="21"/>
      <c r="E2255" s="71" t="str">
        <f>IF(D2255&gt;0,IF((LEFT(D2255,2)=LEFT(Data!C$4,2)),"Intra","Inter"),"")</f>
        <v/>
      </c>
      <c r="F2255" s="23"/>
      <c r="G2255" s="176"/>
      <c r="H2255" s="74">
        <f t="shared" si="74"/>
        <v>0</v>
      </c>
      <c r="I2255" s="74">
        <f t="shared" si="73"/>
        <v>0</v>
      </c>
      <c r="J2255" s="74">
        <f t="shared" si="73"/>
        <v>0</v>
      </c>
    </row>
    <row r="2256" spans="1:10">
      <c r="A2256" s="183"/>
      <c r="B2256" s="184"/>
      <c r="C2256" s="185"/>
      <c r="D2256" s="21"/>
      <c r="E2256" s="71" t="str">
        <f>IF(D2256&gt;0,IF((LEFT(D2256,2)=LEFT(Data!C$4,2)),"Intra","Inter"),"")</f>
        <v/>
      </c>
      <c r="F2256" s="23"/>
      <c r="G2256" s="176"/>
      <c r="H2256" s="74">
        <f t="shared" si="74"/>
        <v>0</v>
      </c>
      <c r="I2256" s="74">
        <f t="shared" si="73"/>
        <v>0</v>
      </c>
      <c r="J2256" s="74">
        <f t="shared" si="73"/>
        <v>0</v>
      </c>
    </row>
    <row r="2257" spans="1:10">
      <c r="A2257" s="183"/>
      <c r="B2257" s="184"/>
      <c r="C2257" s="185"/>
      <c r="D2257" s="21"/>
      <c r="E2257" s="71" t="str">
        <f>IF(D2257&gt;0,IF((LEFT(D2257,2)=LEFT(Data!C$4,2)),"Intra","Inter"),"")</f>
        <v/>
      </c>
      <c r="F2257" s="23"/>
      <c r="G2257" s="176"/>
      <c r="H2257" s="74">
        <f t="shared" si="74"/>
        <v>0</v>
      </c>
      <c r="I2257" s="74">
        <f t="shared" si="73"/>
        <v>0</v>
      </c>
      <c r="J2257" s="74">
        <f t="shared" si="73"/>
        <v>0</v>
      </c>
    </row>
    <row r="2258" spans="1:10">
      <c r="A2258" s="183"/>
      <c r="B2258" s="184"/>
      <c r="C2258" s="185"/>
      <c r="D2258" s="21"/>
      <c r="E2258" s="71" t="str">
        <f>IF(D2258&gt;0,IF((LEFT(D2258,2)=LEFT(Data!C$4,2)),"Intra","Inter"),"")</f>
        <v/>
      </c>
      <c r="F2258" s="23"/>
      <c r="G2258" s="176"/>
      <c r="H2258" s="74">
        <f t="shared" si="74"/>
        <v>0</v>
      </c>
      <c r="I2258" s="74">
        <f t="shared" si="73"/>
        <v>0</v>
      </c>
      <c r="J2258" s="74">
        <f t="shared" si="73"/>
        <v>0</v>
      </c>
    </row>
    <row r="2259" spans="1:10">
      <c r="A2259" s="183"/>
      <c r="B2259" s="184"/>
      <c r="C2259" s="185"/>
      <c r="D2259" s="21"/>
      <c r="E2259" s="71" t="str">
        <f>IF(D2259&gt;0,IF((LEFT(D2259,2)=LEFT(Data!C$4,2)),"Intra","Inter"),"")</f>
        <v/>
      </c>
      <c r="F2259" s="23"/>
      <c r="G2259" s="176"/>
      <c r="H2259" s="74">
        <f t="shared" si="74"/>
        <v>0</v>
      </c>
      <c r="I2259" s="74">
        <f t="shared" si="73"/>
        <v>0</v>
      </c>
      <c r="J2259" s="74">
        <f t="shared" si="73"/>
        <v>0</v>
      </c>
    </row>
    <row r="2260" spans="1:10">
      <c r="A2260" s="183"/>
      <c r="B2260" s="184"/>
      <c r="C2260" s="185"/>
      <c r="D2260" s="21"/>
      <c r="E2260" s="71" t="str">
        <f>IF(D2260&gt;0,IF((LEFT(D2260,2)=LEFT(Data!C$4,2)),"Intra","Inter"),"")</f>
        <v/>
      </c>
      <c r="F2260" s="23"/>
      <c r="G2260" s="176"/>
      <c r="H2260" s="74">
        <f t="shared" si="74"/>
        <v>0</v>
      </c>
      <c r="I2260" s="74">
        <f t="shared" si="73"/>
        <v>0</v>
      </c>
      <c r="J2260" s="74">
        <f t="shared" si="73"/>
        <v>0</v>
      </c>
    </row>
    <row r="2261" spans="1:10">
      <c r="A2261" s="183"/>
      <c r="B2261" s="184"/>
      <c r="C2261" s="185"/>
      <c r="D2261" s="21"/>
      <c r="E2261" s="71" t="str">
        <f>IF(D2261&gt;0,IF((LEFT(D2261,2)=LEFT(Data!C$4,2)),"Intra","Inter"),"")</f>
        <v/>
      </c>
      <c r="F2261" s="23"/>
      <c r="G2261" s="176"/>
      <c r="H2261" s="74">
        <f t="shared" si="74"/>
        <v>0</v>
      </c>
      <c r="I2261" s="74">
        <f t="shared" si="73"/>
        <v>0</v>
      </c>
      <c r="J2261" s="74">
        <f t="shared" si="73"/>
        <v>0</v>
      </c>
    </row>
    <row r="2262" spans="1:10">
      <c r="A2262" s="183"/>
      <c r="B2262" s="184"/>
      <c r="C2262" s="185"/>
      <c r="D2262" s="21"/>
      <c r="E2262" s="71" t="str">
        <f>IF(D2262&gt;0,IF((LEFT(D2262,2)=LEFT(Data!C$4,2)),"Intra","Inter"),"")</f>
        <v/>
      </c>
      <c r="F2262" s="23"/>
      <c r="G2262" s="176"/>
      <c r="H2262" s="74">
        <f t="shared" si="74"/>
        <v>0</v>
      </c>
      <c r="I2262" s="74">
        <f t="shared" si="73"/>
        <v>0</v>
      </c>
      <c r="J2262" s="74">
        <f t="shared" si="73"/>
        <v>0</v>
      </c>
    </row>
    <row r="2263" spans="1:10">
      <c r="A2263" s="183"/>
      <c r="B2263" s="184"/>
      <c r="C2263" s="185"/>
      <c r="D2263" s="21"/>
      <c r="E2263" s="71" t="str">
        <f>IF(D2263&gt;0,IF((LEFT(D2263,2)=LEFT(Data!C$4,2)),"Intra","Inter"),"")</f>
        <v/>
      </c>
      <c r="F2263" s="23"/>
      <c r="G2263" s="176"/>
      <c r="H2263" s="74">
        <f t="shared" si="74"/>
        <v>0</v>
      </c>
      <c r="I2263" s="74">
        <f t="shared" si="73"/>
        <v>0</v>
      </c>
      <c r="J2263" s="74">
        <f t="shared" si="73"/>
        <v>0</v>
      </c>
    </row>
    <row r="2264" spans="1:10">
      <c r="A2264" s="183"/>
      <c r="B2264" s="184"/>
      <c r="C2264" s="185"/>
      <c r="D2264" s="21"/>
      <c r="E2264" s="71" t="str">
        <f>IF(D2264&gt;0,IF((LEFT(D2264,2)=LEFT(Data!C$4,2)),"Intra","Inter"),"")</f>
        <v/>
      </c>
      <c r="F2264" s="23"/>
      <c r="G2264" s="176"/>
      <c r="H2264" s="74">
        <f t="shared" si="74"/>
        <v>0</v>
      </c>
      <c r="I2264" s="74">
        <f t="shared" si="73"/>
        <v>0</v>
      </c>
      <c r="J2264" s="74">
        <f t="shared" si="73"/>
        <v>0</v>
      </c>
    </row>
    <row r="2265" spans="1:10">
      <c r="A2265" s="183"/>
      <c r="B2265" s="184"/>
      <c r="C2265" s="185"/>
      <c r="D2265" s="21"/>
      <c r="E2265" s="71" t="str">
        <f>IF(D2265&gt;0,IF((LEFT(D2265,2)=LEFT(Data!C$4,2)),"Intra","Inter"),"")</f>
        <v/>
      </c>
      <c r="F2265" s="23"/>
      <c r="G2265" s="176"/>
      <c r="H2265" s="74">
        <f t="shared" si="74"/>
        <v>0</v>
      </c>
      <c r="I2265" s="74">
        <f t="shared" si="73"/>
        <v>0</v>
      </c>
      <c r="J2265" s="74">
        <f t="shared" si="73"/>
        <v>0</v>
      </c>
    </row>
    <row r="2266" spans="1:10">
      <c r="A2266" s="183"/>
      <c r="B2266" s="184"/>
      <c r="C2266" s="185"/>
      <c r="D2266" s="21"/>
      <c r="E2266" s="71" t="str">
        <f>IF(D2266&gt;0,IF((LEFT(D2266,2)=LEFT(Data!C$4,2)),"Intra","Inter"),"")</f>
        <v/>
      </c>
      <c r="F2266" s="23"/>
      <c r="G2266" s="176"/>
      <c r="H2266" s="74">
        <f t="shared" si="74"/>
        <v>0</v>
      </c>
      <c r="I2266" s="74">
        <f t="shared" si="73"/>
        <v>0</v>
      </c>
      <c r="J2266" s="74">
        <f t="shared" si="73"/>
        <v>0</v>
      </c>
    </row>
    <row r="2267" spans="1:10">
      <c r="A2267" s="183"/>
      <c r="B2267" s="184"/>
      <c r="C2267" s="185"/>
      <c r="D2267" s="21"/>
      <c r="E2267" s="71" t="str">
        <f>IF(D2267&gt;0,IF((LEFT(D2267,2)=LEFT(Data!C$4,2)),"Intra","Inter"),"")</f>
        <v/>
      </c>
      <c r="F2267" s="23"/>
      <c r="G2267" s="176"/>
      <c r="H2267" s="74">
        <f t="shared" si="74"/>
        <v>0</v>
      </c>
      <c r="I2267" s="74">
        <f t="shared" si="73"/>
        <v>0</v>
      </c>
      <c r="J2267" s="74">
        <f t="shared" si="73"/>
        <v>0</v>
      </c>
    </row>
    <row r="2268" spans="1:10">
      <c r="A2268" s="183"/>
      <c r="B2268" s="184"/>
      <c r="C2268" s="185"/>
      <c r="D2268" s="21"/>
      <c r="E2268" s="71" t="str">
        <f>IF(D2268&gt;0,IF((LEFT(D2268,2)=LEFT(Data!C$4,2)),"Intra","Inter"),"")</f>
        <v/>
      </c>
      <c r="F2268" s="23"/>
      <c r="G2268" s="176"/>
      <c r="H2268" s="74">
        <f t="shared" si="74"/>
        <v>0</v>
      </c>
      <c r="I2268" s="74">
        <f t="shared" si="73"/>
        <v>0</v>
      </c>
      <c r="J2268" s="74">
        <f t="shared" si="73"/>
        <v>0</v>
      </c>
    </row>
    <row r="2269" spans="1:10">
      <c r="A2269" s="183"/>
      <c r="B2269" s="184"/>
      <c r="C2269" s="185"/>
      <c r="D2269" s="21"/>
      <c r="E2269" s="71" t="str">
        <f>IF(D2269&gt;0,IF((LEFT(D2269,2)=LEFT(Data!C$4,2)),"Intra","Inter"),"")</f>
        <v/>
      </c>
      <c r="F2269" s="23"/>
      <c r="G2269" s="176"/>
      <c r="H2269" s="74">
        <f t="shared" si="74"/>
        <v>0</v>
      </c>
      <c r="I2269" s="74">
        <f t="shared" si="73"/>
        <v>0</v>
      </c>
      <c r="J2269" s="74">
        <f t="shared" si="73"/>
        <v>0</v>
      </c>
    </row>
    <row r="2270" spans="1:10">
      <c r="A2270" s="183"/>
      <c r="B2270" s="184"/>
      <c r="C2270" s="185"/>
      <c r="D2270" s="21"/>
      <c r="E2270" s="71" t="str">
        <f>IF(D2270&gt;0,IF((LEFT(D2270,2)=LEFT(Data!C$4,2)),"Intra","Inter"),"")</f>
        <v/>
      </c>
      <c r="F2270" s="23"/>
      <c r="G2270" s="176"/>
      <c r="H2270" s="74">
        <f t="shared" si="74"/>
        <v>0</v>
      </c>
      <c r="I2270" s="74">
        <f t="shared" si="73"/>
        <v>0</v>
      </c>
      <c r="J2270" s="74">
        <f t="shared" si="73"/>
        <v>0</v>
      </c>
    </row>
    <row r="2271" spans="1:10">
      <c r="A2271" s="183"/>
      <c r="B2271" s="184"/>
      <c r="C2271" s="185"/>
      <c r="D2271" s="21"/>
      <c r="E2271" s="71" t="str">
        <f>IF(D2271&gt;0,IF((LEFT(D2271,2)=LEFT(Data!C$4,2)),"Intra","Inter"),"")</f>
        <v/>
      </c>
      <c r="F2271" s="23"/>
      <c r="G2271" s="176"/>
      <c r="H2271" s="74">
        <f t="shared" si="74"/>
        <v>0</v>
      </c>
      <c r="I2271" s="74">
        <f t="shared" si="73"/>
        <v>0</v>
      </c>
      <c r="J2271" s="74">
        <f t="shared" si="73"/>
        <v>0</v>
      </c>
    </row>
    <row r="2272" spans="1:10">
      <c r="A2272" s="183"/>
      <c r="B2272" s="184"/>
      <c r="C2272" s="185"/>
      <c r="D2272" s="21"/>
      <c r="E2272" s="71" t="str">
        <f>IF(D2272&gt;0,IF((LEFT(D2272,2)=LEFT(Data!C$4,2)),"Intra","Inter"),"")</f>
        <v/>
      </c>
      <c r="F2272" s="23"/>
      <c r="G2272" s="176"/>
      <c r="H2272" s="74">
        <f t="shared" si="74"/>
        <v>0</v>
      </c>
      <c r="I2272" s="74">
        <f t="shared" si="73"/>
        <v>0</v>
      </c>
      <c r="J2272" s="74">
        <f t="shared" si="73"/>
        <v>0</v>
      </c>
    </row>
    <row r="2273" spans="1:10">
      <c r="A2273" s="183"/>
      <c r="B2273" s="184"/>
      <c r="C2273" s="185"/>
      <c r="D2273" s="21"/>
      <c r="E2273" s="71" t="str">
        <f>IF(D2273&gt;0,IF((LEFT(D2273,2)=LEFT(Data!C$4,2)),"Intra","Inter"),"")</f>
        <v/>
      </c>
      <c r="F2273" s="23"/>
      <c r="G2273" s="176"/>
      <c r="H2273" s="74">
        <f t="shared" si="74"/>
        <v>0</v>
      </c>
      <c r="I2273" s="74">
        <f t="shared" si="73"/>
        <v>0</v>
      </c>
      <c r="J2273" s="74">
        <f t="shared" si="73"/>
        <v>0</v>
      </c>
    </row>
    <row r="2274" spans="1:10">
      <c r="A2274" s="183"/>
      <c r="B2274" s="184"/>
      <c r="C2274" s="185"/>
      <c r="D2274" s="21"/>
      <c r="E2274" s="71" t="str">
        <f>IF(D2274&gt;0,IF((LEFT(D2274,2)=LEFT(Data!C$4,2)),"Intra","Inter"),"")</f>
        <v/>
      </c>
      <c r="F2274" s="23"/>
      <c r="G2274" s="176"/>
      <c r="H2274" s="74">
        <f t="shared" si="74"/>
        <v>0</v>
      </c>
      <c r="I2274" s="74">
        <f t="shared" si="73"/>
        <v>0</v>
      </c>
      <c r="J2274" s="74">
        <f t="shared" si="73"/>
        <v>0</v>
      </c>
    </row>
    <row r="2275" spans="1:10">
      <c r="A2275" s="183"/>
      <c r="B2275" s="184"/>
      <c r="C2275" s="185"/>
      <c r="D2275" s="21"/>
      <c r="E2275" s="71" t="str">
        <f>IF(D2275&gt;0,IF((LEFT(D2275,2)=LEFT(Data!C$4,2)),"Intra","Inter"),"")</f>
        <v/>
      </c>
      <c r="F2275" s="23"/>
      <c r="G2275" s="176"/>
      <c r="H2275" s="74">
        <f t="shared" si="74"/>
        <v>0</v>
      </c>
      <c r="I2275" s="74">
        <f t="shared" si="73"/>
        <v>0</v>
      </c>
      <c r="J2275" s="74">
        <f t="shared" si="73"/>
        <v>0</v>
      </c>
    </row>
    <row r="2276" spans="1:10">
      <c r="A2276" s="183"/>
      <c r="B2276" s="184"/>
      <c r="C2276" s="185"/>
      <c r="D2276" s="21"/>
      <c r="E2276" s="71" t="str">
        <f>IF(D2276&gt;0,IF((LEFT(D2276,2)=LEFT(Data!C$4,2)),"Intra","Inter"),"")</f>
        <v/>
      </c>
      <c r="F2276" s="23"/>
      <c r="G2276" s="176"/>
      <c r="H2276" s="74">
        <f t="shared" si="74"/>
        <v>0</v>
      </c>
      <c r="I2276" s="74">
        <f t="shared" si="73"/>
        <v>0</v>
      </c>
      <c r="J2276" s="74">
        <f t="shared" si="73"/>
        <v>0</v>
      </c>
    </row>
    <row r="2277" spans="1:10">
      <c r="A2277" s="183"/>
      <c r="B2277" s="184"/>
      <c r="C2277" s="185"/>
      <c r="D2277" s="21"/>
      <c r="E2277" s="71" t="str">
        <f>IF(D2277&gt;0,IF((LEFT(D2277,2)=LEFT(Data!C$4,2)),"Intra","Inter"),"")</f>
        <v/>
      </c>
      <c r="F2277" s="23"/>
      <c r="G2277" s="176"/>
      <c r="H2277" s="74">
        <f t="shared" si="74"/>
        <v>0</v>
      </c>
      <c r="I2277" s="74">
        <f t="shared" si="73"/>
        <v>0</v>
      </c>
      <c r="J2277" s="74">
        <f t="shared" si="73"/>
        <v>0</v>
      </c>
    </row>
    <row r="2278" spans="1:10">
      <c r="A2278" s="183"/>
      <c r="B2278" s="184"/>
      <c r="C2278" s="185"/>
      <c r="D2278" s="21"/>
      <c r="E2278" s="71" t="str">
        <f>IF(D2278&gt;0,IF((LEFT(D2278,2)=LEFT(Data!C$4,2)),"Intra","Inter"),"")</f>
        <v/>
      </c>
      <c r="F2278" s="23"/>
      <c r="G2278" s="176"/>
      <c r="H2278" s="74">
        <f t="shared" si="74"/>
        <v>0</v>
      </c>
      <c r="I2278" s="74">
        <f t="shared" si="73"/>
        <v>0</v>
      </c>
      <c r="J2278" s="74">
        <f t="shared" si="73"/>
        <v>0</v>
      </c>
    </row>
    <row r="2279" spans="1:10">
      <c r="A2279" s="183"/>
      <c r="B2279" s="184"/>
      <c r="C2279" s="185"/>
      <c r="D2279" s="21"/>
      <c r="E2279" s="71" t="str">
        <f>IF(D2279&gt;0,IF((LEFT(D2279,2)=LEFT(Data!C$4,2)),"Intra","Inter"),"")</f>
        <v/>
      </c>
      <c r="F2279" s="23"/>
      <c r="G2279" s="176"/>
      <c r="H2279" s="74">
        <f t="shared" si="74"/>
        <v>0</v>
      </c>
      <c r="I2279" s="74">
        <f t="shared" si="73"/>
        <v>0</v>
      </c>
      <c r="J2279" s="74">
        <f t="shared" si="73"/>
        <v>0</v>
      </c>
    </row>
    <row r="2280" spans="1:10">
      <c r="A2280" s="183"/>
      <c r="B2280" s="184"/>
      <c r="C2280" s="185"/>
      <c r="D2280" s="21"/>
      <c r="E2280" s="71" t="str">
        <f>IF(D2280&gt;0,IF((LEFT(D2280,2)=LEFT(Data!C$4,2)),"Intra","Inter"),"")</f>
        <v/>
      </c>
      <c r="F2280" s="23"/>
      <c r="G2280" s="176"/>
      <c r="H2280" s="74">
        <f t="shared" si="74"/>
        <v>0</v>
      </c>
      <c r="I2280" s="74">
        <f t="shared" si="73"/>
        <v>0</v>
      </c>
      <c r="J2280" s="74">
        <f t="shared" si="73"/>
        <v>0</v>
      </c>
    </row>
    <row r="2281" spans="1:10">
      <c r="A2281" s="183"/>
      <c r="B2281" s="184"/>
      <c r="C2281" s="185"/>
      <c r="D2281" s="21"/>
      <c r="E2281" s="71" t="str">
        <f>IF(D2281&gt;0,IF((LEFT(D2281,2)=LEFT(Data!C$4,2)),"Intra","Inter"),"")</f>
        <v/>
      </c>
      <c r="F2281" s="23"/>
      <c r="G2281" s="176"/>
      <c r="H2281" s="74">
        <f t="shared" si="74"/>
        <v>0</v>
      </c>
      <c r="I2281" s="74">
        <f t="shared" si="73"/>
        <v>0</v>
      </c>
      <c r="J2281" s="74">
        <f t="shared" si="73"/>
        <v>0</v>
      </c>
    </row>
    <row r="2282" spans="1:10">
      <c r="A2282" s="183"/>
      <c r="B2282" s="184"/>
      <c r="C2282" s="185"/>
      <c r="D2282" s="21"/>
      <c r="E2282" s="71" t="str">
        <f>IF(D2282&gt;0,IF((LEFT(D2282,2)=LEFT(Data!C$4,2)),"Intra","Inter"),"")</f>
        <v/>
      </c>
      <c r="F2282" s="23"/>
      <c r="G2282" s="176"/>
      <c r="H2282" s="74">
        <f t="shared" si="74"/>
        <v>0</v>
      </c>
      <c r="I2282" s="74">
        <f t="shared" si="73"/>
        <v>0</v>
      </c>
      <c r="J2282" s="74">
        <f t="shared" si="73"/>
        <v>0</v>
      </c>
    </row>
    <row r="2283" spans="1:10">
      <c r="A2283" s="183"/>
      <c r="B2283" s="184"/>
      <c r="C2283" s="185"/>
      <c r="D2283" s="21"/>
      <c r="E2283" s="71" t="str">
        <f>IF(D2283&gt;0,IF((LEFT(D2283,2)=LEFT(Data!C$4,2)),"Intra","Inter"),"")</f>
        <v/>
      </c>
      <c r="F2283" s="23"/>
      <c r="G2283" s="176"/>
      <c r="H2283" s="74">
        <f t="shared" si="74"/>
        <v>0</v>
      </c>
      <c r="I2283" s="74">
        <f t="shared" si="73"/>
        <v>0</v>
      </c>
      <c r="J2283" s="74">
        <f t="shared" si="73"/>
        <v>0</v>
      </c>
    </row>
    <row r="2284" spans="1:10">
      <c r="A2284" s="183"/>
      <c r="B2284" s="184"/>
      <c r="C2284" s="185"/>
      <c r="D2284" s="21"/>
      <c r="E2284" s="71" t="str">
        <f>IF(D2284&gt;0,IF((LEFT(D2284,2)=LEFT(Data!C$4,2)),"Intra","Inter"),"")</f>
        <v/>
      </c>
      <c r="F2284" s="23"/>
      <c r="G2284" s="176"/>
      <c r="H2284" s="74">
        <f t="shared" si="74"/>
        <v>0</v>
      </c>
      <c r="I2284" s="74">
        <f t="shared" si="73"/>
        <v>0</v>
      </c>
      <c r="J2284" s="74">
        <f t="shared" si="73"/>
        <v>0</v>
      </c>
    </row>
    <row r="2285" spans="1:10">
      <c r="A2285" s="183"/>
      <c r="B2285" s="184"/>
      <c r="C2285" s="185"/>
      <c r="D2285" s="21"/>
      <c r="E2285" s="71" t="str">
        <f>IF(D2285&gt;0,IF((LEFT(D2285,2)=LEFT(Data!C$4,2)),"Intra","Inter"),"")</f>
        <v/>
      </c>
      <c r="F2285" s="23"/>
      <c r="G2285" s="176"/>
      <c r="H2285" s="74">
        <f t="shared" si="74"/>
        <v>0</v>
      </c>
      <c r="I2285" s="74">
        <f t="shared" si="73"/>
        <v>0</v>
      </c>
      <c r="J2285" s="74">
        <f t="shared" si="73"/>
        <v>0</v>
      </c>
    </row>
    <row r="2286" spans="1:10">
      <c r="A2286" s="183"/>
      <c r="B2286" s="184"/>
      <c r="C2286" s="185"/>
      <c r="D2286" s="21"/>
      <c r="E2286" s="71" t="str">
        <f>IF(D2286&gt;0,IF((LEFT(D2286,2)=LEFT(Data!C$4,2)),"Intra","Inter"),"")</f>
        <v/>
      </c>
      <c r="F2286" s="23"/>
      <c r="G2286" s="176"/>
      <c r="H2286" s="74">
        <f t="shared" si="74"/>
        <v>0</v>
      </c>
      <c r="I2286" s="74">
        <f t="shared" si="73"/>
        <v>0</v>
      </c>
      <c r="J2286" s="74">
        <f t="shared" si="73"/>
        <v>0</v>
      </c>
    </row>
    <row r="2287" spans="1:10">
      <c r="A2287" s="183"/>
      <c r="B2287" s="184"/>
      <c r="C2287" s="185"/>
      <c r="D2287" s="21"/>
      <c r="E2287" s="71" t="str">
        <f>IF(D2287&gt;0,IF((LEFT(D2287,2)=LEFT(Data!C$4,2)),"Intra","Inter"),"")</f>
        <v/>
      </c>
      <c r="F2287" s="23"/>
      <c r="G2287" s="176"/>
      <c r="H2287" s="74">
        <f t="shared" si="74"/>
        <v>0</v>
      </c>
      <c r="I2287" s="74">
        <f t="shared" si="73"/>
        <v>0</v>
      </c>
      <c r="J2287" s="74">
        <f t="shared" si="73"/>
        <v>0</v>
      </c>
    </row>
    <row r="2288" spans="1:10">
      <c r="A2288" s="183"/>
      <c r="B2288" s="184"/>
      <c r="C2288" s="185"/>
      <c r="D2288" s="21"/>
      <c r="E2288" s="71" t="str">
        <f>IF(D2288&gt;0,IF((LEFT(D2288,2)=LEFT(Data!C$4,2)),"Intra","Inter"),"")</f>
        <v/>
      </c>
      <c r="F2288" s="23"/>
      <c r="G2288" s="176"/>
      <c r="H2288" s="74">
        <f t="shared" si="74"/>
        <v>0</v>
      </c>
      <c r="I2288" s="74">
        <f t="shared" si="73"/>
        <v>0</v>
      </c>
      <c r="J2288" s="74">
        <f t="shared" si="73"/>
        <v>0</v>
      </c>
    </row>
    <row r="2289" spans="1:10">
      <c r="A2289" s="183"/>
      <c r="B2289" s="184"/>
      <c r="C2289" s="185"/>
      <c r="D2289" s="21"/>
      <c r="E2289" s="71" t="str">
        <f>IF(D2289&gt;0,IF((LEFT(D2289,2)=LEFT(Data!C$4,2)),"Intra","Inter"),"")</f>
        <v/>
      </c>
      <c r="F2289" s="23"/>
      <c r="G2289" s="176"/>
      <c r="H2289" s="74">
        <f t="shared" si="74"/>
        <v>0</v>
      </c>
      <c r="I2289" s="74">
        <f t="shared" si="73"/>
        <v>0</v>
      </c>
      <c r="J2289" s="74">
        <f t="shared" si="73"/>
        <v>0</v>
      </c>
    </row>
    <row r="2290" spans="1:10">
      <c r="A2290" s="183"/>
      <c r="B2290" s="184"/>
      <c r="C2290" s="185"/>
      <c r="D2290" s="21"/>
      <c r="E2290" s="71" t="str">
        <f>IF(D2290&gt;0,IF((LEFT(D2290,2)=LEFT(Data!C$4,2)),"Intra","Inter"),"")</f>
        <v/>
      </c>
      <c r="F2290" s="23"/>
      <c r="G2290" s="176"/>
      <c r="H2290" s="74">
        <f t="shared" si="74"/>
        <v>0</v>
      </c>
      <c r="I2290" s="74">
        <f t="shared" si="73"/>
        <v>0</v>
      </c>
      <c r="J2290" s="74">
        <f t="shared" si="73"/>
        <v>0</v>
      </c>
    </row>
    <row r="2291" spans="1:10">
      <c r="A2291" s="183"/>
      <c r="B2291" s="184"/>
      <c r="C2291" s="185"/>
      <c r="D2291" s="21"/>
      <c r="E2291" s="71" t="str">
        <f>IF(D2291&gt;0,IF((LEFT(D2291,2)=LEFT(Data!C$4,2)),"Intra","Inter"),"")</f>
        <v/>
      </c>
      <c r="F2291" s="23"/>
      <c r="G2291" s="176"/>
      <c r="H2291" s="74">
        <f t="shared" si="74"/>
        <v>0</v>
      </c>
      <c r="I2291" s="74">
        <f t="shared" si="73"/>
        <v>0</v>
      </c>
      <c r="J2291" s="74">
        <f t="shared" si="73"/>
        <v>0</v>
      </c>
    </row>
    <row r="2292" spans="1:10">
      <c r="A2292" s="183"/>
      <c r="B2292" s="184"/>
      <c r="C2292" s="185"/>
      <c r="D2292" s="21"/>
      <c r="E2292" s="71" t="str">
        <f>IF(D2292&gt;0,IF((LEFT(D2292,2)=LEFT(Data!C$4,2)),"Intra","Inter"),"")</f>
        <v/>
      </c>
      <c r="F2292" s="23"/>
      <c r="G2292" s="176"/>
      <c r="H2292" s="74">
        <f t="shared" si="74"/>
        <v>0</v>
      </c>
      <c r="I2292" s="74">
        <f t="shared" ref="I2292:J2355" si="75">IF($E2292="intra",IF($F2292&lt;&gt;"Exempt",IF($F2292&lt;&gt;"Non GST",($G2292*($F2292/2)),(0)),(0)),(0))</f>
        <v>0</v>
      </c>
      <c r="J2292" s="74">
        <f t="shared" si="75"/>
        <v>0</v>
      </c>
    </row>
    <row r="2293" spans="1:10">
      <c r="A2293" s="183"/>
      <c r="B2293" s="184"/>
      <c r="C2293" s="185"/>
      <c r="D2293" s="21"/>
      <c r="E2293" s="71" t="str">
        <f>IF(D2293&gt;0,IF((LEFT(D2293,2)=LEFT(Data!C$4,2)),"Intra","Inter"),"")</f>
        <v/>
      </c>
      <c r="F2293" s="23"/>
      <c r="G2293" s="176"/>
      <c r="H2293" s="74">
        <f t="shared" si="74"/>
        <v>0</v>
      </c>
      <c r="I2293" s="74">
        <f t="shared" si="75"/>
        <v>0</v>
      </c>
      <c r="J2293" s="74">
        <f t="shared" si="75"/>
        <v>0</v>
      </c>
    </row>
    <row r="2294" spans="1:10">
      <c r="A2294" s="183"/>
      <c r="B2294" s="184"/>
      <c r="C2294" s="185"/>
      <c r="D2294" s="21"/>
      <c r="E2294" s="71" t="str">
        <f>IF(D2294&gt;0,IF((LEFT(D2294,2)=LEFT(Data!C$4,2)),"Intra","Inter"),"")</f>
        <v/>
      </c>
      <c r="F2294" s="23"/>
      <c r="G2294" s="176"/>
      <c r="H2294" s="74">
        <f t="shared" si="74"/>
        <v>0</v>
      </c>
      <c r="I2294" s="74">
        <f t="shared" si="75"/>
        <v>0</v>
      </c>
      <c r="J2294" s="74">
        <f t="shared" si="75"/>
        <v>0</v>
      </c>
    </row>
    <row r="2295" spans="1:10">
      <c r="A2295" s="183"/>
      <c r="B2295" s="184"/>
      <c r="C2295" s="185"/>
      <c r="D2295" s="21"/>
      <c r="E2295" s="71" t="str">
        <f>IF(D2295&gt;0,IF((LEFT(D2295,2)=LEFT(Data!C$4,2)),"Intra","Inter"),"")</f>
        <v/>
      </c>
      <c r="F2295" s="23"/>
      <c r="G2295" s="176"/>
      <c r="H2295" s="74">
        <f t="shared" si="74"/>
        <v>0</v>
      </c>
      <c r="I2295" s="74">
        <f t="shared" si="75"/>
        <v>0</v>
      </c>
      <c r="J2295" s="74">
        <f t="shared" si="75"/>
        <v>0</v>
      </c>
    </row>
    <row r="2296" spans="1:10">
      <c r="A2296" s="183"/>
      <c r="B2296" s="184"/>
      <c r="C2296" s="185"/>
      <c r="D2296" s="21"/>
      <c r="E2296" s="71" t="str">
        <f>IF(D2296&gt;0,IF((LEFT(D2296,2)=LEFT(Data!C$4,2)),"Intra","Inter"),"")</f>
        <v/>
      </c>
      <c r="F2296" s="23"/>
      <c r="G2296" s="176"/>
      <c r="H2296" s="74">
        <f t="shared" si="74"/>
        <v>0</v>
      </c>
      <c r="I2296" s="74">
        <f t="shared" si="75"/>
        <v>0</v>
      </c>
      <c r="J2296" s="74">
        <f t="shared" si="75"/>
        <v>0</v>
      </c>
    </row>
    <row r="2297" spans="1:10">
      <c r="A2297" s="183"/>
      <c r="B2297" s="184"/>
      <c r="C2297" s="185"/>
      <c r="D2297" s="21"/>
      <c r="E2297" s="71" t="str">
        <f>IF(D2297&gt;0,IF((LEFT(D2297,2)=LEFT(Data!C$4,2)),"Intra","Inter"),"")</f>
        <v/>
      </c>
      <c r="F2297" s="23"/>
      <c r="G2297" s="176"/>
      <c r="H2297" s="74">
        <f t="shared" si="74"/>
        <v>0</v>
      </c>
      <c r="I2297" s="74">
        <f t="shared" si="75"/>
        <v>0</v>
      </c>
      <c r="J2297" s="74">
        <f t="shared" si="75"/>
        <v>0</v>
      </c>
    </row>
    <row r="2298" spans="1:10">
      <c r="A2298" s="183"/>
      <c r="B2298" s="184"/>
      <c r="C2298" s="185"/>
      <c r="D2298" s="21"/>
      <c r="E2298" s="71" t="str">
        <f>IF(D2298&gt;0,IF((LEFT(D2298,2)=LEFT(Data!C$4,2)),"Intra","Inter"),"")</f>
        <v/>
      </c>
      <c r="F2298" s="23"/>
      <c r="G2298" s="176"/>
      <c r="H2298" s="74">
        <f t="shared" si="74"/>
        <v>0</v>
      </c>
      <c r="I2298" s="74">
        <f t="shared" si="75"/>
        <v>0</v>
      </c>
      <c r="J2298" s="74">
        <f t="shared" si="75"/>
        <v>0</v>
      </c>
    </row>
    <row r="2299" spans="1:10">
      <c r="A2299" s="183"/>
      <c r="B2299" s="184"/>
      <c r="C2299" s="185"/>
      <c r="D2299" s="21"/>
      <c r="E2299" s="71" t="str">
        <f>IF(D2299&gt;0,IF((LEFT(D2299,2)=LEFT(Data!C$4,2)),"Intra","Inter"),"")</f>
        <v/>
      </c>
      <c r="F2299" s="23"/>
      <c r="G2299" s="176"/>
      <c r="H2299" s="74">
        <f t="shared" si="74"/>
        <v>0</v>
      </c>
      <c r="I2299" s="74">
        <f t="shared" si="75"/>
        <v>0</v>
      </c>
      <c r="J2299" s="74">
        <f t="shared" si="75"/>
        <v>0</v>
      </c>
    </row>
    <row r="2300" spans="1:10">
      <c r="A2300" s="183"/>
      <c r="B2300" s="184"/>
      <c r="C2300" s="185"/>
      <c r="D2300" s="21"/>
      <c r="E2300" s="71" t="str">
        <f>IF(D2300&gt;0,IF((LEFT(D2300,2)=LEFT(Data!C$4,2)),"Intra","Inter"),"")</f>
        <v/>
      </c>
      <c r="F2300" s="23"/>
      <c r="G2300" s="176"/>
      <c r="H2300" s="74">
        <f t="shared" si="74"/>
        <v>0</v>
      </c>
      <c r="I2300" s="74">
        <f t="shared" si="75"/>
        <v>0</v>
      </c>
      <c r="J2300" s="74">
        <f t="shared" si="75"/>
        <v>0</v>
      </c>
    </row>
    <row r="2301" spans="1:10">
      <c r="A2301" s="183"/>
      <c r="B2301" s="184"/>
      <c r="C2301" s="185"/>
      <c r="D2301" s="21"/>
      <c r="E2301" s="71" t="str">
        <f>IF(D2301&gt;0,IF((LEFT(D2301,2)=LEFT(Data!C$4,2)),"Intra","Inter"),"")</f>
        <v/>
      </c>
      <c r="F2301" s="23"/>
      <c r="G2301" s="176"/>
      <c r="H2301" s="74">
        <f t="shared" si="74"/>
        <v>0</v>
      </c>
      <c r="I2301" s="74">
        <f t="shared" si="75"/>
        <v>0</v>
      </c>
      <c r="J2301" s="74">
        <f t="shared" si="75"/>
        <v>0</v>
      </c>
    </row>
    <row r="2302" spans="1:10">
      <c r="A2302" s="183"/>
      <c r="B2302" s="184"/>
      <c r="C2302" s="185"/>
      <c r="D2302" s="21"/>
      <c r="E2302" s="71" t="str">
        <f>IF(D2302&gt;0,IF((LEFT(D2302,2)=LEFT(Data!C$4,2)),"Intra","Inter"),"")</f>
        <v/>
      </c>
      <c r="F2302" s="23"/>
      <c r="G2302" s="176"/>
      <c r="H2302" s="74">
        <f t="shared" si="74"/>
        <v>0</v>
      </c>
      <c r="I2302" s="74">
        <f t="shared" si="75"/>
        <v>0</v>
      </c>
      <c r="J2302" s="74">
        <f t="shared" si="75"/>
        <v>0</v>
      </c>
    </row>
    <row r="2303" spans="1:10">
      <c r="A2303" s="183"/>
      <c r="B2303" s="184"/>
      <c r="C2303" s="185"/>
      <c r="D2303" s="21"/>
      <c r="E2303" s="71" t="str">
        <f>IF(D2303&gt;0,IF((LEFT(D2303,2)=LEFT(Data!C$4,2)),"Intra","Inter"),"")</f>
        <v/>
      </c>
      <c r="F2303" s="23"/>
      <c r="G2303" s="176"/>
      <c r="H2303" s="74">
        <f t="shared" si="74"/>
        <v>0</v>
      </c>
      <c r="I2303" s="74">
        <f t="shared" si="75"/>
        <v>0</v>
      </c>
      <c r="J2303" s="74">
        <f t="shared" si="75"/>
        <v>0</v>
      </c>
    </row>
    <row r="2304" spans="1:10">
      <c r="A2304" s="183"/>
      <c r="B2304" s="184"/>
      <c r="C2304" s="185"/>
      <c r="D2304" s="21"/>
      <c r="E2304" s="71" t="str">
        <f>IF(D2304&gt;0,IF((LEFT(D2304,2)=LEFT(Data!C$4,2)),"Intra","Inter"),"")</f>
        <v/>
      </c>
      <c r="F2304" s="23"/>
      <c r="G2304" s="176"/>
      <c r="H2304" s="74">
        <f t="shared" si="74"/>
        <v>0</v>
      </c>
      <c r="I2304" s="74">
        <f t="shared" si="75"/>
        <v>0</v>
      </c>
      <c r="J2304" s="74">
        <f t="shared" si="75"/>
        <v>0</v>
      </c>
    </row>
    <row r="2305" spans="1:10">
      <c r="A2305" s="183"/>
      <c r="B2305" s="184"/>
      <c r="C2305" s="185"/>
      <c r="D2305" s="21"/>
      <c r="E2305" s="71" t="str">
        <f>IF(D2305&gt;0,IF((LEFT(D2305,2)=LEFT(Data!C$4,2)),"Intra","Inter"),"")</f>
        <v/>
      </c>
      <c r="F2305" s="23"/>
      <c r="G2305" s="176"/>
      <c r="H2305" s="74">
        <f t="shared" si="74"/>
        <v>0</v>
      </c>
      <c r="I2305" s="74">
        <f t="shared" si="75"/>
        <v>0</v>
      </c>
      <c r="J2305" s="74">
        <f t="shared" si="75"/>
        <v>0</v>
      </c>
    </row>
    <row r="2306" spans="1:10">
      <c r="A2306" s="183"/>
      <c r="B2306" s="184"/>
      <c r="C2306" s="185"/>
      <c r="D2306" s="21"/>
      <c r="E2306" s="71" t="str">
        <f>IF(D2306&gt;0,IF((LEFT(D2306,2)=LEFT(Data!C$4,2)),"Intra","Inter"),"")</f>
        <v/>
      </c>
      <c r="F2306" s="23"/>
      <c r="G2306" s="176"/>
      <c r="H2306" s="74">
        <f t="shared" si="74"/>
        <v>0</v>
      </c>
      <c r="I2306" s="74">
        <f t="shared" si="75"/>
        <v>0</v>
      </c>
      <c r="J2306" s="74">
        <f t="shared" si="75"/>
        <v>0</v>
      </c>
    </row>
    <row r="2307" spans="1:10">
      <c r="A2307" s="183"/>
      <c r="B2307" s="184"/>
      <c r="C2307" s="185"/>
      <c r="D2307" s="21"/>
      <c r="E2307" s="71" t="str">
        <f>IF(D2307&gt;0,IF((LEFT(D2307,2)=LEFT(Data!C$4,2)),"Intra","Inter"),"")</f>
        <v/>
      </c>
      <c r="F2307" s="23"/>
      <c r="G2307" s="176"/>
      <c r="H2307" s="74">
        <f t="shared" si="74"/>
        <v>0</v>
      </c>
      <c r="I2307" s="74">
        <f t="shared" si="75"/>
        <v>0</v>
      </c>
      <c r="J2307" s="74">
        <f t="shared" si="75"/>
        <v>0</v>
      </c>
    </row>
    <row r="2308" spans="1:10">
      <c r="A2308" s="183"/>
      <c r="B2308" s="184"/>
      <c r="C2308" s="185"/>
      <c r="D2308" s="21"/>
      <c r="E2308" s="71" t="str">
        <f>IF(D2308&gt;0,IF((LEFT(D2308,2)=LEFT(Data!C$4,2)),"Intra","Inter"),"")</f>
        <v/>
      </c>
      <c r="F2308" s="23"/>
      <c r="G2308" s="176"/>
      <c r="H2308" s="74">
        <f t="shared" si="74"/>
        <v>0</v>
      </c>
      <c r="I2308" s="74">
        <f t="shared" si="75"/>
        <v>0</v>
      </c>
      <c r="J2308" s="74">
        <f t="shared" si="75"/>
        <v>0</v>
      </c>
    </row>
    <row r="2309" spans="1:10">
      <c r="A2309" s="183"/>
      <c r="B2309" s="184"/>
      <c r="C2309" s="185"/>
      <c r="D2309" s="21"/>
      <c r="E2309" s="71" t="str">
        <f>IF(D2309&gt;0,IF((LEFT(D2309,2)=LEFT(Data!C$4,2)),"Intra","Inter"),"")</f>
        <v/>
      </c>
      <c r="F2309" s="23"/>
      <c r="G2309" s="176"/>
      <c r="H2309" s="74">
        <f t="shared" si="74"/>
        <v>0</v>
      </c>
      <c r="I2309" s="74">
        <f t="shared" si="75"/>
        <v>0</v>
      </c>
      <c r="J2309" s="74">
        <f t="shared" si="75"/>
        <v>0</v>
      </c>
    </row>
    <row r="2310" spans="1:10">
      <c r="A2310" s="183"/>
      <c r="B2310" s="184"/>
      <c r="C2310" s="185"/>
      <c r="D2310" s="21"/>
      <c r="E2310" s="71" t="str">
        <f>IF(D2310&gt;0,IF((LEFT(D2310,2)=LEFT(Data!C$4,2)),"Intra","Inter"),"")</f>
        <v/>
      </c>
      <c r="F2310" s="23"/>
      <c r="G2310" s="176"/>
      <c r="H2310" s="74">
        <f t="shared" si="74"/>
        <v>0</v>
      </c>
      <c r="I2310" s="74">
        <f t="shared" si="75"/>
        <v>0</v>
      </c>
      <c r="J2310" s="74">
        <f t="shared" si="75"/>
        <v>0</v>
      </c>
    </row>
    <row r="2311" spans="1:10">
      <c r="A2311" s="183"/>
      <c r="B2311" s="184"/>
      <c r="C2311" s="185"/>
      <c r="D2311" s="21"/>
      <c r="E2311" s="71" t="str">
        <f>IF(D2311&gt;0,IF((LEFT(D2311,2)=LEFT(Data!C$4,2)),"Intra","Inter"),"")</f>
        <v/>
      </c>
      <c r="F2311" s="23"/>
      <c r="G2311" s="176"/>
      <c r="H2311" s="74">
        <f t="shared" si="74"/>
        <v>0</v>
      </c>
      <c r="I2311" s="74">
        <f t="shared" si="75"/>
        <v>0</v>
      </c>
      <c r="J2311" s="74">
        <f t="shared" si="75"/>
        <v>0</v>
      </c>
    </row>
    <row r="2312" spans="1:10">
      <c r="A2312" s="183"/>
      <c r="B2312" s="184"/>
      <c r="C2312" s="185"/>
      <c r="D2312" s="21"/>
      <c r="E2312" s="71" t="str">
        <f>IF(D2312&gt;0,IF((LEFT(D2312,2)=LEFT(Data!C$4,2)),"Intra","Inter"),"")</f>
        <v/>
      </c>
      <c r="F2312" s="23"/>
      <c r="G2312" s="176"/>
      <c r="H2312" s="74">
        <f t="shared" si="74"/>
        <v>0</v>
      </c>
      <c r="I2312" s="74">
        <f t="shared" si="75"/>
        <v>0</v>
      </c>
      <c r="J2312" s="74">
        <f t="shared" si="75"/>
        <v>0</v>
      </c>
    </row>
    <row r="2313" spans="1:10">
      <c r="A2313" s="183"/>
      <c r="B2313" s="184"/>
      <c r="C2313" s="185"/>
      <c r="D2313" s="21"/>
      <c r="E2313" s="71" t="str">
        <f>IF(D2313&gt;0,IF((LEFT(D2313,2)=LEFT(Data!C$4,2)),"Intra","Inter"),"")</f>
        <v/>
      </c>
      <c r="F2313" s="23"/>
      <c r="G2313" s="176"/>
      <c r="H2313" s="74">
        <f t="shared" ref="H2313:H2376" si="76">IF($E2313="inter",IF($F2313&lt;&gt;"Exempt",IF($F2313&lt;&gt;"Non GST",($G2313*($F2313)),(0)),(0)),(0))</f>
        <v>0</v>
      </c>
      <c r="I2313" s="74">
        <f t="shared" si="75"/>
        <v>0</v>
      </c>
      <c r="J2313" s="74">
        <f t="shared" si="75"/>
        <v>0</v>
      </c>
    </row>
    <row r="2314" spans="1:10">
      <c r="A2314" s="183"/>
      <c r="B2314" s="184"/>
      <c r="C2314" s="185"/>
      <c r="D2314" s="21"/>
      <c r="E2314" s="71" t="str">
        <f>IF(D2314&gt;0,IF((LEFT(D2314,2)=LEFT(Data!C$4,2)),"Intra","Inter"),"")</f>
        <v/>
      </c>
      <c r="F2314" s="23"/>
      <c r="G2314" s="176"/>
      <c r="H2314" s="74">
        <f t="shared" si="76"/>
        <v>0</v>
      </c>
      <c r="I2314" s="74">
        <f t="shared" si="75"/>
        <v>0</v>
      </c>
      <c r="J2314" s="74">
        <f t="shared" si="75"/>
        <v>0</v>
      </c>
    </row>
    <row r="2315" spans="1:10">
      <c r="A2315" s="183"/>
      <c r="B2315" s="184"/>
      <c r="C2315" s="185"/>
      <c r="D2315" s="21"/>
      <c r="E2315" s="71" t="str">
        <f>IF(D2315&gt;0,IF((LEFT(D2315,2)=LEFT(Data!C$4,2)),"Intra","Inter"),"")</f>
        <v/>
      </c>
      <c r="F2315" s="23"/>
      <c r="G2315" s="176"/>
      <c r="H2315" s="74">
        <f t="shared" si="76"/>
        <v>0</v>
      </c>
      <c r="I2315" s="74">
        <f t="shared" si="75"/>
        <v>0</v>
      </c>
      <c r="J2315" s="74">
        <f t="shared" si="75"/>
        <v>0</v>
      </c>
    </row>
    <row r="2316" spans="1:10">
      <c r="A2316" s="183"/>
      <c r="B2316" s="184"/>
      <c r="C2316" s="185"/>
      <c r="D2316" s="21"/>
      <c r="E2316" s="71" t="str">
        <f>IF(D2316&gt;0,IF((LEFT(D2316,2)=LEFT(Data!C$4,2)),"Intra","Inter"),"")</f>
        <v/>
      </c>
      <c r="F2316" s="23"/>
      <c r="G2316" s="176"/>
      <c r="H2316" s="74">
        <f t="shared" si="76"/>
        <v>0</v>
      </c>
      <c r="I2316" s="74">
        <f t="shared" si="75"/>
        <v>0</v>
      </c>
      <c r="J2316" s="74">
        <f t="shared" si="75"/>
        <v>0</v>
      </c>
    </row>
    <row r="2317" spans="1:10">
      <c r="A2317" s="183"/>
      <c r="B2317" s="184"/>
      <c r="C2317" s="185"/>
      <c r="D2317" s="21"/>
      <c r="E2317" s="71" t="str">
        <f>IF(D2317&gt;0,IF((LEFT(D2317,2)=LEFT(Data!C$4,2)),"Intra","Inter"),"")</f>
        <v/>
      </c>
      <c r="F2317" s="23"/>
      <c r="G2317" s="176"/>
      <c r="H2317" s="74">
        <f t="shared" si="76"/>
        <v>0</v>
      </c>
      <c r="I2317" s="74">
        <f t="shared" si="75"/>
        <v>0</v>
      </c>
      <c r="J2317" s="74">
        <f t="shared" si="75"/>
        <v>0</v>
      </c>
    </row>
    <row r="2318" spans="1:10">
      <c r="A2318" s="183"/>
      <c r="B2318" s="184"/>
      <c r="C2318" s="185"/>
      <c r="D2318" s="21"/>
      <c r="E2318" s="71" t="str">
        <f>IF(D2318&gt;0,IF((LEFT(D2318,2)=LEFT(Data!C$4,2)),"Intra","Inter"),"")</f>
        <v/>
      </c>
      <c r="F2318" s="23"/>
      <c r="G2318" s="176"/>
      <c r="H2318" s="74">
        <f t="shared" si="76"/>
        <v>0</v>
      </c>
      <c r="I2318" s="74">
        <f t="shared" si="75"/>
        <v>0</v>
      </c>
      <c r="J2318" s="74">
        <f t="shared" si="75"/>
        <v>0</v>
      </c>
    </row>
    <row r="2319" spans="1:10">
      <c r="A2319" s="183"/>
      <c r="B2319" s="184"/>
      <c r="C2319" s="185"/>
      <c r="D2319" s="21"/>
      <c r="E2319" s="71" t="str">
        <f>IF(D2319&gt;0,IF((LEFT(D2319,2)=LEFT(Data!C$4,2)),"Intra","Inter"),"")</f>
        <v/>
      </c>
      <c r="F2319" s="23"/>
      <c r="G2319" s="176"/>
      <c r="H2319" s="74">
        <f t="shared" si="76"/>
        <v>0</v>
      </c>
      <c r="I2319" s="74">
        <f t="shared" si="75"/>
        <v>0</v>
      </c>
      <c r="J2319" s="74">
        <f t="shared" si="75"/>
        <v>0</v>
      </c>
    </row>
    <row r="2320" spans="1:10">
      <c r="A2320" s="183"/>
      <c r="B2320" s="184"/>
      <c r="C2320" s="185"/>
      <c r="D2320" s="21"/>
      <c r="E2320" s="71" t="str">
        <f>IF(D2320&gt;0,IF((LEFT(D2320,2)=LEFT(Data!C$4,2)),"Intra","Inter"),"")</f>
        <v/>
      </c>
      <c r="F2320" s="23"/>
      <c r="G2320" s="176"/>
      <c r="H2320" s="74">
        <f t="shared" si="76"/>
        <v>0</v>
      </c>
      <c r="I2320" s="74">
        <f t="shared" si="75"/>
        <v>0</v>
      </c>
      <c r="J2320" s="74">
        <f t="shared" si="75"/>
        <v>0</v>
      </c>
    </row>
    <row r="2321" spans="1:10">
      <c r="A2321" s="183"/>
      <c r="B2321" s="184"/>
      <c r="C2321" s="185"/>
      <c r="D2321" s="21"/>
      <c r="E2321" s="71" t="str">
        <f>IF(D2321&gt;0,IF((LEFT(D2321,2)=LEFT(Data!C$4,2)),"Intra","Inter"),"")</f>
        <v/>
      </c>
      <c r="F2321" s="23"/>
      <c r="G2321" s="176"/>
      <c r="H2321" s="74">
        <f t="shared" si="76"/>
        <v>0</v>
      </c>
      <c r="I2321" s="74">
        <f t="shared" si="75"/>
        <v>0</v>
      </c>
      <c r="J2321" s="74">
        <f t="shared" si="75"/>
        <v>0</v>
      </c>
    </row>
    <row r="2322" spans="1:10">
      <c r="A2322" s="183"/>
      <c r="B2322" s="184"/>
      <c r="C2322" s="185"/>
      <c r="D2322" s="21"/>
      <c r="E2322" s="71" t="str">
        <f>IF(D2322&gt;0,IF((LEFT(D2322,2)=LEFT(Data!C$4,2)),"Intra","Inter"),"")</f>
        <v/>
      </c>
      <c r="F2322" s="23"/>
      <c r="G2322" s="176"/>
      <c r="H2322" s="74">
        <f t="shared" si="76"/>
        <v>0</v>
      </c>
      <c r="I2322" s="74">
        <f t="shared" si="75"/>
        <v>0</v>
      </c>
      <c r="J2322" s="74">
        <f t="shared" si="75"/>
        <v>0</v>
      </c>
    </row>
    <row r="2323" spans="1:10">
      <c r="A2323" s="183"/>
      <c r="B2323" s="184"/>
      <c r="C2323" s="185"/>
      <c r="D2323" s="21"/>
      <c r="E2323" s="71" t="str">
        <f>IF(D2323&gt;0,IF((LEFT(D2323,2)=LEFT(Data!C$4,2)),"Intra","Inter"),"")</f>
        <v/>
      </c>
      <c r="F2323" s="23"/>
      <c r="G2323" s="176"/>
      <c r="H2323" s="74">
        <f t="shared" si="76"/>
        <v>0</v>
      </c>
      <c r="I2323" s="74">
        <f t="shared" si="75"/>
        <v>0</v>
      </c>
      <c r="J2323" s="74">
        <f t="shared" si="75"/>
        <v>0</v>
      </c>
    </row>
    <row r="2324" spans="1:10">
      <c r="A2324" s="183"/>
      <c r="B2324" s="184"/>
      <c r="C2324" s="185"/>
      <c r="D2324" s="21"/>
      <c r="E2324" s="71" t="str">
        <f>IF(D2324&gt;0,IF((LEFT(D2324,2)=LEFT(Data!C$4,2)),"Intra","Inter"),"")</f>
        <v/>
      </c>
      <c r="F2324" s="23"/>
      <c r="G2324" s="176"/>
      <c r="H2324" s="74">
        <f t="shared" si="76"/>
        <v>0</v>
      </c>
      <c r="I2324" s="74">
        <f t="shared" si="75"/>
        <v>0</v>
      </c>
      <c r="J2324" s="74">
        <f t="shared" si="75"/>
        <v>0</v>
      </c>
    </row>
    <row r="2325" spans="1:10">
      <c r="A2325" s="183"/>
      <c r="B2325" s="184"/>
      <c r="C2325" s="185"/>
      <c r="D2325" s="21"/>
      <c r="E2325" s="71" t="str">
        <f>IF(D2325&gt;0,IF((LEFT(D2325,2)=LEFT(Data!C$4,2)),"Intra","Inter"),"")</f>
        <v/>
      </c>
      <c r="F2325" s="23"/>
      <c r="G2325" s="176"/>
      <c r="H2325" s="74">
        <f t="shared" si="76"/>
        <v>0</v>
      </c>
      <c r="I2325" s="74">
        <f t="shared" si="75"/>
        <v>0</v>
      </c>
      <c r="J2325" s="74">
        <f t="shared" si="75"/>
        <v>0</v>
      </c>
    </row>
    <row r="2326" spans="1:10">
      <c r="A2326" s="183"/>
      <c r="B2326" s="184"/>
      <c r="C2326" s="185"/>
      <c r="D2326" s="21"/>
      <c r="E2326" s="71" t="str">
        <f>IF(D2326&gt;0,IF((LEFT(D2326,2)=LEFT(Data!C$4,2)),"Intra","Inter"),"")</f>
        <v/>
      </c>
      <c r="F2326" s="23"/>
      <c r="G2326" s="176"/>
      <c r="H2326" s="74">
        <f t="shared" si="76"/>
        <v>0</v>
      </c>
      <c r="I2326" s="74">
        <f t="shared" si="75"/>
        <v>0</v>
      </c>
      <c r="J2326" s="74">
        <f t="shared" si="75"/>
        <v>0</v>
      </c>
    </row>
    <row r="2327" spans="1:10">
      <c r="A2327" s="183"/>
      <c r="B2327" s="184"/>
      <c r="C2327" s="185"/>
      <c r="D2327" s="21"/>
      <c r="E2327" s="71" t="str">
        <f>IF(D2327&gt;0,IF((LEFT(D2327,2)=LEFT(Data!C$4,2)),"Intra","Inter"),"")</f>
        <v/>
      </c>
      <c r="F2327" s="23"/>
      <c r="G2327" s="176"/>
      <c r="H2327" s="74">
        <f t="shared" si="76"/>
        <v>0</v>
      </c>
      <c r="I2327" s="74">
        <f t="shared" si="75"/>
        <v>0</v>
      </c>
      <c r="J2327" s="74">
        <f t="shared" si="75"/>
        <v>0</v>
      </c>
    </row>
    <row r="2328" spans="1:10">
      <c r="A2328" s="183"/>
      <c r="B2328" s="184"/>
      <c r="C2328" s="185"/>
      <c r="D2328" s="21"/>
      <c r="E2328" s="71" t="str">
        <f>IF(D2328&gt;0,IF((LEFT(D2328,2)=LEFT(Data!C$4,2)),"Intra","Inter"),"")</f>
        <v/>
      </c>
      <c r="F2328" s="23"/>
      <c r="G2328" s="176"/>
      <c r="H2328" s="74">
        <f t="shared" si="76"/>
        <v>0</v>
      </c>
      <c r="I2328" s="74">
        <f t="shared" si="75"/>
        <v>0</v>
      </c>
      <c r="J2328" s="74">
        <f t="shared" si="75"/>
        <v>0</v>
      </c>
    </row>
    <row r="2329" spans="1:10">
      <c r="A2329" s="183"/>
      <c r="B2329" s="184"/>
      <c r="C2329" s="185"/>
      <c r="D2329" s="21"/>
      <c r="E2329" s="71" t="str">
        <f>IF(D2329&gt;0,IF((LEFT(D2329,2)=LEFT(Data!C$4,2)),"Intra","Inter"),"")</f>
        <v/>
      </c>
      <c r="F2329" s="23"/>
      <c r="G2329" s="176"/>
      <c r="H2329" s="74">
        <f t="shared" si="76"/>
        <v>0</v>
      </c>
      <c r="I2329" s="74">
        <f t="shared" si="75"/>
        <v>0</v>
      </c>
      <c r="J2329" s="74">
        <f t="shared" si="75"/>
        <v>0</v>
      </c>
    </row>
    <row r="2330" spans="1:10">
      <c r="A2330" s="183"/>
      <c r="B2330" s="184"/>
      <c r="C2330" s="185"/>
      <c r="D2330" s="21"/>
      <c r="E2330" s="71" t="str">
        <f>IF(D2330&gt;0,IF((LEFT(D2330,2)=LEFT(Data!C$4,2)),"Intra","Inter"),"")</f>
        <v/>
      </c>
      <c r="F2330" s="23"/>
      <c r="G2330" s="176"/>
      <c r="H2330" s="74">
        <f t="shared" si="76"/>
        <v>0</v>
      </c>
      <c r="I2330" s="74">
        <f t="shared" si="75"/>
        <v>0</v>
      </c>
      <c r="J2330" s="74">
        <f t="shared" si="75"/>
        <v>0</v>
      </c>
    </row>
    <row r="2331" spans="1:10">
      <c r="A2331" s="183"/>
      <c r="B2331" s="184"/>
      <c r="C2331" s="185"/>
      <c r="D2331" s="21"/>
      <c r="E2331" s="71" t="str">
        <f>IF(D2331&gt;0,IF((LEFT(D2331,2)=LEFT(Data!C$4,2)),"Intra","Inter"),"")</f>
        <v/>
      </c>
      <c r="F2331" s="23"/>
      <c r="G2331" s="176"/>
      <c r="H2331" s="74">
        <f t="shared" si="76"/>
        <v>0</v>
      </c>
      <c r="I2331" s="74">
        <f t="shared" si="75"/>
        <v>0</v>
      </c>
      <c r="J2331" s="74">
        <f t="shared" si="75"/>
        <v>0</v>
      </c>
    </row>
    <row r="2332" spans="1:10">
      <c r="A2332" s="183"/>
      <c r="B2332" s="184"/>
      <c r="C2332" s="185"/>
      <c r="D2332" s="21"/>
      <c r="E2332" s="71" t="str">
        <f>IF(D2332&gt;0,IF((LEFT(D2332,2)=LEFT(Data!C$4,2)),"Intra","Inter"),"")</f>
        <v/>
      </c>
      <c r="F2332" s="23"/>
      <c r="G2332" s="176"/>
      <c r="H2332" s="74">
        <f t="shared" si="76"/>
        <v>0</v>
      </c>
      <c r="I2332" s="74">
        <f t="shared" si="75"/>
        <v>0</v>
      </c>
      <c r="J2332" s="74">
        <f t="shared" si="75"/>
        <v>0</v>
      </c>
    </row>
    <row r="2333" spans="1:10">
      <c r="A2333" s="183"/>
      <c r="B2333" s="184"/>
      <c r="C2333" s="185"/>
      <c r="D2333" s="21"/>
      <c r="E2333" s="71" t="str">
        <f>IF(D2333&gt;0,IF((LEFT(D2333,2)=LEFT(Data!C$4,2)),"Intra","Inter"),"")</f>
        <v/>
      </c>
      <c r="F2333" s="23"/>
      <c r="G2333" s="176"/>
      <c r="H2333" s="74">
        <f t="shared" si="76"/>
        <v>0</v>
      </c>
      <c r="I2333" s="74">
        <f t="shared" si="75"/>
        <v>0</v>
      </c>
      <c r="J2333" s="74">
        <f t="shared" si="75"/>
        <v>0</v>
      </c>
    </row>
    <row r="2334" spans="1:10">
      <c r="A2334" s="183"/>
      <c r="B2334" s="184"/>
      <c r="C2334" s="185"/>
      <c r="D2334" s="21"/>
      <c r="E2334" s="71" t="str">
        <f>IF(D2334&gt;0,IF((LEFT(D2334,2)=LEFT(Data!C$4,2)),"Intra","Inter"),"")</f>
        <v/>
      </c>
      <c r="F2334" s="23"/>
      <c r="G2334" s="176"/>
      <c r="H2334" s="74">
        <f t="shared" si="76"/>
        <v>0</v>
      </c>
      <c r="I2334" s="74">
        <f t="shared" si="75"/>
        <v>0</v>
      </c>
      <c r="J2334" s="74">
        <f t="shared" si="75"/>
        <v>0</v>
      </c>
    </row>
    <row r="2335" spans="1:10">
      <c r="A2335" s="183"/>
      <c r="B2335" s="184"/>
      <c r="C2335" s="185"/>
      <c r="D2335" s="21"/>
      <c r="E2335" s="71" t="str">
        <f>IF(D2335&gt;0,IF((LEFT(D2335,2)=LEFT(Data!C$4,2)),"Intra","Inter"),"")</f>
        <v/>
      </c>
      <c r="F2335" s="23"/>
      <c r="G2335" s="176"/>
      <c r="H2335" s="74">
        <f t="shared" si="76"/>
        <v>0</v>
      </c>
      <c r="I2335" s="74">
        <f t="shared" si="75"/>
        <v>0</v>
      </c>
      <c r="J2335" s="74">
        <f t="shared" si="75"/>
        <v>0</v>
      </c>
    </row>
    <row r="2336" spans="1:10">
      <c r="A2336" s="183"/>
      <c r="B2336" s="184"/>
      <c r="C2336" s="185"/>
      <c r="D2336" s="21"/>
      <c r="E2336" s="71" t="str">
        <f>IF(D2336&gt;0,IF((LEFT(D2336,2)=LEFT(Data!C$4,2)),"Intra","Inter"),"")</f>
        <v/>
      </c>
      <c r="F2336" s="23"/>
      <c r="G2336" s="176"/>
      <c r="H2336" s="74">
        <f t="shared" si="76"/>
        <v>0</v>
      </c>
      <c r="I2336" s="74">
        <f t="shared" si="75"/>
        <v>0</v>
      </c>
      <c r="J2336" s="74">
        <f t="shared" si="75"/>
        <v>0</v>
      </c>
    </row>
    <row r="2337" spans="1:10">
      <c r="A2337" s="183"/>
      <c r="B2337" s="184"/>
      <c r="C2337" s="185"/>
      <c r="D2337" s="21"/>
      <c r="E2337" s="71" t="str">
        <f>IF(D2337&gt;0,IF((LEFT(D2337,2)=LEFT(Data!C$4,2)),"Intra","Inter"),"")</f>
        <v/>
      </c>
      <c r="F2337" s="23"/>
      <c r="G2337" s="176"/>
      <c r="H2337" s="74">
        <f t="shared" si="76"/>
        <v>0</v>
      </c>
      <c r="I2337" s="74">
        <f t="shared" si="75"/>
        <v>0</v>
      </c>
      <c r="J2337" s="74">
        <f t="shared" si="75"/>
        <v>0</v>
      </c>
    </row>
    <row r="2338" spans="1:10">
      <c r="A2338" s="183"/>
      <c r="B2338" s="184"/>
      <c r="C2338" s="185"/>
      <c r="D2338" s="21"/>
      <c r="E2338" s="71" t="str">
        <f>IF(D2338&gt;0,IF((LEFT(D2338,2)=LEFT(Data!C$4,2)),"Intra","Inter"),"")</f>
        <v/>
      </c>
      <c r="F2338" s="23"/>
      <c r="G2338" s="176"/>
      <c r="H2338" s="74">
        <f t="shared" si="76"/>
        <v>0</v>
      </c>
      <c r="I2338" s="74">
        <f t="shared" si="75"/>
        <v>0</v>
      </c>
      <c r="J2338" s="74">
        <f t="shared" si="75"/>
        <v>0</v>
      </c>
    </row>
    <row r="2339" spans="1:10">
      <c r="A2339" s="183"/>
      <c r="B2339" s="184"/>
      <c r="C2339" s="185"/>
      <c r="D2339" s="21"/>
      <c r="E2339" s="71" t="str">
        <f>IF(D2339&gt;0,IF((LEFT(D2339,2)=LEFT(Data!C$4,2)),"Intra","Inter"),"")</f>
        <v/>
      </c>
      <c r="F2339" s="23"/>
      <c r="G2339" s="176"/>
      <c r="H2339" s="74">
        <f t="shared" si="76"/>
        <v>0</v>
      </c>
      <c r="I2339" s="74">
        <f t="shared" si="75"/>
        <v>0</v>
      </c>
      <c r="J2339" s="74">
        <f t="shared" si="75"/>
        <v>0</v>
      </c>
    </row>
    <row r="2340" spans="1:10">
      <c r="A2340" s="183"/>
      <c r="B2340" s="184"/>
      <c r="C2340" s="185"/>
      <c r="D2340" s="21"/>
      <c r="E2340" s="71" t="str">
        <f>IF(D2340&gt;0,IF((LEFT(D2340,2)=LEFT(Data!C$4,2)),"Intra","Inter"),"")</f>
        <v/>
      </c>
      <c r="F2340" s="23"/>
      <c r="G2340" s="176"/>
      <c r="H2340" s="74">
        <f t="shared" si="76"/>
        <v>0</v>
      </c>
      <c r="I2340" s="74">
        <f t="shared" si="75"/>
        <v>0</v>
      </c>
      <c r="J2340" s="74">
        <f t="shared" si="75"/>
        <v>0</v>
      </c>
    </row>
    <row r="2341" spans="1:10">
      <c r="A2341" s="183"/>
      <c r="B2341" s="184"/>
      <c r="C2341" s="185"/>
      <c r="D2341" s="21"/>
      <c r="E2341" s="71" t="str">
        <f>IF(D2341&gt;0,IF((LEFT(D2341,2)=LEFT(Data!C$4,2)),"Intra","Inter"),"")</f>
        <v/>
      </c>
      <c r="F2341" s="23"/>
      <c r="G2341" s="176"/>
      <c r="H2341" s="74">
        <f t="shared" si="76"/>
        <v>0</v>
      </c>
      <c r="I2341" s="74">
        <f t="shared" si="75"/>
        <v>0</v>
      </c>
      <c r="J2341" s="74">
        <f t="shared" si="75"/>
        <v>0</v>
      </c>
    </row>
    <row r="2342" spans="1:10">
      <c r="A2342" s="183"/>
      <c r="B2342" s="184"/>
      <c r="C2342" s="185"/>
      <c r="D2342" s="21"/>
      <c r="E2342" s="71" t="str">
        <f>IF(D2342&gt;0,IF((LEFT(D2342,2)=LEFT(Data!C$4,2)),"Intra","Inter"),"")</f>
        <v/>
      </c>
      <c r="F2342" s="23"/>
      <c r="G2342" s="176"/>
      <c r="H2342" s="74">
        <f t="shared" si="76"/>
        <v>0</v>
      </c>
      <c r="I2342" s="74">
        <f t="shared" si="75"/>
        <v>0</v>
      </c>
      <c r="J2342" s="74">
        <f t="shared" si="75"/>
        <v>0</v>
      </c>
    </row>
    <row r="2343" spans="1:10">
      <c r="A2343" s="183"/>
      <c r="B2343" s="184"/>
      <c r="C2343" s="185"/>
      <c r="D2343" s="21"/>
      <c r="E2343" s="71" t="str">
        <f>IF(D2343&gt;0,IF((LEFT(D2343,2)=LEFT(Data!C$4,2)),"Intra","Inter"),"")</f>
        <v/>
      </c>
      <c r="F2343" s="23"/>
      <c r="G2343" s="176"/>
      <c r="H2343" s="74">
        <f t="shared" si="76"/>
        <v>0</v>
      </c>
      <c r="I2343" s="74">
        <f t="shared" si="75"/>
        <v>0</v>
      </c>
      <c r="J2343" s="74">
        <f t="shared" si="75"/>
        <v>0</v>
      </c>
    </row>
    <row r="2344" spans="1:10">
      <c r="A2344" s="183"/>
      <c r="B2344" s="184"/>
      <c r="C2344" s="185"/>
      <c r="D2344" s="21"/>
      <c r="E2344" s="71" t="str">
        <f>IF(D2344&gt;0,IF((LEFT(D2344,2)=LEFT(Data!C$4,2)),"Intra","Inter"),"")</f>
        <v/>
      </c>
      <c r="F2344" s="23"/>
      <c r="G2344" s="176"/>
      <c r="H2344" s="74">
        <f t="shared" si="76"/>
        <v>0</v>
      </c>
      <c r="I2344" s="74">
        <f t="shared" si="75"/>
        <v>0</v>
      </c>
      <c r="J2344" s="74">
        <f t="shared" si="75"/>
        <v>0</v>
      </c>
    </row>
    <row r="2345" spans="1:10">
      <c r="A2345" s="183"/>
      <c r="B2345" s="184"/>
      <c r="C2345" s="185"/>
      <c r="D2345" s="21"/>
      <c r="E2345" s="71" t="str">
        <f>IF(D2345&gt;0,IF((LEFT(D2345,2)=LEFT(Data!C$4,2)),"Intra","Inter"),"")</f>
        <v/>
      </c>
      <c r="F2345" s="23"/>
      <c r="G2345" s="176"/>
      <c r="H2345" s="74">
        <f t="shared" si="76"/>
        <v>0</v>
      </c>
      <c r="I2345" s="74">
        <f t="shared" si="75"/>
        <v>0</v>
      </c>
      <c r="J2345" s="74">
        <f t="shared" si="75"/>
        <v>0</v>
      </c>
    </row>
    <row r="2346" spans="1:10">
      <c r="A2346" s="183"/>
      <c r="B2346" s="184"/>
      <c r="C2346" s="185"/>
      <c r="D2346" s="21"/>
      <c r="E2346" s="71" t="str">
        <f>IF(D2346&gt;0,IF((LEFT(D2346,2)=LEFT(Data!C$4,2)),"Intra","Inter"),"")</f>
        <v/>
      </c>
      <c r="F2346" s="23"/>
      <c r="G2346" s="176"/>
      <c r="H2346" s="74">
        <f t="shared" si="76"/>
        <v>0</v>
      </c>
      <c r="I2346" s="74">
        <f t="shared" si="75"/>
        <v>0</v>
      </c>
      <c r="J2346" s="74">
        <f t="shared" si="75"/>
        <v>0</v>
      </c>
    </row>
    <row r="2347" spans="1:10">
      <c r="A2347" s="183"/>
      <c r="B2347" s="184"/>
      <c r="C2347" s="185"/>
      <c r="D2347" s="21"/>
      <c r="E2347" s="71" t="str">
        <f>IF(D2347&gt;0,IF((LEFT(D2347,2)=LEFT(Data!C$4,2)),"Intra","Inter"),"")</f>
        <v/>
      </c>
      <c r="F2347" s="23"/>
      <c r="G2347" s="176"/>
      <c r="H2347" s="74">
        <f t="shared" si="76"/>
        <v>0</v>
      </c>
      <c r="I2347" s="74">
        <f t="shared" si="75"/>
        <v>0</v>
      </c>
      <c r="J2347" s="74">
        <f t="shared" si="75"/>
        <v>0</v>
      </c>
    </row>
    <row r="2348" spans="1:10">
      <c r="A2348" s="183"/>
      <c r="B2348" s="184"/>
      <c r="C2348" s="185"/>
      <c r="D2348" s="21"/>
      <c r="E2348" s="71" t="str">
        <f>IF(D2348&gt;0,IF((LEFT(D2348,2)=LEFT(Data!C$4,2)),"Intra","Inter"),"")</f>
        <v/>
      </c>
      <c r="F2348" s="23"/>
      <c r="G2348" s="176"/>
      <c r="H2348" s="74">
        <f t="shared" si="76"/>
        <v>0</v>
      </c>
      <c r="I2348" s="74">
        <f t="shared" si="75"/>
        <v>0</v>
      </c>
      <c r="J2348" s="74">
        <f t="shared" si="75"/>
        <v>0</v>
      </c>
    </row>
    <row r="2349" spans="1:10">
      <c r="A2349" s="183"/>
      <c r="B2349" s="184"/>
      <c r="C2349" s="185"/>
      <c r="D2349" s="21"/>
      <c r="E2349" s="71" t="str">
        <f>IF(D2349&gt;0,IF((LEFT(D2349,2)=LEFT(Data!C$4,2)),"Intra","Inter"),"")</f>
        <v/>
      </c>
      <c r="F2349" s="23"/>
      <c r="G2349" s="176"/>
      <c r="H2349" s="74">
        <f t="shared" si="76"/>
        <v>0</v>
      </c>
      <c r="I2349" s="74">
        <f t="shared" si="75"/>
        <v>0</v>
      </c>
      <c r="J2349" s="74">
        <f t="shared" si="75"/>
        <v>0</v>
      </c>
    </row>
    <row r="2350" spans="1:10">
      <c r="A2350" s="183"/>
      <c r="B2350" s="184"/>
      <c r="C2350" s="185"/>
      <c r="D2350" s="21"/>
      <c r="E2350" s="71" t="str">
        <f>IF(D2350&gt;0,IF((LEFT(D2350,2)=LEFT(Data!C$4,2)),"Intra","Inter"),"")</f>
        <v/>
      </c>
      <c r="F2350" s="23"/>
      <c r="G2350" s="176"/>
      <c r="H2350" s="74">
        <f t="shared" si="76"/>
        <v>0</v>
      </c>
      <c r="I2350" s="74">
        <f t="shared" si="75"/>
        <v>0</v>
      </c>
      <c r="J2350" s="74">
        <f t="shared" si="75"/>
        <v>0</v>
      </c>
    </row>
    <row r="2351" spans="1:10">
      <c r="A2351" s="183"/>
      <c r="B2351" s="184"/>
      <c r="C2351" s="185"/>
      <c r="D2351" s="21"/>
      <c r="E2351" s="71" t="str">
        <f>IF(D2351&gt;0,IF((LEFT(D2351,2)=LEFT(Data!C$4,2)),"Intra","Inter"),"")</f>
        <v/>
      </c>
      <c r="F2351" s="23"/>
      <c r="G2351" s="176"/>
      <c r="H2351" s="74">
        <f t="shared" si="76"/>
        <v>0</v>
      </c>
      <c r="I2351" s="74">
        <f t="shared" si="75"/>
        <v>0</v>
      </c>
      <c r="J2351" s="74">
        <f t="shared" si="75"/>
        <v>0</v>
      </c>
    </row>
    <row r="2352" spans="1:10">
      <c r="A2352" s="183"/>
      <c r="B2352" s="184"/>
      <c r="C2352" s="185"/>
      <c r="D2352" s="21"/>
      <c r="E2352" s="71" t="str">
        <f>IF(D2352&gt;0,IF((LEFT(D2352,2)=LEFT(Data!C$4,2)),"Intra","Inter"),"")</f>
        <v/>
      </c>
      <c r="F2352" s="23"/>
      <c r="G2352" s="176"/>
      <c r="H2352" s="74">
        <f t="shared" si="76"/>
        <v>0</v>
      </c>
      <c r="I2352" s="74">
        <f t="shared" si="75"/>
        <v>0</v>
      </c>
      <c r="J2352" s="74">
        <f t="shared" si="75"/>
        <v>0</v>
      </c>
    </row>
    <row r="2353" spans="1:10">
      <c r="A2353" s="183"/>
      <c r="B2353" s="184"/>
      <c r="C2353" s="185"/>
      <c r="D2353" s="21"/>
      <c r="E2353" s="71" t="str">
        <f>IF(D2353&gt;0,IF((LEFT(D2353,2)=LEFT(Data!C$4,2)),"Intra","Inter"),"")</f>
        <v/>
      </c>
      <c r="F2353" s="23"/>
      <c r="G2353" s="176"/>
      <c r="H2353" s="74">
        <f t="shared" si="76"/>
        <v>0</v>
      </c>
      <c r="I2353" s="74">
        <f t="shared" si="75"/>
        <v>0</v>
      </c>
      <c r="J2353" s="74">
        <f t="shared" si="75"/>
        <v>0</v>
      </c>
    </row>
    <row r="2354" spans="1:10">
      <c r="A2354" s="183"/>
      <c r="B2354" s="184"/>
      <c r="C2354" s="185"/>
      <c r="D2354" s="21"/>
      <c r="E2354" s="71" t="str">
        <f>IF(D2354&gt;0,IF((LEFT(D2354,2)=LEFT(Data!C$4,2)),"Intra","Inter"),"")</f>
        <v/>
      </c>
      <c r="F2354" s="23"/>
      <c r="G2354" s="176"/>
      <c r="H2354" s="74">
        <f t="shared" si="76"/>
        <v>0</v>
      </c>
      <c r="I2354" s="74">
        <f t="shared" si="75"/>
        <v>0</v>
      </c>
      <c r="J2354" s="74">
        <f t="shared" si="75"/>
        <v>0</v>
      </c>
    </row>
    <row r="2355" spans="1:10">
      <c r="A2355" s="183"/>
      <c r="B2355" s="184"/>
      <c r="C2355" s="185"/>
      <c r="D2355" s="21"/>
      <c r="E2355" s="71" t="str">
        <f>IF(D2355&gt;0,IF((LEFT(D2355,2)=LEFT(Data!C$4,2)),"Intra","Inter"),"")</f>
        <v/>
      </c>
      <c r="F2355" s="23"/>
      <c r="G2355" s="176"/>
      <c r="H2355" s="74">
        <f t="shared" si="76"/>
        <v>0</v>
      </c>
      <c r="I2355" s="74">
        <f t="shared" si="75"/>
        <v>0</v>
      </c>
      <c r="J2355" s="74">
        <f t="shared" si="75"/>
        <v>0</v>
      </c>
    </row>
    <row r="2356" spans="1:10">
      <c r="A2356" s="183"/>
      <c r="B2356" s="184"/>
      <c r="C2356" s="185"/>
      <c r="D2356" s="21"/>
      <c r="E2356" s="71" t="str">
        <f>IF(D2356&gt;0,IF((LEFT(D2356,2)=LEFT(Data!C$4,2)),"Intra","Inter"),"")</f>
        <v/>
      </c>
      <c r="F2356" s="23"/>
      <c r="G2356" s="176"/>
      <c r="H2356" s="74">
        <f t="shared" si="76"/>
        <v>0</v>
      </c>
      <c r="I2356" s="74">
        <f t="shared" ref="I2356:J2419" si="77">IF($E2356="intra",IF($F2356&lt;&gt;"Exempt",IF($F2356&lt;&gt;"Non GST",($G2356*($F2356/2)),(0)),(0)),(0))</f>
        <v>0</v>
      </c>
      <c r="J2356" s="74">
        <f t="shared" si="77"/>
        <v>0</v>
      </c>
    </row>
    <row r="2357" spans="1:10">
      <c r="A2357" s="183"/>
      <c r="B2357" s="184"/>
      <c r="C2357" s="185"/>
      <c r="D2357" s="21"/>
      <c r="E2357" s="71" t="str">
        <f>IF(D2357&gt;0,IF((LEFT(D2357,2)=LEFT(Data!C$4,2)),"Intra","Inter"),"")</f>
        <v/>
      </c>
      <c r="F2357" s="23"/>
      <c r="G2357" s="176"/>
      <c r="H2357" s="74">
        <f t="shared" si="76"/>
        <v>0</v>
      </c>
      <c r="I2357" s="74">
        <f t="shared" si="77"/>
        <v>0</v>
      </c>
      <c r="J2357" s="74">
        <f t="shared" si="77"/>
        <v>0</v>
      </c>
    </row>
    <row r="2358" spans="1:10">
      <c r="A2358" s="183"/>
      <c r="B2358" s="184"/>
      <c r="C2358" s="185"/>
      <c r="D2358" s="21"/>
      <c r="E2358" s="71" t="str">
        <f>IF(D2358&gt;0,IF((LEFT(D2358,2)=LEFT(Data!C$4,2)),"Intra","Inter"),"")</f>
        <v/>
      </c>
      <c r="F2358" s="23"/>
      <c r="G2358" s="176"/>
      <c r="H2358" s="74">
        <f t="shared" si="76"/>
        <v>0</v>
      </c>
      <c r="I2358" s="74">
        <f t="shared" si="77"/>
        <v>0</v>
      </c>
      <c r="J2358" s="74">
        <f t="shared" si="77"/>
        <v>0</v>
      </c>
    </row>
    <row r="2359" spans="1:10">
      <c r="A2359" s="183"/>
      <c r="B2359" s="184"/>
      <c r="C2359" s="185"/>
      <c r="D2359" s="21"/>
      <c r="E2359" s="71" t="str">
        <f>IF(D2359&gt;0,IF((LEFT(D2359,2)=LEFT(Data!C$4,2)),"Intra","Inter"),"")</f>
        <v/>
      </c>
      <c r="F2359" s="23"/>
      <c r="G2359" s="176"/>
      <c r="H2359" s="74">
        <f t="shared" si="76"/>
        <v>0</v>
      </c>
      <c r="I2359" s="74">
        <f t="shared" si="77"/>
        <v>0</v>
      </c>
      <c r="J2359" s="74">
        <f t="shared" si="77"/>
        <v>0</v>
      </c>
    </row>
    <row r="2360" spans="1:10">
      <c r="A2360" s="183"/>
      <c r="B2360" s="184"/>
      <c r="C2360" s="185"/>
      <c r="D2360" s="21"/>
      <c r="E2360" s="71" t="str">
        <f>IF(D2360&gt;0,IF((LEFT(D2360,2)=LEFT(Data!C$4,2)),"Intra","Inter"),"")</f>
        <v/>
      </c>
      <c r="F2360" s="23"/>
      <c r="G2360" s="176"/>
      <c r="H2360" s="74">
        <f t="shared" si="76"/>
        <v>0</v>
      </c>
      <c r="I2360" s="74">
        <f t="shared" si="77"/>
        <v>0</v>
      </c>
      <c r="J2360" s="74">
        <f t="shared" si="77"/>
        <v>0</v>
      </c>
    </row>
    <row r="2361" spans="1:10">
      <c r="A2361" s="183"/>
      <c r="B2361" s="184"/>
      <c r="C2361" s="185"/>
      <c r="D2361" s="21"/>
      <c r="E2361" s="71" t="str">
        <f>IF(D2361&gt;0,IF((LEFT(D2361,2)=LEFT(Data!C$4,2)),"Intra","Inter"),"")</f>
        <v/>
      </c>
      <c r="F2361" s="23"/>
      <c r="G2361" s="176"/>
      <c r="H2361" s="74">
        <f t="shared" si="76"/>
        <v>0</v>
      </c>
      <c r="I2361" s="74">
        <f t="shared" si="77"/>
        <v>0</v>
      </c>
      <c r="J2361" s="74">
        <f t="shared" si="77"/>
        <v>0</v>
      </c>
    </row>
    <row r="2362" spans="1:10">
      <c r="A2362" s="183"/>
      <c r="B2362" s="184"/>
      <c r="C2362" s="185"/>
      <c r="D2362" s="21"/>
      <c r="E2362" s="71" t="str">
        <f>IF(D2362&gt;0,IF((LEFT(D2362,2)=LEFT(Data!C$4,2)),"Intra","Inter"),"")</f>
        <v/>
      </c>
      <c r="F2362" s="23"/>
      <c r="G2362" s="176"/>
      <c r="H2362" s="74">
        <f t="shared" si="76"/>
        <v>0</v>
      </c>
      <c r="I2362" s="74">
        <f t="shared" si="77"/>
        <v>0</v>
      </c>
      <c r="J2362" s="74">
        <f t="shared" si="77"/>
        <v>0</v>
      </c>
    </row>
    <row r="2363" spans="1:10">
      <c r="A2363" s="183"/>
      <c r="B2363" s="184"/>
      <c r="C2363" s="185"/>
      <c r="D2363" s="21"/>
      <c r="E2363" s="71" t="str">
        <f>IF(D2363&gt;0,IF((LEFT(D2363,2)=LEFT(Data!C$4,2)),"Intra","Inter"),"")</f>
        <v/>
      </c>
      <c r="F2363" s="23"/>
      <c r="G2363" s="176"/>
      <c r="H2363" s="74">
        <f t="shared" si="76"/>
        <v>0</v>
      </c>
      <c r="I2363" s="74">
        <f t="shared" si="77"/>
        <v>0</v>
      </c>
      <c r="J2363" s="74">
        <f t="shared" si="77"/>
        <v>0</v>
      </c>
    </row>
    <row r="2364" spans="1:10">
      <c r="A2364" s="183"/>
      <c r="B2364" s="184"/>
      <c r="C2364" s="185"/>
      <c r="D2364" s="21"/>
      <c r="E2364" s="71" t="str">
        <f>IF(D2364&gt;0,IF((LEFT(D2364,2)=LEFT(Data!C$4,2)),"Intra","Inter"),"")</f>
        <v/>
      </c>
      <c r="F2364" s="23"/>
      <c r="G2364" s="176"/>
      <c r="H2364" s="74">
        <f t="shared" si="76"/>
        <v>0</v>
      </c>
      <c r="I2364" s="74">
        <f t="shared" si="77"/>
        <v>0</v>
      </c>
      <c r="J2364" s="74">
        <f t="shared" si="77"/>
        <v>0</v>
      </c>
    </row>
    <row r="2365" spans="1:10">
      <c r="A2365" s="183"/>
      <c r="B2365" s="184"/>
      <c r="C2365" s="185"/>
      <c r="D2365" s="21"/>
      <c r="E2365" s="71" t="str">
        <f>IF(D2365&gt;0,IF((LEFT(D2365,2)=LEFT(Data!C$4,2)),"Intra","Inter"),"")</f>
        <v/>
      </c>
      <c r="F2365" s="23"/>
      <c r="G2365" s="176"/>
      <c r="H2365" s="74">
        <f t="shared" si="76"/>
        <v>0</v>
      </c>
      <c r="I2365" s="74">
        <f t="shared" si="77"/>
        <v>0</v>
      </c>
      <c r="J2365" s="74">
        <f t="shared" si="77"/>
        <v>0</v>
      </c>
    </row>
    <row r="2366" spans="1:10">
      <c r="A2366" s="183"/>
      <c r="B2366" s="184"/>
      <c r="C2366" s="185"/>
      <c r="D2366" s="21"/>
      <c r="E2366" s="71" t="str">
        <f>IF(D2366&gt;0,IF((LEFT(D2366,2)=LEFT(Data!C$4,2)),"Intra","Inter"),"")</f>
        <v/>
      </c>
      <c r="F2366" s="23"/>
      <c r="G2366" s="176"/>
      <c r="H2366" s="74">
        <f t="shared" si="76"/>
        <v>0</v>
      </c>
      <c r="I2366" s="74">
        <f t="shared" si="77"/>
        <v>0</v>
      </c>
      <c r="J2366" s="74">
        <f t="shared" si="77"/>
        <v>0</v>
      </c>
    </row>
    <row r="2367" spans="1:10">
      <c r="A2367" s="183"/>
      <c r="B2367" s="184"/>
      <c r="C2367" s="185"/>
      <c r="D2367" s="21"/>
      <c r="E2367" s="71" t="str">
        <f>IF(D2367&gt;0,IF((LEFT(D2367,2)=LEFT(Data!C$4,2)),"Intra","Inter"),"")</f>
        <v/>
      </c>
      <c r="F2367" s="23"/>
      <c r="G2367" s="176"/>
      <c r="H2367" s="74">
        <f t="shared" si="76"/>
        <v>0</v>
      </c>
      <c r="I2367" s="74">
        <f t="shared" si="77"/>
        <v>0</v>
      </c>
      <c r="J2367" s="74">
        <f t="shared" si="77"/>
        <v>0</v>
      </c>
    </row>
    <row r="2368" spans="1:10">
      <c r="A2368" s="183"/>
      <c r="B2368" s="184"/>
      <c r="C2368" s="185"/>
      <c r="D2368" s="21"/>
      <c r="E2368" s="71" t="str">
        <f>IF(D2368&gt;0,IF((LEFT(D2368,2)=LEFT(Data!C$4,2)),"Intra","Inter"),"")</f>
        <v/>
      </c>
      <c r="F2368" s="23"/>
      <c r="G2368" s="176"/>
      <c r="H2368" s="74">
        <f t="shared" si="76"/>
        <v>0</v>
      </c>
      <c r="I2368" s="74">
        <f t="shared" si="77"/>
        <v>0</v>
      </c>
      <c r="J2368" s="74">
        <f t="shared" si="77"/>
        <v>0</v>
      </c>
    </row>
    <row r="2369" spans="1:10">
      <c r="A2369" s="183"/>
      <c r="B2369" s="184"/>
      <c r="C2369" s="185"/>
      <c r="D2369" s="21"/>
      <c r="E2369" s="71" t="str">
        <f>IF(D2369&gt;0,IF((LEFT(D2369,2)=LEFT(Data!C$4,2)),"Intra","Inter"),"")</f>
        <v/>
      </c>
      <c r="F2369" s="23"/>
      <c r="G2369" s="176"/>
      <c r="H2369" s="74">
        <f t="shared" si="76"/>
        <v>0</v>
      </c>
      <c r="I2369" s="74">
        <f t="shared" si="77"/>
        <v>0</v>
      </c>
      <c r="J2369" s="74">
        <f t="shared" si="77"/>
        <v>0</v>
      </c>
    </row>
    <row r="2370" spans="1:10">
      <c r="A2370" s="183"/>
      <c r="B2370" s="184"/>
      <c r="C2370" s="185"/>
      <c r="D2370" s="21"/>
      <c r="E2370" s="71" t="str">
        <f>IF(D2370&gt;0,IF((LEFT(D2370,2)=LEFT(Data!C$4,2)),"Intra","Inter"),"")</f>
        <v/>
      </c>
      <c r="F2370" s="23"/>
      <c r="G2370" s="176"/>
      <c r="H2370" s="74">
        <f t="shared" si="76"/>
        <v>0</v>
      </c>
      <c r="I2370" s="74">
        <f t="shared" si="77"/>
        <v>0</v>
      </c>
      <c r="J2370" s="74">
        <f t="shared" si="77"/>
        <v>0</v>
      </c>
    </row>
    <row r="2371" spans="1:10">
      <c r="A2371" s="183"/>
      <c r="B2371" s="184"/>
      <c r="C2371" s="185"/>
      <c r="D2371" s="21"/>
      <c r="E2371" s="71" t="str">
        <f>IF(D2371&gt;0,IF((LEFT(D2371,2)=LEFT(Data!C$4,2)),"Intra","Inter"),"")</f>
        <v/>
      </c>
      <c r="F2371" s="23"/>
      <c r="G2371" s="176"/>
      <c r="H2371" s="74">
        <f t="shared" si="76"/>
        <v>0</v>
      </c>
      <c r="I2371" s="74">
        <f t="shared" si="77"/>
        <v>0</v>
      </c>
      <c r="J2371" s="74">
        <f t="shared" si="77"/>
        <v>0</v>
      </c>
    </row>
    <row r="2372" spans="1:10">
      <c r="A2372" s="183"/>
      <c r="B2372" s="184"/>
      <c r="C2372" s="185"/>
      <c r="D2372" s="21"/>
      <c r="E2372" s="71" t="str">
        <f>IF(D2372&gt;0,IF((LEFT(D2372,2)=LEFT(Data!C$4,2)),"Intra","Inter"),"")</f>
        <v/>
      </c>
      <c r="F2372" s="23"/>
      <c r="G2372" s="176"/>
      <c r="H2372" s="74">
        <f t="shared" si="76"/>
        <v>0</v>
      </c>
      <c r="I2372" s="74">
        <f t="shared" si="77"/>
        <v>0</v>
      </c>
      <c r="J2372" s="74">
        <f t="shared" si="77"/>
        <v>0</v>
      </c>
    </row>
    <row r="2373" spans="1:10">
      <c r="A2373" s="183"/>
      <c r="B2373" s="184"/>
      <c r="C2373" s="185"/>
      <c r="D2373" s="21"/>
      <c r="E2373" s="71" t="str">
        <f>IF(D2373&gt;0,IF((LEFT(D2373,2)=LEFT(Data!C$4,2)),"Intra","Inter"),"")</f>
        <v/>
      </c>
      <c r="F2373" s="23"/>
      <c r="G2373" s="176"/>
      <c r="H2373" s="74">
        <f t="shared" si="76"/>
        <v>0</v>
      </c>
      <c r="I2373" s="74">
        <f t="shared" si="77"/>
        <v>0</v>
      </c>
      <c r="J2373" s="74">
        <f t="shared" si="77"/>
        <v>0</v>
      </c>
    </row>
    <row r="2374" spans="1:10">
      <c r="A2374" s="183"/>
      <c r="B2374" s="184"/>
      <c r="C2374" s="185"/>
      <c r="D2374" s="21"/>
      <c r="E2374" s="71" t="str">
        <f>IF(D2374&gt;0,IF((LEFT(D2374,2)=LEFT(Data!C$4,2)),"Intra","Inter"),"")</f>
        <v/>
      </c>
      <c r="F2374" s="23"/>
      <c r="G2374" s="176"/>
      <c r="H2374" s="74">
        <f t="shared" si="76"/>
        <v>0</v>
      </c>
      <c r="I2374" s="74">
        <f t="shared" si="77"/>
        <v>0</v>
      </c>
      <c r="J2374" s="74">
        <f t="shared" si="77"/>
        <v>0</v>
      </c>
    </row>
    <row r="2375" spans="1:10">
      <c r="A2375" s="183"/>
      <c r="B2375" s="184"/>
      <c r="C2375" s="185"/>
      <c r="D2375" s="21"/>
      <c r="E2375" s="71" t="str">
        <f>IF(D2375&gt;0,IF((LEFT(D2375,2)=LEFT(Data!C$4,2)),"Intra","Inter"),"")</f>
        <v/>
      </c>
      <c r="F2375" s="23"/>
      <c r="G2375" s="176"/>
      <c r="H2375" s="74">
        <f t="shared" si="76"/>
        <v>0</v>
      </c>
      <c r="I2375" s="74">
        <f t="shared" si="77"/>
        <v>0</v>
      </c>
      <c r="J2375" s="74">
        <f t="shared" si="77"/>
        <v>0</v>
      </c>
    </row>
    <row r="2376" spans="1:10">
      <c r="A2376" s="183"/>
      <c r="B2376" s="184"/>
      <c r="C2376" s="185"/>
      <c r="D2376" s="21"/>
      <c r="E2376" s="71" t="str">
        <f>IF(D2376&gt;0,IF((LEFT(D2376,2)=LEFT(Data!C$4,2)),"Intra","Inter"),"")</f>
        <v/>
      </c>
      <c r="F2376" s="23"/>
      <c r="G2376" s="176"/>
      <c r="H2376" s="74">
        <f t="shared" si="76"/>
        <v>0</v>
      </c>
      <c r="I2376" s="74">
        <f t="shared" si="77"/>
        <v>0</v>
      </c>
      <c r="J2376" s="74">
        <f t="shared" si="77"/>
        <v>0</v>
      </c>
    </row>
    <row r="2377" spans="1:10">
      <c r="A2377" s="183"/>
      <c r="B2377" s="184"/>
      <c r="C2377" s="185"/>
      <c r="D2377" s="21"/>
      <c r="E2377" s="71" t="str">
        <f>IF(D2377&gt;0,IF((LEFT(D2377,2)=LEFT(Data!C$4,2)),"Intra","Inter"),"")</f>
        <v/>
      </c>
      <c r="F2377" s="23"/>
      <c r="G2377" s="176"/>
      <c r="H2377" s="74">
        <f t="shared" ref="H2377:H2440" si="78">IF($E2377="inter",IF($F2377&lt;&gt;"Exempt",IF($F2377&lt;&gt;"Non GST",($G2377*($F2377)),(0)),(0)),(0))</f>
        <v>0</v>
      </c>
      <c r="I2377" s="74">
        <f t="shared" si="77"/>
        <v>0</v>
      </c>
      <c r="J2377" s="74">
        <f t="shared" si="77"/>
        <v>0</v>
      </c>
    </row>
    <row r="2378" spans="1:10">
      <c r="A2378" s="183"/>
      <c r="B2378" s="184"/>
      <c r="C2378" s="185"/>
      <c r="D2378" s="21"/>
      <c r="E2378" s="71" t="str">
        <f>IF(D2378&gt;0,IF((LEFT(D2378,2)=LEFT(Data!C$4,2)),"Intra","Inter"),"")</f>
        <v/>
      </c>
      <c r="F2378" s="23"/>
      <c r="G2378" s="176"/>
      <c r="H2378" s="74">
        <f t="shared" si="78"/>
        <v>0</v>
      </c>
      <c r="I2378" s="74">
        <f t="shared" si="77"/>
        <v>0</v>
      </c>
      <c r="J2378" s="74">
        <f t="shared" si="77"/>
        <v>0</v>
      </c>
    </row>
    <row r="2379" spans="1:10">
      <c r="A2379" s="183"/>
      <c r="B2379" s="184"/>
      <c r="C2379" s="185"/>
      <c r="D2379" s="21"/>
      <c r="E2379" s="71" t="str">
        <f>IF(D2379&gt;0,IF((LEFT(D2379,2)=LEFT(Data!C$4,2)),"Intra","Inter"),"")</f>
        <v/>
      </c>
      <c r="F2379" s="23"/>
      <c r="G2379" s="176"/>
      <c r="H2379" s="74">
        <f t="shared" si="78"/>
        <v>0</v>
      </c>
      <c r="I2379" s="74">
        <f t="shared" si="77"/>
        <v>0</v>
      </c>
      <c r="J2379" s="74">
        <f t="shared" si="77"/>
        <v>0</v>
      </c>
    </row>
    <row r="2380" spans="1:10">
      <c r="A2380" s="183"/>
      <c r="B2380" s="184"/>
      <c r="C2380" s="185"/>
      <c r="D2380" s="21"/>
      <c r="E2380" s="71" t="str">
        <f>IF(D2380&gt;0,IF((LEFT(D2380,2)=LEFT(Data!C$4,2)),"Intra","Inter"),"")</f>
        <v/>
      </c>
      <c r="F2380" s="23"/>
      <c r="G2380" s="176"/>
      <c r="H2380" s="74">
        <f t="shared" si="78"/>
        <v>0</v>
      </c>
      <c r="I2380" s="74">
        <f t="shared" si="77"/>
        <v>0</v>
      </c>
      <c r="J2380" s="74">
        <f t="shared" si="77"/>
        <v>0</v>
      </c>
    </row>
    <row r="2381" spans="1:10">
      <c r="A2381" s="183"/>
      <c r="B2381" s="184"/>
      <c r="C2381" s="185"/>
      <c r="D2381" s="21"/>
      <c r="E2381" s="71" t="str">
        <f>IF(D2381&gt;0,IF((LEFT(D2381,2)=LEFT(Data!C$4,2)),"Intra","Inter"),"")</f>
        <v/>
      </c>
      <c r="F2381" s="23"/>
      <c r="G2381" s="176"/>
      <c r="H2381" s="74">
        <f t="shared" si="78"/>
        <v>0</v>
      </c>
      <c r="I2381" s="74">
        <f t="shared" si="77"/>
        <v>0</v>
      </c>
      <c r="J2381" s="74">
        <f t="shared" si="77"/>
        <v>0</v>
      </c>
    </row>
    <row r="2382" spans="1:10">
      <c r="A2382" s="183"/>
      <c r="B2382" s="184"/>
      <c r="C2382" s="185"/>
      <c r="D2382" s="21"/>
      <c r="E2382" s="71" t="str">
        <f>IF(D2382&gt;0,IF((LEFT(D2382,2)=LEFT(Data!C$4,2)),"Intra","Inter"),"")</f>
        <v/>
      </c>
      <c r="F2382" s="23"/>
      <c r="G2382" s="176"/>
      <c r="H2382" s="74">
        <f t="shared" si="78"/>
        <v>0</v>
      </c>
      <c r="I2382" s="74">
        <f t="shared" si="77"/>
        <v>0</v>
      </c>
      <c r="J2382" s="74">
        <f t="shared" si="77"/>
        <v>0</v>
      </c>
    </row>
    <row r="2383" spans="1:10">
      <c r="A2383" s="183"/>
      <c r="B2383" s="184"/>
      <c r="C2383" s="185"/>
      <c r="D2383" s="21"/>
      <c r="E2383" s="71" t="str">
        <f>IF(D2383&gt;0,IF((LEFT(D2383,2)=LEFT(Data!C$4,2)),"Intra","Inter"),"")</f>
        <v/>
      </c>
      <c r="F2383" s="23"/>
      <c r="G2383" s="176"/>
      <c r="H2383" s="74">
        <f t="shared" si="78"/>
        <v>0</v>
      </c>
      <c r="I2383" s="74">
        <f t="shared" si="77"/>
        <v>0</v>
      </c>
      <c r="J2383" s="74">
        <f t="shared" si="77"/>
        <v>0</v>
      </c>
    </row>
    <row r="2384" spans="1:10">
      <c r="A2384" s="183"/>
      <c r="B2384" s="184"/>
      <c r="C2384" s="185"/>
      <c r="D2384" s="21"/>
      <c r="E2384" s="71" t="str">
        <f>IF(D2384&gt;0,IF((LEFT(D2384,2)=LEFT(Data!C$4,2)),"Intra","Inter"),"")</f>
        <v/>
      </c>
      <c r="F2384" s="23"/>
      <c r="G2384" s="176"/>
      <c r="H2384" s="74">
        <f t="shared" si="78"/>
        <v>0</v>
      </c>
      <c r="I2384" s="74">
        <f t="shared" si="77"/>
        <v>0</v>
      </c>
      <c r="J2384" s="74">
        <f t="shared" si="77"/>
        <v>0</v>
      </c>
    </row>
    <row r="2385" spans="1:10">
      <c r="A2385" s="183"/>
      <c r="B2385" s="184"/>
      <c r="C2385" s="185"/>
      <c r="D2385" s="21"/>
      <c r="E2385" s="71" t="str">
        <f>IF(D2385&gt;0,IF((LEFT(D2385,2)=LEFT(Data!C$4,2)),"Intra","Inter"),"")</f>
        <v/>
      </c>
      <c r="F2385" s="23"/>
      <c r="G2385" s="176"/>
      <c r="H2385" s="74">
        <f t="shared" si="78"/>
        <v>0</v>
      </c>
      <c r="I2385" s="74">
        <f t="shared" si="77"/>
        <v>0</v>
      </c>
      <c r="J2385" s="74">
        <f t="shared" si="77"/>
        <v>0</v>
      </c>
    </row>
    <row r="2386" spans="1:10">
      <c r="A2386" s="183"/>
      <c r="B2386" s="184"/>
      <c r="C2386" s="185"/>
      <c r="D2386" s="21"/>
      <c r="E2386" s="71" t="str">
        <f>IF(D2386&gt;0,IF((LEFT(D2386,2)=LEFT(Data!C$4,2)),"Intra","Inter"),"")</f>
        <v/>
      </c>
      <c r="F2386" s="23"/>
      <c r="G2386" s="176"/>
      <c r="H2386" s="74">
        <f t="shared" si="78"/>
        <v>0</v>
      </c>
      <c r="I2386" s="74">
        <f t="shared" si="77"/>
        <v>0</v>
      </c>
      <c r="J2386" s="74">
        <f t="shared" si="77"/>
        <v>0</v>
      </c>
    </row>
    <row r="2387" spans="1:10">
      <c r="A2387" s="183"/>
      <c r="B2387" s="184"/>
      <c r="C2387" s="185"/>
      <c r="D2387" s="21"/>
      <c r="E2387" s="71" t="str">
        <f>IF(D2387&gt;0,IF((LEFT(D2387,2)=LEFT(Data!C$4,2)),"Intra","Inter"),"")</f>
        <v/>
      </c>
      <c r="F2387" s="23"/>
      <c r="G2387" s="176"/>
      <c r="H2387" s="74">
        <f t="shared" si="78"/>
        <v>0</v>
      </c>
      <c r="I2387" s="74">
        <f t="shared" si="77"/>
        <v>0</v>
      </c>
      <c r="J2387" s="74">
        <f t="shared" si="77"/>
        <v>0</v>
      </c>
    </row>
    <row r="2388" spans="1:10">
      <c r="A2388" s="183"/>
      <c r="B2388" s="184"/>
      <c r="C2388" s="185"/>
      <c r="D2388" s="21"/>
      <c r="E2388" s="71" t="str">
        <f>IF(D2388&gt;0,IF((LEFT(D2388,2)=LEFT(Data!C$4,2)),"Intra","Inter"),"")</f>
        <v/>
      </c>
      <c r="F2388" s="23"/>
      <c r="G2388" s="176"/>
      <c r="H2388" s="74">
        <f t="shared" si="78"/>
        <v>0</v>
      </c>
      <c r="I2388" s="74">
        <f t="shared" si="77"/>
        <v>0</v>
      </c>
      <c r="J2388" s="74">
        <f t="shared" si="77"/>
        <v>0</v>
      </c>
    </row>
    <row r="2389" spans="1:10">
      <c r="A2389" s="183"/>
      <c r="B2389" s="184"/>
      <c r="C2389" s="185"/>
      <c r="D2389" s="21"/>
      <c r="E2389" s="71" t="str">
        <f>IF(D2389&gt;0,IF((LEFT(D2389,2)=LEFT(Data!C$4,2)),"Intra","Inter"),"")</f>
        <v/>
      </c>
      <c r="F2389" s="23"/>
      <c r="G2389" s="176"/>
      <c r="H2389" s="74">
        <f t="shared" si="78"/>
        <v>0</v>
      </c>
      <c r="I2389" s="74">
        <f t="shared" si="77"/>
        <v>0</v>
      </c>
      <c r="J2389" s="74">
        <f t="shared" si="77"/>
        <v>0</v>
      </c>
    </row>
    <row r="2390" spans="1:10">
      <c r="A2390" s="183"/>
      <c r="B2390" s="184"/>
      <c r="C2390" s="185"/>
      <c r="D2390" s="21"/>
      <c r="E2390" s="71" t="str">
        <f>IF(D2390&gt;0,IF((LEFT(D2390,2)=LEFT(Data!C$4,2)),"Intra","Inter"),"")</f>
        <v/>
      </c>
      <c r="F2390" s="23"/>
      <c r="G2390" s="176"/>
      <c r="H2390" s="74">
        <f t="shared" si="78"/>
        <v>0</v>
      </c>
      <c r="I2390" s="74">
        <f t="shared" si="77"/>
        <v>0</v>
      </c>
      <c r="J2390" s="74">
        <f t="shared" si="77"/>
        <v>0</v>
      </c>
    </row>
    <row r="2391" spans="1:10">
      <c r="A2391" s="183"/>
      <c r="B2391" s="184"/>
      <c r="C2391" s="185"/>
      <c r="D2391" s="21"/>
      <c r="E2391" s="71" t="str">
        <f>IF(D2391&gt;0,IF((LEFT(D2391,2)=LEFT(Data!C$4,2)),"Intra","Inter"),"")</f>
        <v/>
      </c>
      <c r="F2391" s="23"/>
      <c r="G2391" s="176"/>
      <c r="H2391" s="74">
        <f t="shared" si="78"/>
        <v>0</v>
      </c>
      <c r="I2391" s="74">
        <f t="shared" si="77"/>
        <v>0</v>
      </c>
      <c r="J2391" s="74">
        <f t="shared" si="77"/>
        <v>0</v>
      </c>
    </row>
    <row r="2392" spans="1:10">
      <c r="A2392" s="183"/>
      <c r="B2392" s="184"/>
      <c r="C2392" s="185"/>
      <c r="D2392" s="21"/>
      <c r="E2392" s="71" t="str">
        <f>IF(D2392&gt;0,IF((LEFT(D2392,2)=LEFT(Data!C$4,2)),"Intra","Inter"),"")</f>
        <v/>
      </c>
      <c r="F2392" s="23"/>
      <c r="G2392" s="176"/>
      <c r="H2392" s="74">
        <f t="shared" si="78"/>
        <v>0</v>
      </c>
      <c r="I2392" s="74">
        <f t="shared" si="77"/>
        <v>0</v>
      </c>
      <c r="J2392" s="74">
        <f t="shared" si="77"/>
        <v>0</v>
      </c>
    </row>
    <row r="2393" spans="1:10">
      <c r="A2393" s="183"/>
      <c r="B2393" s="184"/>
      <c r="C2393" s="185"/>
      <c r="D2393" s="21"/>
      <c r="E2393" s="71" t="str">
        <f>IF(D2393&gt;0,IF((LEFT(D2393,2)=LEFT(Data!C$4,2)),"Intra","Inter"),"")</f>
        <v/>
      </c>
      <c r="F2393" s="23"/>
      <c r="G2393" s="176"/>
      <c r="H2393" s="74">
        <f t="shared" si="78"/>
        <v>0</v>
      </c>
      <c r="I2393" s="74">
        <f t="shared" si="77"/>
        <v>0</v>
      </c>
      <c r="J2393" s="74">
        <f t="shared" si="77"/>
        <v>0</v>
      </c>
    </row>
    <row r="2394" spans="1:10">
      <c r="A2394" s="183"/>
      <c r="B2394" s="184"/>
      <c r="C2394" s="185"/>
      <c r="D2394" s="21"/>
      <c r="E2394" s="71" t="str">
        <f>IF(D2394&gt;0,IF((LEFT(D2394,2)=LEFT(Data!C$4,2)),"Intra","Inter"),"")</f>
        <v/>
      </c>
      <c r="F2394" s="23"/>
      <c r="G2394" s="176"/>
      <c r="H2394" s="74">
        <f t="shared" si="78"/>
        <v>0</v>
      </c>
      <c r="I2394" s="74">
        <f t="shared" si="77"/>
        <v>0</v>
      </c>
      <c r="J2394" s="74">
        <f t="shared" si="77"/>
        <v>0</v>
      </c>
    </row>
    <row r="2395" spans="1:10">
      <c r="A2395" s="183"/>
      <c r="B2395" s="184"/>
      <c r="C2395" s="185"/>
      <c r="D2395" s="21"/>
      <c r="E2395" s="71" t="str">
        <f>IF(D2395&gt;0,IF((LEFT(D2395,2)=LEFT(Data!C$4,2)),"Intra","Inter"),"")</f>
        <v/>
      </c>
      <c r="F2395" s="23"/>
      <c r="G2395" s="176"/>
      <c r="H2395" s="74">
        <f t="shared" si="78"/>
        <v>0</v>
      </c>
      <c r="I2395" s="74">
        <f t="shared" si="77"/>
        <v>0</v>
      </c>
      <c r="J2395" s="74">
        <f t="shared" si="77"/>
        <v>0</v>
      </c>
    </row>
    <row r="2396" spans="1:10">
      <c r="A2396" s="183"/>
      <c r="B2396" s="184"/>
      <c r="C2396" s="185"/>
      <c r="D2396" s="21"/>
      <c r="E2396" s="71" t="str">
        <f>IF(D2396&gt;0,IF((LEFT(D2396,2)=LEFT(Data!C$4,2)),"Intra","Inter"),"")</f>
        <v/>
      </c>
      <c r="F2396" s="23"/>
      <c r="G2396" s="176"/>
      <c r="H2396" s="74">
        <f t="shared" si="78"/>
        <v>0</v>
      </c>
      <c r="I2396" s="74">
        <f t="shared" si="77"/>
        <v>0</v>
      </c>
      <c r="J2396" s="74">
        <f t="shared" si="77"/>
        <v>0</v>
      </c>
    </row>
    <row r="2397" spans="1:10">
      <c r="A2397" s="183"/>
      <c r="B2397" s="184"/>
      <c r="C2397" s="185"/>
      <c r="D2397" s="21"/>
      <c r="E2397" s="71" t="str">
        <f>IF(D2397&gt;0,IF((LEFT(D2397,2)=LEFT(Data!C$4,2)),"Intra","Inter"),"")</f>
        <v/>
      </c>
      <c r="F2397" s="23"/>
      <c r="G2397" s="176"/>
      <c r="H2397" s="74">
        <f t="shared" si="78"/>
        <v>0</v>
      </c>
      <c r="I2397" s="74">
        <f t="shared" si="77"/>
        <v>0</v>
      </c>
      <c r="J2397" s="74">
        <f t="shared" si="77"/>
        <v>0</v>
      </c>
    </row>
    <row r="2398" spans="1:10">
      <c r="A2398" s="183"/>
      <c r="B2398" s="184"/>
      <c r="C2398" s="185"/>
      <c r="D2398" s="21"/>
      <c r="E2398" s="71" t="str">
        <f>IF(D2398&gt;0,IF((LEFT(D2398,2)=LEFT(Data!C$4,2)),"Intra","Inter"),"")</f>
        <v/>
      </c>
      <c r="F2398" s="23"/>
      <c r="G2398" s="176"/>
      <c r="H2398" s="74">
        <f t="shared" si="78"/>
        <v>0</v>
      </c>
      <c r="I2398" s="74">
        <f t="shared" si="77"/>
        <v>0</v>
      </c>
      <c r="J2398" s="74">
        <f t="shared" si="77"/>
        <v>0</v>
      </c>
    </row>
    <row r="2399" spans="1:10">
      <c r="A2399" s="183"/>
      <c r="B2399" s="184"/>
      <c r="C2399" s="185"/>
      <c r="D2399" s="21"/>
      <c r="E2399" s="71" t="str">
        <f>IF(D2399&gt;0,IF((LEFT(D2399,2)=LEFT(Data!C$4,2)),"Intra","Inter"),"")</f>
        <v/>
      </c>
      <c r="F2399" s="23"/>
      <c r="G2399" s="176"/>
      <c r="H2399" s="74">
        <f t="shared" si="78"/>
        <v>0</v>
      </c>
      <c r="I2399" s="74">
        <f t="shared" si="77"/>
        <v>0</v>
      </c>
      <c r="J2399" s="74">
        <f t="shared" si="77"/>
        <v>0</v>
      </c>
    </row>
    <row r="2400" spans="1:10">
      <c r="A2400" s="183"/>
      <c r="B2400" s="184"/>
      <c r="C2400" s="185"/>
      <c r="D2400" s="21"/>
      <c r="E2400" s="71" t="str">
        <f>IF(D2400&gt;0,IF((LEFT(D2400,2)=LEFT(Data!C$4,2)),"Intra","Inter"),"")</f>
        <v/>
      </c>
      <c r="F2400" s="23"/>
      <c r="G2400" s="176"/>
      <c r="H2400" s="74">
        <f t="shared" si="78"/>
        <v>0</v>
      </c>
      <c r="I2400" s="74">
        <f t="shared" si="77"/>
        <v>0</v>
      </c>
      <c r="J2400" s="74">
        <f t="shared" si="77"/>
        <v>0</v>
      </c>
    </row>
    <row r="2401" spans="1:10">
      <c r="A2401" s="183"/>
      <c r="B2401" s="184"/>
      <c r="C2401" s="185"/>
      <c r="D2401" s="21"/>
      <c r="E2401" s="71" t="str">
        <f>IF(D2401&gt;0,IF((LEFT(D2401,2)=LEFT(Data!C$4,2)),"Intra","Inter"),"")</f>
        <v/>
      </c>
      <c r="F2401" s="23"/>
      <c r="G2401" s="176"/>
      <c r="H2401" s="74">
        <f t="shared" si="78"/>
        <v>0</v>
      </c>
      <c r="I2401" s="74">
        <f t="shared" si="77"/>
        <v>0</v>
      </c>
      <c r="J2401" s="74">
        <f t="shared" si="77"/>
        <v>0</v>
      </c>
    </row>
    <row r="2402" spans="1:10">
      <c r="A2402" s="183"/>
      <c r="B2402" s="184"/>
      <c r="C2402" s="185"/>
      <c r="D2402" s="21"/>
      <c r="E2402" s="71" t="str">
        <f>IF(D2402&gt;0,IF((LEFT(D2402,2)=LEFT(Data!C$4,2)),"Intra","Inter"),"")</f>
        <v/>
      </c>
      <c r="F2402" s="23"/>
      <c r="G2402" s="176"/>
      <c r="H2402" s="74">
        <f t="shared" si="78"/>
        <v>0</v>
      </c>
      <c r="I2402" s="74">
        <f t="shared" si="77"/>
        <v>0</v>
      </c>
      <c r="J2402" s="74">
        <f t="shared" si="77"/>
        <v>0</v>
      </c>
    </row>
    <row r="2403" spans="1:10">
      <c r="A2403" s="183"/>
      <c r="B2403" s="184"/>
      <c r="C2403" s="185"/>
      <c r="D2403" s="21"/>
      <c r="E2403" s="71" t="str">
        <f>IF(D2403&gt;0,IF((LEFT(D2403,2)=LEFT(Data!C$4,2)),"Intra","Inter"),"")</f>
        <v/>
      </c>
      <c r="F2403" s="23"/>
      <c r="G2403" s="176"/>
      <c r="H2403" s="74">
        <f t="shared" si="78"/>
        <v>0</v>
      </c>
      <c r="I2403" s="74">
        <f t="shared" si="77"/>
        <v>0</v>
      </c>
      <c r="J2403" s="74">
        <f t="shared" si="77"/>
        <v>0</v>
      </c>
    </row>
    <row r="2404" spans="1:10">
      <c r="A2404" s="183"/>
      <c r="B2404" s="184"/>
      <c r="C2404" s="185"/>
      <c r="D2404" s="21"/>
      <c r="E2404" s="71" t="str">
        <f>IF(D2404&gt;0,IF((LEFT(D2404,2)=LEFT(Data!C$4,2)),"Intra","Inter"),"")</f>
        <v/>
      </c>
      <c r="F2404" s="23"/>
      <c r="G2404" s="176"/>
      <c r="H2404" s="74">
        <f t="shared" si="78"/>
        <v>0</v>
      </c>
      <c r="I2404" s="74">
        <f t="shared" si="77"/>
        <v>0</v>
      </c>
      <c r="J2404" s="74">
        <f t="shared" si="77"/>
        <v>0</v>
      </c>
    </row>
    <row r="2405" spans="1:10">
      <c r="A2405" s="183"/>
      <c r="B2405" s="184"/>
      <c r="C2405" s="185"/>
      <c r="D2405" s="21"/>
      <c r="E2405" s="71" t="str">
        <f>IF(D2405&gt;0,IF((LEFT(D2405,2)=LEFT(Data!C$4,2)),"Intra","Inter"),"")</f>
        <v/>
      </c>
      <c r="F2405" s="23"/>
      <c r="G2405" s="176"/>
      <c r="H2405" s="74">
        <f t="shared" si="78"/>
        <v>0</v>
      </c>
      <c r="I2405" s="74">
        <f t="shared" si="77"/>
        <v>0</v>
      </c>
      <c r="J2405" s="74">
        <f t="shared" si="77"/>
        <v>0</v>
      </c>
    </row>
    <row r="2406" spans="1:10">
      <c r="A2406" s="183"/>
      <c r="B2406" s="184"/>
      <c r="C2406" s="185"/>
      <c r="D2406" s="21"/>
      <c r="E2406" s="71" t="str">
        <f>IF(D2406&gt;0,IF((LEFT(D2406,2)=LEFT(Data!C$4,2)),"Intra","Inter"),"")</f>
        <v/>
      </c>
      <c r="F2406" s="23"/>
      <c r="G2406" s="176"/>
      <c r="H2406" s="74">
        <f t="shared" si="78"/>
        <v>0</v>
      </c>
      <c r="I2406" s="74">
        <f t="shared" si="77"/>
        <v>0</v>
      </c>
      <c r="J2406" s="74">
        <f t="shared" si="77"/>
        <v>0</v>
      </c>
    </row>
    <row r="2407" spans="1:10">
      <c r="A2407" s="183"/>
      <c r="B2407" s="184"/>
      <c r="C2407" s="185"/>
      <c r="D2407" s="21"/>
      <c r="E2407" s="71" t="str">
        <f>IF(D2407&gt;0,IF((LEFT(D2407,2)=LEFT(Data!C$4,2)),"Intra","Inter"),"")</f>
        <v/>
      </c>
      <c r="F2407" s="23"/>
      <c r="G2407" s="176"/>
      <c r="H2407" s="74">
        <f t="shared" si="78"/>
        <v>0</v>
      </c>
      <c r="I2407" s="74">
        <f t="shared" si="77"/>
        <v>0</v>
      </c>
      <c r="J2407" s="74">
        <f t="shared" si="77"/>
        <v>0</v>
      </c>
    </row>
    <row r="2408" spans="1:10">
      <c r="A2408" s="183"/>
      <c r="B2408" s="184"/>
      <c r="C2408" s="185"/>
      <c r="D2408" s="21"/>
      <c r="E2408" s="71" t="str">
        <f>IF(D2408&gt;0,IF((LEFT(D2408,2)=LEFT(Data!C$4,2)),"Intra","Inter"),"")</f>
        <v/>
      </c>
      <c r="F2408" s="23"/>
      <c r="G2408" s="176"/>
      <c r="H2408" s="74">
        <f t="shared" si="78"/>
        <v>0</v>
      </c>
      <c r="I2408" s="74">
        <f t="shared" si="77"/>
        <v>0</v>
      </c>
      <c r="J2408" s="74">
        <f t="shared" si="77"/>
        <v>0</v>
      </c>
    </row>
    <row r="2409" spans="1:10">
      <c r="A2409" s="183"/>
      <c r="B2409" s="184"/>
      <c r="C2409" s="185"/>
      <c r="D2409" s="21"/>
      <c r="E2409" s="71" t="str">
        <f>IF(D2409&gt;0,IF((LEFT(D2409,2)=LEFT(Data!C$4,2)),"Intra","Inter"),"")</f>
        <v/>
      </c>
      <c r="F2409" s="23"/>
      <c r="G2409" s="176"/>
      <c r="H2409" s="74">
        <f t="shared" si="78"/>
        <v>0</v>
      </c>
      <c r="I2409" s="74">
        <f t="shared" si="77"/>
        <v>0</v>
      </c>
      <c r="J2409" s="74">
        <f t="shared" si="77"/>
        <v>0</v>
      </c>
    </row>
    <row r="2410" spans="1:10">
      <c r="A2410" s="183"/>
      <c r="B2410" s="184"/>
      <c r="C2410" s="185"/>
      <c r="D2410" s="21"/>
      <c r="E2410" s="71" t="str">
        <f>IF(D2410&gt;0,IF((LEFT(D2410,2)=LEFT(Data!C$4,2)),"Intra","Inter"),"")</f>
        <v/>
      </c>
      <c r="F2410" s="23"/>
      <c r="G2410" s="176"/>
      <c r="H2410" s="74">
        <f t="shared" si="78"/>
        <v>0</v>
      </c>
      <c r="I2410" s="74">
        <f t="shared" si="77"/>
        <v>0</v>
      </c>
      <c r="J2410" s="74">
        <f t="shared" si="77"/>
        <v>0</v>
      </c>
    </row>
    <row r="2411" spans="1:10">
      <c r="A2411" s="183"/>
      <c r="B2411" s="184"/>
      <c r="C2411" s="185"/>
      <c r="D2411" s="21"/>
      <c r="E2411" s="71" t="str">
        <f>IF(D2411&gt;0,IF((LEFT(D2411,2)=LEFT(Data!C$4,2)),"Intra","Inter"),"")</f>
        <v/>
      </c>
      <c r="F2411" s="23"/>
      <c r="G2411" s="176"/>
      <c r="H2411" s="74">
        <f t="shared" si="78"/>
        <v>0</v>
      </c>
      <c r="I2411" s="74">
        <f t="shared" si="77"/>
        <v>0</v>
      </c>
      <c r="J2411" s="74">
        <f t="shared" si="77"/>
        <v>0</v>
      </c>
    </row>
    <row r="2412" spans="1:10">
      <c r="A2412" s="183"/>
      <c r="B2412" s="184"/>
      <c r="C2412" s="185"/>
      <c r="D2412" s="21"/>
      <c r="E2412" s="71" t="str">
        <f>IF(D2412&gt;0,IF((LEFT(D2412,2)=LEFT(Data!C$4,2)),"Intra","Inter"),"")</f>
        <v/>
      </c>
      <c r="F2412" s="23"/>
      <c r="G2412" s="176"/>
      <c r="H2412" s="74">
        <f t="shared" si="78"/>
        <v>0</v>
      </c>
      <c r="I2412" s="74">
        <f t="shared" si="77"/>
        <v>0</v>
      </c>
      <c r="J2412" s="74">
        <f t="shared" si="77"/>
        <v>0</v>
      </c>
    </row>
    <row r="2413" spans="1:10">
      <c r="A2413" s="183"/>
      <c r="B2413" s="184"/>
      <c r="C2413" s="185"/>
      <c r="D2413" s="21"/>
      <c r="E2413" s="71" t="str">
        <f>IF(D2413&gt;0,IF((LEFT(D2413,2)=LEFT(Data!C$4,2)),"Intra","Inter"),"")</f>
        <v/>
      </c>
      <c r="F2413" s="23"/>
      <c r="G2413" s="176"/>
      <c r="H2413" s="74">
        <f t="shared" si="78"/>
        <v>0</v>
      </c>
      <c r="I2413" s="74">
        <f t="shared" si="77"/>
        <v>0</v>
      </c>
      <c r="J2413" s="74">
        <f t="shared" si="77"/>
        <v>0</v>
      </c>
    </row>
    <row r="2414" spans="1:10">
      <c r="A2414" s="183"/>
      <c r="B2414" s="184"/>
      <c r="C2414" s="185"/>
      <c r="D2414" s="21"/>
      <c r="E2414" s="71" t="str">
        <f>IF(D2414&gt;0,IF((LEFT(D2414,2)=LEFT(Data!C$4,2)),"Intra","Inter"),"")</f>
        <v/>
      </c>
      <c r="F2414" s="23"/>
      <c r="G2414" s="176"/>
      <c r="H2414" s="74">
        <f t="shared" si="78"/>
        <v>0</v>
      </c>
      <c r="I2414" s="74">
        <f t="shared" si="77"/>
        <v>0</v>
      </c>
      <c r="J2414" s="74">
        <f t="shared" si="77"/>
        <v>0</v>
      </c>
    </row>
    <row r="2415" spans="1:10">
      <c r="A2415" s="183"/>
      <c r="B2415" s="184"/>
      <c r="C2415" s="185"/>
      <c r="D2415" s="21"/>
      <c r="E2415" s="71" t="str">
        <f>IF(D2415&gt;0,IF((LEFT(D2415,2)=LEFT(Data!C$4,2)),"Intra","Inter"),"")</f>
        <v/>
      </c>
      <c r="F2415" s="23"/>
      <c r="G2415" s="176"/>
      <c r="H2415" s="74">
        <f t="shared" si="78"/>
        <v>0</v>
      </c>
      <c r="I2415" s="74">
        <f t="shared" si="77"/>
        <v>0</v>
      </c>
      <c r="J2415" s="74">
        <f t="shared" si="77"/>
        <v>0</v>
      </c>
    </row>
    <row r="2416" spans="1:10">
      <c r="A2416" s="183"/>
      <c r="B2416" s="184"/>
      <c r="C2416" s="185"/>
      <c r="D2416" s="21"/>
      <c r="E2416" s="71" t="str">
        <f>IF(D2416&gt;0,IF((LEFT(D2416,2)=LEFT(Data!C$4,2)),"Intra","Inter"),"")</f>
        <v/>
      </c>
      <c r="F2416" s="23"/>
      <c r="G2416" s="176"/>
      <c r="H2416" s="74">
        <f t="shared" si="78"/>
        <v>0</v>
      </c>
      <c r="I2416" s="74">
        <f t="shared" si="77"/>
        <v>0</v>
      </c>
      <c r="J2416" s="74">
        <f t="shared" si="77"/>
        <v>0</v>
      </c>
    </row>
    <row r="2417" spans="1:10">
      <c r="A2417" s="183"/>
      <c r="B2417" s="184"/>
      <c r="C2417" s="185"/>
      <c r="D2417" s="21"/>
      <c r="E2417" s="71" t="str">
        <f>IF(D2417&gt;0,IF((LEFT(D2417,2)=LEFT(Data!C$4,2)),"Intra","Inter"),"")</f>
        <v/>
      </c>
      <c r="F2417" s="23"/>
      <c r="G2417" s="176"/>
      <c r="H2417" s="74">
        <f t="shared" si="78"/>
        <v>0</v>
      </c>
      <c r="I2417" s="74">
        <f t="shared" si="77"/>
        <v>0</v>
      </c>
      <c r="J2417" s="74">
        <f t="shared" si="77"/>
        <v>0</v>
      </c>
    </row>
    <row r="2418" spans="1:10">
      <c r="A2418" s="183"/>
      <c r="B2418" s="184"/>
      <c r="C2418" s="185"/>
      <c r="D2418" s="21"/>
      <c r="E2418" s="71" t="str">
        <f>IF(D2418&gt;0,IF((LEFT(D2418,2)=LEFT(Data!C$4,2)),"Intra","Inter"),"")</f>
        <v/>
      </c>
      <c r="F2418" s="23"/>
      <c r="G2418" s="176"/>
      <c r="H2418" s="74">
        <f t="shared" si="78"/>
        <v>0</v>
      </c>
      <c r="I2418" s="74">
        <f t="shared" si="77"/>
        <v>0</v>
      </c>
      <c r="J2418" s="74">
        <f t="shared" si="77"/>
        <v>0</v>
      </c>
    </row>
    <row r="2419" spans="1:10">
      <c r="A2419" s="183"/>
      <c r="B2419" s="184"/>
      <c r="C2419" s="185"/>
      <c r="D2419" s="21"/>
      <c r="E2419" s="71" t="str">
        <f>IF(D2419&gt;0,IF((LEFT(D2419,2)=LEFT(Data!C$4,2)),"Intra","Inter"),"")</f>
        <v/>
      </c>
      <c r="F2419" s="23"/>
      <c r="G2419" s="176"/>
      <c r="H2419" s="74">
        <f t="shared" si="78"/>
        <v>0</v>
      </c>
      <c r="I2419" s="74">
        <f t="shared" si="77"/>
        <v>0</v>
      </c>
      <c r="J2419" s="74">
        <f t="shared" si="77"/>
        <v>0</v>
      </c>
    </row>
    <row r="2420" spans="1:10">
      <c r="A2420" s="183"/>
      <c r="B2420" s="184"/>
      <c r="C2420" s="185"/>
      <c r="D2420" s="21"/>
      <c r="E2420" s="71" t="str">
        <f>IF(D2420&gt;0,IF((LEFT(D2420,2)=LEFT(Data!C$4,2)),"Intra","Inter"),"")</f>
        <v/>
      </c>
      <c r="F2420" s="23"/>
      <c r="G2420" s="176"/>
      <c r="H2420" s="74">
        <f t="shared" si="78"/>
        <v>0</v>
      </c>
      <c r="I2420" s="74">
        <f t="shared" ref="I2420:J2483" si="79">IF($E2420="intra",IF($F2420&lt;&gt;"Exempt",IF($F2420&lt;&gt;"Non GST",($G2420*($F2420/2)),(0)),(0)),(0))</f>
        <v>0</v>
      </c>
      <c r="J2420" s="74">
        <f t="shared" si="79"/>
        <v>0</v>
      </c>
    </row>
    <row r="2421" spans="1:10">
      <c r="A2421" s="183"/>
      <c r="B2421" s="184"/>
      <c r="C2421" s="185"/>
      <c r="D2421" s="21"/>
      <c r="E2421" s="71" t="str">
        <f>IF(D2421&gt;0,IF((LEFT(D2421,2)=LEFT(Data!C$4,2)),"Intra","Inter"),"")</f>
        <v/>
      </c>
      <c r="F2421" s="23"/>
      <c r="G2421" s="176"/>
      <c r="H2421" s="74">
        <f t="shared" si="78"/>
        <v>0</v>
      </c>
      <c r="I2421" s="74">
        <f t="shared" si="79"/>
        <v>0</v>
      </c>
      <c r="J2421" s="74">
        <f t="shared" si="79"/>
        <v>0</v>
      </c>
    </row>
    <row r="2422" spans="1:10">
      <c r="A2422" s="183"/>
      <c r="B2422" s="184"/>
      <c r="C2422" s="185"/>
      <c r="D2422" s="21"/>
      <c r="E2422" s="71" t="str">
        <f>IF(D2422&gt;0,IF((LEFT(D2422,2)=LEFT(Data!C$4,2)),"Intra","Inter"),"")</f>
        <v/>
      </c>
      <c r="F2422" s="23"/>
      <c r="G2422" s="176"/>
      <c r="H2422" s="74">
        <f t="shared" si="78"/>
        <v>0</v>
      </c>
      <c r="I2422" s="74">
        <f t="shared" si="79"/>
        <v>0</v>
      </c>
      <c r="J2422" s="74">
        <f t="shared" si="79"/>
        <v>0</v>
      </c>
    </row>
    <row r="2423" spans="1:10">
      <c r="A2423" s="183"/>
      <c r="B2423" s="184"/>
      <c r="C2423" s="185"/>
      <c r="D2423" s="21"/>
      <c r="E2423" s="71" t="str">
        <f>IF(D2423&gt;0,IF((LEFT(D2423,2)=LEFT(Data!C$4,2)),"Intra","Inter"),"")</f>
        <v/>
      </c>
      <c r="F2423" s="23"/>
      <c r="G2423" s="176"/>
      <c r="H2423" s="74">
        <f t="shared" si="78"/>
        <v>0</v>
      </c>
      <c r="I2423" s="74">
        <f t="shared" si="79"/>
        <v>0</v>
      </c>
      <c r="J2423" s="74">
        <f t="shared" si="79"/>
        <v>0</v>
      </c>
    </row>
    <row r="2424" spans="1:10">
      <c r="A2424" s="183"/>
      <c r="B2424" s="184"/>
      <c r="C2424" s="185"/>
      <c r="D2424" s="21"/>
      <c r="E2424" s="71" t="str">
        <f>IF(D2424&gt;0,IF((LEFT(D2424,2)=LEFT(Data!C$4,2)),"Intra","Inter"),"")</f>
        <v/>
      </c>
      <c r="F2424" s="23"/>
      <c r="G2424" s="176"/>
      <c r="H2424" s="74">
        <f t="shared" si="78"/>
        <v>0</v>
      </c>
      <c r="I2424" s="74">
        <f t="shared" si="79"/>
        <v>0</v>
      </c>
      <c r="J2424" s="74">
        <f t="shared" si="79"/>
        <v>0</v>
      </c>
    </row>
    <row r="2425" spans="1:10">
      <c r="A2425" s="183"/>
      <c r="B2425" s="184"/>
      <c r="C2425" s="185"/>
      <c r="D2425" s="21"/>
      <c r="E2425" s="71" t="str">
        <f>IF(D2425&gt;0,IF((LEFT(D2425,2)=LEFT(Data!C$4,2)),"Intra","Inter"),"")</f>
        <v/>
      </c>
      <c r="F2425" s="23"/>
      <c r="G2425" s="176"/>
      <c r="H2425" s="74">
        <f t="shared" si="78"/>
        <v>0</v>
      </c>
      <c r="I2425" s="74">
        <f t="shared" si="79"/>
        <v>0</v>
      </c>
      <c r="J2425" s="74">
        <f t="shared" si="79"/>
        <v>0</v>
      </c>
    </row>
    <row r="2426" spans="1:10">
      <c r="A2426" s="183"/>
      <c r="B2426" s="184"/>
      <c r="C2426" s="185"/>
      <c r="D2426" s="21"/>
      <c r="E2426" s="71" t="str">
        <f>IF(D2426&gt;0,IF((LEFT(D2426,2)=LEFT(Data!C$4,2)),"Intra","Inter"),"")</f>
        <v/>
      </c>
      <c r="F2426" s="23"/>
      <c r="G2426" s="176"/>
      <c r="H2426" s="74">
        <f t="shared" si="78"/>
        <v>0</v>
      </c>
      <c r="I2426" s="74">
        <f t="shared" si="79"/>
        <v>0</v>
      </c>
      <c r="J2426" s="74">
        <f t="shared" si="79"/>
        <v>0</v>
      </c>
    </row>
    <row r="2427" spans="1:10">
      <c r="A2427" s="183"/>
      <c r="B2427" s="184"/>
      <c r="C2427" s="185"/>
      <c r="D2427" s="21"/>
      <c r="E2427" s="71" t="str">
        <f>IF(D2427&gt;0,IF((LEFT(D2427,2)=LEFT(Data!C$4,2)),"Intra","Inter"),"")</f>
        <v/>
      </c>
      <c r="F2427" s="23"/>
      <c r="G2427" s="176"/>
      <c r="H2427" s="74">
        <f t="shared" si="78"/>
        <v>0</v>
      </c>
      <c r="I2427" s="74">
        <f t="shared" si="79"/>
        <v>0</v>
      </c>
      <c r="J2427" s="74">
        <f t="shared" si="79"/>
        <v>0</v>
      </c>
    </row>
    <row r="2428" spans="1:10">
      <c r="A2428" s="183"/>
      <c r="B2428" s="184"/>
      <c r="C2428" s="185"/>
      <c r="D2428" s="21"/>
      <c r="E2428" s="71" t="str">
        <f>IF(D2428&gt;0,IF((LEFT(D2428,2)=LEFT(Data!C$4,2)),"Intra","Inter"),"")</f>
        <v/>
      </c>
      <c r="F2428" s="23"/>
      <c r="G2428" s="176"/>
      <c r="H2428" s="74">
        <f t="shared" si="78"/>
        <v>0</v>
      </c>
      <c r="I2428" s="74">
        <f t="shared" si="79"/>
        <v>0</v>
      </c>
      <c r="J2428" s="74">
        <f t="shared" si="79"/>
        <v>0</v>
      </c>
    </row>
    <row r="2429" spans="1:10">
      <c r="A2429" s="183"/>
      <c r="B2429" s="184"/>
      <c r="C2429" s="185"/>
      <c r="D2429" s="21"/>
      <c r="E2429" s="71" t="str">
        <f>IF(D2429&gt;0,IF((LEFT(D2429,2)=LEFT(Data!C$4,2)),"Intra","Inter"),"")</f>
        <v/>
      </c>
      <c r="F2429" s="23"/>
      <c r="G2429" s="176"/>
      <c r="H2429" s="74">
        <f t="shared" si="78"/>
        <v>0</v>
      </c>
      <c r="I2429" s="74">
        <f t="shared" si="79"/>
        <v>0</v>
      </c>
      <c r="J2429" s="74">
        <f t="shared" si="79"/>
        <v>0</v>
      </c>
    </row>
    <row r="2430" spans="1:10">
      <c r="A2430" s="183"/>
      <c r="B2430" s="184"/>
      <c r="C2430" s="185"/>
      <c r="D2430" s="21"/>
      <c r="E2430" s="71" t="str">
        <f>IF(D2430&gt;0,IF((LEFT(D2430,2)=LEFT(Data!C$4,2)),"Intra","Inter"),"")</f>
        <v/>
      </c>
      <c r="F2430" s="23"/>
      <c r="G2430" s="176"/>
      <c r="H2430" s="74">
        <f t="shared" si="78"/>
        <v>0</v>
      </c>
      <c r="I2430" s="74">
        <f t="shared" si="79"/>
        <v>0</v>
      </c>
      <c r="J2430" s="74">
        <f t="shared" si="79"/>
        <v>0</v>
      </c>
    </row>
    <row r="2431" spans="1:10">
      <c r="A2431" s="183"/>
      <c r="B2431" s="184"/>
      <c r="C2431" s="185"/>
      <c r="D2431" s="21"/>
      <c r="E2431" s="71" t="str">
        <f>IF(D2431&gt;0,IF((LEFT(D2431,2)=LEFT(Data!C$4,2)),"Intra","Inter"),"")</f>
        <v/>
      </c>
      <c r="F2431" s="23"/>
      <c r="G2431" s="176"/>
      <c r="H2431" s="74">
        <f t="shared" si="78"/>
        <v>0</v>
      </c>
      <c r="I2431" s="74">
        <f t="shared" si="79"/>
        <v>0</v>
      </c>
      <c r="J2431" s="74">
        <f t="shared" si="79"/>
        <v>0</v>
      </c>
    </row>
    <row r="2432" spans="1:10">
      <c r="A2432" s="183"/>
      <c r="B2432" s="184"/>
      <c r="C2432" s="185"/>
      <c r="D2432" s="21"/>
      <c r="E2432" s="71" t="str">
        <f>IF(D2432&gt;0,IF((LEFT(D2432,2)=LEFT(Data!C$4,2)),"Intra","Inter"),"")</f>
        <v/>
      </c>
      <c r="F2432" s="23"/>
      <c r="G2432" s="176"/>
      <c r="H2432" s="74">
        <f t="shared" si="78"/>
        <v>0</v>
      </c>
      <c r="I2432" s="74">
        <f t="shared" si="79"/>
        <v>0</v>
      </c>
      <c r="J2432" s="74">
        <f t="shared" si="79"/>
        <v>0</v>
      </c>
    </row>
    <row r="2433" spans="1:10">
      <c r="A2433" s="183"/>
      <c r="B2433" s="184"/>
      <c r="C2433" s="185"/>
      <c r="D2433" s="21"/>
      <c r="E2433" s="71" t="str">
        <f>IF(D2433&gt;0,IF((LEFT(D2433,2)=LEFT(Data!C$4,2)),"Intra","Inter"),"")</f>
        <v/>
      </c>
      <c r="F2433" s="23"/>
      <c r="G2433" s="176"/>
      <c r="H2433" s="74">
        <f t="shared" si="78"/>
        <v>0</v>
      </c>
      <c r="I2433" s="74">
        <f t="shared" si="79"/>
        <v>0</v>
      </c>
      <c r="J2433" s="74">
        <f t="shared" si="79"/>
        <v>0</v>
      </c>
    </row>
    <row r="2434" spans="1:10">
      <c r="A2434" s="183"/>
      <c r="B2434" s="184"/>
      <c r="C2434" s="185"/>
      <c r="D2434" s="21"/>
      <c r="E2434" s="71" t="str">
        <f>IF(D2434&gt;0,IF((LEFT(D2434,2)=LEFT(Data!C$4,2)),"Intra","Inter"),"")</f>
        <v/>
      </c>
      <c r="F2434" s="23"/>
      <c r="G2434" s="176"/>
      <c r="H2434" s="74">
        <f t="shared" si="78"/>
        <v>0</v>
      </c>
      <c r="I2434" s="74">
        <f t="shared" si="79"/>
        <v>0</v>
      </c>
      <c r="J2434" s="74">
        <f t="shared" si="79"/>
        <v>0</v>
      </c>
    </row>
    <row r="2435" spans="1:10">
      <c r="A2435" s="183"/>
      <c r="B2435" s="184"/>
      <c r="C2435" s="185"/>
      <c r="D2435" s="21"/>
      <c r="E2435" s="71" t="str">
        <f>IF(D2435&gt;0,IF((LEFT(D2435,2)=LEFT(Data!C$4,2)),"Intra","Inter"),"")</f>
        <v/>
      </c>
      <c r="F2435" s="23"/>
      <c r="G2435" s="176"/>
      <c r="H2435" s="74">
        <f t="shared" si="78"/>
        <v>0</v>
      </c>
      <c r="I2435" s="74">
        <f t="shared" si="79"/>
        <v>0</v>
      </c>
      <c r="J2435" s="74">
        <f t="shared" si="79"/>
        <v>0</v>
      </c>
    </row>
    <row r="2436" spans="1:10">
      <c r="A2436" s="183"/>
      <c r="B2436" s="184"/>
      <c r="C2436" s="185"/>
      <c r="D2436" s="21"/>
      <c r="E2436" s="71" t="str">
        <f>IF(D2436&gt;0,IF((LEFT(D2436,2)=LEFT(Data!C$4,2)),"Intra","Inter"),"")</f>
        <v/>
      </c>
      <c r="F2436" s="23"/>
      <c r="G2436" s="176"/>
      <c r="H2436" s="74">
        <f t="shared" si="78"/>
        <v>0</v>
      </c>
      <c r="I2436" s="74">
        <f t="shared" si="79"/>
        <v>0</v>
      </c>
      <c r="J2436" s="74">
        <f t="shared" si="79"/>
        <v>0</v>
      </c>
    </row>
    <row r="2437" spans="1:10">
      <c r="A2437" s="183"/>
      <c r="B2437" s="184"/>
      <c r="C2437" s="185"/>
      <c r="D2437" s="21"/>
      <c r="E2437" s="71" t="str">
        <f>IF(D2437&gt;0,IF((LEFT(D2437,2)=LEFT(Data!C$4,2)),"Intra","Inter"),"")</f>
        <v/>
      </c>
      <c r="F2437" s="23"/>
      <c r="G2437" s="176"/>
      <c r="H2437" s="74">
        <f t="shared" si="78"/>
        <v>0</v>
      </c>
      <c r="I2437" s="74">
        <f t="shared" si="79"/>
        <v>0</v>
      </c>
      <c r="J2437" s="74">
        <f t="shared" si="79"/>
        <v>0</v>
      </c>
    </row>
    <row r="2438" spans="1:10">
      <c r="A2438" s="183"/>
      <c r="B2438" s="184"/>
      <c r="C2438" s="185"/>
      <c r="D2438" s="21"/>
      <c r="E2438" s="71" t="str">
        <f>IF(D2438&gt;0,IF((LEFT(D2438,2)=LEFT(Data!C$4,2)),"Intra","Inter"),"")</f>
        <v/>
      </c>
      <c r="F2438" s="23"/>
      <c r="G2438" s="176"/>
      <c r="H2438" s="74">
        <f t="shared" si="78"/>
        <v>0</v>
      </c>
      <c r="I2438" s="74">
        <f t="shared" si="79"/>
        <v>0</v>
      </c>
      <c r="J2438" s="74">
        <f t="shared" si="79"/>
        <v>0</v>
      </c>
    </row>
    <row r="2439" spans="1:10">
      <c r="A2439" s="183"/>
      <c r="B2439" s="184"/>
      <c r="C2439" s="185"/>
      <c r="D2439" s="21"/>
      <c r="E2439" s="71" t="str">
        <f>IF(D2439&gt;0,IF((LEFT(D2439,2)=LEFT(Data!C$4,2)),"Intra","Inter"),"")</f>
        <v/>
      </c>
      <c r="F2439" s="23"/>
      <c r="G2439" s="176"/>
      <c r="H2439" s="74">
        <f t="shared" si="78"/>
        <v>0</v>
      </c>
      <c r="I2439" s="74">
        <f t="shared" si="79"/>
        <v>0</v>
      </c>
      <c r="J2439" s="74">
        <f t="shared" si="79"/>
        <v>0</v>
      </c>
    </row>
    <row r="2440" spans="1:10">
      <c r="A2440" s="183"/>
      <c r="B2440" s="184"/>
      <c r="C2440" s="185"/>
      <c r="D2440" s="21"/>
      <c r="E2440" s="71" t="str">
        <f>IF(D2440&gt;0,IF((LEFT(D2440,2)=LEFT(Data!C$4,2)),"Intra","Inter"),"")</f>
        <v/>
      </c>
      <c r="F2440" s="23"/>
      <c r="G2440" s="176"/>
      <c r="H2440" s="74">
        <f t="shared" si="78"/>
        <v>0</v>
      </c>
      <c r="I2440" s="74">
        <f t="shared" si="79"/>
        <v>0</v>
      </c>
      <c r="J2440" s="74">
        <f t="shared" si="79"/>
        <v>0</v>
      </c>
    </row>
    <row r="2441" spans="1:10">
      <c r="A2441" s="183"/>
      <c r="B2441" s="184"/>
      <c r="C2441" s="185"/>
      <c r="D2441" s="21"/>
      <c r="E2441" s="71" t="str">
        <f>IF(D2441&gt;0,IF((LEFT(D2441,2)=LEFT(Data!C$4,2)),"Intra","Inter"),"")</f>
        <v/>
      </c>
      <c r="F2441" s="23"/>
      <c r="G2441" s="176"/>
      <c r="H2441" s="74">
        <f t="shared" ref="H2441:H2504" si="80">IF($E2441="inter",IF($F2441&lt;&gt;"Exempt",IF($F2441&lt;&gt;"Non GST",($G2441*($F2441)),(0)),(0)),(0))</f>
        <v>0</v>
      </c>
      <c r="I2441" s="74">
        <f t="shared" si="79"/>
        <v>0</v>
      </c>
      <c r="J2441" s="74">
        <f t="shared" si="79"/>
        <v>0</v>
      </c>
    </row>
    <row r="2442" spans="1:10">
      <c r="A2442" s="183"/>
      <c r="B2442" s="184"/>
      <c r="C2442" s="185"/>
      <c r="D2442" s="21"/>
      <c r="E2442" s="71" t="str">
        <f>IF(D2442&gt;0,IF((LEFT(D2442,2)=LEFT(Data!C$4,2)),"Intra","Inter"),"")</f>
        <v/>
      </c>
      <c r="F2442" s="23"/>
      <c r="G2442" s="176"/>
      <c r="H2442" s="74">
        <f t="shared" si="80"/>
        <v>0</v>
      </c>
      <c r="I2442" s="74">
        <f t="shared" si="79"/>
        <v>0</v>
      </c>
      <c r="J2442" s="74">
        <f t="shared" si="79"/>
        <v>0</v>
      </c>
    </row>
    <row r="2443" spans="1:10">
      <c r="A2443" s="183"/>
      <c r="B2443" s="184"/>
      <c r="C2443" s="185"/>
      <c r="D2443" s="21"/>
      <c r="E2443" s="71" t="str">
        <f>IF(D2443&gt;0,IF((LEFT(D2443,2)=LEFT(Data!C$4,2)),"Intra","Inter"),"")</f>
        <v/>
      </c>
      <c r="F2443" s="23"/>
      <c r="G2443" s="176"/>
      <c r="H2443" s="74">
        <f t="shared" si="80"/>
        <v>0</v>
      </c>
      <c r="I2443" s="74">
        <f t="shared" si="79"/>
        <v>0</v>
      </c>
      <c r="J2443" s="74">
        <f t="shared" si="79"/>
        <v>0</v>
      </c>
    </row>
    <row r="2444" spans="1:10">
      <c r="A2444" s="183"/>
      <c r="B2444" s="184"/>
      <c r="C2444" s="185"/>
      <c r="D2444" s="21"/>
      <c r="E2444" s="71" t="str">
        <f>IF(D2444&gt;0,IF((LEFT(D2444,2)=LEFT(Data!C$4,2)),"Intra","Inter"),"")</f>
        <v/>
      </c>
      <c r="F2444" s="23"/>
      <c r="G2444" s="176"/>
      <c r="H2444" s="74">
        <f t="shared" si="80"/>
        <v>0</v>
      </c>
      <c r="I2444" s="74">
        <f t="shared" si="79"/>
        <v>0</v>
      </c>
      <c r="J2444" s="74">
        <f t="shared" si="79"/>
        <v>0</v>
      </c>
    </row>
    <row r="2445" spans="1:10">
      <c r="A2445" s="183"/>
      <c r="B2445" s="184"/>
      <c r="C2445" s="185"/>
      <c r="D2445" s="21"/>
      <c r="E2445" s="71" t="str">
        <f>IF(D2445&gt;0,IF((LEFT(D2445,2)=LEFT(Data!C$4,2)),"Intra","Inter"),"")</f>
        <v/>
      </c>
      <c r="F2445" s="23"/>
      <c r="G2445" s="176"/>
      <c r="H2445" s="74">
        <f t="shared" si="80"/>
        <v>0</v>
      </c>
      <c r="I2445" s="74">
        <f t="shared" si="79"/>
        <v>0</v>
      </c>
      <c r="J2445" s="74">
        <f t="shared" si="79"/>
        <v>0</v>
      </c>
    </row>
    <row r="2446" spans="1:10">
      <c r="A2446" s="183"/>
      <c r="B2446" s="184"/>
      <c r="C2446" s="185"/>
      <c r="D2446" s="21"/>
      <c r="E2446" s="71" t="str">
        <f>IF(D2446&gt;0,IF((LEFT(D2446,2)=LEFT(Data!C$4,2)),"Intra","Inter"),"")</f>
        <v/>
      </c>
      <c r="F2446" s="23"/>
      <c r="G2446" s="176"/>
      <c r="H2446" s="74">
        <f t="shared" si="80"/>
        <v>0</v>
      </c>
      <c r="I2446" s="74">
        <f t="shared" si="79"/>
        <v>0</v>
      </c>
      <c r="J2446" s="74">
        <f t="shared" si="79"/>
        <v>0</v>
      </c>
    </row>
    <row r="2447" spans="1:10">
      <c r="A2447" s="183"/>
      <c r="B2447" s="184"/>
      <c r="C2447" s="185"/>
      <c r="D2447" s="21"/>
      <c r="E2447" s="71" t="str">
        <f>IF(D2447&gt;0,IF((LEFT(D2447,2)=LEFT(Data!C$4,2)),"Intra","Inter"),"")</f>
        <v/>
      </c>
      <c r="F2447" s="23"/>
      <c r="G2447" s="176"/>
      <c r="H2447" s="74">
        <f t="shared" si="80"/>
        <v>0</v>
      </c>
      <c r="I2447" s="74">
        <f t="shared" si="79"/>
        <v>0</v>
      </c>
      <c r="J2447" s="74">
        <f t="shared" si="79"/>
        <v>0</v>
      </c>
    </row>
    <row r="2448" spans="1:10">
      <c r="A2448" s="183"/>
      <c r="B2448" s="184"/>
      <c r="C2448" s="185"/>
      <c r="D2448" s="21"/>
      <c r="E2448" s="71" t="str">
        <f>IF(D2448&gt;0,IF((LEFT(D2448,2)=LEFT(Data!C$4,2)),"Intra","Inter"),"")</f>
        <v/>
      </c>
      <c r="F2448" s="23"/>
      <c r="G2448" s="176"/>
      <c r="H2448" s="74">
        <f t="shared" si="80"/>
        <v>0</v>
      </c>
      <c r="I2448" s="74">
        <f t="shared" si="79"/>
        <v>0</v>
      </c>
      <c r="J2448" s="74">
        <f t="shared" si="79"/>
        <v>0</v>
      </c>
    </row>
    <row r="2449" spans="1:10">
      <c r="A2449" s="183"/>
      <c r="B2449" s="184"/>
      <c r="C2449" s="185"/>
      <c r="D2449" s="21"/>
      <c r="E2449" s="71" t="str">
        <f>IF(D2449&gt;0,IF((LEFT(D2449,2)=LEFT(Data!C$4,2)),"Intra","Inter"),"")</f>
        <v/>
      </c>
      <c r="F2449" s="23"/>
      <c r="G2449" s="176"/>
      <c r="H2449" s="74">
        <f t="shared" si="80"/>
        <v>0</v>
      </c>
      <c r="I2449" s="74">
        <f t="shared" si="79"/>
        <v>0</v>
      </c>
      <c r="J2449" s="74">
        <f t="shared" si="79"/>
        <v>0</v>
      </c>
    </row>
    <row r="2450" spans="1:10">
      <c r="A2450" s="183"/>
      <c r="B2450" s="184"/>
      <c r="C2450" s="185"/>
      <c r="D2450" s="21"/>
      <c r="E2450" s="71" t="str">
        <f>IF(D2450&gt;0,IF((LEFT(D2450,2)=LEFT(Data!C$4,2)),"Intra","Inter"),"")</f>
        <v/>
      </c>
      <c r="F2450" s="23"/>
      <c r="G2450" s="176"/>
      <c r="H2450" s="74">
        <f t="shared" si="80"/>
        <v>0</v>
      </c>
      <c r="I2450" s="74">
        <f t="shared" si="79"/>
        <v>0</v>
      </c>
      <c r="J2450" s="74">
        <f t="shared" si="79"/>
        <v>0</v>
      </c>
    </row>
    <row r="2451" spans="1:10">
      <c r="A2451" s="183"/>
      <c r="B2451" s="184"/>
      <c r="C2451" s="185"/>
      <c r="D2451" s="21"/>
      <c r="E2451" s="71" t="str">
        <f>IF(D2451&gt;0,IF((LEFT(D2451,2)=LEFT(Data!C$4,2)),"Intra","Inter"),"")</f>
        <v/>
      </c>
      <c r="F2451" s="23"/>
      <c r="G2451" s="176"/>
      <c r="H2451" s="74">
        <f t="shared" si="80"/>
        <v>0</v>
      </c>
      <c r="I2451" s="74">
        <f t="shared" si="79"/>
        <v>0</v>
      </c>
      <c r="J2451" s="74">
        <f t="shared" si="79"/>
        <v>0</v>
      </c>
    </row>
    <row r="2452" spans="1:10">
      <c r="A2452" s="183"/>
      <c r="B2452" s="184"/>
      <c r="C2452" s="185"/>
      <c r="D2452" s="21"/>
      <c r="E2452" s="71" t="str">
        <f>IF(D2452&gt;0,IF((LEFT(D2452,2)=LEFT(Data!C$4,2)),"Intra","Inter"),"")</f>
        <v/>
      </c>
      <c r="F2452" s="23"/>
      <c r="G2452" s="176"/>
      <c r="H2452" s="74">
        <f t="shared" si="80"/>
        <v>0</v>
      </c>
      <c r="I2452" s="74">
        <f t="shared" si="79"/>
        <v>0</v>
      </c>
      <c r="J2452" s="74">
        <f t="shared" si="79"/>
        <v>0</v>
      </c>
    </row>
    <row r="2453" spans="1:10">
      <c r="A2453" s="183"/>
      <c r="B2453" s="184"/>
      <c r="C2453" s="185"/>
      <c r="D2453" s="21"/>
      <c r="E2453" s="71" t="str">
        <f>IF(D2453&gt;0,IF((LEFT(D2453,2)=LEFT(Data!C$4,2)),"Intra","Inter"),"")</f>
        <v/>
      </c>
      <c r="F2453" s="23"/>
      <c r="G2453" s="176"/>
      <c r="H2453" s="74">
        <f t="shared" si="80"/>
        <v>0</v>
      </c>
      <c r="I2453" s="74">
        <f t="shared" si="79"/>
        <v>0</v>
      </c>
      <c r="J2453" s="74">
        <f t="shared" si="79"/>
        <v>0</v>
      </c>
    </row>
    <row r="2454" spans="1:10">
      <c r="A2454" s="183"/>
      <c r="B2454" s="184"/>
      <c r="C2454" s="185"/>
      <c r="D2454" s="21"/>
      <c r="E2454" s="71" t="str">
        <f>IF(D2454&gt;0,IF((LEFT(D2454,2)=LEFT(Data!C$4,2)),"Intra","Inter"),"")</f>
        <v/>
      </c>
      <c r="F2454" s="23"/>
      <c r="G2454" s="176"/>
      <c r="H2454" s="74">
        <f t="shared" si="80"/>
        <v>0</v>
      </c>
      <c r="I2454" s="74">
        <f t="shared" si="79"/>
        <v>0</v>
      </c>
      <c r="J2454" s="74">
        <f t="shared" si="79"/>
        <v>0</v>
      </c>
    </row>
    <row r="2455" spans="1:10">
      <c r="A2455" s="183"/>
      <c r="B2455" s="184"/>
      <c r="C2455" s="185"/>
      <c r="D2455" s="21"/>
      <c r="E2455" s="71" t="str">
        <f>IF(D2455&gt;0,IF((LEFT(D2455,2)=LEFT(Data!C$4,2)),"Intra","Inter"),"")</f>
        <v/>
      </c>
      <c r="F2455" s="23"/>
      <c r="G2455" s="176"/>
      <c r="H2455" s="74">
        <f t="shared" si="80"/>
        <v>0</v>
      </c>
      <c r="I2455" s="74">
        <f t="shared" si="79"/>
        <v>0</v>
      </c>
      <c r="J2455" s="74">
        <f t="shared" si="79"/>
        <v>0</v>
      </c>
    </row>
    <row r="2456" spans="1:10">
      <c r="A2456" s="183"/>
      <c r="B2456" s="184"/>
      <c r="C2456" s="185"/>
      <c r="D2456" s="21"/>
      <c r="E2456" s="71" t="str">
        <f>IF(D2456&gt;0,IF((LEFT(D2456,2)=LEFT(Data!C$4,2)),"Intra","Inter"),"")</f>
        <v/>
      </c>
      <c r="F2456" s="23"/>
      <c r="G2456" s="176"/>
      <c r="H2456" s="74">
        <f t="shared" si="80"/>
        <v>0</v>
      </c>
      <c r="I2456" s="74">
        <f t="shared" si="79"/>
        <v>0</v>
      </c>
      <c r="J2456" s="74">
        <f t="shared" si="79"/>
        <v>0</v>
      </c>
    </row>
    <row r="2457" spans="1:10">
      <c r="A2457" s="183"/>
      <c r="B2457" s="184"/>
      <c r="C2457" s="185"/>
      <c r="D2457" s="21"/>
      <c r="E2457" s="71" t="str">
        <f>IF(D2457&gt;0,IF((LEFT(D2457,2)=LEFT(Data!C$4,2)),"Intra","Inter"),"")</f>
        <v/>
      </c>
      <c r="F2457" s="23"/>
      <c r="G2457" s="176"/>
      <c r="H2457" s="74">
        <f t="shared" si="80"/>
        <v>0</v>
      </c>
      <c r="I2457" s="74">
        <f t="shared" si="79"/>
        <v>0</v>
      </c>
      <c r="J2457" s="74">
        <f t="shared" si="79"/>
        <v>0</v>
      </c>
    </row>
    <row r="2458" spans="1:10">
      <c r="A2458" s="183"/>
      <c r="B2458" s="184"/>
      <c r="C2458" s="185"/>
      <c r="D2458" s="21"/>
      <c r="E2458" s="71" t="str">
        <f>IF(D2458&gt;0,IF((LEFT(D2458,2)=LEFT(Data!C$4,2)),"Intra","Inter"),"")</f>
        <v/>
      </c>
      <c r="F2458" s="23"/>
      <c r="G2458" s="176"/>
      <c r="H2458" s="74">
        <f t="shared" si="80"/>
        <v>0</v>
      </c>
      <c r="I2458" s="74">
        <f t="shared" si="79"/>
        <v>0</v>
      </c>
      <c r="J2458" s="74">
        <f t="shared" si="79"/>
        <v>0</v>
      </c>
    </row>
    <row r="2459" spans="1:10">
      <c r="A2459" s="183"/>
      <c r="B2459" s="184"/>
      <c r="C2459" s="185"/>
      <c r="D2459" s="21"/>
      <c r="E2459" s="71" t="str">
        <f>IF(D2459&gt;0,IF((LEFT(D2459,2)=LEFT(Data!C$4,2)),"Intra","Inter"),"")</f>
        <v/>
      </c>
      <c r="F2459" s="23"/>
      <c r="G2459" s="176"/>
      <c r="H2459" s="74">
        <f t="shared" si="80"/>
        <v>0</v>
      </c>
      <c r="I2459" s="74">
        <f t="shared" si="79"/>
        <v>0</v>
      </c>
      <c r="J2459" s="74">
        <f t="shared" si="79"/>
        <v>0</v>
      </c>
    </row>
    <row r="2460" spans="1:10">
      <c r="A2460" s="183"/>
      <c r="B2460" s="184"/>
      <c r="C2460" s="185"/>
      <c r="D2460" s="21"/>
      <c r="E2460" s="71" t="str">
        <f>IF(D2460&gt;0,IF((LEFT(D2460,2)=LEFT(Data!C$4,2)),"Intra","Inter"),"")</f>
        <v/>
      </c>
      <c r="F2460" s="23"/>
      <c r="G2460" s="176"/>
      <c r="H2460" s="74">
        <f t="shared" si="80"/>
        <v>0</v>
      </c>
      <c r="I2460" s="74">
        <f t="shared" si="79"/>
        <v>0</v>
      </c>
      <c r="J2460" s="74">
        <f t="shared" si="79"/>
        <v>0</v>
      </c>
    </row>
    <row r="2461" spans="1:10">
      <c r="A2461" s="183"/>
      <c r="B2461" s="184"/>
      <c r="C2461" s="185"/>
      <c r="D2461" s="21"/>
      <c r="E2461" s="71" t="str">
        <f>IF(D2461&gt;0,IF((LEFT(D2461,2)=LEFT(Data!C$4,2)),"Intra","Inter"),"")</f>
        <v/>
      </c>
      <c r="F2461" s="23"/>
      <c r="G2461" s="176"/>
      <c r="H2461" s="74">
        <f t="shared" si="80"/>
        <v>0</v>
      </c>
      <c r="I2461" s="74">
        <f t="shared" si="79"/>
        <v>0</v>
      </c>
      <c r="J2461" s="74">
        <f t="shared" si="79"/>
        <v>0</v>
      </c>
    </row>
    <row r="2462" spans="1:10">
      <c r="A2462" s="183"/>
      <c r="B2462" s="184"/>
      <c r="C2462" s="185"/>
      <c r="D2462" s="21"/>
      <c r="E2462" s="71" t="str">
        <f>IF(D2462&gt;0,IF((LEFT(D2462,2)=LEFT(Data!C$4,2)),"Intra","Inter"),"")</f>
        <v/>
      </c>
      <c r="F2462" s="23"/>
      <c r="G2462" s="176"/>
      <c r="H2462" s="74">
        <f t="shared" si="80"/>
        <v>0</v>
      </c>
      <c r="I2462" s="74">
        <f t="shared" si="79"/>
        <v>0</v>
      </c>
      <c r="J2462" s="74">
        <f t="shared" si="79"/>
        <v>0</v>
      </c>
    </row>
    <row r="2463" spans="1:10">
      <c r="A2463" s="183"/>
      <c r="B2463" s="184"/>
      <c r="C2463" s="185"/>
      <c r="D2463" s="21"/>
      <c r="E2463" s="71" t="str">
        <f>IF(D2463&gt;0,IF((LEFT(D2463,2)=LEFT(Data!C$4,2)),"Intra","Inter"),"")</f>
        <v/>
      </c>
      <c r="F2463" s="23"/>
      <c r="G2463" s="176"/>
      <c r="H2463" s="74">
        <f t="shared" si="80"/>
        <v>0</v>
      </c>
      <c r="I2463" s="74">
        <f t="shared" si="79"/>
        <v>0</v>
      </c>
      <c r="J2463" s="74">
        <f t="shared" si="79"/>
        <v>0</v>
      </c>
    </row>
    <row r="2464" spans="1:10">
      <c r="A2464" s="183"/>
      <c r="B2464" s="184"/>
      <c r="C2464" s="185"/>
      <c r="D2464" s="21"/>
      <c r="E2464" s="71" t="str">
        <f>IF(D2464&gt;0,IF((LEFT(D2464,2)=LEFT(Data!C$4,2)),"Intra","Inter"),"")</f>
        <v/>
      </c>
      <c r="F2464" s="23"/>
      <c r="G2464" s="176"/>
      <c r="H2464" s="74">
        <f t="shared" si="80"/>
        <v>0</v>
      </c>
      <c r="I2464" s="74">
        <f t="shared" si="79"/>
        <v>0</v>
      </c>
      <c r="J2464" s="74">
        <f t="shared" si="79"/>
        <v>0</v>
      </c>
    </row>
    <row r="2465" spans="1:10">
      <c r="A2465" s="183"/>
      <c r="B2465" s="184"/>
      <c r="C2465" s="185"/>
      <c r="D2465" s="21"/>
      <c r="E2465" s="71" t="str">
        <f>IF(D2465&gt;0,IF((LEFT(D2465,2)=LEFT(Data!C$4,2)),"Intra","Inter"),"")</f>
        <v/>
      </c>
      <c r="F2465" s="23"/>
      <c r="G2465" s="176"/>
      <c r="H2465" s="74">
        <f t="shared" si="80"/>
        <v>0</v>
      </c>
      <c r="I2465" s="74">
        <f t="shared" si="79"/>
        <v>0</v>
      </c>
      <c r="J2465" s="74">
        <f t="shared" si="79"/>
        <v>0</v>
      </c>
    </row>
    <row r="2466" spans="1:10">
      <c r="A2466" s="183"/>
      <c r="B2466" s="184"/>
      <c r="C2466" s="185"/>
      <c r="D2466" s="21"/>
      <c r="E2466" s="71" t="str">
        <f>IF(D2466&gt;0,IF((LEFT(D2466,2)=LEFT(Data!C$4,2)),"Intra","Inter"),"")</f>
        <v/>
      </c>
      <c r="F2466" s="23"/>
      <c r="G2466" s="176"/>
      <c r="H2466" s="74">
        <f t="shared" si="80"/>
        <v>0</v>
      </c>
      <c r="I2466" s="74">
        <f t="shared" si="79"/>
        <v>0</v>
      </c>
      <c r="J2466" s="74">
        <f t="shared" si="79"/>
        <v>0</v>
      </c>
    </row>
    <row r="2467" spans="1:10">
      <c r="A2467" s="183"/>
      <c r="B2467" s="184"/>
      <c r="C2467" s="185"/>
      <c r="D2467" s="21"/>
      <c r="E2467" s="71" t="str">
        <f>IF(D2467&gt;0,IF((LEFT(D2467,2)=LEFT(Data!C$4,2)),"Intra","Inter"),"")</f>
        <v/>
      </c>
      <c r="F2467" s="23"/>
      <c r="G2467" s="176"/>
      <c r="H2467" s="74">
        <f t="shared" si="80"/>
        <v>0</v>
      </c>
      <c r="I2467" s="74">
        <f t="shared" si="79"/>
        <v>0</v>
      </c>
      <c r="J2467" s="74">
        <f t="shared" si="79"/>
        <v>0</v>
      </c>
    </row>
    <row r="2468" spans="1:10">
      <c r="A2468" s="183"/>
      <c r="B2468" s="184"/>
      <c r="C2468" s="185"/>
      <c r="D2468" s="21"/>
      <c r="E2468" s="71" t="str">
        <f>IF(D2468&gt;0,IF((LEFT(D2468,2)=LEFT(Data!C$4,2)),"Intra","Inter"),"")</f>
        <v/>
      </c>
      <c r="F2468" s="23"/>
      <c r="G2468" s="176"/>
      <c r="H2468" s="74">
        <f t="shared" si="80"/>
        <v>0</v>
      </c>
      <c r="I2468" s="74">
        <f t="shared" si="79"/>
        <v>0</v>
      </c>
      <c r="J2468" s="74">
        <f t="shared" si="79"/>
        <v>0</v>
      </c>
    </row>
    <row r="2469" spans="1:10">
      <c r="A2469" s="183"/>
      <c r="B2469" s="184"/>
      <c r="C2469" s="185"/>
      <c r="D2469" s="21"/>
      <c r="E2469" s="71" t="str">
        <f>IF(D2469&gt;0,IF((LEFT(D2469,2)=LEFT(Data!C$4,2)),"Intra","Inter"),"")</f>
        <v/>
      </c>
      <c r="F2469" s="23"/>
      <c r="G2469" s="176"/>
      <c r="H2469" s="74">
        <f t="shared" si="80"/>
        <v>0</v>
      </c>
      <c r="I2469" s="74">
        <f t="shared" si="79"/>
        <v>0</v>
      </c>
      <c r="J2469" s="74">
        <f t="shared" si="79"/>
        <v>0</v>
      </c>
    </row>
    <row r="2470" spans="1:10">
      <c r="A2470" s="183"/>
      <c r="B2470" s="184"/>
      <c r="C2470" s="185"/>
      <c r="D2470" s="21"/>
      <c r="E2470" s="71" t="str">
        <f>IF(D2470&gt;0,IF((LEFT(D2470,2)=LEFT(Data!C$4,2)),"Intra","Inter"),"")</f>
        <v/>
      </c>
      <c r="F2470" s="23"/>
      <c r="G2470" s="176"/>
      <c r="H2470" s="74">
        <f t="shared" si="80"/>
        <v>0</v>
      </c>
      <c r="I2470" s="74">
        <f t="shared" si="79"/>
        <v>0</v>
      </c>
      <c r="J2470" s="74">
        <f t="shared" si="79"/>
        <v>0</v>
      </c>
    </row>
    <row r="2471" spans="1:10">
      <c r="A2471" s="183"/>
      <c r="B2471" s="184"/>
      <c r="C2471" s="185"/>
      <c r="D2471" s="21"/>
      <c r="E2471" s="71" t="str">
        <f>IF(D2471&gt;0,IF((LEFT(D2471,2)=LEFT(Data!C$4,2)),"Intra","Inter"),"")</f>
        <v/>
      </c>
      <c r="F2471" s="23"/>
      <c r="G2471" s="176"/>
      <c r="H2471" s="74">
        <f t="shared" si="80"/>
        <v>0</v>
      </c>
      <c r="I2471" s="74">
        <f t="shared" si="79"/>
        <v>0</v>
      </c>
      <c r="J2471" s="74">
        <f t="shared" si="79"/>
        <v>0</v>
      </c>
    </row>
    <row r="2472" spans="1:10">
      <c r="A2472" s="183"/>
      <c r="B2472" s="184"/>
      <c r="C2472" s="185"/>
      <c r="D2472" s="21"/>
      <c r="E2472" s="71" t="str">
        <f>IF(D2472&gt;0,IF((LEFT(D2472,2)=LEFT(Data!C$4,2)),"Intra","Inter"),"")</f>
        <v/>
      </c>
      <c r="F2472" s="23"/>
      <c r="G2472" s="176"/>
      <c r="H2472" s="74">
        <f t="shared" si="80"/>
        <v>0</v>
      </c>
      <c r="I2472" s="74">
        <f t="shared" si="79"/>
        <v>0</v>
      </c>
      <c r="J2472" s="74">
        <f t="shared" si="79"/>
        <v>0</v>
      </c>
    </row>
    <row r="2473" spans="1:10">
      <c r="A2473" s="183"/>
      <c r="B2473" s="184"/>
      <c r="C2473" s="185"/>
      <c r="D2473" s="21"/>
      <c r="E2473" s="71" t="str">
        <f>IF(D2473&gt;0,IF((LEFT(D2473,2)=LEFT(Data!C$4,2)),"Intra","Inter"),"")</f>
        <v/>
      </c>
      <c r="F2473" s="23"/>
      <c r="G2473" s="176"/>
      <c r="H2473" s="74">
        <f t="shared" si="80"/>
        <v>0</v>
      </c>
      <c r="I2473" s="74">
        <f t="shared" si="79"/>
        <v>0</v>
      </c>
      <c r="J2473" s="74">
        <f t="shared" si="79"/>
        <v>0</v>
      </c>
    </row>
    <row r="2474" spans="1:10">
      <c r="A2474" s="183"/>
      <c r="B2474" s="184"/>
      <c r="C2474" s="185"/>
      <c r="D2474" s="21"/>
      <c r="E2474" s="71" t="str">
        <f>IF(D2474&gt;0,IF((LEFT(D2474,2)=LEFT(Data!C$4,2)),"Intra","Inter"),"")</f>
        <v/>
      </c>
      <c r="F2474" s="23"/>
      <c r="G2474" s="176"/>
      <c r="H2474" s="74">
        <f t="shared" si="80"/>
        <v>0</v>
      </c>
      <c r="I2474" s="74">
        <f t="shared" si="79"/>
        <v>0</v>
      </c>
      <c r="J2474" s="74">
        <f t="shared" si="79"/>
        <v>0</v>
      </c>
    </row>
    <row r="2475" spans="1:10">
      <c r="A2475" s="183"/>
      <c r="B2475" s="184"/>
      <c r="C2475" s="185"/>
      <c r="D2475" s="21"/>
      <c r="E2475" s="71" t="str">
        <f>IF(D2475&gt;0,IF((LEFT(D2475,2)=LEFT(Data!C$4,2)),"Intra","Inter"),"")</f>
        <v/>
      </c>
      <c r="F2475" s="23"/>
      <c r="G2475" s="176"/>
      <c r="H2475" s="74">
        <f t="shared" si="80"/>
        <v>0</v>
      </c>
      <c r="I2475" s="74">
        <f t="shared" si="79"/>
        <v>0</v>
      </c>
      <c r="J2475" s="74">
        <f t="shared" si="79"/>
        <v>0</v>
      </c>
    </row>
    <row r="2476" spans="1:10">
      <c r="A2476" s="183"/>
      <c r="B2476" s="184"/>
      <c r="C2476" s="185"/>
      <c r="D2476" s="21"/>
      <c r="E2476" s="71" t="str">
        <f>IF(D2476&gt;0,IF((LEFT(D2476,2)=LEFT(Data!C$4,2)),"Intra","Inter"),"")</f>
        <v/>
      </c>
      <c r="F2476" s="23"/>
      <c r="G2476" s="176"/>
      <c r="H2476" s="74">
        <f t="shared" si="80"/>
        <v>0</v>
      </c>
      <c r="I2476" s="74">
        <f t="shared" si="79"/>
        <v>0</v>
      </c>
      <c r="J2476" s="74">
        <f t="shared" si="79"/>
        <v>0</v>
      </c>
    </row>
    <row r="2477" spans="1:10">
      <c r="A2477" s="183"/>
      <c r="B2477" s="184"/>
      <c r="C2477" s="185"/>
      <c r="D2477" s="21"/>
      <c r="E2477" s="71" t="str">
        <f>IF(D2477&gt;0,IF((LEFT(D2477,2)=LEFT(Data!C$4,2)),"Intra","Inter"),"")</f>
        <v/>
      </c>
      <c r="F2477" s="23"/>
      <c r="G2477" s="176"/>
      <c r="H2477" s="74">
        <f t="shared" si="80"/>
        <v>0</v>
      </c>
      <c r="I2477" s="74">
        <f t="shared" si="79"/>
        <v>0</v>
      </c>
      <c r="J2477" s="74">
        <f t="shared" si="79"/>
        <v>0</v>
      </c>
    </row>
    <row r="2478" spans="1:10">
      <c r="A2478" s="183"/>
      <c r="B2478" s="184"/>
      <c r="C2478" s="185"/>
      <c r="D2478" s="21"/>
      <c r="E2478" s="71" t="str">
        <f>IF(D2478&gt;0,IF((LEFT(D2478,2)=LEFT(Data!C$4,2)),"Intra","Inter"),"")</f>
        <v/>
      </c>
      <c r="F2478" s="23"/>
      <c r="G2478" s="176"/>
      <c r="H2478" s="74">
        <f t="shared" si="80"/>
        <v>0</v>
      </c>
      <c r="I2478" s="74">
        <f t="shared" si="79"/>
        <v>0</v>
      </c>
      <c r="J2478" s="74">
        <f t="shared" si="79"/>
        <v>0</v>
      </c>
    </row>
    <row r="2479" spans="1:10">
      <c r="A2479" s="183"/>
      <c r="B2479" s="184"/>
      <c r="C2479" s="185"/>
      <c r="D2479" s="21"/>
      <c r="E2479" s="71" t="str">
        <f>IF(D2479&gt;0,IF((LEFT(D2479,2)=LEFT(Data!C$4,2)),"Intra","Inter"),"")</f>
        <v/>
      </c>
      <c r="F2479" s="23"/>
      <c r="G2479" s="176"/>
      <c r="H2479" s="74">
        <f t="shared" si="80"/>
        <v>0</v>
      </c>
      <c r="I2479" s="74">
        <f t="shared" si="79"/>
        <v>0</v>
      </c>
      <c r="J2479" s="74">
        <f t="shared" si="79"/>
        <v>0</v>
      </c>
    </row>
    <row r="2480" spans="1:10">
      <c r="A2480" s="183"/>
      <c r="B2480" s="184"/>
      <c r="C2480" s="185"/>
      <c r="D2480" s="21"/>
      <c r="E2480" s="71" t="str">
        <f>IF(D2480&gt;0,IF((LEFT(D2480,2)=LEFT(Data!C$4,2)),"Intra","Inter"),"")</f>
        <v/>
      </c>
      <c r="F2480" s="23"/>
      <c r="G2480" s="176"/>
      <c r="H2480" s="74">
        <f t="shared" si="80"/>
        <v>0</v>
      </c>
      <c r="I2480" s="74">
        <f t="shared" si="79"/>
        <v>0</v>
      </c>
      <c r="J2480" s="74">
        <f t="shared" si="79"/>
        <v>0</v>
      </c>
    </row>
    <row r="2481" spans="1:10">
      <c r="A2481" s="183"/>
      <c r="B2481" s="184"/>
      <c r="C2481" s="185"/>
      <c r="D2481" s="21"/>
      <c r="E2481" s="71" t="str">
        <f>IF(D2481&gt;0,IF((LEFT(D2481,2)=LEFT(Data!C$4,2)),"Intra","Inter"),"")</f>
        <v/>
      </c>
      <c r="F2481" s="23"/>
      <c r="G2481" s="176"/>
      <c r="H2481" s="74">
        <f t="shared" si="80"/>
        <v>0</v>
      </c>
      <c r="I2481" s="74">
        <f t="shared" si="79"/>
        <v>0</v>
      </c>
      <c r="J2481" s="74">
        <f t="shared" si="79"/>
        <v>0</v>
      </c>
    </row>
    <row r="2482" spans="1:10">
      <c r="A2482" s="183"/>
      <c r="B2482" s="184"/>
      <c r="C2482" s="185"/>
      <c r="D2482" s="21"/>
      <c r="E2482" s="71" t="str">
        <f>IF(D2482&gt;0,IF((LEFT(D2482,2)=LEFT(Data!C$4,2)),"Intra","Inter"),"")</f>
        <v/>
      </c>
      <c r="F2482" s="23"/>
      <c r="G2482" s="176"/>
      <c r="H2482" s="74">
        <f t="shared" si="80"/>
        <v>0</v>
      </c>
      <c r="I2482" s="74">
        <f t="shared" si="79"/>
        <v>0</v>
      </c>
      <c r="J2482" s="74">
        <f t="shared" si="79"/>
        <v>0</v>
      </c>
    </row>
    <row r="2483" spans="1:10">
      <c r="A2483" s="183"/>
      <c r="B2483" s="184"/>
      <c r="C2483" s="185"/>
      <c r="D2483" s="21"/>
      <c r="E2483" s="71" t="str">
        <f>IF(D2483&gt;0,IF((LEFT(D2483,2)=LEFT(Data!C$4,2)),"Intra","Inter"),"")</f>
        <v/>
      </c>
      <c r="F2483" s="23"/>
      <c r="G2483" s="176"/>
      <c r="H2483" s="74">
        <f t="shared" si="80"/>
        <v>0</v>
      </c>
      <c r="I2483" s="74">
        <f t="shared" si="79"/>
        <v>0</v>
      </c>
      <c r="J2483" s="74">
        <f t="shared" si="79"/>
        <v>0</v>
      </c>
    </row>
    <row r="2484" spans="1:10">
      <c r="A2484" s="183"/>
      <c r="B2484" s="184"/>
      <c r="C2484" s="185"/>
      <c r="D2484" s="21"/>
      <c r="E2484" s="71" t="str">
        <f>IF(D2484&gt;0,IF((LEFT(D2484,2)=LEFT(Data!C$4,2)),"Intra","Inter"),"")</f>
        <v/>
      </c>
      <c r="F2484" s="23"/>
      <c r="G2484" s="176"/>
      <c r="H2484" s="74">
        <f t="shared" si="80"/>
        <v>0</v>
      </c>
      <c r="I2484" s="74">
        <f t="shared" ref="I2484:J2508" si="81">IF($E2484="intra",IF($F2484&lt;&gt;"Exempt",IF($F2484&lt;&gt;"Non GST",($G2484*($F2484/2)),(0)),(0)),(0))</f>
        <v>0</v>
      </c>
      <c r="J2484" s="74">
        <f t="shared" si="81"/>
        <v>0</v>
      </c>
    </row>
    <row r="2485" spans="1:10">
      <c r="A2485" s="183"/>
      <c r="B2485" s="184"/>
      <c r="C2485" s="185"/>
      <c r="D2485" s="21"/>
      <c r="E2485" s="71" t="str">
        <f>IF(D2485&gt;0,IF((LEFT(D2485,2)=LEFT(Data!C$4,2)),"Intra","Inter"),"")</f>
        <v/>
      </c>
      <c r="F2485" s="23"/>
      <c r="G2485" s="176"/>
      <c r="H2485" s="74">
        <f t="shared" si="80"/>
        <v>0</v>
      </c>
      <c r="I2485" s="74">
        <f t="shared" si="81"/>
        <v>0</v>
      </c>
      <c r="J2485" s="74">
        <f t="shared" si="81"/>
        <v>0</v>
      </c>
    </row>
    <row r="2486" spans="1:10">
      <c r="A2486" s="183"/>
      <c r="B2486" s="184"/>
      <c r="C2486" s="185"/>
      <c r="D2486" s="21"/>
      <c r="E2486" s="71" t="str">
        <f>IF(D2486&gt;0,IF((LEFT(D2486,2)=LEFT(Data!C$4,2)),"Intra","Inter"),"")</f>
        <v/>
      </c>
      <c r="F2486" s="23"/>
      <c r="G2486" s="176"/>
      <c r="H2486" s="74">
        <f t="shared" si="80"/>
        <v>0</v>
      </c>
      <c r="I2486" s="74">
        <f t="shared" si="81"/>
        <v>0</v>
      </c>
      <c r="J2486" s="74">
        <f t="shared" si="81"/>
        <v>0</v>
      </c>
    </row>
    <row r="2487" spans="1:10">
      <c r="A2487" s="183"/>
      <c r="B2487" s="184"/>
      <c r="C2487" s="185"/>
      <c r="D2487" s="21"/>
      <c r="E2487" s="71" t="str">
        <f>IF(D2487&gt;0,IF((LEFT(D2487,2)=LEFT(Data!C$4,2)),"Intra","Inter"),"")</f>
        <v/>
      </c>
      <c r="F2487" s="23"/>
      <c r="G2487" s="176"/>
      <c r="H2487" s="74">
        <f t="shared" si="80"/>
        <v>0</v>
      </c>
      <c r="I2487" s="74">
        <f t="shared" si="81"/>
        <v>0</v>
      </c>
      <c r="J2487" s="74">
        <f t="shared" si="81"/>
        <v>0</v>
      </c>
    </row>
    <row r="2488" spans="1:10">
      <c r="A2488" s="183"/>
      <c r="B2488" s="184"/>
      <c r="C2488" s="185"/>
      <c r="D2488" s="21"/>
      <c r="E2488" s="71" t="str">
        <f>IF(D2488&gt;0,IF((LEFT(D2488,2)=LEFT(Data!C$4,2)),"Intra","Inter"),"")</f>
        <v/>
      </c>
      <c r="F2488" s="23"/>
      <c r="G2488" s="176"/>
      <c r="H2488" s="74">
        <f t="shared" si="80"/>
        <v>0</v>
      </c>
      <c r="I2488" s="74">
        <f t="shared" si="81"/>
        <v>0</v>
      </c>
      <c r="J2488" s="74">
        <f t="shared" si="81"/>
        <v>0</v>
      </c>
    </row>
    <row r="2489" spans="1:10">
      <c r="A2489" s="183"/>
      <c r="B2489" s="184"/>
      <c r="C2489" s="185"/>
      <c r="D2489" s="21"/>
      <c r="E2489" s="71" t="str">
        <f>IF(D2489&gt;0,IF((LEFT(D2489,2)=LEFT(Data!C$4,2)),"Intra","Inter"),"")</f>
        <v/>
      </c>
      <c r="F2489" s="23"/>
      <c r="G2489" s="176"/>
      <c r="H2489" s="74">
        <f t="shared" si="80"/>
        <v>0</v>
      </c>
      <c r="I2489" s="74">
        <f t="shared" si="81"/>
        <v>0</v>
      </c>
      <c r="J2489" s="74">
        <f t="shared" si="81"/>
        <v>0</v>
      </c>
    </row>
    <row r="2490" spans="1:10">
      <c r="A2490" s="183"/>
      <c r="B2490" s="184"/>
      <c r="C2490" s="185"/>
      <c r="D2490" s="21"/>
      <c r="E2490" s="71" t="str">
        <f>IF(D2490&gt;0,IF((LEFT(D2490,2)=LEFT(Data!C$4,2)),"Intra","Inter"),"")</f>
        <v/>
      </c>
      <c r="F2490" s="23"/>
      <c r="G2490" s="176"/>
      <c r="H2490" s="74">
        <f t="shared" si="80"/>
        <v>0</v>
      </c>
      <c r="I2490" s="74">
        <f t="shared" si="81"/>
        <v>0</v>
      </c>
      <c r="J2490" s="74">
        <f t="shared" si="81"/>
        <v>0</v>
      </c>
    </row>
    <row r="2491" spans="1:10">
      <c r="A2491" s="183"/>
      <c r="B2491" s="184"/>
      <c r="C2491" s="185"/>
      <c r="D2491" s="21"/>
      <c r="E2491" s="71" t="str">
        <f>IF(D2491&gt;0,IF((LEFT(D2491,2)=LEFT(Data!C$4,2)),"Intra","Inter"),"")</f>
        <v/>
      </c>
      <c r="F2491" s="23"/>
      <c r="G2491" s="176"/>
      <c r="H2491" s="74">
        <f t="shared" si="80"/>
        <v>0</v>
      </c>
      <c r="I2491" s="74">
        <f t="shared" si="81"/>
        <v>0</v>
      </c>
      <c r="J2491" s="74">
        <f t="shared" si="81"/>
        <v>0</v>
      </c>
    </row>
    <row r="2492" spans="1:10">
      <c r="A2492" s="183"/>
      <c r="B2492" s="184"/>
      <c r="C2492" s="185"/>
      <c r="D2492" s="21"/>
      <c r="E2492" s="71" t="str">
        <f>IF(D2492&gt;0,IF((LEFT(D2492,2)=LEFT(Data!C$4,2)),"Intra","Inter"),"")</f>
        <v/>
      </c>
      <c r="F2492" s="23"/>
      <c r="G2492" s="176"/>
      <c r="H2492" s="74">
        <f t="shared" si="80"/>
        <v>0</v>
      </c>
      <c r="I2492" s="74">
        <f t="shared" si="81"/>
        <v>0</v>
      </c>
      <c r="J2492" s="74">
        <f t="shared" si="81"/>
        <v>0</v>
      </c>
    </row>
    <row r="2493" spans="1:10">
      <c r="A2493" s="183"/>
      <c r="B2493" s="184"/>
      <c r="C2493" s="185"/>
      <c r="D2493" s="21"/>
      <c r="E2493" s="71" t="str">
        <f>IF(D2493&gt;0,IF((LEFT(D2493,2)=LEFT(Data!C$4,2)),"Intra","Inter"),"")</f>
        <v/>
      </c>
      <c r="F2493" s="23"/>
      <c r="G2493" s="176"/>
      <c r="H2493" s="74">
        <f t="shared" si="80"/>
        <v>0</v>
      </c>
      <c r="I2493" s="74">
        <f t="shared" si="81"/>
        <v>0</v>
      </c>
      <c r="J2493" s="74">
        <f t="shared" si="81"/>
        <v>0</v>
      </c>
    </row>
    <row r="2494" spans="1:10">
      <c r="A2494" s="183"/>
      <c r="B2494" s="184"/>
      <c r="C2494" s="185"/>
      <c r="D2494" s="21"/>
      <c r="E2494" s="71" t="str">
        <f>IF(D2494&gt;0,IF((LEFT(D2494,2)=LEFT(Data!C$4,2)),"Intra","Inter"),"")</f>
        <v/>
      </c>
      <c r="F2494" s="23"/>
      <c r="G2494" s="176"/>
      <c r="H2494" s="74">
        <f t="shared" si="80"/>
        <v>0</v>
      </c>
      <c r="I2494" s="74">
        <f t="shared" si="81"/>
        <v>0</v>
      </c>
      <c r="J2494" s="74">
        <f t="shared" si="81"/>
        <v>0</v>
      </c>
    </row>
    <row r="2495" spans="1:10">
      <c r="A2495" s="183"/>
      <c r="B2495" s="184"/>
      <c r="C2495" s="185"/>
      <c r="D2495" s="21"/>
      <c r="E2495" s="71" t="str">
        <f>IF(D2495&gt;0,IF((LEFT(D2495,2)=LEFT(Data!C$4,2)),"Intra","Inter"),"")</f>
        <v/>
      </c>
      <c r="F2495" s="23"/>
      <c r="G2495" s="176"/>
      <c r="H2495" s="74">
        <f t="shared" si="80"/>
        <v>0</v>
      </c>
      <c r="I2495" s="74">
        <f t="shared" si="81"/>
        <v>0</v>
      </c>
      <c r="J2495" s="74">
        <f t="shared" si="81"/>
        <v>0</v>
      </c>
    </row>
    <row r="2496" spans="1:10">
      <c r="A2496" s="183"/>
      <c r="B2496" s="184"/>
      <c r="C2496" s="185"/>
      <c r="D2496" s="21"/>
      <c r="E2496" s="71" t="str">
        <f>IF(D2496&gt;0,IF((LEFT(D2496,2)=LEFT(Data!C$4,2)),"Intra","Inter"),"")</f>
        <v/>
      </c>
      <c r="F2496" s="23"/>
      <c r="G2496" s="176"/>
      <c r="H2496" s="74">
        <f t="shared" si="80"/>
        <v>0</v>
      </c>
      <c r="I2496" s="74">
        <f t="shared" si="81"/>
        <v>0</v>
      </c>
      <c r="J2496" s="74">
        <f t="shared" si="81"/>
        <v>0</v>
      </c>
    </row>
    <row r="2497" spans="1:10">
      <c r="A2497" s="183"/>
      <c r="B2497" s="184"/>
      <c r="C2497" s="185"/>
      <c r="D2497" s="21"/>
      <c r="E2497" s="71" t="str">
        <f>IF(D2497&gt;0,IF((LEFT(D2497,2)=LEFT(Data!C$4,2)),"Intra","Inter"),"")</f>
        <v/>
      </c>
      <c r="F2497" s="23"/>
      <c r="G2497" s="176"/>
      <c r="H2497" s="74">
        <f t="shared" si="80"/>
        <v>0</v>
      </c>
      <c r="I2497" s="74">
        <f t="shared" si="81"/>
        <v>0</v>
      </c>
      <c r="J2497" s="74">
        <f t="shared" si="81"/>
        <v>0</v>
      </c>
    </row>
    <row r="2498" spans="1:10">
      <c r="A2498" s="183"/>
      <c r="B2498" s="184"/>
      <c r="C2498" s="185"/>
      <c r="D2498" s="21"/>
      <c r="E2498" s="71" t="str">
        <f>IF(D2498&gt;0,IF((LEFT(D2498,2)=LEFT(Data!C$4,2)),"Intra","Inter"),"")</f>
        <v/>
      </c>
      <c r="F2498" s="23"/>
      <c r="G2498" s="176"/>
      <c r="H2498" s="74">
        <f t="shared" si="80"/>
        <v>0</v>
      </c>
      <c r="I2498" s="74">
        <f t="shared" si="81"/>
        <v>0</v>
      </c>
      <c r="J2498" s="74">
        <f t="shared" si="81"/>
        <v>0</v>
      </c>
    </row>
    <row r="2499" spans="1:10">
      <c r="A2499" s="183"/>
      <c r="B2499" s="184"/>
      <c r="C2499" s="185"/>
      <c r="D2499" s="21"/>
      <c r="E2499" s="71" t="str">
        <f>IF(D2499&gt;0,IF((LEFT(D2499,2)=LEFT(Data!C$4,2)),"Intra","Inter"),"")</f>
        <v/>
      </c>
      <c r="F2499" s="23"/>
      <c r="G2499" s="176"/>
      <c r="H2499" s="74">
        <f t="shared" si="80"/>
        <v>0</v>
      </c>
      <c r="I2499" s="74">
        <f t="shared" si="81"/>
        <v>0</v>
      </c>
      <c r="J2499" s="74">
        <f t="shared" si="81"/>
        <v>0</v>
      </c>
    </row>
    <row r="2500" spans="1:10">
      <c r="A2500" s="183"/>
      <c r="B2500" s="184"/>
      <c r="C2500" s="185"/>
      <c r="D2500" s="21"/>
      <c r="E2500" s="71" t="str">
        <f>IF(D2500&gt;0,IF((LEFT(D2500,2)=LEFT(Data!C$4,2)),"Intra","Inter"),"")</f>
        <v/>
      </c>
      <c r="F2500" s="23"/>
      <c r="G2500" s="176"/>
      <c r="H2500" s="74">
        <f t="shared" si="80"/>
        <v>0</v>
      </c>
      <c r="I2500" s="74">
        <f t="shared" si="81"/>
        <v>0</v>
      </c>
      <c r="J2500" s="74">
        <f t="shared" si="81"/>
        <v>0</v>
      </c>
    </row>
    <row r="2501" spans="1:10">
      <c r="A2501" s="183"/>
      <c r="B2501" s="184"/>
      <c r="C2501" s="185"/>
      <c r="D2501" s="21"/>
      <c r="E2501" s="71" t="str">
        <f>IF(D2501&gt;0,IF((LEFT(D2501,2)=LEFT(Data!C$4,2)),"Intra","Inter"),"")</f>
        <v/>
      </c>
      <c r="F2501" s="23"/>
      <c r="G2501" s="176"/>
      <c r="H2501" s="74">
        <f t="shared" si="80"/>
        <v>0</v>
      </c>
      <c r="I2501" s="74">
        <f t="shared" si="81"/>
        <v>0</v>
      </c>
      <c r="J2501" s="74">
        <f t="shared" si="81"/>
        <v>0</v>
      </c>
    </row>
    <row r="2502" spans="1:10">
      <c r="A2502" s="183"/>
      <c r="B2502" s="184"/>
      <c r="C2502" s="185"/>
      <c r="D2502" s="21"/>
      <c r="E2502" s="71" t="str">
        <f>IF(D2502&gt;0,IF((LEFT(D2502,2)=LEFT(Data!C$4,2)),"Intra","Inter"),"")</f>
        <v/>
      </c>
      <c r="F2502" s="23"/>
      <c r="G2502" s="176"/>
      <c r="H2502" s="74">
        <f t="shared" si="80"/>
        <v>0</v>
      </c>
      <c r="I2502" s="74">
        <f t="shared" si="81"/>
        <v>0</v>
      </c>
      <c r="J2502" s="74">
        <f t="shared" si="81"/>
        <v>0</v>
      </c>
    </row>
    <row r="2503" spans="1:10">
      <c r="A2503" s="183"/>
      <c r="B2503" s="184"/>
      <c r="C2503" s="185"/>
      <c r="D2503" s="21"/>
      <c r="E2503" s="71" t="str">
        <f>IF(D2503&gt;0,IF((LEFT(D2503,2)=LEFT(Data!C$4,2)),"Intra","Inter"),"")</f>
        <v/>
      </c>
      <c r="F2503" s="23"/>
      <c r="G2503" s="176"/>
      <c r="H2503" s="74">
        <f t="shared" si="80"/>
        <v>0</v>
      </c>
      <c r="I2503" s="74">
        <f t="shared" si="81"/>
        <v>0</v>
      </c>
      <c r="J2503" s="74">
        <f t="shared" si="81"/>
        <v>0</v>
      </c>
    </row>
    <row r="2504" spans="1:10">
      <c r="A2504" s="183"/>
      <c r="B2504" s="184"/>
      <c r="C2504" s="185"/>
      <c r="D2504" s="21"/>
      <c r="E2504" s="71" t="str">
        <f>IF(D2504&gt;0,IF((LEFT(D2504,2)=LEFT(Data!C$4,2)),"Intra","Inter"),"")</f>
        <v/>
      </c>
      <c r="F2504" s="23"/>
      <c r="G2504" s="176"/>
      <c r="H2504" s="74">
        <f t="shared" si="80"/>
        <v>0</v>
      </c>
      <c r="I2504" s="74">
        <f t="shared" si="81"/>
        <v>0</v>
      </c>
      <c r="J2504" s="74">
        <f t="shared" si="81"/>
        <v>0</v>
      </c>
    </row>
    <row r="2505" spans="1:10">
      <c r="A2505" s="183"/>
      <c r="B2505" s="184"/>
      <c r="C2505" s="185"/>
      <c r="D2505" s="21"/>
      <c r="E2505" s="71" t="str">
        <f>IF(D2505&gt;0,IF((LEFT(D2505,2)=LEFT(Data!C$4,2)),"Intra","Inter"),"")</f>
        <v/>
      </c>
      <c r="F2505" s="23"/>
      <c r="G2505" s="176"/>
      <c r="H2505" s="74">
        <f t="shared" ref="H2505:H2508" si="82">IF($E2505="inter",IF($F2505&lt;&gt;"Exempt",IF($F2505&lt;&gt;"Non GST",($G2505*($F2505)),(0)),(0)),(0))</f>
        <v>0</v>
      </c>
      <c r="I2505" s="74">
        <f t="shared" si="81"/>
        <v>0</v>
      </c>
      <c r="J2505" s="74">
        <f t="shared" si="81"/>
        <v>0</v>
      </c>
    </row>
    <row r="2506" spans="1:10">
      <c r="A2506" s="183"/>
      <c r="B2506" s="184"/>
      <c r="C2506" s="185"/>
      <c r="D2506" s="21"/>
      <c r="E2506" s="71" t="str">
        <f>IF(D2506&gt;0,IF((LEFT(D2506,2)=LEFT(Data!C$4,2)),"Intra","Inter"),"")</f>
        <v/>
      </c>
      <c r="F2506" s="23"/>
      <c r="G2506" s="176"/>
      <c r="H2506" s="74">
        <f t="shared" si="82"/>
        <v>0</v>
      </c>
      <c r="I2506" s="74">
        <f t="shared" si="81"/>
        <v>0</v>
      </c>
      <c r="J2506" s="74">
        <f t="shared" si="81"/>
        <v>0</v>
      </c>
    </row>
    <row r="2507" spans="1:10">
      <c r="A2507" s="183"/>
      <c r="B2507" s="184"/>
      <c r="C2507" s="185"/>
      <c r="D2507" s="21"/>
      <c r="E2507" s="71" t="str">
        <f>IF(D2507&gt;0,IF((LEFT(D2507,2)=LEFT(Data!C$4,2)),"Intra","Inter"),"")</f>
        <v/>
      </c>
      <c r="F2507" s="23"/>
      <c r="G2507" s="176"/>
      <c r="H2507" s="74">
        <f t="shared" si="82"/>
        <v>0</v>
      </c>
      <c r="I2507" s="74">
        <f t="shared" si="81"/>
        <v>0</v>
      </c>
      <c r="J2507" s="74">
        <f t="shared" si="81"/>
        <v>0</v>
      </c>
    </row>
    <row r="2508" spans="1:10">
      <c r="A2508" s="183"/>
      <c r="B2508" s="184"/>
      <c r="C2508" s="185"/>
      <c r="D2508" s="21"/>
      <c r="E2508" s="71" t="str">
        <f>IF(D2508&gt;0,IF((LEFT(D2508,2)=LEFT(Data!C$4,2)),"Intra","Inter"),"")</f>
        <v/>
      </c>
      <c r="F2508" s="23"/>
      <c r="G2508" s="176"/>
      <c r="H2508" s="74">
        <f t="shared" si="82"/>
        <v>0</v>
      </c>
      <c r="I2508" s="74">
        <f t="shared" si="81"/>
        <v>0</v>
      </c>
      <c r="J2508" s="74">
        <f t="shared" si="81"/>
        <v>0</v>
      </c>
    </row>
    <row r="2509" spans="1:10">
      <c r="D2509" s="21"/>
      <c r="E2509" s="73"/>
      <c r="F2509" s="23"/>
      <c r="G2509" s="21"/>
    </row>
    <row r="2510" spans="1:10">
      <c r="D2510" s="21"/>
      <c r="E2510" s="73"/>
      <c r="F2510" s="23"/>
      <c r="G2510" s="21"/>
    </row>
    <row r="2511" spans="1:10">
      <c r="D2511" s="21"/>
      <c r="E2511" s="73"/>
      <c r="F2511" s="23"/>
      <c r="G2511" s="21"/>
    </row>
    <row r="2512" spans="1:10">
      <c r="D2512" s="21"/>
      <c r="E2512" s="73"/>
      <c r="F2512" s="23"/>
      <c r="G2512" s="21"/>
    </row>
    <row r="2513" spans="4:7">
      <c r="D2513" s="21"/>
      <c r="E2513" s="73"/>
      <c r="F2513" s="23"/>
      <c r="G2513" s="21"/>
    </row>
    <row r="2514" spans="4:7">
      <c r="D2514" s="21"/>
      <c r="E2514" s="73"/>
      <c r="F2514" s="23"/>
      <c r="G2514" s="21"/>
    </row>
    <row r="2515" spans="4:7">
      <c r="D2515" s="21"/>
      <c r="E2515" s="73"/>
      <c r="F2515" s="23"/>
      <c r="G2515" s="21"/>
    </row>
    <row r="2516" spans="4:7">
      <c r="D2516" s="21"/>
      <c r="E2516" s="73"/>
      <c r="F2516" s="23"/>
      <c r="G2516" s="21"/>
    </row>
    <row r="2517" spans="4:7">
      <c r="D2517" s="21"/>
      <c r="E2517" s="73"/>
      <c r="F2517" s="23"/>
      <c r="G2517" s="21"/>
    </row>
    <row r="2518" spans="4:7">
      <c r="D2518" s="21"/>
      <c r="E2518" s="73"/>
      <c r="F2518" s="23"/>
      <c r="G2518" s="21"/>
    </row>
    <row r="2519" spans="4:7">
      <c r="D2519" s="21"/>
      <c r="E2519" s="73"/>
      <c r="F2519" s="23"/>
      <c r="G2519" s="21"/>
    </row>
    <row r="2520" spans="4:7">
      <c r="D2520" s="21"/>
      <c r="E2520" s="73"/>
      <c r="F2520" s="23"/>
      <c r="G2520" s="21"/>
    </row>
    <row r="2521" spans="4:7">
      <c r="D2521" s="21"/>
      <c r="E2521" s="73"/>
      <c r="F2521" s="23"/>
      <c r="G2521" s="21"/>
    </row>
    <row r="2522" spans="4:7">
      <c r="D2522" s="21"/>
      <c r="E2522" s="73"/>
      <c r="F2522" s="23"/>
      <c r="G2522" s="21"/>
    </row>
    <row r="2523" spans="4:7">
      <c r="D2523" s="21"/>
      <c r="E2523" s="73"/>
      <c r="F2523" s="23"/>
      <c r="G2523" s="21"/>
    </row>
    <row r="2524" spans="4:7">
      <c r="D2524" s="21"/>
      <c r="E2524" s="73"/>
      <c r="F2524" s="23"/>
      <c r="G2524" s="21"/>
    </row>
    <row r="2525" spans="4:7">
      <c r="D2525" s="21"/>
      <c r="E2525" s="73"/>
      <c r="F2525" s="23"/>
      <c r="G2525" s="21"/>
    </row>
    <row r="2526" spans="4:7">
      <c r="D2526" s="21"/>
      <c r="E2526" s="73"/>
      <c r="F2526" s="23"/>
      <c r="G2526" s="21"/>
    </row>
    <row r="2527" spans="4:7">
      <c r="D2527" s="21"/>
      <c r="E2527" s="73"/>
      <c r="F2527" s="23"/>
      <c r="G2527" s="21"/>
    </row>
    <row r="2528" spans="4:7">
      <c r="D2528" s="21"/>
      <c r="E2528" s="73"/>
      <c r="F2528" s="23"/>
      <c r="G2528" s="21"/>
    </row>
    <row r="2529" spans="4:7">
      <c r="D2529" s="21"/>
      <c r="F2529" s="23"/>
      <c r="G2529" s="21"/>
    </row>
    <row r="2530" spans="4:7">
      <c r="D2530" s="21"/>
      <c r="F2530" s="23"/>
      <c r="G2530" s="21"/>
    </row>
    <row r="2531" spans="4:7">
      <c r="D2531" s="21"/>
      <c r="F2531" s="23"/>
      <c r="G2531" s="21"/>
    </row>
    <row r="2532" spans="4:7">
      <c r="D2532" s="21"/>
      <c r="F2532" s="23"/>
      <c r="G2532" s="21"/>
    </row>
    <row r="2533" spans="4:7">
      <c r="D2533" s="21"/>
      <c r="F2533" s="23"/>
      <c r="G2533" s="21"/>
    </row>
    <row r="2534" spans="4:7">
      <c r="D2534" s="21"/>
      <c r="F2534" s="23"/>
      <c r="G2534" s="21"/>
    </row>
    <row r="2535" spans="4:7">
      <c r="D2535" s="21"/>
      <c r="F2535" s="23"/>
      <c r="G2535" s="21"/>
    </row>
    <row r="2536" spans="4:7">
      <c r="D2536" s="21"/>
      <c r="F2536" s="23"/>
      <c r="G2536" s="21"/>
    </row>
    <row r="2537" spans="4:7">
      <c r="D2537" s="21"/>
      <c r="F2537" s="23"/>
      <c r="G2537" s="21"/>
    </row>
    <row r="2538" spans="4:7">
      <c r="D2538" s="21"/>
      <c r="F2538" s="23"/>
      <c r="G2538" s="21"/>
    </row>
    <row r="2539" spans="4:7">
      <c r="D2539" s="21"/>
      <c r="F2539" s="23"/>
      <c r="G2539" s="21"/>
    </row>
    <row r="2540" spans="4:7">
      <c r="D2540" s="21"/>
      <c r="F2540" s="23"/>
      <c r="G2540" s="21"/>
    </row>
    <row r="2541" spans="4:7">
      <c r="D2541" s="21"/>
      <c r="F2541" s="23"/>
      <c r="G2541" s="21"/>
    </row>
    <row r="2542" spans="4:7">
      <c r="D2542" s="21"/>
      <c r="F2542" s="23"/>
      <c r="G2542" s="21"/>
    </row>
    <row r="2543" spans="4:7">
      <c r="D2543" s="21"/>
      <c r="F2543" s="23"/>
      <c r="G2543" s="21"/>
    </row>
    <row r="2544" spans="4:7">
      <c r="D2544" s="21"/>
      <c r="F2544" s="23"/>
      <c r="G2544" s="21"/>
    </row>
    <row r="2545" spans="4:7">
      <c r="D2545" s="21"/>
      <c r="F2545" s="23"/>
      <c r="G2545" s="21"/>
    </row>
    <row r="2546" spans="4:7">
      <c r="D2546" s="21"/>
      <c r="F2546" s="23"/>
      <c r="G2546" s="21"/>
    </row>
    <row r="2547" spans="4:7">
      <c r="D2547" s="21"/>
      <c r="F2547" s="23"/>
      <c r="G2547" s="21"/>
    </row>
    <row r="2548" spans="4:7">
      <c r="D2548" s="21"/>
      <c r="F2548" s="23"/>
      <c r="G2548" s="21"/>
    </row>
    <row r="2549" spans="4:7">
      <c r="D2549" s="21"/>
      <c r="F2549" s="23"/>
      <c r="G2549" s="21"/>
    </row>
    <row r="2550" spans="4:7">
      <c r="D2550" s="21"/>
      <c r="F2550" s="23"/>
      <c r="G2550" s="21"/>
    </row>
    <row r="2551" spans="4:7">
      <c r="D2551" s="21"/>
      <c r="F2551" s="23"/>
      <c r="G2551" s="21"/>
    </row>
    <row r="2552" spans="4:7">
      <c r="D2552" s="21"/>
      <c r="F2552" s="23"/>
      <c r="G2552" s="21"/>
    </row>
    <row r="2553" spans="4:7">
      <c r="D2553" s="21"/>
      <c r="F2553" s="23"/>
      <c r="G2553" s="21"/>
    </row>
    <row r="2554" spans="4:7">
      <c r="D2554" s="21"/>
      <c r="F2554" s="23"/>
      <c r="G2554" s="21"/>
    </row>
    <row r="2555" spans="4:7">
      <c r="D2555" s="21"/>
      <c r="F2555" s="23"/>
      <c r="G2555" s="21"/>
    </row>
    <row r="2556" spans="4:7">
      <c r="D2556" s="21"/>
      <c r="F2556" s="23"/>
      <c r="G2556" s="21"/>
    </row>
    <row r="2557" spans="4:7">
      <c r="D2557" s="21"/>
      <c r="F2557" s="23"/>
      <c r="G2557" s="21"/>
    </row>
    <row r="2558" spans="4:7">
      <c r="D2558" s="21"/>
      <c r="F2558" s="23"/>
      <c r="G2558" s="21"/>
    </row>
    <row r="2559" spans="4:7">
      <c r="D2559" s="21"/>
      <c r="F2559" s="23"/>
      <c r="G2559" s="21"/>
    </row>
    <row r="2560" spans="4:7">
      <c r="D2560" s="21"/>
      <c r="F2560" s="23"/>
      <c r="G2560" s="21"/>
    </row>
    <row r="2561" spans="4:7">
      <c r="D2561" s="21"/>
      <c r="F2561" s="23"/>
      <c r="G2561" s="21"/>
    </row>
    <row r="2562" spans="4:7">
      <c r="D2562" s="21"/>
      <c r="F2562" s="23"/>
      <c r="G2562" s="21"/>
    </row>
    <row r="2563" spans="4:7">
      <c r="D2563" s="21"/>
      <c r="F2563" s="23"/>
      <c r="G2563" s="21"/>
    </row>
    <row r="2564" spans="4:7">
      <c r="D2564" s="21"/>
      <c r="F2564" s="23"/>
      <c r="G2564" s="21"/>
    </row>
    <row r="2565" spans="4:7">
      <c r="D2565" s="21"/>
      <c r="F2565" s="23"/>
      <c r="G2565" s="21"/>
    </row>
    <row r="2566" spans="4:7">
      <c r="D2566" s="21"/>
      <c r="F2566" s="23"/>
      <c r="G2566" s="21"/>
    </row>
    <row r="2567" spans="4:7">
      <c r="D2567" s="21"/>
      <c r="F2567" s="23"/>
      <c r="G2567" s="21"/>
    </row>
    <row r="2568" spans="4:7">
      <c r="D2568" s="21"/>
      <c r="F2568" s="23"/>
      <c r="G2568" s="21"/>
    </row>
    <row r="2569" spans="4:7">
      <c r="D2569" s="21"/>
      <c r="F2569" s="23"/>
      <c r="G2569" s="21"/>
    </row>
    <row r="2570" spans="4:7">
      <c r="D2570" s="21"/>
      <c r="F2570" s="23"/>
      <c r="G2570" s="21"/>
    </row>
    <row r="2571" spans="4:7">
      <c r="D2571" s="21"/>
      <c r="F2571" s="23"/>
      <c r="G2571" s="21"/>
    </row>
    <row r="2572" spans="4:7">
      <c r="D2572" s="21"/>
      <c r="F2572" s="23"/>
      <c r="G2572" s="21"/>
    </row>
    <row r="2573" spans="4:7">
      <c r="D2573" s="21"/>
      <c r="F2573" s="23"/>
      <c r="G2573" s="21"/>
    </row>
    <row r="2574" spans="4:7">
      <c r="D2574" s="21"/>
      <c r="F2574" s="23"/>
      <c r="G2574" s="21"/>
    </row>
    <row r="2575" spans="4:7">
      <c r="D2575" s="21"/>
      <c r="F2575" s="23"/>
      <c r="G2575" s="21"/>
    </row>
    <row r="2576" spans="4:7">
      <c r="D2576" s="21"/>
      <c r="F2576" s="23"/>
      <c r="G2576" s="21"/>
    </row>
    <row r="2577" spans="4:7">
      <c r="D2577" s="21"/>
      <c r="F2577" s="23"/>
      <c r="G2577" s="21"/>
    </row>
    <row r="2578" spans="4:7">
      <c r="D2578" s="21"/>
      <c r="F2578" s="23"/>
      <c r="G2578" s="21"/>
    </row>
    <row r="2579" spans="4:7">
      <c r="D2579" s="21"/>
      <c r="F2579" s="23"/>
      <c r="G2579" s="21"/>
    </row>
    <row r="2580" spans="4:7">
      <c r="D2580" s="21"/>
      <c r="F2580" s="23"/>
      <c r="G2580" s="21"/>
    </row>
    <row r="2581" spans="4:7">
      <c r="D2581" s="21"/>
      <c r="F2581" s="23"/>
      <c r="G2581" s="21"/>
    </row>
    <row r="2582" spans="4:7">
      <c r="D2582" s="21"/>
      <c r="F2582" s="23"/>
      <c r="G2582" s="21"/>
    </row>
    <row r="2583" spans="4:7">
      <c r="D2583" s="21"/>
      <c r="F2583" s="23"/>
      <c r="G2583" s="21"/>
    </row>
    <row r="2584" spans="4:7">
      <c r="D2584" s="21"/>
      <c r="F2584" s="23"/>
      <c r="G2584" s="21"/>
    </row>
    <row r="2585" spans="4:7">
      <c r="D2585" s="21"/>
      <c r="F2585" s="23"/>
      <c r="G2585" s="21"/>
    </row>
    <row r="2586" spans="4:7">
      <c r="D2586" s="21"/>
      <c r="F2586" s="23"/>
      <c r="G2586" s="21"/>
    </row>
    <row r="2587" spans="4:7">
      <c r="D2587" s="21"/>
      <c r="F2587" s="23"/>
      <c r="G2587" s="21"/>
    </row>
    <row r="2588" spans="4:7">
      <c r="D2588" s="21"/>
      <c r="F2588" s="23"/>
      <c r="G2588" s="21"/>
    </row>
    <row r="2589" spans="4:7">
      <c r="D2589" s="21"/>
      <c r="F2589" s="23"/>
      <c r="G2589" s="21"/>
    </row>
    <row r="2590" spans="4:7">
      <c r="D2590" s="21"/>
      <c r="F2590" s="23"/>
      <c r="G2590" s="21"/>
    </row>
    <row r="2591" spans="4:7">
      <c r="D2591" s="21"/>
      <c r="F2591" s="23"/>
      <c r="G2591" s="21"/>
    </row>
    <row r="2592" spans="4:7">
      <c r="D2592" s="21"/>
      <c r="F2592" s="23"/>
      <c r="G2592" s="21"/>
    </row>
    <row r="2593" spans="4:7">
      <c r="D2593" s="21"/>
      <c r="F2593" s="23"/>
      <c r="G2593" s="21"/>
    </row>
    <row r="2594" spans="4:7">
      <c r="D2594" s="21"/>
      <c r="F2594" s="23"/>
      <c r="G2594" s="21"/>
    </row>
    <row r="2595" spans="4:7">
      <c r="D2595" s="21"/>
      <c r="F2595" s="23"/>
      <c r="G2595" s="21"/>
    </row>
    <row r="2596" spans="4:7">
      <c r="D2596" s="21"/>
      <c r="F2596" s="23"/>
      <c r="G2596" s="21"/>
    </row>
    <row r="2597" spans="4:7">
      <c r="D2597" s="21"/>
      <c r="F2597" s="23"/>
      <c r="G2597" s="21"/>
    </row>
    <row r="2598" spans="4:7">
      <c r="D2598" s="21"/>
      <c r="F2598" s="23"/>
      <c r="G2598" s="21"/>
    </row>
    <row r="2599" spans="4:7">
      <c r="D2599" s="21"/>
      <c r="F2599" s="23"/>
      <c r="G2599" s="21"/>
    </row>
    <row r="2600" spans="4:7">
      <c r="D2600" s="21"/>
      <c r="F2600" s="23"/>
      <c r="G2600" s="21"/>
    </row>
    <row r="2601" spans="4:7">
      <c r="D2601" s="21"/>
      <c r="F2601" s="23"/>
      <c r="G2601" s="21"/>
    </row>
    <row r="2602" spans="4:7">
      <c r="D2602" s="21"/>
      <c r="F2602" s="23"/>
      <c r="G2602" s="21"/>
    </row>
    <row r="2603" spans="4:7">
      <c r="D2603" s="21"/>
      <c r="F2603" s="23"/>
      <c r="G2603" s="21"/>
    </row>
    <row r="2604" spans="4:7">
      <c r="D2604" s="21"/>
      <c r="F2604" s="23"/>
      <c r="G2604" s="21"/>
    </row>
    <row r="2605" spans="4:7">
      <c r="D2605" s="21"/>
      <c r="F2605" s="23"/>
      <c r="G2605" s="21"/>
    </row>
    <row r="2606" spans="4:7">
      <c r="D2606" s="21"/>
      <c r="F2606" s="23"/>
      <c r="G2606" s="21"/>
    </row>
    <row r="2607" spans="4:7">
      <c r="D2607" s="21"/>
      <c r="F2607" s="23"/>
      <c r="G2607" s="21"/>
    </row>
    <row r="2608" spans="4:7">
      <c r="D2608" s="21"/>
      <c r="F2608" s="23"/>
      <c r="G2608" s="21"/>
    </row>
    <row r="2609" spans="4:11">
      <c r="D2609" s="21"/>
      <c r="F2609" s="23"/>
      <c r="G2609" s="21"/>
    </row>
    <row r="2610" spans="4:11">
      <c r="D2610" s="21"/>
      <c r="F2610" s="23"/>
      <c r="G2610" s="21"/>
    </row>
    <row r="2611" spans="4:11" hidden="1">
      <c r="D2611" s="21" t="s">
        <v>374</v>
      </c>
      <c r="F2611" s="23" t="s">
        <v>417</v>
      </c>
      <c r="G2611" s="22">
        <f>SUMIF($F$8:$F$2508,"Exempt",($G$8:$G$2508))</f>
        <v>0</v>
      </c>
      <c r="H2611" s="22">
        <f>SUMIF($F$8:$F$2508,"Exempt",(H$8:H$2508))</f>
        <v>0</v>
      </c>
      <c r="I2611" s="22">
        <f>SUMIF($F$8:$F$2508,"Exempt",(I$8:I$2508))</f>
        <v>0</v>
      </c>
      <c r="J2611" s="22">
        <f>SUMIF($F$8:$F$2508,"Exempt",(J$8:J$2508))</f>
        <v>0</v>
      </c>
      <c r="K2611" s="22">
        <f>SUMIF($F$8:$F$2508,"Exempt",(K$8:K$2508))</f>
        <v>0</v>
      </c>
    </row>
    <row r="2612" spans="4:11" s="50" customFormat="1" hidden="1">
      <c r="D2612" s="49" t="s">
        <v>132</v>
      </c>
      <c r="F2612" s="52">
        <v>0</v>
      </c>
      <c r="G2612" s="22">
        <f>SUMIF($F$8:$F$2508,"0%",($G$8:$G$2508))</f>
        <v>0</v>
      </c>
      <c r="H2612" s="22">
        <f>SUMIF($F$8:$F$2508,"0%",(H$8:H$2508))</f>
        <v>0</v>
      </c>
      <c r="I2612" s="22">
        <f>SUMIF($F$8:$F$2508,"0%",(I$8:I$2508))</f>
        <v>0</v>
      </c>
      <c r="J2612" s="22">
        <f>SUMIF($F$8:$F$2508,"0%",(J$8:J$2508))</f>
        <v>0</v>
      </c>
      <c r="K2612" s="22">
        <f>SUMIF($F$8:$F$2508,"0%",(K$8:K$2508))</f>
        <v>0</v>
      </c>
    </row>
    <row r="2613" spans="4:11" s="50" customFormat="1" hidden="1">
      <c r="D2613" s="49" t="s">
        <v>142</v>
      </c>
      <c r="F2613" s="53">
        <v>1E-3</v>
      </c>
      <c r="G2613" s="22">
        <f>SUMIF($F$8:$F$2508,"0.1%",($G$8:$G$2508))</f>
        <v>0</v>
      </c>
      <c r="H2613" s="22">
        <f>SUMIF($F$8:$F$2508,"0.1%",(H$8:H$2508))</f>
        <v>0</v>
      </c>
      <c r="I2613" s="22">
        <f>SUMIF($F$8:$F$2508,"0.1%",(I$8:I$2508))</f>
        <v>0</v>
      </c>
      <c r="J2613" s="22">
        <f>SUMIF($F$8:$F$2508,"0.1%",(J$8:J$2508))</f>
        <v>0</v>
      </c>
      <c r="K2613" s="22">
        <f>SUMIF($F$8:$F$2508,"0.1%",(K$8:K$2508))</f>
        <v>0</v>
      </c>
    </row>
    <row r="2614" spans="4:11" s="50" customFormat="1" hidden="1">
      <c r="D2614" s="49" t="s">
        <v>149</v>
      </c>
      <c r="F2614" s="54">
        <v>2.5000000000000001E-3</v>
      </c>
      <c r="G2614" s="22">
        <f>SUMIF($F$8:$F$2508,"0.25%",($G$8:$G$2508))</f>
        <v>0</v>
      </c>
      <c r="H2614" s="22">
        <f>SUMIF($F$8:$F$2508,"0.25%",(H$8:H$2508))</f>
        <v>0</v>
      </c>
      <c r="I2614" s="22">
        <f>SUMIF($F$8:$F$2508,"0.25%",(I$8:I$2508))</f>
        <v>0</v>
      </c>
      <c r="J2614" s="22">
        <f>SUMIF($F$8:$F$2508,"0.25%",(J$8:J$2508))</f>
        <v>0</v>
      </c>
      <c r="K2614" s="22">
        <f>SUMIF($F$8:$F$2508,"0.25%",(K$8:K$2508))</f>
        <v>0</v>
      </c>
    </row>
    <row r="2615" spans="4:11" s="50" customFormat="1" hidden="1">
      <c r="D2615" s="49" t="s">
        <v>154</v>
      </c>
      <c r="F2615" s="52">
        <v>0.03</v>
      </c>
      <c r="G2615" s="22">
        <f>SUMIF($F$8:$F$2508,"3%",($G$8:$G$2508))</f>
        <v>0</v>
      </c>
      <c r="H2615" s="22">
        <f>SUMIF($F$8:$F$2508,"3%",(H$8:H$2508))</f>
        <v>0</v>
      </c>
      <c r="I2615" s="22">
        <f>SUMIF($F$8:$F$2508,"3%",(I$8:I$2508))</f>
        <v>0</v>
      </c>
      <c r="J2615" s="22">
        <f>SUMIF($F$8:$F$2508,"3%",(J$8:J$2508))</f>
        <v>0</v>
      </c>
      <c r="K2615" s="22">
        <f>SUMIF($F$8:$F$2508,"3%",(K$8:K$2508))</f>
        <v>0</v>
      </c>
    </row>
    <row r="2616" spans="4:11" s="50" customFormat="1" hidden="1">
      <c r="D2616" s="49" t="s">
        <v>159</v>
      </c>
      <c r="F2616" s="52">
        <v>0.05</v>
      </c>
      <c r="G2616" s="22">
        <f>SUMIF($F$8:$F$2508,"5%",($G$8:$G$2508))</f>
        <v>0</v>
      </c>
      <c r="H2616" s="22">
        <f>SUMIF($F$8:$F$2508,"5%",(H$8:H$2508))</f>
        <v>0</v>
      </c>
      <c r="I2616" s="22">
        <f>SUMIF($F$8:$F$2508,"5%",(I$8:I$2508))</f>
        <v>0</v>
      </c>
      <c r="J2616" s="22">
        <f>SUMIF($F$8:$F$2508,"5%",(J$8:J$2508))</f>
        <v>0</v>
      </c>
      <c r="K2616" s="22">
        <f>SUMIF($F$8:$F$2508,"5%",(K$8:K$2508))</f>
        <v>0</v>
      </c>
    </row>
    <row r="2617" spans="4:11" s="50" customFormat="1" hidden="1">
      <c r="D2617" s="49" t="s">
        <v>163</v>
      </c>
      <c r="F2617" s="52">
        <v>0.12</v>
      </c>
      <c r="G2617" s="22">
        <f>SUMIF($F$8:$F$2508,"12%",($G$8:$G$2508))</f>
        <v>0</v>
      </c>
      <c r="H2617" s="22">
        <f>SUMIF($F$8:$F$2508,"12%",(H$8:H$2508))</f>
        <v>0</v>
      </c>
      <c r="I2617" s="22">
        <f>SUMIF($F$8:$F$2508,"12%",(I$8:I$2508))</f>
        <v>0</v>
      </c>
      <c r="J2617" s="22">
        <f>SUMIF($F$8:$F$2508,"12%",(J$8:J$2508))</f>
        <v>0</v>
      </c>
      <c r="K2617" s="22">
        <f>SUMIF($F$8:$F$2508,"12%",(K$8:K$2508))</f>
        <v>0</v>
      </c>
    </row>
    <row r="2618" spans="4:11" s="50" customFormat="1" hidden="1">
      <c r="D2618" s="49" t="s">
        <v>167</v>
      </c>
      <c r="F2618" s="52">
        <v>0.18</v>
      </c>
      <c r="G2618" s="22">
        <f>SUMIF($F$8:$F$2508,"18%",($G$8:$G$2508))</f>
        <v>0</v>
      </c>
      <c r="H2618" s="22">
        <f>SUMIF($F$8:$F$2508,"18%",(H$8:H$2508))</f>
        <v>0</v>
      </c>
      <c r="I2618" s="22">
        <f>SUMIF($F$8:$F$2508,"18%",(I$8:I$2508))</f>
        <v>0</v>
      </c>
      <c r="J2618" s="22">
        <f>SUMIF($F$8:$F$2508,"18%",(J$8:J$2508))</f>
        <v>0</v>
      </c>
      <c r="K2618" s="22">
        <f>SUMIF($F$8:$F$2508,"18%",(K$8:K$2508))</f>
        <v>0</v>
      </c>
    </row>
    <row r="2619" spans="4:11" s="50" customFormat="1" hidden="1">
      <c r="D2619" s="49" t="s">
        <v>171</v>
      </c>
      <c r="F2619" s="52">
        <v>0.28000000000000003</v>
      </c>
      <c r="G2619" s="22">
        <f>SUMIF($F$8:$F$2508,"28%",($G$8:$G$2508))</f>
        <v>0</v>
      </c>
      <c r="H2619" s="22">
        <f>SUMIF($F$8:$F$2508,"28%",(H$8:H$2508))</f>
        <v>0</v>
      </c>
      <c r="I2619" s="22">
        <f>SUMIF($F$8:$F$2508,"28%",(I$8:I$2508))</f>
        <v>0</v>
      </c>
      <c r="J2619" s="22">
        <f>SUMIF($F$8:$F$2508,"28%",(J$8:J$2508))</f>
        <v>0</v>
      </c>
      <c r="K2619" s="22">
        <f>SUMIF($F$8:$F$2508,"28%",(K$8:K$2508))</f>
        <v>0</v>
      </c>
    </row>
    <row r="2620" spans="4:11" s="50" customFormat="1" hidden="1">
      <c r="D2620" s="49" t="s">
        <v>174</v>
      </c>
      <c r="F2620" s="52">
        <v>0.65</v>
      </c>
      <c r="G2620" s="22">
        <f>SUMIF($F$8:$F$2508,"68%",($G$8:$G$2508))</f>
        <v>0</v>
      </c>
      <c r="H2620" s="22">
        <f>SUMIF($F$8:$F$2508,"68%",(H$8:H$2508))</f>
        <v>0</v>
      </c>
      <c r="I2620" s="22">
        <f>SUMIF($F$8:$F$2508,"68%",(I$8:I$2508))</f>
        <v>0</v>
      </c>
      <c r="J2620" s="22">
        <f>SUMIF($F$8:$F$2508,"68%",(J$8:J$2508))</f>
        <v>0</v>
      </c>
      <c r="K2620" s="22">
        <f>SUMIF($F$8:$F$2508,"68%",(K$8:K$2508))</f>
        <v>0</v>
      </c>
    </row>
    <row r="2621" spans="4:11" s="50" customFormat="1" hidden="1">
      <c r="D2621" s="49" t="s">
        <v>177</v>
      </c>
      <c r="F2621" s="52" t="s">
        <v>454</v>
      </c>
      <c r="G2621" s="22">
        <f>SUMIF($F$8:$F$2508,"Non GST",($G$8:$G$2508))</f>
        <v>0</v>
      </c>
      <c r="H2621" s="22">
        <f>SUMIF($F$8:$F$2508,"Non GST",(H$8:H$2508))</f>
        <v>0</v>
      </c>
      <c r="I2621" s="22">
        <f>SUMIF($F$8:$F$2508,"Non GST",(I$8:I$2508))</f>
        <v>0</v>
      </c>
      <c r="J2621" s="22">
        <f>SUMIF($F$8:$F$2508,"Non GST",(J$8:J$2508))</f>
        <v>0</v>
      </c>
      <c r="K2621" s="22">
        <f>SUMIF($F$8:$F$2508,"Non GST",(K$8:K$2508))</f>
        <v>0</v>
      </c>
    </row>
    <row r="2622" spans="4:11" s="50" customFormat="1" hidden="1">
      <c r="D2622" s="49" t="s">
        <v>180</v>
      </c>
      <c r="F2622" s="52"/>
    </row>
    <row r="2623" spans="4:11" s="50" customFormat="1" hidden="1">
      <c r="D2623" s="49" t="s">
        <v>183</v>
      </c>
      <c r="F2623" s="52"/>
    </row>
    <row r="2624" spans="4:11" s="50" customFormat="1" hidden="1">
      <c r="D2624" s="49" t="s">
        <v>186</v>
      </c>
      <c r="F2624" s="52"/>
    </row>
    <row r="2625" spans="4:6" s="50" customFormat="1" hidden="1">
      <c r="D2625" s="49" t="s">
        <v>188</v>
      </c>
      <c r="F2625" s="52"/>
    </row>
    <row r="2626" spans="4:6" s="50" customFormat="1" hidden="1">
      <c r="D2626" s="49" t="s">
        <v>190</v>
      </c>
      <c r="F2626" s="52"/>
    </row>
    <row r="2627" spans="4:6" s="50" customFormat="1" hidden="1">
      <c r="D2627" s="49" t="s">
        <v>192</v>
      </c>
      <c r="F2627" s="52"/>
    </row>
    <row r="2628" spans="4:6" s="50" customFormat="1" hidden="1">
      <c r="D2628" s="49" t="s">
        <v>194</v>
      </c>
      <c r="F2628" s="52"/>
    </row>
    <row r="2629" spans="4:6" s="50" customFormat="1" hidden="1">
      <c r="D2629" s="49" t="s">
        <v>196</v>
      </c>
      <c r="F2629" s="52"/>
    </row>
    <row r="2630" spans="4:6" s="50" customFormat="1" hidden="1">
      <c r="D2630" s="49" t="s">
        <v>198</v>
      </c>
      <c r="F2630" s="52"/>
    </row>
    <row r="2631" spans="4:6" s="50" customFormat="1" hidden="1">
      <c r="D2631" s="49" t="s">
        <v>200</v>
      </c>
      <c r="F2631" s="52"/>
    </row>
    <row r="2632" spans="4:6" s="50" customFormat="1" hidden="1">
      <c r="D2632" s="49" t="s">
        <v>202</v>
      </c>
      <c r="F2632" s="52"/>
    </row>
    <row r="2633" spans="4:6" s="50" customFormat="1" hidden="1">
      <c r="D2633" s="49" t="s">
        <v>204</v>
      </c>
      <c r="F2633" s="52"/>
    </row>
    <row r="2634" spans="4:6" s="50" customFormat="1" hidden="1">
      <c r="D2634" s="49" t="s">
        <v>206</v>
      </c>
      <c r="F2634" s="52"/>
    </row>
    <row r="2635" spans="4:6" s="50" customFormat="1" hidden="1">
      <c r="D2635" s="49" t="s">
        <v>208</v>
      </c>
      <c r="F2635" s="52"/>
    </row>
    <row r="2636" spans="4:6" s="50" customFormat="1" hidden="1">
      <c r="D2636" s="49" t="s">
        <v>210</v>
      </c>
      <c r="F2636" s="52"/>
    </row>
    <row r="2637" spans="4:6" s="50" customFormat="1" hidden="1">
      <c r="D2637" s="49" t="s">
        <v>212</v>
      </c>
      <c r="F2637" s="52"/>
    </row>
    <row r="2638" spans="4:6" s="50" customFormat="1" hidden="1">
      <c r="D2638" s="49" t="s">
        <v>214</v>
      </c>
      <c r="F2638" s="52"/>
    </row>
    <row r="2639" spans="4:6" s="50" customFormat="1" hidden="1">
      <c r="D2639" s="49" t="s">
        <v>216</v>
      </c>
      <c r="F2639" s="52"/>
    </row>
    <row r="2640" spans="4:6" s="50" customFormat="1" hidden="1">
      <c r="D2640" s="49" t="s">
        <v>218</v>
      </c>
      <c r="F2640" s="52"/>
    </row>
    <row r="2641" spans="4:6" s="50" customFormat="1" hidden="1">
      <c r="D2641" s="49" t="s">
        <v>220</v>
      </c>
      <c r="F2641" s="52"/>
    </row>
    <row r="2642" spans="4:6" s="50" customFormat="1" hidden="1">
      <c r="D2642" s="49" t="s">
        <v>222</v>
      </c>
      <c r="F2642" s="52"/>
    </row>
    <row r="2643" spans="4:6" s="50" customFormat="1" hidden="1">
      <c r="D2643" s="49" t="s">
        <v>265</v>
      </c>
      <c r="F2643" s="52"/>
    </row>
    <row r="2644" spans="4:6" s="50" customFormat="1" hidden="1">
      <c r="D2644" s="49" t="s">
        <v>226</v>
      </c>
      <c r="F2644" s="52"/>
    </row>
    <row r="2645" spans="4:6" s="50" customFormat="1" hidden="1">
      <c r="D2645" s="49" t="s">
        <v>228</v>
      </c>
      <c r="F2645" s="52"/>
    </row>
    <row r="2646" spans="4:6" s="50" customFormat="1" hidden="1">
      <c r="D2646" s="49" t="s">
        <v>230</v>
      </c>
      <c r="F2646" s="52"/>
    </row>
    <row r="2647" spans="4:6" s="50" customFormat="1" hidden="1">
      <c r="D2647" s="49" t="s">
        <v>232</v>
      </c>
      <c r="F2647" s="52"/>
    </row>
    <row r="2648" spans="4:6" s="50" customFormat="1" hidden="1">
      <c r="D2648" s="51" t="s">
        <v>234</v>
      </c>
      <c r="F2648" s="52"/>
    </row>
  </sheetData>
  <sheetProtection password="CA12" sheet="1" objects="1" scenarios="1"/>
  <mergeCells count="5">
    <mergeCell ref="A3:H3"/>
    <mergeCell ref="I1:J1"/>
    <mergeCell ref="I2:J2"/>
    <mergeCell ref="A1:H1"/>
    <mergeCell ref="A2:H2"/>
  </mergeCells>
  <dataValidations count="5">
    <dataValidation allowBlank="1" showInputMessage="1" showErrorMessage="1" promptTitle="CESS" prompt="Applicability of GST Cess&#10;GST Cess would be applicable on both supply of goods or services that have been notified by the Central Government.&#10;" sqref="K7"/>
    <dataValidation allowBlank="1" showInputMessage="1" showErrorMessage="1" promptTitle="CESS" prompt="Refer The Comment Inserted on Cess cell &amp; For Rate Refer The Cess Sheet" sqref="K8:K558"/>
    <dataValidation type="list" allowBlank="1" showInputMessage="1" showErrorMessage="1" promptTitle="POS" prompt="Select From The Drop Down" sqref="D8:D2508">
      <formula1>$D$2612:$D$2648</formula1>
    </dataValidation>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10;" sqref="B8:B2508">
      <formula1>16</formula1>
    </dataValidation>
    <dataValidation type="list" allowBlank="1" showInputMessage="1" showErrorMessage="1" errorTitle="Rate" error="Please Select the Applicable Rate" promptTitle="Rate of Tax" prompt="Please Select the Apllicable Tax Rate For Your Supply" sqref="F8:F2508">
      <formula1>$F$2611:$F$2621</formula1>
    </dataValidation>
  </dataValidations>
  <pageMargins left="0.27559055118110237" right="0.19685039370078741" top="0.47244094488188981" bottom="0.31496062992125984" header="0.31496062992125984" footer="0.23622047244094491"/>
  <pageSetup paperSize="9" scale="80" orientation="landscape" blackAndWhite="1" r:id="rId1"/>
  <legacyDrawing r:id="rId2"/>
</worksheet>
</file>

<file path=xl/worksheets/sheet8.xml><?xml version="1.0" encoding="utf-8"?>
<worksheet xmlns="http://schemas.openxmlformats.org/spreadsheetml/2006/main" xmlns:r="http://schemas.openxmlformats.org/officeDocument/2006/relationships">
  <sheetPr codeName="Sheet7"/>
  <dimension ref="A1:K573"/>
  <sheetViews>
    <sheetView workbookViewId="0">
      <selection activeCell="A18" sqref="A18"/>
    </sheetView>
  </sheetViews>
  <sheetFormatPr defaultRowHeight="15"/>
  <cols>
    <col min="1" max="1" width="12" customWidth="1"/>
    <col min="2" max="2" width="13.5703125" customWidth="1"/>
    <col min="3" max="3" width="13.28515625" customWidth="1"/>
    <col min="4" max="4" width="15.140625" customWidth="1"/>
    <col min="5" max="5" width="15.7109375" customWidth="1"/>
    <col min="6" max="6" width="16.7109375" bestFit="1" customWidth="1"/>
    <col min="7" max="7" width="13.85546875" customWidth="1"/>
    <col min="8" max="8" width="9.140625" style="1"/>
    <col min="9" max="9" width="14.5703125" customWidth="1"/>
    <col min="10" max="10" width="13.42578125" customWidth="1"/>
    <col min="11" max="11" width="12.140625" customWidth="1"/>
  </cols>
  <sheetData>
    <row r="1" spans="1:11">
      <c r="A1" s="259" t="str">
        <f>+GSTR_3B!B3</f>
        <v>XXXXXXXXXXXXXX</v>
      </c>
      <c r="B1" s="259"/>
      <c r="C1" s="259"/>
      <c r="D1" s="259"/>
      <c r="E1" s="259"/>
      <c r="F1" s="259"/>
      <c r="G1" s="259"/>
      <c r="H1" s="259"/>
      <c r="I1" s="259"/>
      <c r="J1" s="136" t="str">
        <f>+GSTR_3B!E2</f>
        <v>Year</v>
      </c>
      <c r="K1" s="134" t="str">
        <f>+GSTR_3B!F2</f>
        <v>2018-19</v>
      </c>
    </row>
    <row r="2" spans="1:11">
      <c r="A2" s="259" t="str">
        <f>+GSTR_3B!B2</f>
        <v>33AAAAA0000A1ZA</v>
      </c>
      <c r="B2" s="259"/>
      <c r="C2" s="259"/>
      <c r="D2" s="259"/>
      <c r="E2" s="259"/>
      <c r="F2" s="259"/>
      <c r="G2" s="259"/>
      <c r="H2" s="259"/>
      <c r="I2" s="259"/>
      <c r="J2" s="136" t="str">
        <f>+GSTR_3B!E3</f>
        <v>Month</v>
      </c>
      <c r="K2" s="134" t="str">
        <f>+GSTR_3B!F3</f>
        <v>November</v>
      </c>
    </row>
    <row r="3" spans="1:11">
      <c r="A3" s="263" t="s">
        <v>115</v>
      </c>
      <c r="B3" s="263"/>
      <c r="C3" s="263"/>
      <c r="D3" s="263"/>
      <c r="E3" s="137" t="str">
        <f>+GSTR_3B!A9</f>
        <v>(b) Outward Taxable  supplies  (zero rated )</v>
      </c>
      <c r="F3" s="137"/>
      <c r="G3" s="137"/>
      <c r="H3" s="137"/>
      <c r="I3" s="137"/>
      <c r="J3" s="73"/>
      <c r="K3" s="73"/>
    </row>
    <row r="4" spans="1:11" hidden="1">
      <c r="F4" t="s">
        <v>110</v>
      </c>
      <c r="H4" s="1">
        <v>0</v>
      </c>
    </row>
    <row r="5" spans="1:11" hidden="1">
      <c r="F5" t="s">
        <v>111</v>
      </c>
      <c r="H5" s="25">
        <v>1E-3</v>
      </c>
    </row>
    <row r="6" spans="1:11" hidden="1">
      <c r="H6" s="26">
        <v>2.5000000000000001E-3</v>
      </c>
    </row>
    <row r="7" spans="1:11" hidden="1">
      <c r="H7" s="1">
        <v>0.03</v>
      </c>
    </row>
    <row r="8" spans="1:11" hidden="1">
      <c r="H8" s="1">
        <v>0.05</v>
      </c>
    </row>
    <row r="9" spans="1:11" hidden="1">
      <c r="H9" s="1">
        <v>0.12</v>
      </c>
    </row>
    <row r="10" spans="1:11" hidden="1">
      <c r="H10" s="1">
        <v>0.18</v>
      </c>
    </row>
    <row r="11" spans="1:11" hidden="1">
      <c r="H11" s="1">
        <v>0.28000000000000003</v>
      </c>
    </row>
    <row r="12" spans="1:11" hidden="1">
      <c r="H12" s="1">
        <v>0.65</v>
      </c>
    </row>
    <row r="14" spans="1:11">
      <c r="G14" s="28">
        <f>SUM(G16:G565,0)</f>
        <v>0</v>
      </c>
      <c r="H14" s="29"/>
      <c r="I14" s="28">
        <f>SUM(I16:I565)</f>
        <v>0</v>
      </c>
      <c r="J14" s="28">
        <f>SUM(J16:J565)</f>
        <v>0</v>
      </c>
      <c r="K14" s="28">
        <f>SUM(K16:K565)</f>
        <v>0</v>
      </c>
    </row>
    <row r="15" spans="1:11" ht="45">
      <c r="A15" s="138" t="s">
        <v>45</v>
      </c>
      <c r="B15" s="138" t="s">
        <v>107</v>
      </c>
      <c r="C15" s="138" t="s">
        <v>108</v>
      </c>
      <c r="D15" s="138" t="s">
        <v>109</v>
      </c>
      <c r="E15" s="138" t="s">
        <v>113</v>
      </c>
      <c r="F15" s="138" t="s">
        <v>112</v>
      </c>
      <c r="G15" s="138" t="s">
        <v>114</v>
      </c>
      <c r="H15" s="139" t="s">
        <v>49</v>
      </c>
      <c r="I15" s="138" t="s">
        <v>48</v>
      </c>
      <c r="J15" s="138" t="s">
        <v>2</v>
      </c>
      <c r="K15" s="138" t="s">
        <v>62</v>
      </c>
    </row>
    <row r="16" spans="1:11">
      <c r="A16" s="21"/>
      <c r="B16" s="21"/>
      <c r="C16" s="21"/>
      <c r="D16" s="21"/>
      <c r="E16" s="21"/>
      <c r="F16" s="21"/>
      <c r="G16" s="74">
        <f>ROUND(I16+J16+K16,0)</f>
        <v>0</v>
      </c>
      <c r="H16" s="23"/>
      <c r="I16" s="22"/>
      <c r="J16" s="74">
        <f>IF(F16="with payment",(I16*H16),0)</f>
        <v>0</v>
      </c>
    </row>
    <row r="17" spans="1:10">
      <c r="A17" s="21"/>
      <c r="B17" s="21"/>
      <c r="C17" s="21"/>
      <c r="D17" s="21"/>
      <c r="E17" s="21"/>
      <c r="F17" s="21"/>
      <c r="G17" s="74">
        <f t="shared" ref="G17:G80" si="0">ROUND(I17+J17+K17,0)</f>
        <v>0</v>
      </c>
      <c r="H17" s="23"/>
      <c r="I17" s="22"/>
      <c r="J17" s="74">
        <f t="shared" ref="J17:J80" si="1">IF(F17="with payment",(I17*H17),0)</f>
        <v>0</v>
      </c>
    </row>
    <row r="18" spans="1:10">
      <c r="A18" s="21"/>
      <c r="B18" s="21"/>
      <c r="C18" s="21"/>
      <c r="D18" s="21"/>
      <c r="E18" s="21"/>
      <c r="F18" s="21"/>
      <c r="G18" s="74">
        <f t="shared" si="0"/>
        <v>0</v>
      </c>
      <c r="H18" s="23"/>
      <c r="I18" s="22"/>
      <c r="J18" s="74">
        <f t="shared" si="1"/>
        <v>0</v>
      </c>
    </row>
    <row r="19" spans="1:10">
      <c r="A19" s="21"/>
      <c r="B19" s="21"/>
      <c r="C19" s="21"/>
      <c r="D19" s="21"/>
      <c r="E19" s="21"/>
      <c r="F19" s="21"/>
      <c r="G19" s="74">
        <f t="shared" si="0"/>
        <v>0</v>
      </c>
      <c r="H19" s="23"/>
      <c r="I19" s="22"/>
      <c r="J19" s="74">
        <f t="shared" si="1"/>
        <v>0</v>
      </c>
    </row>
    <row r="20" spans="1:10">
      <c r="A20" s="21"/>
      <c r="B20" s="21"/>
      <c r="C20" s="21"/>
      <c r="D20" s="21"/>
      <c r="E20" s="21"/>
      <c r="F20" s="21"/>
      <c r="G20" s="74">
        <f t="shared" si="0"/>
        <v>0</v>
      </c>
      <c r="H20" s="23"/>
      <c r="I20" s="22"/>
      <c r="J20" s="74">
        <f t="shared" si="1"/>
        <v>0</v>
      </c>
    </row>
    <row r="21" spans="1:10">
      <c r="A21" s="21"/>
      <c r="B21" s="21"/>
      <c r="C21" s="21"/>
      <c r="D21" s="21"/>
      <c r="E21" s="21"/>
      <c r="F21" s="21"/>
      <c r="G21" s="74">
        <f t="shared" si="0"/>
        <v>0</v>
      </c>
      <c r="H21" s="23"/>
      <c r="I21" s="22"/>
      <c r="J21" s="74">
        <f t="shared" si="1"/>
        <v>0</v>
      </c>
    </row>
    <row r="22" spans="1:10">
      <c r="A22" s="21"/>
      <c r="B22" s="21"/>
      <c r="C22" s="21"/>
      <c r="D22" s="21"/>
      <c r="E22" s="21"/>
      <c r="F22" s="21"/>
      <c r="G22" s="74">
        <f t="shared" si="0"/>
        <v>0</v>
      </c>
      <c r="H22" s="23"/>
      <c r="I22" s="22"/>
      <c r="J22" s="74">
        <f t="shared" si="1"/>
        <v>0</v>
      </c>
    </row>
    <row r="23" spans="1:10">
      <c r="A23" s="21"/>
      <c r="B23" s="21"/>
      <c r="C23" s="21"/>
      <c r="D23" s="21"/>
      <c r="E23" s="21"/>
      <c r="F23" s="21"/>
      <c r="G23" s="74">
        <f t="shared" si="0"/>
        <v>0</v>
      </c>
      <c r="H23" s="23"/>
      <c r="I23" s="22"/>
      <c r="J23" s="74">
        <f t="shared" si="1"/>
        <v>0</v>
      </c>
    </row>
    <row r="24" spans="1:10">
      <c r="A24" s="21"/>
      <c r="B24" s="21"/>
      <c r="C24" s="21"/>
      <c r="D24" s="21"/>
      <c r="E24" s="21"/>
      <c r="F24" s="21"/>
      <c r="G24" s="74">
        <f t="shared" si="0"/>
        <v>0</v>
      </c>
      <c r="H24" s="23"/>
      <c r="I24" s="22"/>
      <c r="J24" s="74">
        <f t="shared" si="1"/>
        <v>0</v>
      </c>
    </row>
    <row r="25" spans="1:10">
      <c r="A25" s="21"/>
      <c r="B25" s="21"/>
      <c r="C25" s="21"/>
      <c r="D25" s="21"/>
      <c r="E25" s="21"/>
      <c r="F25" s="21"/>
      <c r="G25" s="74">
        <f t="shared" si="0"/>
        <v>0</v>
      </c>
      <c r="H25" s="23"/>
      <c r="I25" s="22"/>
      <c r="J25" s="74">
        <f t="shared" si="1"/>
        <v>0</v>
      </c>
    </row>
    <row r="26" spans="1:10">
      <c r="A26" s="21"/>
      <c r="B26" s="21"/>
      <c r="C26" s="21"/>
      <c r="D26" s="21"/>
      <c r="E26" s="21"/>
      <c r="F26" s="21"/>
      <c r="G26" s="74">
        <f t="shared" si="0"/>
        <v>0</v>
      </c>
      <c r="H26" s="23"/>
      <c r="I26" s="22"/>
      <c r="J26" s="74">
        <f t="shared" si="1"/>
        <v>0</v>
      </c>
    </row>
    <row r="27" spans="1:10">
      <c r="A27" s="21"/>
      <c r="B27" s="21"/>
      <c r="C27" s="21"/>
      <c r="D27" s="21"/>
      <c r="E27" s="21"/>
      <c r="F27" s="21"/>
      <c r="G27" s="74">
        <f t="shared" si="0"/>
        <v>0</v>
      </c>
      <c r="H27" s="23"/>
      <c r="I27" s="22"/>
      <c r="J27" s="74">
        <f t="shared" si="1"/>
        <v>0</v>
      </c>
    </row>
    <row r="28" spans="1:10">
      <c r="A28" s="21"/>
      <c r="B28" s="21"/>
      <c r="C28" s="21"/>
      <c r="D28" s="21"/>
      <c r="E28" s="21"/>
      <c r="F28" s="21"/>
      <c r="G28" s="74">
        <f t="shared" si="0"/>
        <v>0</v>
      </c>
      <c r="H28" s="23"/>
      <c r="I28" s="22"/>
      <c r="J28" s="74">
        <f t="shared" si="1"/>
        <v>0</v>
      </c>
    </row>
    <row r="29" spans="1:10">
      <c r="A29" s="21"/>
      <c r="B29" s="21"/>
      <c r="C29" s="21"/>
      <c r="D29" s="21"/>
      <c r="E29" s="21"/>
      <c r="F29" s="21"/>
      <c r="G29" s="74">
        <f t="shared" si="0"/>
        <v>0</v>
      </c>
      <c r="H29" s="23"/>
      <c r="I29" s="22"/>
      <c r="J29" s="74">
        <f t="shared" si="1"/>
        <v>0</v>
      </c>
    </row>
    <row r="30" spans="1:10">
      <c r="A30" s="21"/>
      <c r="B30" s="21"/>
      <c r="C30" s="21"/>
      <c r="D30" s="21"/>
      <c r="E30" s="21"/>
      <c r="F30" s="21"/>
      <c r="G30" s="74">
        <f t="shared" si="0"/>
        <v>0</v>
      </c>
      <c r="H30" s="23"/>
      <c r="I30" s="22"/>
      <c r="J30" s="74">
        <f t="shared" si="1"/>
        <v>0</v>
      </c>
    </row>
    <row r="31" spans="1:10">
      <c r="A31" s="21"/>
      <c r="B31" s="21"/>
      <c r="C31" s="21"/>
      <c r="D31" s="21"/>
      <c r="E31" s="21"/>
      <c r="F31" s="21"/>
      <c r="G31" s="74">
        <f t="shared" si="0"/>
        <v>0</v>
      </c>
      <c r="H31" s="23"/>
      <c r="I31" s="22"/>
      <c r="J31" s="74">
        <f t="shared" si="1"/>
        <v>0</v>
      </c>
    </row>
    <row r="32" spans="1:10">
      <c r="A32" s="21"/>
      <c r="B32" s="21"/>
      <c r="C32" s="21"/>
      <c r="D32" s="21"/>
      <c r="E32" s="21"/>
      <c r="F32" s="21"/>
      <c r="G32" s="74">
        <f t="shared" si="0"/>
        <v>0</v>
      </c>
      <c r="H32" s="23"/>
      <c r="I32" s="22"/>
      <c r="J32" s="74">
        <f t="shared" si="1"/>
        <v>0</v>
      </c>
    </row>
    <row r="33" spans="1:10">
      <c r="A33" s="21"/>
      <c r="B33" s="21"/>
      <c r="C33" s="21"/>
      <c r="D33" s="21"/>
      <c r="E33" s="21"/>
      <c r="F33" s="21"/>
      <c r="G33" s="74">
        <f t="shared" si="0"/>
        <v>0</v>
      </c>
      <c r="H33" s="23"/>
      <c r="I33" s="22"/>
      <c r="J33" s="74">
        <f t="shared" si="1"/>
        <v>0</v>
      </c>
    </row>
    <row r="34" spans="1:10">
      <c r="A34" s="21"/>
      <c r="B34" s="21"/>
      <c r="C34" s="21"/>
      <c r="D34" s="21"/>
      <c r="E34" s="21"/>
      <c r="F34" s="21"/>
      <c r="G34" s="74">
        <f t="shared" si="0"/>
        <v>0</v>
      </c>
      <c r="H34" s="23"/>
      <c r="I34" s="22"/>
      <c r="J34" s="74">
        <f t="shared" si="1"/>
        <v>0</v>
      </c>
    </row>
    <row r="35" spans="1:10">
      <c r="A35" s="21"/>
      <c r="B35" s="21"/>
      <c r="C35" s="21"/>
      <c r="D35" s="21"/>
      <c r="E35" s="21"/>
      <c r="F35" s="21"/>
      <c r="G35" s="74">
        <f t="shared" si="0"/>
        <v>0</v>
      </c>
      <c r="H35" s="23"/>
      <c r="I35" s="22"/>
      <c r="J35" s="74">
        <f t="shared" si="1"/>
        <v>0</v>
      </c>
    </row>
    <row r="36" spans="1:10">
      <c r="A36" s="21"/>
      <c r="B36" s="21"/>
      <c r="C36" s="21"/>
      <c r="D36" s="21"/>
      <c r="E36" s="21"/>
      <c r="F36" s="21"/>
      <c r="G36" s="74">
        <f t="shared" si="0"/>
        <v>0</v>
      </c>
      <c r="H36" s="23"/>
      <c r="I36" s="22"/>
      <c r="J36" s="74">
        <f t="shared" si="1"/>
        <v>0</v>
      </c>
    </row>
    <row r="37" spans="1:10">
      <c r="A37" s="21"/>
      <c r="B37" s="21"/>
      <c r="C37" s="21"/>
      <c r="D37" s="21"/>
      <c r="E37" s="21"/>
      <c r="F37" s="21"/>
      <c r="G37" s="74">
        <f t="shared" si="0"/>
        <v>0</v>
      </c>
      <c r="H37" s="23"/>
      <c r="I37" s="22"/>
      <c r="J37" s="74">
        <f t="shared" si="1"/>
        <v>0</v>
      </c>
    </row>
    <row r="38" spans="1:10">
      <c r="A38" s="21"/>
      <c r="B38" s="21"/>
      <c r="C38" s="21"/>
      <c r="D38" s="21"/>
      <c r="E38" s="21"/>
      <c r="F38" s="21"/>
      <c r="G38" s="74">
        <f t="shared" si="0"/>
        <v>0</v>
      </c>
      <c r="H38" s="23"/>
      <c r="I38" s="22"/>
      <c r="J38" s="74">
        <f t="shared" si="1"/>
        <v>0</v>
      </c>
    </row>
    <row r="39" spans="1:10">
      <c r="A39" s="21"/>
      <c r="B39" s="21"/>
      <c r="C39" s="21"/>
      <c r="D39" s="21"/>
      <c r="E39" s="21"/>
      <c r="F39" s="21"/>
      <c r="G39" s="74">
        <f t="shared" si="0"/>
        <v>0</v>
      </c>
      <c r="H39" s="23"/>
      <c r="I39" s="22"/>
      <c r="J39" s="74">
        <f t="shared" si="1"/>
        <v>0</v>
      </c>
    </row>
    <row r="40" spans="1:10">
      <c r="A40" s="21"/>
      <c r="B40" s="21"/>
      <c r="C40" s="21"/>
      <c r="D40" s="21"/>
      <c r="E40" s="21"/>
      <c r="F40" s="21"/>
      <c r="G40" s="74">
        <f t="shared" si="0"/>
        <v>0</v>
      </c>
      <c r="H40" s="23"/>
      <c r="I40" s="22"/>
      <c r="J40" s="74">
        <f t="shared" si="1"/>
        <v>0</v>
      </c>
    </row>
    <row r="41" spans="1:10">
      <c r="A41" s="21"/>
      <c r="B41" s="21"/>
      <c r="C41" s="21"/>
      <c r="D41" s="21"/>
      <c r="E41" s="21"/>
      <c r="F41" s="21"/>
      <c r="G41" s="74">
        <f t="shared" si="0"/>
        <v>0</v>
      </c>
      <c r="H41" s="23"/>
      <c r="I41" s="22"/>
      <c r="J41" s="74">
        <f t="shared" si="1"/>
        <v>0</v>
      </c>
    </row>
    <row r="42" spans="1:10">
      <c r="A42" s="21"/>
      <c r="B42" s="21"/>
      <c r="C42" s="21"/>
      <c r="D42" s="21"/>
      <c r="E42" s="21"/>
      <c r="F42" s="21"/>
      <c r="G42" s="74">
        <f t="shared" si="0"/>
        <v>0</v>
      </c>
      <c r="H42" s="23"/>
      <c r="I42" s="22"/>
      <c r="J42" s="74">
        <f t="shared" si="1"/>
        <v>0</v>
      </c>
    </row>
    <row r="43" spans="1:10">
      <c r="A43" s="21"/>
      <c r="B43" s="21"/>
      <c r="C43" s="21"/>
      <c r="D43" s="21"/>
      <c r="E43" s="21"/>
      <c r="F43" s="21"/>
      <c r="G43" s="74">
        <f t="shared" si="0"/>
        <v>0</v>
      </c>
      <c r="H43" s="23"/>
      <c r="I43" s="22"/>
      <c r="J43" s="74">
        <f t="shared" si="1"/>
        <v>0</v>
      </c>
    </row>
    <row r="44" spans="1:10">
      <c r="A44" s="21"/>
      <c r="B44" s="21"/>
      <c r="C44" s="21"/>
      <c r="D44" s="21"/>
      <c r="E44" s="21"/>
      <c r="F44" s="21"/>
      <c r="G44" s="74">
        <f t="shared" si="0"/>
        <v>0</v>
      </c>
      <c r="H44" s="23"/>
      <c r="I44" s="22"/>
      <c r="J44" s="74">
        <f t="shared" si="1"/>
        <v>0</v>
      </c>
    </row>
    <row r="45" spans="1:10">
      <c r="A45" s="21"/>
      <c r="B45" s="21"/>
      <c r="C45" s="21"/>
      <c r="D45" s="21"/>
      <c r="E45" s="21"/>
      <c r="F45" s="21"/>
      <c r="G45" s="74">
        <f t="shared" si="0"/>
        <v>0</v>
      </c>
      <c r="H45" s="23"/>
      <c r="I45" s="22"/>
      <c r="J45" s="74">
        <f t="shared" si="1"/>
        <v>0</v>
      </c>
    </row>
    <row r="46" spans="1:10">
      <c r="A46" s="21"/>
      <c r="B46" s="21"/>
      <c r="C46" s="21"/>
      <c r="D46" s="21"/>
      <c r="E46" s="21"/>
      <c r="F46" s="21"/>
      <c r="G46" s="74">
        <f t="shared" si="0"/>
        <v>0</v>
      </c>
      <c r="H46" s="23"/>
      <c r="I46" s="22"/>
      <c r="J46" s="74">
        <f t="shared" si="1"/>
        <v>0</v>
      </c>
    </row>
    <row r="47" spans="1:10">
      <c r="A47" s="21"/>
      <c r="B47" s="21"/>
      <c r="C47" s="21"/>
      <c r="D47" s="21"/>
      <c r="E47" s="21"/>
      <c r="F47" s="21"/>
      <c r="G47" s="74">
        <f t="shared" si="0"/>
        <v>0</v>
      </c>
      <c r="H47" s="23"/>
      <c r="I47" s="22"/>
      <c r="J47" s="74">
        <f t="shared" si="1"/>
        <v>0</v>
      </c>
    </row>
    <row r="48" spans="1:10">
      <c r="A48" s="21"/>
      <c r="B48" s="21"/>
      <c r="C48" s="21"/>
      <c r="D48" s="21"/>
      <c r="E48" s="21"/>
      <c r="F48" s="21"/>
      <c r="G48" s="74">
        <f t="shared" si="0"/>
        <v>0</v>
      </c>
      <c r="H48" s="23"/>
      <c r="I48" s="22"/>
      <c r="J48" s="74">
        <f t="shared" si="1"/>
        <v>0</v>
      </c>
    </row>
    <row r="49" spans="1:10">
      <c r="A49" s="21"/>
      <c r="B49" s="21"/>
      <c r="C49" s="21"/>
      <c r="D49" s="21"/>
      <c r="E49" s="21"/>
      <c r="F49" s="21"/>
      <c r="G49" s="74">
        <f t="shared" si="0"/>
        <v>0</v>
      </c>
      <c r="H49" s="23"/>
      <c r="I49" s="22"/>
      <c r="J49" s="74">
        <f t="shared" si="1"/>
        <v>0</v>
      </c>
    </row>
    <row r="50" spans="1:10">
      <c r="A50" s="21"/>
      <c r="B50" s="21"/>
      <c r="C50" s="21"/>
      <c r="D50" s="21"/>
      <c r="E50" s="21"/>
      <c r="F50" s="21"/>
      <c r="G50" s="74">
        <f t="shared" si="0"/>
        <v>0</v>
      </c>
      <c r="H50" s="23"/>
      <c r="I50" s="22"/>
      <c r="J50" s="74">
        <f t="shared" si="1"/>
        <v>0</v>
      </c>
    </row>
    <row r="51" spans="1:10">
      <c r="A51" s="21"/>
      <c r="B51" s="21"/>
      <c r="C51" s="21"/>
      <c r="D51" s="21"/>
      <c r="E51" s="21"/>
      <c r="F51" s="21"/>
      <c r="G51" s="74">
        <f t="shared" si="0"/>
        <v>0</v>
      </c>
      <c r="H51" s="23"/>
      <c r="I51" s="22"/>
      <c r="J51" s="74">
        <f t="shared" si="1"/>
        <v>0</v>
      </c>
    </row>
    <row r="52" spans="1:10">
      <c r="A52" s="21"/>
      <c r="B52" s="21"/>
      <c r="C52" s="21"/>
      <c r="D52" s="21"/>
      <c r="E52" s="21"/>
      <c r="F52" s="21"/>
      <c r="G52" s="74">
        <f t="shared" si="0"/>
        <v>0</v>
      </c>
      <c r="H52" s="23"/>
      <c r="I52" s="22"/>
      <c r="J52" s="74">
        <f t="shared" si="1"/>
        <v>0</v>
      </c>
    </row>
    <row r="53" spans="1:10">
      <c r="A53" s="21"/>
      <c r="B53" s="21"/>
      <c r="C53" s="21"/>
      <c r="D53" s="21"/>
      <c r="E53" s="21"/>
      <c r="F53" s="21"/>
      <c r="G53" s="74">
        <f t="shared" si="0"/>
        <v>0</v>
      </c>
      <c r="H53" s="23"/>
      <c r="I53" s="22"/>
      <c r="J53" s="74">
        <f t="shared" si="1"/>
        <v>0</v>
      </c>
    </row>
    <row r="54" spans="1:10">
      <c r="A54" s="21"/>
      <c r="B54" s="21"/>
      <c r="C54" s="21"/>
      <c r="D54" s="21"/>
      <c r="E54" s="21"/>
      <c r="F54" s="21"/>
      <c r="G54" s="74">
        <f t="shared" si="0"/>
        <v>0</v>
      </c>
      <c r="H54" s="23"/>
      <c r="I54" s="22"/>
      <c r="J54" s="74">
        <f t="shared" si="1"/>
        <v>0</v>
      </c>
    </row>
    <row r="55" spans="1:10">
      <c r="A55" s="21"/>
      <c r="B55" s="21"/>
      <c r="C55" s="21"/>
      <c r="D55" s="21"/>
      <c r="E55" s="21"/>
      <c r="F55" s="21"/>
      <c r="G55" s="74">
        <f t="shared" si="0"/>
        <v>0</v>
      </c>
      <c r="H55" s="23"/>
      <c r="I55" s="22"/>
      <c r="J55" s="74">
        <f t="shared" si="1"/>
        <v>0</v>
      </c>
    </row>
    <row r="56" spans="1:10">
      <c r="A56" s="21"/>
      <c r="B56" s="21"/>
      <c r="C56" s="21"/>
      <c r="D56" s="21"/>
      <c r="E56" s="21"/>
      <c r="F56" s="21"/>
      <c r="G56" s="74">
        <f t="shared" si="0"/>
        <v>0</v>
      </c>
      <c r="H56" s="23"/>
      <c r="I56" s="22"/>
      <c r="J56" s="74">
        <f t="shared" si="1"/>
        <v>0</v>
      </c>
    </row>
    <row r="57" spans="1:10">
      <c r="A57" s="21"/>
      <c r="B57" s="21"/>
      <c r="C57" s="21"/>
      <c r="D57" s="21"/>
      <c r="E57" s="21"/>
      <c r="F57" s="21"/>
      <c r="G57" s="74">
        <f t="shared" si="0"/>
        <v>0</v>
      </c>
      <c r="H57" s="23"/>
      <c r="I57" s="22"/>
      <c r="J57" s="74">
        <f t="shared" si="1"/>
        <v>0</v>
      </c>
    </row>
    <row r="58" spans="1:10">
      <c r="A58" s="21"/>
      <c r="B58" s="21"/>
      <c r="C58" s="21"/>
      <c r="D58" s="21"/>
      <c r="E58" s="21"/>
      <c r="F58" s="21"/>
      <c r="G58" s="74">
        <f t="shared" si="0"/>
        <v>0</v>
      </c>
      <c r="H58" s="23"/>
      <c r="I58" s="22"/>
      <c r="J58" s="74">
        <f t="shared" si="1"/>
        <v>0</v>
      </c>
    </row>
    <row r="59" spans="1:10">
      <c r="A59" s="21"/>
      <c r="B59" s="21"/>
      <c r="C59" s="21"/>
      <c r="D59" s="21"/>
      <c r="E59" s="21"/>
      <c r="F59" s="21"/>
      <c r="G59" s="74">
        <f t="shared" si="0"/>
        <v>0</v>
      </c>
      <c r="H59" s="23"/>
      <c r="I59" s="22"/>
      <c r="J59" s="74">
        <f t="shared" si="1"/>
        <v>0</v>
      </c>
    </row>
    <row r="60" spans="1:10">
      <c r="A60" s="21"/>
      <c r="B60" s="21"/>
      <c r="C60" s="21"/>
      <c r="D60" s="21"/>
      <c r="E60" s="21"/>
      <c r="F60" s="21"/>
      <c r="G60" s="74">
        <f t="shared" si="0"/>
        <v>0</v>
      </c>
      <c r="H60" s="23"/>
      <c r="I60" s="22"/>
      <c r="J60" s="74">
        <f t="shared" si="1"/>
        <v>0</v>
      </c>
    </row>
    <row r="61" spans="1:10">
      <c r="A61" s="21"/>
      <c r="B61" s="21"/>
      <c r="C61" s="21"/>
      <c r="D61" s="21"/>
      <c r="E61" s="21"/>
      <c r="F61" s="21"/>
      <c r="G61" s="74">
        <f t="shared" si="0"/>
        <v>0</v>
      </c>
      <c r="H61" s="23"/>
      <c r="I61" s="22"/>
      <c r="J61" s="74">
        <f t="shared" si="1"/>
        <v>0</v>
      </c>
    </row>
    <row r="62" spans="1:10">
      <c r="A62" s="21"/>
      <c r="B62" s="21"/>
      <c r="C62" s="21"/>
      <c r="D62" s="21"/>
      <c r="E62" s="21"/>
      <c r="F62" s="21"/>
      <c r="G62" s="74">
        <f t="shared" si="0"/>
        <v>0</v>
      </c>
      <c r="H62" s="23"/>
      <c r="I62" s="22"/>
      <c r="J62" s="74">
        <f t="shared" si="1"/>
        <v>0</v>
      </c>
    </row>
    <row r="63" spans="1:10">
      <c r="A63" s="21"/>
      <c r="B63" s="21"/>
      <c r="C63" s="21"/>
      <c r="D63" s="21"/>
      <c r="E63" s="21"/>
      <c r="F63" s="21"/>
      <c r="G63" s="74">
        <f t="shared" si="0"/>
        <v>0</v>
      </c>
      <c r="H63" s="23"/>
      <c r="I63" s="22"/>
      <c r="J63" s="74">
        <f t="shared" si="1"/>
        <v>0</v>
      </c>
    </row>
    <row r="64" spans="1:10">
      <c r="A64" s="21"/>
      <c r="B64" s="21"/>
      <c r="C64" s="21"/>
      <c r="D64" s="21"/>
      <c r="E64" s="21"/>
      <c r="F64" s="21"/>
      <c r="G64" s="74">
        <f t="shared" si="0"/>
        <v>0</v>
      </c>
      <c r="H64" s="23"/>
      <c r="I64" s="22"/>
      <c r="J64" s="74">
        <f t="shared" si="1"/>
        <v>0</v>
      </c>
    </row>
    <row r="65" spans="1:10">
      <c r="A65" s="21"/>
      <c r="B65" s="21"/>
      <c r="C65" s="21"/>
      <c r="D65" s="21"/>
      <c r="E65" s="21"/>
      <c r="F65" s="21"/>
      <c r="G65" s="74">
        <f t="shared" si="0"/>
        <v>0</v>
      </c>
      <c r="H65" s="23"/>
      <c r="I65" s="22"/>
      <c r="J65" s="74">
        <f t="shared" si="1"/>
        <v>0</v>
      </c>
    </row>
    <row r="66" spans="1:10">
      <c r="A66" s="21"/>
      <c r="B66" s="21"/>
      <c r="C66" s="21"/>
      <c r="D66" s="21"/>
      <c r="E66" s="21"/>
      <c r="F66" s="21"/>
      <c r="G66" s="74">
        <f t="shared" si="0"/>
        <v>0</v>
      </c>
      <c r="H66" s="23"/>
      <c r="I66" s="22"/>
      <c r="J66" s="74">
        <f t="shared" si="1"/>
        <v>0</v>
      </c>
    </row>
    <row r="67" spans="1:10">
      <c r="A67" s="21"/>
      <c r="B67" s="21"/>
      <c r="C67" s="21"/>
      <c r="D67" s="21"/>
      <c r="E67" s="21"/>
      <c r="F67" s="21"/>
      <c r="G67" s="74">
        <f t="shared" si="0"/>
        <v>0</v>
      </c>
      <c r="H67" s="23"/>
      <c r="I67" s="22"/>
      <c r="J67" s="74">
        <f t="shared" si="1"/>
        <v>0</v>
      </c>
    </row>
    <row r="68" spans="1:10">
      <c r="A68" s="21"/>
      <c r="B68" s="21"/>
      <c r="C68" s="21"/>
      <c r="D68" s="21"/>
      <c r="E68" s="21"/>
      <c r="F68" s="21"/>
      <c r="G68" s="74">
        <f t="shared" si="0"/>
        <v>0</v>
      </c>
      <c r="H68" s="23"/>
      <c r="I68" s="22"/>
      <c r="J68" s="74">
        <f t="shared" si="1"/>
        <v>0</v>
      </c>
    </row>
    <row r="69" spans="1:10">
      <c r="A69" s="21"/>
      <c r="B69" s="21"/>
      <c r="C69" s="21"/>
      <c r="D69" s="21"/>
      <c r="E69" s="21"/>
      <c r="F69" s="21"/>
      <c r="G69" s="74">
        <f t="shared" si="0"/>
        <v>0</v>
      </c>
      <c r="H69" s="23"/>
      <c r="I69" s="22"/>
      <c r="J69" s="74">
        <f t="shared" si="1"/>
        <v>0</v>
      </c>
    </row>
    <row r="70" spans="1:10">
      <c r="A70" s="21"/>
      <c r="B70" s="21"/>
      <c r="C70" s="21"/>
      <c r="D70" s="21"/>
      <c r="E70" s="21"/>
      <c r="F70" s="21"/>
      <c r="G70" s="74">
        <f t="shared" si="0"/>
        <v>0</v>
      </c>
      <c r="H70" s="23"/>
      <c r="I70" s="22"/>
      <c r="J70" s="74">
        <f t="shared" si="1"/>
        <v>0</v>
      </c>
    </row>
    <row r="71" spans="1:10">
      <c r="A71" s="21"/>
      <c r="B71" s="21"/>
      <c r="C71" s="21"/>
      <c r="D71" s="21"/>
      <c r="E71" s="21"/>
      <c r="F71" s="21"/>
      <c r="G71" s="74">
        <f t="shared" si="0"/>
        <v>0</v>
      </c>
      <c r="H71" s="23"/>
      <c r="I71" s="22"/>
      <c r="J71" s="74">
        <f t="shared" si="1"/>
        <v>0</v>
      </c>
    </row>
    <row r="72" spans="1:10">
      <c r="A72" s="21"/>
      <c r="B72" s="21"/>
      <c r="C72" s="21"/>
      <c r="D72" s="21"/>
      <c r="E72" s="21"/>
      <c r="F72" s="21"/>
      <c r="G72" s="74">
        <f t="shared" si="0"/>
        <v>0</v>
      </c>
      <c r="H72" s="23"/>
      <c r="I72" s="22"/>
      <c r="J72" s="74">
        <f t="shared" si="1"/>
        <v>0</v>
      </c>
    </row>
    <row r="73" spans="1:10">
      <c r="A73" s="21"/>
      <c r="B73" s="21"/>
      <c r="C73" s="21"/>
      <c r="D73" s="21"/>
      <c r="E73" s="21"/>
      <c r="F73" s="21"/>
      <c r="G73" s="74">
        <f t="shared" si="0"/>
        <v>0</v>
      </c>
      <c r="H73" s="23"/>
      <c r="I73" s="22"/>
      <c r="J73" s="74">
        <f t="shared" si="1"/>
        <v>0</v>
      </c>
    </row>
    <row r="74" spans="1:10">
      <c r="A74" s="21"/>
      <c r="B74" s="21"/>
      <c r="C74" s="21"/>
      <c r="D74" s="21"/>
      <c r="E74" s="21"/>
      <c r="F74" s="21"/>
      <c r="G74" s="74">
        <f t="shared" si="0"/>
        <v>0</v>
      </c>
      <c r="H74" s="23"/>
      <c r="I74" s="22"/>
      <c r="J74" s="74">
        <f t="shared" si="1"/>
        <v>0</v>
      </c>
    </row>
    <row r="75" spans="1:10">
      <c r="A75" s="21"/>
      <c r="B75" s="21"/>
      <c r="C75" s="21"/>
      <c r="D75" s="21"/>
      <c r="E75" s="21"/>
      <c r="F75" s="21"/>
      <c r="G75" s="74">
        <f t="shared" si="0"/>
        <v>0</v>
      </c>
      <c r="H75" s="23"/>
      <c r="I75" s="22"/>
      <c r="J75" s="74">
        <f t="shared" si="1"/>
        <v>0</v>
      </c>
    </row>
    <row r="76" spans="1:10">
      <c r="A76" s="21"/>
      <c r="B76" s="21"/>
      <c r="C76" s="21"/>
      <c r="D76" s="21"/>
      <c r="E76" s="21"/>
      <c r="F76" s="21"/>
      <c r="G76" s="74">
        <f t="shared" si="0"/>
        <v>0</v>
      </c>
      <c r="H76" s="23"/>
      <c r="I76" s="22"/>
      <c r="J76" s="74">
        <f t="shared" si="1"/>
        <v>0</v>
      </c>
    </row>
    <row r="77" spans="1:10">
      <c r="A77" s="21"/>
      <c r="B77" s="21"/>
      <c r="C77" s="21"/>
      <c r="D77" s="21"/>
      <c r="E77" s="21"/>
      <c r="F77" s="21"/>
      <c r="G77" s="74">
        <f t="shared" si="0"/>
        <v>0</v>
      </c>
      <c r="H77" s="23"/>
      <c r="I77" s="22"/>
      <c r="J77" s="74">
        <f t="shared" si="1"/>
        <v>0</v>
      </c>
    </row>
    <row r="78" spans="1:10">
      <c r="A78" s="21"/>
      <c r="B78" s="21"/>
      <c r="C78" s="21"/>
      <c r="D78" s="21"/>
      <c r="E78" s="21"/>
      <c r="F78" s="21"/>
      <c r="G78" s="74">
        <f t="shared" si="0"/>
        <v>0</v>
      </c>
      <c r="H78" s="23"/>
      <c r="I78" s="22"/>
      <c r="J78" s="74">
        <f t="shared" si="1"/>
        <v>0</v>
      </c>
    </row>
    <row r="79" spans="1:10">
      <c r="A79" s="21"/>
      <c r="B79" s="21"/>
      <c r="C79" s="21"/>
      <c r="D79" s="21"/>
      <c r="E79" s="21"/>
      <c r="F79" s="21"/>
      <c r="G79" s="74">
        <f t="shared" si="0"/>
        <v>0</v>
      </c>
      <c r="H79" s="23"/>
      <c r="I79" s="22"/>
      <c r="J79" s="74">
        <f t="shared" si="1"/>
        <v>0</v>
      </c>
    </row>
    <row r="80" spans="1:10">
      <c r="A80" s="21"/>
      <c r="B80" s="21"/>
      <c r="C80" s="21"/>
      <c r="D80" s="21"/>
      <c r="E80" s="21"/>
      <c r="F80" s="21"/>
      <c r="G80" s="74">
        <f t="shared" si="0"/>
        <v>0</v>
      </c>
      <c r="H80" s="23"/>
      <c r="I80" s="22"/>
      <c r="J80" s="74">
        <f t="shared" si="1"/>
        <v>0</v>
      </c>
    </row>
    <row r="81" spans="1:10">
      <c r="A81" s="21"/>
      <c r="B81" s="21"/>
      <c r="C81" s="21"/>
      <c r="D81" s="21"/>
      <c r="E81" s="21"/>
      <c r="F81" s="21"/>
      <c r="G81" s="74">
        <f t="shared" ref="G81:G144" si="2">ROUND(I81+J81+K81,0)</f>
        <v>0</v>
      </c>
      <c r="H81" s="23"/>
      <c r="I81" s="22"/>
      <c r="J81" s="74">
        <f t="shared" ref="J81:J144" si="3">IF(F81="with payment",(I81*H81),0)</f>
        <v>0</v>
      </c>
    </row>
    <row r="82" spans="1:10">
      <c r="A82" s="21"/>
      <c r="B82" s="21"/>
      <c r="C82" s="21"/>
      <c r="D82" s="21"/>
      <c r="E82" s="21"/>
      <c r="F82" s="21"/>
      <c r="G82" s="74">
        <f t="shared" si="2"/>
        <v>0</v>
      </c>
      <c r="H82" s="23"/>
      <c r="I82" s="22"/>
      <c r="J82" s="74">
        <f t="shared" si="3"/>
        <v>0</v>
      </c>
    </row>
    <row r="83" spans="1:10">
      <c r="A83" s="21"/>
      <c r="B83" s="21"/>
      <c r="C83" s="21"/>
      <c r="D83" s="21"/>
      <c r="E83" s="21"/>
      <c r="F83" s="21"/>
      <c r="G83" s="74">
        <f t="shared" si="2"/>
        <v>0</v>
      </c>
      <c r="H83" s="23"/>
      <c r="I83" s="22"/>
      <c r="J83" s="74">
        <f t="shared" si="3"/>
        <v>0</v>
      </c>
    </row>
    <row r="84" spans="1:10">
      <c r="A84" s="21"/>
      <c r="B84" s="21"/>
      <c r="C84" s="21"/>
      <c r="D84" s="21"/>
      <c r="E84" s="21"/>
      <c r="F84" s="21"/>
      <c r="G84" s="74">
        <f t="shared" si="2"/>
        <v>0</v>
      </c>
      <c r="H84" s="23"/>
      <c r="I84" s="22"/>
      <c r="J84" s="74">
        <f t="shared" si="3"/>
        <v>0</v>
      </c>
    </row>
    <row r="85" spans="1:10">
      <c r="A85" s="21"/>
      <c r="B85" s="21"/>
      <c r="C85" s="21"/>
      <c r="D85" s="21"/>
      <c r="E85" s="21"/>
      <c r="F85" s="21"/>
      <c r="G85" s="74">
        <f t="shared" si="2"/>
        <v>0</v>
      </c>
      <c r="H85" s="23"/>
      <c r="I85" s="22"/>
      <c r="J85" s="74">
        <f t="shared" si="3"/>
        <v>0</v>
      </c>
    </row>
    <row r="86" spans="1:10">
      <c r="A86" s="21"/>
      <c r="B86" s="21"/>
      <c r="C86" s="21"/>
      <c r="D86" s="21"/>
      <c r="E86" s="21"/>
      <c r="F86" s="21"/>
      <c r="G86" s="74">
        <f t="shared" si="2"/>
        <v>0</v>
      </c>
      <c r="H86" s="23"/>
      <c r="I86" s="22"/>
      <c r="J86" s="74">
        <f t="shared" si="3"/>
        <v>0</v>
      </c>
    </row>
    <row r="87" spans="1:10">
      <c r="A87" s="21"/>
      <c r="B87" s="21"/>
      <c r="C87" s="21"/>
      <c r="D87" s="21"/>
      <c r="E87" s="21"/>
      <c r="F87" s="21"/>
      <c r="G87" s="74">
        <f t="shared" si="2"/>
        <v>0</v>
      </c>
      <c r="H87" s="23"/>
      <c r="I87" s="22"/>
      <c r="J87" s="74">
        <f t="shared" si="3"/>
        <v>0</v>
      </c>
    </row>
    <row r="88" spans="1:10">
      <c r="A88" s="21"/>
      <c r="B88" s="21"/>
      <c r="C88" s="21"/>
      <c r="D88" s="21"/>
      <c r="E88" s="21"/>
      <c r="F88" s="21"/>
      <c r="G88" s="74">
        <f t="shared" si="2"/>
        <v>0</v>
      </c>
      <c r="H88" s="23"/>
      <c r="I88" s="22"/>
      <c r="J88" s="74">
        <f t="shared" si="3"/>
        <v>0</v>
      </c>
    </row>
    <row r="89" spans="1:10">
      <c r="A89" s="21"/>
      <c r="B89" s="21"/>
      <c r="C89" s="21"/>
      <c r="D89" s="21"/>
      <c r="E89" s="21"/>
      <c r="F89" s="21"/>
      <c r="G89" s="74">
        <f t="shared" si="2"/>
        <v>0</v>
      </c>
      <c r="H89" s="23"/>
      <c r="I89" s="22"/>
      <c r="J89" s="74">
        <f t="shared" si="3"/>
        <v>0</v>
      </c>
    </row>
    <row r="90" spans="1:10">
      <c r="A90" s="21"/>
      <c r="B90" s="21"/>
      <c r="C90" s="21"/>
      <c r="D90" s="21"/>
      <c r="E90" s="21"/>
      <c r="F90" s="21"/>
      <c r="G90" s="74">
        <f t="shared" si="2"/>
        <v>0</v>
      </c>
      <c r="H90" s="23"/>
      <c r="I90" s="22"/>
      <c r="J90" s="74">
        <f t="shared" si="3"/>
        <v>0</v>
      </c>
    </row>
    <row r="91" spans="1:10">
      <c r="A91" s="21"/>
      <c r="B91" s="21"/>
      <c r="C91" s="21"/>
      <c r="D91" s="21"/>
      <c r="E91" s="21"/>
      <c r="F91" s="21"/>
      <c r="G91" s="74">
        <f t="shared" si="2"/>
        <v>0</v>
      </c>
      <c r="H91" s="23"/>
      <c r="I91" s="22"/>
      <c r="J91" s="74">
        <f t="shared" si="3"/>
        <v>0</v>
      </c>
    </row>
    <row r="92" spans="1:10">
      <c r="A92" s="21"/>
      <c r="B92" s="21"/>
      <c r="C92" s="21"/>
      <c r="D92" s="21"/>
      <c r="E92" s="21"/>
      <c r="F92" s="21"/>
      <c r="G92" s="74">
        <f t="shared" si="2"/>
        <v>0</v>
      </c>
      <c r="H92" s="23"/>
      <c r="I92" s="22"/>
      <c r="J92" s="74">
        <f t="shared" si="3"/>
        <v>0</v>
      </c>
    </row>
    <row r="93" spans="1:10">
      <c r="A93" s="21"/>
      <c r="B93" s="21"/>
      <c r="C93" s="21"/>
      <c r="D93" s="21"/>
      <c r="E93" s="21"/>
      <c r="F93" s="21"/>
      <c r="G93" s="74">
        <f t="shared" si="2"/>
        <v>0</v>
      </c>
      <c r="H93" s="23"/>
      <c r="I93" s="22"/>
      <c r="J93" s="74">
        <f t="shared" si="3"/>
        <v>0</v>
      </c>
    </row>
    <row r="94" spans="1:10">
      <c r="A94" s="21"/>
      <c r="B94" s="21"/>
      <c r="C94" s="21"/>
      <c r="D94" s="21"/>
      <c r="E94" s="21"/>
      <c r="F94" s="21"/>
      <c r="G94" s="74">
        <f t="shared" si="2"/>
        <v>0</v>
      </c>
      <c r="H94" s="23"/>
      <c r="I94" s="22"/>
      <c r="J94" s="74">
        <f t="shared" si="3"/>
        <v>0</v>
      </c>
    </row>
    <row r="95" spans="1:10">
      <c r="A95" s="21"/>
      <c r="B95" s="21"/>
      <c r="C95" s="21"/>
      <c r="D95" s="21"/>
      <c r="E95" s="21"/>
      <c r="F95" s="21"/>
      <c r="G95" s="74">
        <f t="shared" si="2"/>
        <v>0</v>
      </c>
      <c r="H95" s="23"/>
      <c r="I95" s="22"/>
      <c r="J95" s="74">
        <f t="shared" si="3"/>
        <v>0</v>
      </c>
    </row>
    <row r="96" spans="1:10">
      <c r="A96" s="21"/>
      <c r="B96" s="21"/>
      <c r="C96" s="21"/>
      <c r="D96" s="21"/>
      <c r="E96" s="21"/>
      <c r="F96" s="21"/>
      <c r="G96" s="74">
        <f t="shared" si="2"/>
        <v>0</v>
      </c>
      <c r="H96" s="23"/>
      <c r="I96" s="22"/>
      <c r="J96" s="74">
        <f t="shared" si="3"/>
        <v>0</v>
      </c>
    </row>
    <row r="97" spans="1:10">
      <c r="A97" s="21"/>
      <c r="B97" s="21"/>
      <c r="C97" s="21"/>
      <c r="D97" s="21"/>
      <c r="E97" s="21"/>
      <c r="F97" s="21"/>
      <c r="G97" s="74">
        <f t="shared" si="2"/>
        <v>0</v>
      </c>
      <c r="H97" s="23"/>
      <c r="I97" s="22"/>
      <c r="J97" s="74">
        <f t="shared" si="3"/>
        <v>0</v>
      </c>
    </row>
    <row r="98" spans="1:10">
      <c r="A98" s="21"/>
      <c r="B98" s="21"/>
      <c r="C98" s="21"/>
      <c r="D98" s="21"/>
      <c r="E98" s="21"/>
      <c r="F98" s="21"/>
      <c r="G98" s="74">
        <f t="shared" si="2"/>
        <v>0</v>
      </c>
      <c r="H98" s="23"/>
      <c r="I98" s="22"/>
      <c r="J98" s="74">
        <f t="shared" si="3"/>
        <v>0</v>
      </c>
    </row>
    <row r="99" spans="1:10">
      <c r="A99" s="21"/>
      <c r="B99" s="21"/>
      <c r="C99" s="21"/>
      <c r="D99" s="21"/>
      <c r="E99" s="21"/>
      <c r="F99" s="21"/>
      <c r="G99" s="74">
        <f t="shared" si="2"/>
        <v>0</v>
      </c>
      <c r="H99" s="23"/>
      <c r="I99" s="22"/>
      <c r="J99" s="74">
        <f t="shared" si="3"/>
        <v>0</v>
      </c>
    </row>
    <row r="100" spans="1:10">
      <c r="A100" s="21"/>
      <c r="B100" s="21"/>
      <c r="C100" s="21"/>
      <c r="D100" s="21"/>
      <c r="E100" s="21"/>
      <c r="F100" s="21"/>
      <c r="G100" s="74">
        <f t="shared" si="2"/>
        <v>0</v>
      </c>
      <c r="H100" s="23"/>
      <c r="I100" s="22"/>
      <c r="J100" s="74">
        <f t="shared" si="3"/>
        <v>0</v>
      </c>
    </row>
    <row r="101" spans="1:10">
      <c r="A101" s="21"/>
      <c r="B101" s="21"/>
      <c r="C101" s="21"/>
      <c r="D101" s="21"/>
      <c r="E101" s="21"/>
      <c r="F101" s="21"/>
      <c r="G101" s="74">
        <f t="shared" si="2"/>
        <v>0</v>
      </c>
      <c r="H101" s="23"/>
      <c r="I101" s="22"/>
      <c r="J101" s="74">
        <f t="shared" si="3"/>
        <v>0</v>
      </c>
    </row>
    <row r="102" spans="1:10">
      <c r="A102" s="21"/>
      <c r="B102" s="21"/>
      <c r="C102" s="21"/>
      <c r="D102" s="21"/>
      <c r="E102" s="21"/>
      <c r="F102" s="21"/>
      <c r="G102" s="74">
        <f t="shared" si="2"/>
        <v>0</v>
      </c>
      <c r="H102" s="23"/>
      <c r="I102" s="22"/>
      <c r="J102" s="74">
        <f t="shared" si="3"/>
        <v>0</v>
      </c>
    </row>
    <row r="103" spans="1:10">
      <c r="A103" s="21"/>
      <c r="B103" s="21"/>
      <c r="C103" s="21"/>
      <c r="D103" s="21"/>
      <c r="E103" s="21"/>
      <c r="F103" s="21"/>
      <c r="G103" s="74">
        <f t="shared" si="2"/>
        <v>0</v>
      </c>
      <c r="H103" s="23"/>
      <c r="I103" s="22"/>
      <c r="J103" s="74">
        <f t="shared" si="3"/>
        <v>0</v>
      </c>
    </row>
    <row r="104" spans="1:10">
      <c r="A104" s="21"/>
      <c r="B104" s="21"/>
      <c r="C104" s="21"/>
      <c r="D104" s="21"/>
      <c r="E104" s="21"/>
      <c r="F104" s="21"/>
      <c r="G104" s="74">
        <f t="shared" si="2"/>
        <v>0</v>
      </c>
      <c r="H104" s="23"/>
      <c r="I104" s="22"/>
      <c r="J104" s="74">
        <f t="shared" si="3"/>
        <v>0</v>
      </c>
    </row>
    <row r="105" spans="1:10">
      <c r="A105" s="21"/>
      <c r="B105" s="21"/>
      <c r="C105" s="21"/>
      <c r="D105" s="21"/>
      <c r="E105" s="21"/>
      <c r="F105" s="21"/>
      <c r="G105" s="74">
        <f t="shared" si="2"/>
        <v>0</v>
      </c>
      <c r="H105" s="23"/>
      <c r="I105" s="22"/>
      <c r="J105" s="74">
        <f t="shared" si="3"/>
        <v>0</v>
      </c>
    </row>
    <row r="106" spans="1:10">
      <c r="A106" s="21"/>
      <c r="B106" s="21"/>
      <c r="C106" s="21"/>
      <c r="D106" s="21"/>
      <c r="E106" s="21"/>
      <c r="F106" s="21"/>
      <c r="G106" s="74">
        <f t="shared" si="2"/>
        <v>0</v>
      </c>
      <c r="H106" s="23"/>
      <c r="I106" s="22"/>
      <c r="J106" s="74">
        <f t="shared" si="3"/>
        <v>0</v>
      </c>
    </row>
    <row r="107" spans="1:10">
      <c r="A107" s="21"/>
      <c r="B107" s="21"/>
      <c r="C107" s="21"/>
      <c r="D107" s="21"/>
      <c r="E107" s="21"/>
      <c r="F107" s="21"/>
      <c r="G107" s="74">
        <f t="shared" si="2"/>
        <v>0</v>
      </c>
      <c r="H107" s="23"/>
      <c r="I107" s="22"/>
      <c r="J107" s="74">
        <f t="shared" si="3"/>
        <v>0</v>
      </c>
    </row>
    <row r="108" spans="1:10">
      <c r="A108" s="21"/>
      <c r="B108" s="21"/>
      <c r="C108" s="21"/>
      <c r="D108" s="21"/>
      <c r="E108" s="21"/>
      <c r="F108" s="21"/>
      <c r="G108" s="74">
        <f t="shared" si="2"/>
        <v>0</v>
      </c>
      <c r="H108" s="23"/>
      <c r="I108" s="22"/>
      <c r="J108" s="74">
        <f t="shared" si="3"/>
        <v>0</v>
      </c>
    </row>
    <row r="109" spans="1:10">
      <c r="A109" s="21"/>
      <c r="B109" s="21"/>
      <c r="C109" s="21"/>
      <c r="D109" s="21"/>
      <c r="E109" s="21"/>
      <c r="F109" s="21"/>
      <c r="G109" s="74">
        <f t="shared" si="2"/>
        <v>0</v>
      </c>
      <c r="H109" s="23"/>
      <c r="I109" s="22"/>
      <c r="J109" s="74">
        <f t="shared" si="3"/>
        <v>0</v>
      </c>
    </row>
    <row r="110" spans="1:10">
      <c r="A110" s="21"/>
      <c r="B110" s="21"/>
      <c r="C110" s="21"/>
      <c r="D110" s="21"/>
      <c r="E110" s="21"/>
      <c r="F110" s="21"/>
      <c r="G110" s="74">
        <f t="shared" si="2"/>
        <v>0</v>
      </c>
      <c r="H110" s="23"/>
      <c r="I110" s="22"/>
      <c r="J110" s="74">
        <f t="shared" si="3"/>
        <v>0</v>
      </c>
    </row>
    <row r="111" spans="1:10">
      <c r="A111" s="21"/>
      <c r="B111" s="21"/>
      <c r="C111" s="21"/>
      <c r="D111" s="21"/>
      <c r="E111" s="21"/>
      <c r="F111" s="21"/>
      <c r="G111" s="74">
        <f t="shared" si="2"/>
        <v>0</v>
      </c>
      <c r="H111" s="23"/>
      <c r="I111" s="22"/>
      <c r="J111" s="74">
        <f t="shared" si="3"/>
        <v>0</v>
      </c>
    </row>
    <row r="112" spans="1:10">
      <c r="A112" s="21"/>
      <c r="B112" s="21"/>
      <c r="C112" s="21"/>
      <c r="D112" s="21"/>
      <c r="E112" s="21"/>
      <c r="F112" s="21"/>
      <c r="G112" s="74">
        <f t="shared" si="2"/>
        <v>0</v>
      </c>
      <c r="H112" s="23"/>
      <c r="I112" s="22"/>
      <c r="J112" s="74">
        <f t="shared" si="3"/>
        <v>0</v>
      </c>
    </row>
    <row r="113" spans="1:10">
      <c r="A113" s="21"/>
      <c r="B113" s="21"/>
      <c r="C113" s="21"/>
      <c r="D113" s="21"/>
      <c r="E113" s="21"/>
      <c r="F113" s="21"/>
      <c r="G113" s="74">
        <f t="shared" si="2"/>
        <v>0</v>
      </c>
      <c r="H113" s="23"/>
      <c r="I113" s="22"/>
      <c r="J113" s="74">
        <f t="shared" si="3"/>
        <v>0</v>
      </c>
    </row>
    <row r="114" spans="1:10">
      <c r="A114" s="21"/>
      <c r="B114" s="21"/>
      <c r="C114" s="21"/>
      <c r="D114" s="21"/>
      <c r="E114" s="21"/>
      <c r="F114" s="21"/>
      <c r="G114" s="74">
        <f t="shared" si="2"/>
        <v>0</v>
      </c>
      <c r="H114" s="23"/>
      <c r="I114" s="22"/>
      <c r="J114" s="74">
        <f t="shared" si="3"/>
        <v>0</v>
      </c>
    </row>
    <row r="115" spans="1:10">
      <c r="A115" s="21"/>
      <c r="B115" s="21"/>
      <c r="C115" s="21"/>
      <c r="D115" s="21"/>
      <c r="E115" s="21"/>
      <c r="F115" s="21"/>
      <c r="G115" s="74">
        <f t="shared" si="2"/>
        <v>0</v>
      </c>
      <c r="H115" s="23"/>
      <c r="I115" s="22"/>
      <c r="J115" s="74">
        <f t="shared" si="3"/>
        <v>0</v>
      </c>
    </row>
    <row r="116" spans="1:10">
      <c r="A116" s="21"/>
      <c r="B116" s="21"/>
      <c r="C116" s="21"/>
      <c r="D116" s="21"/>
      <c r="E116" s="21"/>
      <c r="F116" s="21"/>
      <c r="G116" s="74">
        <f t="shared" si="2"/>
        <v>0</v>
      </c>
      <c r="H116" s="23"/>
      <c r="I116" s="22"/>
      <c r="J116" s="74">
        <f t="shared" si="3"/>
        <v>0</v>
      </c>
    </row>
    <row r="117" spans="1:10">
      <c r="A117" s="21"/>
      <c r="B117" s="21"/>
      <c r="C117" s="21"/>
      <c r="D117" s="21"/>
      <c r="E117" s="21"/>
      <c r="F117" s="21"/>
      <c r="G117" s="74">
        <f t="shared" si="2"/>
        <v>0</v>
      </c>
      <c r="H117" s="23"/>
      <c r="I117" s="22"/>
      <c r="J117" s="74">
        <f t="shared" si="3"/>
        <v>0</v>
      </c>
    </row>
    <row r="118" spans="1:10">
      <c r="A118" s="21"/>
      <c r="B118" s="21"/>
      <c r="C118" s="21"/>
      <c r="D118" s="21"/>
      <c r="E118" s="21"/>
      <c r="F118" s="21"/>
      <c r="G118" s="74">
        <f t="shared" si="2"/>
        <v>0</v>
      </c>
      <c r="H118" s="23"/>
      <c r="I118" s="22"/>
      <c r="J118" s="74">
        <f t="shared" si="3"/>
        <v>0</v>
      </c>
    </row>
    <row r="119" spans="1:10">
      <c r="A119" s="21"/>
      <c r="B119" s="21"/>
      <c r="C119" s="21"/>
      <c r="D119" s="21"/>
      <c r="E119" s="21"/>
      <c r="F119" s="21"/>
      <c r="G119" s="74">
        <f t="shared" si="2"/>
        <v>0</v>
      </c>
      <c r="H119" s="23"/>
      <c r="I119" s="22"/>
      <c r="J119" s="74">
        <f t="shared" si="3"/>
        <v>0</v>
      </c>
    </row>
    <row r="120" spans="1:10">
      <c r="A120" s="21"/>
      <c r="B120" s="21"/>
      <c r="C120" s="21"/>
      <c r="D120" s="21"/>
      <c r="E120" s="21"/>
      <c r="F120" s="21"/>
      <c r="G120" s="74">
        <f t="shared" si="2"/>
        <v>0</v>
      </c>
      <c r="H120" s="23"/>
      <c r="I120" s="22"/>
      <c r="J120" s="74">
        <f t="shared" si="3"/>
        <v>0</v>
      </c>
    </row>
    <row r="121" spans="1:10">
      <c r="A121" s="21"/>
      <c r="B121" s="21"/>
      <c r="C121" s="21"/>
      <c r="D121" s="21"/>
      <c r="E121" s="21"/>
      <c r="F121" s="21"/>
      <c r="G121" s="74">
        <f t="shared" si="2"/>
        <v>0</v>
      </c>
      <c r="H121" s="23"/>
      <c r="I121" s="22"/>
      <c r="J121" s="74">
        <f t="shared" si="3"/>
        <v>0</v>
      </c>
    </row>
    <row r="122" spans="1:10">
      <c r="A122" s="21"/>
      <c r="B122" s="21"/>
      <c r="C122" s="21"/>
      <c r="D122" s="21"/>
      <c r="E122" s="21"/>
      <c r="F122" s="21"/>
      <c r="G122" s="74">
        <f t="shared" si="2"/>
        <v>0</v>
      </c>
      <c r="H122" s="23"/>
      <c r="I122" s="22"/>
      <c r="J122" s="74">
        <f t="shared" si="3"/>
        <v>0</v>
      </c>
    </row>
    <row r="123" spans="1:10">
      <c r="A123" s="21"/>
      <c r="B123" s="21"/>
      <c r="C123" s="21"/>
      <c r="D123" s="21"/>
      <c r="E123" s="21"/>
      <c r="F123" s="21"/>
      <c r="G123" s="74">
        <f t="shared" si="2"/>
        <v>0</v>
      </c>
      <c r="H123" s="23"/>
      <c r="I123" s="22"/>
      <c r="J123" s="74">
        <f t="shared" si="3"/>
        <v>0</v>
      </c>
    </row>
    <row r="124" spans="1:10">
      <c r="A124" s="21"/>
      <c r="B124" s="21"/>
      <c r="C124" s="21"/>
      <c r="D124" s="21"/>
      <c r="E124" s="21"/>
      <c r="F124" s="21"/>
      <c r="G124" s="74">
        <f t="shared" si="2"/>
        <v>0</v>
      </c>
      <c r="H124" s="23"/>
      <c r="I124" s="22"/>
      <c r="J124" s="74">
        <f t="shared" si="3"/>
        <v>0</v>
      </c>
    </row>
    <row r="125" spans="1:10">
      <c r="A125" s="21"/>
      <c r="B125" s="21"/>
      <c r="C125" s="21"/>
      <c r="D125" s="21"/>
      <c r="E125" s="21"/>
      <c r="F125" s="21"/>
      <c r="G125" s="74">
        <f t="shared" si="2"/>
        <v>0</v>
      </c>
      <c r="H125" s="23"/>
      <c r="I125" s="22"/>
      <c r="J125" s="74">
        <f t="shared" si="3"/>
        <v>0</v>
      </c>
    </row>
    <row r="126" spans="1:10">
      <c r="A126" s="21"/>
      <c r="B126" s="21"/>
      <c r="C126" s="21"/>
      <c r="D126" s="21"/>
      <c r="E126" s="21"/>
      <c r="F126" s="21"/>
      <c r="G126" s="74">
        <f t="shared" si="2"/>
        <v>0</v>
      </c>
      <c r="H126" s="23"/>
      <c r="I126" s="22"/>
      <c r="J126" s="74">
        <f t="shared" si="3"/>
        <v>0</v>
      </c>
    </row>
    <row r="127" spans="1:10">
      <c r="A127" s="21"/>
      <c r="B127" s="21"/>
      <c r="C127" s="21"/>
      <c r="D127" s="21"/>
      <c r="E127" s="21"/>
      <c r="F127" s="21"/>
      <c r="G127" s="74">
        <f t="shared" si="2"/>
        <v>0</v>
      </c>
      <c r="H127" s="23"/>
      <c r="I127" s="22"/>
      <c r="J127" s="74">
        <f t="shared" si="3"/>
        <v>0</v>
      </c>
    </row>
    <row r="128" spans="1:10">
      <c r="A128" s="21"/>
      <c r="B128" s="21"/>
      <c r="C128" s="21"/>
      <c r="D128" s="21"/>
      <c r="E128" s="21"/>
      <c r="F128" s="21"/>
      <c r="G128" s="74">
        <f t="shared" si="2"/>
        <v>0</v>
      </c>
      <c r="H128" s="23"/>
      <c r="I128" s="22"/>
      <c r="J128" s="74">
        <f t="shared" si="3"/>
        <v>0</v>
      </c>
    </row>
    <row r="129" spans="1:10">
      <c r="A129" s="21"/>
      <c r="B129" s="21"/>
      <c r="C129" s="21"/>
      <c r="D129" s="21"/>
      <c r="E129" s="21"/>
      <c r="F129" s="21"/>
      <c r="G129" s="74">
        <f t="shared" si="2"/>
        <v>0</v>
      </c>
      <c r="H129" s="23"/>
      <c r="I129" s="22"/>
      <c r="J129" s="74">
        <f t="shared" si="3"/>
        <v>0</v>
      </c>
    </row>
    <row r="130" spans="1:10">
      <c r="A130" s="21"/>
      <c r="B130" s="21"/>
      <c r="C130" s="21"/>
      <c r="D130" s="21"/>
      <c r="E130" s="21"/>
      <c r="F130" s="21"/>
      <c r="G130" s="74">
        <f t="shared" si="2"/>
        <v>0</v>
      </c>
      <c r="H130" s="23"/>
      <c r="I130" s="22"/>
      <c r="J130" s="74">
        <f t="shared" si="3"/>
        <v>0</v>
      </c>
    </row>
    <row r="131" spans="1:10">
      <c r="A131" s="21"/>
      <c r="B131" s="21"/>
      <c r="C131" s="21"/>
      <c r="D131" s="21"/>
      <c r="E131" s="21"/>
      <c r="F131" s="21"/>
      <c r="G131" s="74">
        <f t="shared" si="2"/>
        <v>0</v>
      </c>
      <c r="H131" s="23"/>
      <c r="I131" s="22"/>
      <c r="J131" s="74">
        <f t="shared" si="3"/>
        <v>0</v>
      </c>
    </row>
    <row r="132" spans="1:10">
      <c r="A132" s="21"/>
      <c r="B132" s="21"/>
      <c r="C132" s="21"/>
      <c r="D132" s="21"/>
      <c r="E132" s="21"/>
      <c r="F132" s="21"/>
      <c r="G132" s="74">
        <f t="shared" si="2"/>
        <v>0</v>
      </c>
      <c r="H132" s="23"/>
      <c r="I132" s="22"/>
      <c r="J132" s="74">
        <f t="shared" si="3"/>
        <v>0</v>
      </c>
    </row>
    <row r="133" spans="1:10">
      <c r="A133" s="21"/>
      <c r="B133" s="21"/>
      <c r="C133" s="21"/>
      <c r="D133" s="21"/>
      <c r="E133" s="21"/>
      <c r="F133" s="21"/>
      <c r="G133" s="74">
        <f t="shared" si="2"/>
        <v>0</v>
      </c>
      <c r="H133" s="23"/>
      <c r="I133" s="22"/>
      <c r="J133" s="74">
        <f t="shared" si="3"/>
        <v>0</v>
      </c>
    </row>
    <row r="134" spans="1:10">
      <c r="A134" s="21"/>
      <c r="B134" s="21"/>
      <c r="C134" s="21"/>
      <c r="D134" s="21"/>
      <c r="E134" s="21"/>
      <c r="F134" s="21"/>
      <c r="G134" s="74">
        <f t="shared" si="2"/>
        <v>0</v>
      </c>
      <c r="H134" s="23"/>
      <c r="I134" s="22"/>
      <c r="J134" s="74">
        <f t="shared" si="3"/>
        <v>0</v>
      </c>
    </row>
    <row r="135" spans="1:10">
      <c r="A135" s="21"/>
      <c r="B135" s="21"/>
      <c r="C135" s="21"/>
      <c r="D135" s="21"/>
      <c r="E135" s="21"/>
      <c r="F135" s="21"/>
      <c r="G135" s="74">
        <f t="shared" si="2"/>
        <v>0</v>
      </c>
      <c r="H135" s="23"/>
      <c r="I135" s="22"/>
      <c r="J135" s="74">
        <f t="shared" si="3"/>
        <v>0</v>
      </c>
    </row>
    <row r="136" spans="1:10">
      <c r="A136" s="21"/>
      <c r="B136" s="21"/>
      <c r="C136" s="21"/>
      <c r="D136" s="21"/>
      <c r="E136" s="21"/>
      <c r="F136" s="21"/>
      <c r="G136" s="74">
        <f t="shared" si="2"/>
        <v>0</v>
      </c>
      <c r="H136" s="23"/>
      <c r="I136" s="22"/>
      <c r="J136" s="74">
        <f t="shared" si="3"/>
        <v>0</v>
      </c>
    </row>
    <row r="137" spans="1:10">
      <c r="A137" s="21"/>
      <c r="B137" s="21"/>
      <c r="C137" s="21"/>
      <c r="D137" s="21"/>
      <c r="E137" s="21"/>
      <c r="F137" s="21"/>
      <c r="G137" s="74">
        <f t="shared" si="2"/>
        <v>0</v>
      </c>
      <c r="H137" s="23"/>
      <c r="I137" s="22"/>
      <c r="J137" s="74">
        <f t="shared" si="3"/>
        <v>0</v>
      </c>
    </row>
    <row r="138" spans="1:10">
      <c r="A138" s="21"/>
      <c r="B138" s="21"/>
      <c r="C138" s="21"/>
      <c r="D138" s="21"/>
      <c r="E138" s="21"/>
      <c r="F138" s="21"/>
      <c r="G138" s="74">
        <f t="shared" si="2"/>
        <v>0</v>
      </c>
      <c r="H138" s="23"/>
      <c r="I138" s="22"/>
      <c r="J138" s="74">
        <f t="shared" si="3"/>
        <v>0</v>
      </c>
    </row>
    <row r="139" spans="1:10">
      <c r="A139" s="21"/>
      <c r="B139" s="21"/>
      <c r="C139" s="21"/>
      <c r="D139" s="21"/>
      <c r="E139" s="21"/>
      <c r="F139" s="21"/>
      <c r="G139" s="74">
        <f t="shared" si="2"/>
        <v>0</v>
      </c>
      <c r="H139" s="23"/>
      <c r="I139" s="22"/>
      <c r="J139" s="74">
        <f t="shared" si="3"/>
        <v>0</v>
      </c>
    </row>
    <row r="140" spans="1:10">
      <c r="A140" s="21"/>
      <c r="B140" s="21"/>
      <c r="C140" s="21"/>
      <c r="D140" s="21"/>
      <c r="E140" s="21"/>
      <c r="F140" s="21"/>
      <c r="G140" s="74">
        <f t="shared" si="2"/>
        <v>0</v>
      </c>
      <c r="H140" s="23"/>
      <c r="I140" s="22"/>
      <c r="J140" s="74">
        <f t="shared" si="3"/>
        <v>0</v>
      </c>
    </row>
    <row r="141" spans="1:10">
      <c r="A141" s="21"/>
      <c r="B141" s="21"/>
      <c r="C141" s="21"/>
      <c r="D141" s="21"/>
      <c r="E141" s="21"/>
      <c r="F141" s="21"/>
      <c r="G141" s="74">
        <f t="shared" si="2"/>
        <v>0</v>
      </c>
      <c r="H141" s="23"/>
      <c r="I141" s="22"/>
      <c r="J141" s="74">
        <f t="shared" si="3"/>
        <v>0</v>
      </c>
    </row>
    <row r="142" spans="1:10">
      <c r="A142" s="21"/>
      <c r="B142" s="21"/>
      <c r="C142" s="21"/>
      <c r="D142" s="21"/>
      <c r="E142" s="21"/>
      <c r="F142" s="21"/>
      <c r="G142" s="74">
        <f t="shared" si="2"/>
        <v>0</v>
      </c>
      <c r="H142" s="23"/>
      <c r="I142" s="22"/>
      <c r="J142" s="74">
        <f t="shared" si="3"/>
        <v>0</v>
      </c>
    </row>
    <row r="143" spans="1:10">
      <c r="A143" s="21"/>
      <c r="B143" s="21"/>
      <c r="C143" s="21"/>
      <c r="D143" s="21"/>
      <c r="E143" s="21"/>
      <c r="F143" s="21"/>
      <c r="G143" s="74">
        <f t="shared" si="2"/>
        <v>0</v>
      </c>
      <c r="H143" s="23"/>
      <c r="I143" s="22"/>
      <c r="J143" s="74">
        <f t="shared" si="3"/>
        <v>0</v>
      </c>
    </row>
    <row r="144" spans="1:10">
      <c r="A144" s="21"/>
      <c r="B144" s="21"/>
      <c r="C144" s="21"/>
      <c r="D144" s="21"/>
      <c r="E144" s="21"/>
      <c r="F144" s="21"/>
      <c r="G144" s="74">
        <f t="shared" si="2"/>
        <v>0</v>
      </c>
      <c r="H144" s="23"/>
      <c r="I144" s="22"/>
      <c r="J144" s="74">
        <f t="shared" si="3"/>
        <v>0</v>
      </c>
    </row>
    <row r="145" spans="1:10">
      <c r="A145" s="21"/>
      <c r="B145" s="21"/>
      <c r="C145" s="21"/>
      <c r="D145" s="21"/>
      <c r="E145" s="21"/>
      <c r="F145" s="21"/>
      <c r="G145" s="74">
        <f t="shared" ref="G145:G208" si="4">ROUND(I145+J145+K145,0)</f>
        <v>0</v>
      </c>
      <c r="H145" s="23"/>
      <c r="I145" s="22"/>
      <c r="J145" s="74">
        <f t="shared" ref="J145:J208" si="5">IF(F145="with payment",(I145*H145),0)</f>
        <v>0</v>
      </c>
    </row>
    <row r="146" spans="1:10">
      <c r="A146" s="21"/>
      <c r="B146" s="21"/>
      <c r="C146" s="21"/>
      <c r="D146" s="21"/>
      <c r="E146" s="21"/>
      <c r="F146" s="21"/>
      <c r="G146" s="74">
        <f t="shared" si="4"/>
        <v>0</v>
      </c>
      <c r="H146" s="23"/>
      <c r="I146" s="22"/>
      <c r="J146" s="74">
        <f t="shared" si="5"/>
        <v>0</v>
      </c>
    </row>
    <row r="147" spans="1:10">
      <c r="A147" s="21"/>
      <c r="B147" s="21"/>
      <c r="C147" s="21"/>
      <c r="D147" s="21"/>
      <c r="E147" s="21"/>
      <c r="F147" s="21"/>
      <c r="G147" s="74">
        <f t="shared" si="4"/>
        <v>0</v>
      </c>
      <c r="H147" s="23"/>
      <c r="I147" s="22"/>
      <c r="J147" s="74">
        <f t="shared" si="5"/>
        <v>0</v>
      </c>
    </row>
    <row r="148" spans="1:10">
      <c r="A148" s="21"/>
      <c r="B148" s="21"/>
      <c r="C148" s="21"/>
      <c r="D148" s="21"/>
      <c r="E148" s="21"/>
      <c r="F148" s="21"/>
      <c r="G148" s="74">
        <f t="shared" si="4"/>
        <v>0</v>
      </c>
      <c r="H148" s="23"/>
      <c r="I148" s="22"/>
      <c r="J148" s="74">
        <f t="shared" si="5"/>
        <v>0</v>
      </c>
    </row>
    <row r="149" spans="1:10">
      <c r="A149" s="21"/>
      <c r="B149" s="21"/>
      <c r="C149" s="21"/>
      <c r="D149" s="21"/>
      <c r="E149" s="21"/>
      <c r="F149" s="21"/>
      <c r="G149" s="74">
        <f t="shared" si="4"/>
        <v>0</v>
      </c>
      <c r="H149" s="23"/>
      <c r="I149" s="22"/>
      <c r="J149" s="74">
        <f t="shared" si="5"/>
        <v>0</v>
      </c>
    </row>
    <row r="150" spans="1:10">
      <c r="A150" s="21"/>
      <c r="B150" s="21"/>
      <c r="C150" s="21"/>
      <c r="D150" s="21"/>
      <c r="E150" s="21"/>
      <c r="F150" s="21"/>
      <c r="G150" s="74">
        <f t="shared" si="4"/>
        <v>0</v>
      </c>
      <c r="H150" s="23"/>
      <c r="I150" s="22"/>
      <c r="J150" s="74">
        <f t="shared" si="5"/>
        <v>0</v>
      </c>
    </row>
    <row r="151" spans="1:10">
      <c r="A151" s="21"/>
      <c r="B151" s="21"/>
      <c r="C151" s="21"/>
      <c r="D151" s="21"/>
      <c r="E151" s="21"/>
      <c r="F151" s="21"/>
      <c r="G151" s="74">
        <f t="shared" si="4"/>
        <v>0</v>
      </c>
      <c r="H151" s="23"/>
      <c r="I151" s="22"/>
      <c r="J151" s="74">
        <f t="shared" si="5"/>
        <v>0</v>
      </c>
    </row>
    <row r="152" spans="1:10">
      <c r="A152" s="21"/>
      <c r="B152" s="21"/>
      <c r="C152" s="21"/>
      <c r="D152" s="21"/>
      <c r="E152" s="21"/>
      <c r="F152" s="21"/>
      <c r="G152" s="74">
        <f t="shared" si="4"/>
        <v>0</v>
      </c>
      <c r="H152" s="23"/>
      <c r="I152" s="22"/>
      <c r="J152" s="74">
        <f t="shared" si="5"/>
        <v>0</v>
      </c>
    </row>
    <row r="153" spans="1:10">
      <c r="A153" s="21"/>
      <c r="B153" s="21"/>
      <c r="C153" s="21"/>
      <c r="D153" s="21"/>
      <c r="E153" s="21"/>
      <c r="F153" s="21"/>
      <c r="G153" s="74">
        <f t="shared" si="4"/>
        <v>0</v>
      </c>
      <c r="H153" s="23"/>
      <c r="I153" s="22"/>
      <c r="J153" s="74">
        <f t="shared" si="5"/>
        <v>0</v>
      </c>
    </row>
    <row r="154" spans="1:10">
      <c r="A154" s="21"/>
      <c r="B154" s="21"/>
      <c r="C154" s="21"/>
      <c r="D154" s="21"/>
      <c r="E154" s="21"/>
      <c r="F154" s="21"/>
      <c r="G154" s="74">
        <f t="shared" si="4"/>
        <v>0</v>
      </c>
      <c r="H154" s="23"/>
      <c r="I154" s="22"/>
      <c r="J154" s="74">
        <f t="shared" si="5"/>
        <v>0</v>
      </c>
    </row>
    <row r="155" spans="1:10">
      <c r="A155" s="21"/>
      <c r="B155" s="21"/>
      <c r="C155" s="21"/>
      <c r="D155" s="21"/>
      <c r="E155" s="21"/>
      <c r="F155" s="21"/>
      <c r="G155" s="74">
        <f t="shared" si="4"/>
        <v>0</v>
      </c>
      <c r="H155" s="23"/>
      <c r="I155" s="22"/>
      <c r="J155" s="74">
        <f t="shared" si="5"/>
        <v>0</v>
      </c>
    </row>
    <row r="156" spans="1:10">
      <c r="A156" s="21"/>
      <c r="B156" s="21"/>
      <c r="C156" s="21"/>
      <c r="D156" s="21"/>
      <c r="E156" s="21"/>
      <c r="F156" s="21"/>
      <c r="G156" s="74">
        <f t="shared" si="4"/>
        <v>0</v>
      </c>
      <c r="H156" s="23"/>
      <c r="I156" s="22"/>
      <c r="J156" s="74">
        <f t="shared" si="5"/>
        <v>0</v>
      </c>
    </row>
    <row r="157" spans="1:10">
      <c r="A157" s="21"/>
      <c r="B157" s="21"/>
      <c r="C157" s="21"/>
      <c r="D157" s="21"/>
      <c r="E157" s="21"/>
      <c r="F157" s="21"/>
      <c r="G157" s="74">
        <f t="shared" si="4"/>
        <v>0</v>
      </c>
      <c r="H157" s="23"/>
      <c r="I157" s="22"/>
      <c r="J157" s="74">
        <f t="shared" si="5"/>
        <v>0</v>
      </c>
    </row>
    <row r="158" spans="1:10">
      <c r="A158" s="21"/>
      <c r="B158" s="21"/>
      <c r="C158" s="21"/>
      <c r="D158" s="21"/>
      <c r="E158" s="21"/>
      <c r="F158" s="21"/>
      <c r="G158" s="74">
        <f t="shared" si="4"/>
        <v>0</v>
      </c>
      <c r="H158" s="23"/>
      <c r="I158" s="22"/>
      <c r="J158" s="74">
        <f t="shared" si="5"/>
        <v>0</v>
      </c>
    </row>
    <row r="159" spans="1:10">
      <c r="A159" s="21"/>
      <c r="B159" s="21"/>
      <c r="C159" s="21"/>
      <c r="D159" s="21"/>
      <c r="E159" s="21"/>
      <c r="F159" s="21"/>
      <c r="G159" s="74">
        <f t="shared" si="4"/>
        <v>0</v>
      </c>
      <c r="H159" s="23"/>
      <c r="I159" s="22"/>
      <c r="J159" s="74">
        <f t="shared" si="5"/>
        <v>0</v>
      </c>
    </row>
    <row r="160" spans="1:10">
      <c r="A160" s="21"/>
      <c r="B160" s="21"/>
      <c r="C160" s="21"/>
      <c r="D160" s="21"/>
      <c r="E160" s="21"/>
      <c r="F160" s="21"/>
      <c r="G160" s="74">
        <f t="shared" si="4"/>
        <v>0</v>
      </c>
      <c r="H160" s="23"/>
      <c r="I160" s="22"/>
      <c r="J160" s="74">
        <f t="shared" si="5"/>
        <v>0</v>
      </c>
    </row>
    <row r="161" spans="1:10">
      <c r="A161" s="21"/>
      <c r="B161" s="21"/>
      <c r="C161" s="21"/>
      <c r="D161" s="21"/>
      <c r="E161" s="21"/>
      <c r="F161" s="21"/>
      <c r="G161" s="74">
        <f t="shared" si="4"/>
        <v>0</v>
      </c>
      <c r="H161" s="23"/>
      <c r="I161" s="22"/>
      <c r="J161" s="74">
        <f t="shared" si="5"/>
        <v>0</v>
      </c>
    </row>
    <row r="162" spans="1:10">
      <c r="A162" s="21"/>
      <c r="B162" s="21"/>
      <c r="C162" s="21"/>
      <c r="D162" s="21"/>
      <c r="E162" s="21"/>
      <c r="F162" s="21"/>
      <c r="G162" s="74">
        <f t="shared" si="4"/>
        <v>0</v>
      </c>
      <c r="H162" s="23"/>
      <c r="I162" s="22"/>
      <c r="J162" s="74">
        <f t="shared" si="5"/>
        <v>0</v>
      </c>
    </row>
    <row r="163" spans="1:10">
      <c r="A163" s="21"/>
      <c r="B163" s="21"/>
      <c r="C163" s="21"/>
      <c r="D163" s="21"/>
      <c r="E163" s="21"/>
      <c r="F163" s="21"/>
      <c r="G163" s="74">
        <f t="shared" si="4"/>
        <v>0</v>
      </c>
      <c r="H163" s="23"/>
      <c r="I163" s="22"/>
      <c r="J163" s="74">
        <f t="shared" si="5"/>
        <v>0</v>
      </c>
    </row>
    <row r="164" spans="1:10">
      <c r="A164" s="21"/>
      <c r="B164" s="21"/>
      <c r="C164" s="21"/>
      <c r="D164" s="21"/>
      <c r="E164" s="21"/>
      <c r="F164" s="21"/>
      <c r="G164" s="74">
        <f t="shared" si="4"/>
        <v>0</v>
      </c>
      <c r="H164" s="23"/>
      <c r="I164" s="22"/>
      <c r="J164" s="74">
        <f t="shared" si="5"/>
        <v>0</v>
      </c>
    </row>
    <row r="165" spans="1:10">
      <c r="A165" s="21"/>
      <c r="B165" s="21"/>
      <c r="C165" s="21"/>
      <c r="D165" s="21"/>
      <c r="E165" s="21"/>
      <c r="F165" s="21"/>
      <c r="G165" s="74">
        <f t="shared" si="4"/>
        <v>0</v>
      </c>
      <c r="H165" s="23"/>
      <c r="I165" s="22"/>
      <c r="J165" s="74">
        <f t="shared" si="5"/>
        <v>0</v>
      </c>
    </row>
    <row r="166" spans="1:10">
      <c r="A166" s="21"/>
      <c r="B166" s="21"/>
      <c r="C166" s="21"/>
      <c r="D166" s="21"/>
      <c r="E166" s="21"/>
      <c r="F166" s="21"/>
      <c r="G166" s="74">
        <f t="shared" si="4"/>
        <v>0</v>
      </c>
      <c r="H166" s="23"/>
      <c r="I166" s="22"/>
      <c r="J166" s="74">
        <f t="shared" si="5"/>
        <v>0</v>
      </c>
    </row>
    <row r="167" spans="1:10">
      <c r="A167" s="21"/>
      <c r="B167" s="21"/>
      <c r="C167" s="21"/>
      <c r="D167" s="21"/>
      <c r="E167" s="21"/>
      <c r="F167" s="21"/>
      <c r="G167" s="74">
        <f t="shared" si="4"/>
        <v>0</v>
      </c>
      <c r="H167" s="23"/>
      <c r="I167" s="22"/>
      <c r="J167" s="74">
        <f t="shared" si="5"/>
        <v>0</v>
      </c>
    </row>
    <row r="168" spans="1:10">
      <c r="A168" s="21"/>
      <c r="B168" s="21"/>
      <c r="C168" s="21"/>
      <c r="D168" s="21"/>
      <c r="E168" s="21"/>
      <c r="F168" s="21"/>
      <c r="G168" s="74">
        <f t="shared" si="4"/>
        <v>0</v>
      </c>
      <c r="H168" s="23"/>
      <c r="I168" s="22"/>
      <c r="J168" s="74">
        <f t="shared" si="5"/>
        <v>0</v>
      </c>
    </row>
    <row r="169" spans="1:10">
      <c r="A169" s="21"/>
      <c r="B169" s="21"/>
      <c r="C169" s="21"/>
      <c r="D169" s="21"/>
      <c r="E169" s="21"/>
      <c r="F169" s="21"/>
      <c r="G169" s="74">
        <f t="shared" si="4"/>
        <v>0</v>
      </c>
      <c r="H169" s="23"/>
      <c r="I169" s="22"/>
      <c r="J169" s="74">
        <f t="shared" si="5"/>
        <v>0</v>
      </c>
    </row>
    <row r="170" spans="1:10">
      <c r="A170" s="21"/>
      <c r="B170" s="21"/>
      <c r="C170" s="21"/>
      <c r="D170" s="21"/>
      <c r="E170" s="21"/>
      <c r="F170" s="21"/>
      <c r="G170" s="74">
        <f t="shared" si="4"/>
        <v>0</v>
      </c>
      <c r="H170" s="23"/>
      <c r="I170" s="22"/>
      <c r="J170" s="74">
        <f t="shared" si="5"/>
        <v>0</v>
      </c>
    </row>
    <row r="171" spans="1:10">
      <c r="A171" s="21"/>
      <c r="B171" s="21"/>
      <c r="C171" s="21"/>
      <c r="D171" s="21"/>
      <c r="E171" s="21"/>
      <c r="F171" s="21"/>
      <c r="G171" s="74">
        <f t="shared" si="4"/>
        <v>0</v>
      </c>
      <c r="H171" s="23"/>
      <c r="I171" s="22"/>
      <c r="J171" s="74">
        <f t="shared" si="5"/>
        <v>0</v>
      </c>
    </row>
    <row r="172" spans="1:10">
      <c r="A172" s="21"/>
      <c r="B172" s="21"/>
      <c r="C172" s="21"/>
      <c r="D172" s="21"/>
      <c r="E172" s="21"/>
      <c r="F172" s="21"/>
      <c r="G172" s="74">
        <f t="shared" si="4"/>
        <v>0</v>
      </c>
      <c r="H172" s="23"/>
      <c r="I172" s="22"/>
      <c r="J172" s="74">
        <f t="shared" si="5"/>
        <v>0</v>
      </c>
    </row>
    <row r="173" spans="1:10">
      <c r="A173" s="21"/>
      <c r="B173" s="21"/>
      <c r="C173" s="21"/>
      <c r="D173" s="21"/>
      <c r="E173" s="21"/>
      <c r="F173" s="21"/>
      <c r="G173" s="74">
        <f t="shared" si="4"/>
        <v>0</v>
      </c>
      <c r="H173" s="23"/>
      <c r="I173" s="22"/>
      <c r="J173" s="74">
        <f t="shared" si="5"/>
        <v>0</v>
      </c>
    </row>
    <row r="174" spans="1:10">
      <c r="A174" s="21"/>
      <c r="B174" s="21"/>
      <c r="C174" s="21"/>
      <c r="D174" s="21"/>
      <c r="E174" s="21"/>
      <c r="F174" s="21"/>
      <c r="G174" s="74">
        <f t="shared" si="4"/>
        <v>0</v>
      </c>
      <c r="H174" s="23"/>
      <c r="I174" s="22"/>
      <c r="J174" s="74">
        <f t="shared" si="5"/>
        <v>0</v>
      </c>
    </row>
    <row r="175" spans="1:10">
      <c r="A175" s="21"/>
      <c r="B175" s="21"/>
      <c r="C175" s="21"/>
      <c r="D175" s="21"/>
      <c r="E175" s="21"/>
      <c r="F175" s="21"/>
      <c r="G175" s="74">
        <f t="shared" si="4"/>
        <v>0</v>
      </c>
      <c r="H175" s="23"/>
      <c r="I175" s="22"/>
      <c r="J175" s="74">
        <f t="shared" si="5"/>
        <v>0</v>
      </c>
    </row>
    <row r="176" spans="1:10">
      <c r="A176" s="21"/>
      <c r="B176" s="21"/>
      <c r="C176" s="21"/>
      <c r="D176" s="21"/>
      <c r="E176" s="21"/>
      <c r="F176" s="21"/>
      <c r="G176" s="74">
        <f t="shared" si="4"/>
        <v>0</v>
      </c>
      <c r="H176" s="23"/>
      <c r="I176" s="22"/>
      <c r="J176" s="74">
        <f t="shared" si="5"/>
        <v>0</v>
      </c>
    </row>
    <row r="177" spans="1:10">
      <c r="A177" s="21"/>
      <c r="B177" s="21"/>
      <c r="C177" s="21"/>
      <c r="D177" s="21"/>
      <c r="E177" s="21"/>
      <c r="F177" s="21"/>
      <c r="G177" s="74">
        <f t="shared" si="4"/>
        <v>0</v>
      </c>
      <c r="H177" s="23"/>
      <c r="I177" s="22"/>
      <c r="J177" s="74">
        <f t="shared" si="5"/>
        <v>0</v>
      </c>
    </row>
    <row r="178" spans="1:10">
      <c r="A178" s="21"/>
      <c r="B178" s="21"/>
      <c r="C178" s="21"/>
      <c r="D178" s="21"/>
      <c r="E178" s="21"/>
      <c r="F178" s="21"/>
      <c r="G178" s="74">
        <f t="shared" si="4"/>
        <v>0</v>
      </c>
      <c r="H178" s="23"/>
      <c r="I178" s="22"/>
      <c r="J178" s="74">
        <f t="shared" si="5"/>
        <v>0</v>
      </c>
    </row>
    <row r="179" spans="1:10">
      <c r="A179" s="21"/>
      <c r="B179" s="21"/>
      <c r="C179" s="21"/>
      <c r="D179" s="21"/>
      <c r="E179" s="21"/>
      <c r="F179" s="21"/>
      <c r="G179" s="74">
        <f t="shared" si="4"/>
        <v>0</v>
      </c>
      <c r="H179" s="23"/>
      <c r="I179" s="22"/>
      <c r="J179" s="74">
        <f t="shared" si="5"/>
        <v>0</v>
      </c>
    </row>
    <row r="180" spans="1:10">
      <c r="A180" s="21"/>
      <c r="B180" s="21"/>
      <c r="C180" s="21"/>
      <c r="D180" s="21"/>
      <c r="E180" s="21"/>
      <c r="F180" s="21"/>
      <c r="G180" s="74">
        <f t="shared" si="4"/>
        <v>0</v>
      </c>
      <c r="H180" s="23"/>
      <c r="I180" s="22"/>
      <c r="J180" s="74">
        <f t="shared" si="5"/>
        <v>0</v>
      </c>
    </row>
    <row r="181" spans="1:10">
      <c r="A181" s="21"/>
      <c r="B181" s="21"/>
      <c r="C181" s="21"/>
      <c r="D181" s="21"/>
      <c r="E181" s="21"/>
      <c r="F181" s="21"/>
      <c r="G181" s="74">
        <f t="shared" si="4"/>
        <v>0</v>
      </c>
      <c r="H181" s="23"/>
      <c r="I181" s="22"/>
      <c r="J181" s="74">
        <f t="shared" si="5"/>
        <v>0</v>
      </c>
    </row>
    <row r="182" spans="1:10">
      <c r="A182" s="21"/>
      <c r="B182" s="21"/>
      <c r="C182" s="21"/>
      <c r="D182" s="21"/>
      <c r="E182" s="21"/>
      <c r="F182" s="21"/>
      <c r="G182" s="74">
        <f t="shared" si="4"/>
        <v>0</v>
      </c>
      <c r="H182" s="23"/>
      <c r="I182" s="22"/>
      <c r="J182" s="74">
        <f t="shared" si="5"/>
        <v>0</v>
      </c>
    </row>
    <row r="183" spans="1:10">
      <c r="A183" s="21"/>
      <c r="B183" s="21"/>
      <c r="C183" s="21"/>
      <c r="D183" s="21"/>
      <c r="E183" s="21"/>
      <c r="F183" s="21"/>
      <c r="G183" s="74">
        <f t="shared" si="4"/>
        <v>0</v>
      </c>
      <c r="H183" s="23"/>
      <c r="I183" s="22"/>
      <c r="J183" s="74">
        <f t="shared" si="5"/>
        <v>0</v>
      </c>
    </row>
    <row r="184" spans="1:10">
      <c r="A184" s="21"/>
      <c r="B184" s="21"/>
      <c r="C184" s="21"/>
      <c r="D184" s="21"/>
      <c r="E184" s="21"/>
      <c r="F184" s="21"/>
      <c r="G184" s="74">
        <f t="shared" si="4"/>
        <v>0</v>
      </c>
      <c r="H184" s="23"/>
      <c r="I184" s="22"/>
      <c r="J184" s="74">
        <f t="shared" si="5"/>
        <v>0</v>
      </c>
    </row>
    <row r="185" spans="1:10">
      <c r="A185" s="21"/>
      <c r="B185" s="21"/>
      <c r="C185" s="21"/>
      <c r="D185" s="21"/>
      <c r="E185" s="21"/>
      <c r="F185" s="21"/>
      <c r="G185" s="74">
        <f t="shared" si="4"/>
        <v>0</v>
      </c>
      <c r="H185" s="23"/>
      <c r="I185" s="22"/>
      <c r="J185" s="74">
        <f t="shared" si="5"/>
        <v>0</v>
      </c>
    </row>
    <row r="186" spans="1:10">
      <c r="A186" s="21"/>
      <c r="B186" s="21"/>
      <c r="C186" s="21"/>
      <c r="D186" s="21"/>
      <c r="E186" s="21"/>
      <c r="F186" s="21"/>
      <c r="G186" s="74">
        <f t="shared" si="4"/>
        <v>0</v>
      </c>
      <c r="H186" s="23"/>
      <c r="I186" s="22"/>
      <c r="J186" s="74">
        <f t="shared" si="5"/>
        <v>0</v>
      </c>
    </row>
    <row r="187" spans="1:10">
      <c r="A187" s="21"/>
      <c r="B187" s="21"/>
      <c r="C187" s="21"/>
      <c r="D187" s="21"/>
      <c r="E187" s="21"/>
      <c r="F187" s="21"/>
      <c r="G187" s="74">
        <f t="shared" si="4"/>
        <v>0</v>
      </c>
      <c r="H187" s="23"/>
      <c r="I187" s="22"/>
      <c r="J187" s="74">
        <f t="shared" si="5"/>
        <v>0</v>
      </c>
    </row>
    <row r="188" spans="1:10">
      <c r="A188" s="21"/>
      <c r="B188" s="21"/>
      <c r="C188" s="21"/>
      <c r="D188" s="21"/>
      <c r="E188" s="21"/>
      <c r="F188" s="21"/>
      <c r="G188" s="74">
        <f t="shared" si="4"/>
        <v>0</v>
      </c>
      <c r="H188" s="23"/>
      <c r="I188" s="22"/>
      <c r="J188" s="74">
        <f t="shared" si="5"/>
        <v>0</v>
      </c>
    </row>
    <row r="189" spans="1:10">
      <c r="A189" s="21"/>
      <c r="B189" s="21"/>
      <c r="C189" s="21"/>
      <c r="D189" s="21"/>
      <c r="E189" s="21"/>
      <c r="F189" s="21"/>
      <c r="G189" s="74">
        <f t="shared" si="4"/>
        <v>0</v>
      </c>
      <c r="H189" s="23"/>
      <c r="I189" s="22"/>
      <c r="J189" s="74">
        <f t="shared" si="5"/>
        <v>0</v>
      </c>
    </row>
    <row r="190" spans="1:10">
      <c r="A190" s="21"/>
      <c r="B190" s="21"/>
      <c r="C190" s="21"/>
      <c r="D190" s="21"/>
      <c r="E190" s="21"/>
      <c r="F190" s="21"/>
      <c r="G190" s="74">
        <f t="shared" si="4"/>
        <v>0</v>
      </c>
      <c r="H190" s="23"/>
      <c r="I190" s="22"/>
      <c r="J190" s="74">
        <f t="shared" si="5"/>
        <v>0</v>
      </c>
    </row>
    <row r="191" spans="1:10">
      <c r="A191" s="21"/>
      <c r="B191" s="21"/>
      <c r="C191" s="21"/>
      <c r="D191" s="21"/>
      <c r="E191" s="21"/>
      <c r="F191" s="21"/>
      <c r="G191" s="74">
        <f t="shared" si="4"/>
        <v>0</v>
      </c>
      <c r="H191" s="23"/>
      <c r="I191" s="22"/>
      <c r="J191" s="74">
        <f t="shared" si="5"/>
        <v>0</v>
      </c>
    </row>
    <row r="192" spans="1:10">
      <c r="A192" s="21"/>
      <c r="B192" s="21"/>
      <c r="C192" s="21"/>
      <c r="D192" s="21"/>
      <c r="E192" s="21"/>
      <c r="F192" s="21"/>
      <c r="G192" s="74">
        <f t="shared" si="4"/>
        <v>0</v>
      </c>
      <c r="H192" s="23"/>
      <c r="I192" s="22"/>
      <c r="J192" s="74">
        <f t="shared" si="5"/>
        <v>0</v>
      </c>
    </row>
    <row r="193" spans="1:10">
      <c r="A193" s="21"/>
      <c r="B193" s="21"/>
      <c r="C193" s="21"/>
      <c r="D193" s="21"/>
      <c r="E193" s="21"/>
      <c r="F193" s="21"/>
      <c r="G193" s="74">
        <f t="shared" si="4"/>
        <v>0</v>
      </c>
      <c r="H193" s="23"/>
      <c r="I193" s="22"/>
      <c r="J193" s="74">
        <f t="shared" si="5"/>
        <v>0</v>
      </c>
    </row>
    <row r="194" spans="1:10">
      <c r="A194" s="21"/>
      <c r="B194" s="21"/>
      <c r="C194" s="21"/>
      <c r="D194" s="21"/>
      <c r="E194" s="21"/>
      <c r="F194" s="21"/>
      <c r="G194" s="74">
        <f t="shared" si="4"/>
        <v>0</v>
      </c>
      <c r="H194" s="23"/>
      <c r="I194" s="22"/>
      <c r="J194" s="74">
        <f t="shared" si="5"/>
        <v>0</v>
      </c>
    </row>
    <row r="195" spans="1:10">
      <c r="A195" s="21"/>
      <c r="B195" s="21"/>
      <c r="C195" s="21"/>
      <c r="D195" s="21"/>
      <c r="E195" s="21"/>
      <c r="F195" s="21"/>
      <c r="G195" s="74">
        <f t="shared" si="4"/>
        <v>0</v>
      </c>
      <c r="H195" s="23"/>
      <c r="I195" s="22"/>
      <c r="J195" s="74">
        <f t="shared" si="5"/>
        <v>0</v>
      </c>
    </row>
    <row r="196" spans="1:10">
      <c r="A196" s="21"/>
      <c r="B196" s="21"/>
      <c r="C196" s="21"/>
      <c r="D196" s="21"/>
      <c r="E196" s="21"/>
      <c r="F196" s="21"/>
      <c r="G196" s="74">
        <f t="shared" si="4"/>
        <v>0</v>
      </c>
      <c r="H196" s="23"/>
      <c r="I196" s="22"/>
      <c r="J196" s="74">
        <f t="shared" si="5"/>
        <v>0</v>
      </c>
    </row>
    <row r="197" spans="1:10">
      <c r="A197" s="21"/>
      <c r="B197" s="21"/>
      <c r="C197" s="21"/>
      <c r="D197" s="21"/>
      <c r="E197" s="21"/>
      <c r="F197" s="21"/>
      <c r="G197" s="74">
        <f t="shared" si="4"/>
        <v>0</v>
      </c>
      <c r="H197" s="23"/>
      <c r="I197" s="22"/>
      <c r="J197" s="74">
        <f t="shared" si="5"/>
        <v>0</v>
      </c>
    </row>
    <row r="198" spans="1:10">
      <c r="A198" s="21"/>
      <c r="B198" s="21"/>
      <c r="C198" s="21"/>
      <c r="D198" s="21"/>
      <c r="E198" s="21"/>
      <c r="F198" s="21"/>
      <c r="G198" s="74">
        <f t="shared" si="4"/>
        <v>0</v>
      </c>
      <c r="H198" s="23"/>
      <c r="I198" s="22"/>
      <c r="J198" s="74">
        <f t="shared" si="5"/>
        <v>0</v>
      </c>
    </row>
    <row r="199" spans="1:10">
      <c r="A199" s="21"/>
      <c r="B199" s="21"/>
      <c r="C199" s="21"/>
      <c r="D199" s="21"/>
      <c r="E199" s="21"/>
      <c r="F199" s="21"/>
      <c r="G199" s="74">
        <f t="shared" si="4"/>
        <v>0</v>
      </c>
      <c r="H199" s="23"/>
      <c r="I199" s="22"/>
      <c r="J199" s="74">
        <f t="shared" si="5"/>
        <v>0</v>
      </c>
    </row>
    <row r="200" spans="1:10">
      <c r="A200" s="21"/>
      <c r="B200" s="21"/>
      <c r="C200" s="21"/>
      <c r="D200" s="21"/>
      <c r="E200" s="21"/>
      <c r="F200" s="21"/>
      <c r="G200" s="74">
        <f t="shared" si="4"/>
        <v>0</v>
      </c>
      <c r="H200" s="23"/>
      <c r="I200" s="22"/>
      <c r="J200" s="74">
        <f t="shared" si="5"/>
        <v>0</v>
      </c>
    </row>
    <row r="201" spans="1:10">
      <c r="A201" s="21"/>
      <c r="B201" s="21"/>
      <c r="C201" s="21"/>
      <c r="D201" s="21"/>
      <c r="E201" s="21"/>
      <c r="F201" s="21"/>
      <c r="G201" s="74">
        <f t="shared" si="4"/>
        <v>0</v>
      </c>
      <c r="H201" s="23"/>
      <c r="I201" s="22"/>
      <c r="J201" s="74">
        <f t="shared" si="5"/>
        <v>0</v>
      </c>
    </row>
    <row r="202" spans="1:10">
      <c r="A202" s="21"/>
      <c r="B202" s="21"/>
      <c r="C202" s="21"/>
      <c r="D202" s="21"/>
      <c r="E202" s="21"/>
      <c r="F202" s="21"/>
      <c r="G202" s="74">
        <f t="shared" si="4"/>
        <v>0</v>
      </c>
      <c r="H202" s="23"/>
      <c r="I202" s="22"/>
      <c r="J202" s="74">
        <f t="shared" si="5"/>
        <v>0</v>
      </c>
    </row>
    <row r="203" spans="1:10">
      <c r="A203" s="21"/>
      <c r="B203" s="21"/>
      <c r="C203" s="21"/>
      <c r="D203" s="21"/>
      <c r="E203" s="21"/>
      <c r="F203" s="21"/>
      <c r="G203" s="74">
        <f t="shared" si="4"/>
        <v>0</v>
      </c>
      <c r="H203" s="23"/>
      <c r="I203" s="22"/>
      <c r="J203" s="74">
        <f t="shared" si="5"/>
        <v>0</v>
      </c>
    </row>
    <row r="204" spans="1:10">
      <c r="A204" s="21"/>
      <c r="B204" s="21"/>
      <c r="C204" s="21"/>
      <c r="D204" s="21"/>
      <c r="E204" s="21"/>
      <c r="F204" s="21"/>
      <c r="G204" s="74">
        <f t="shared" si="4"/>
        <v>0</v>
      </c>
      <c r="H204" s="23"/>
      <c r="I204" s="22"/>
      <c r="J204" s="74">
        <f t="shared" si="5"/>
        <v>0</v>
      </c>
    </row>
    <row r="205" spans="1:10">
      <c r="A205" s="21"/>
      <c r="B205" s="21"/>
      <c r="C205" s="21"/>
      <c r="D205" s="21"/>
      <c r="E205" s="21"/>
      <c r="F205" s="21"/>
      <c r="G205" s="74">
        <f t="shared" si="4"/>
        <v>0</v>
      </c>
      <c r="H205" s="23"/>
      <c r="I205" s="22"/>
      <c r="J205" s="74">
        <f t="shared" si="5"/>
        <v>0</v>
      </c>
    </row>
    <row r="206" spans="1:10">
      <c r="A206" s="21"/>
      <c r="B206" s="21"/>
      <c r="C206" s="21"/>
      <c r="D206" s="21"/>
      <c r="E206" s="21"/>
      <c r="F206" s="21"/>
      <c r="G206" s="74">
        <f t="shared" si="4"/>
        <v>0</v>
      </c>
      <c r="H206" s="23"/>
      <c r="I206" s="22"/>
      <c r="J206" s="74">
        <f t="shared" si="5"/>
        <v>0</v>
      </c>
    </row>
    <row r="207" spans="1:10">
      <c r="A207" s="21"/>
      <c r="B207" s="21"/>
      <c r="C207" s="21"/>
      <c r="D207" s="21"/>
      <c r="E207" s="21"/>
      <c r="F207" s="21"/>
      <c r="G207" s="74">
        <f t="shared" si="4"/>
        <v>0</v>
      </c>
      <c r="H207" s="23"/>
      <c r="I207" s="22"/>
      <c r="J207" s="74">
        <f t="shared" si="5"/>
        <v>0</v>
      </c>
    </row>
    <row r="208" spans="1:10">
      <c r="A208" s="21"/>
      <c r="B208" s="21"/>
      <c r="C208" s="21"/>
      <c r="D208" s="21"/>
      <c r="E208" s="21"/>
      <c r="F208" s="21"/>
      <c r="G208" s="74">
        <f t="shared" si="4"/>
        <v>0</v>
      </c>
      <c r="H208" s="23"/>
      <c r="I208" s="22"/>
      <c r="J208" s="74">
        <f t="shared" si="5"/>
        <v>0</v>
      </c>
    </row>
    <row r="209" spans="1:10">
      <c r="A209" s="21"/>
      <c r="B209" s="21"/>
      <c r="C209" s="21"/>
      <c r="D209" s="21"/>
      <c r="E209" s="21"/>
      <c r="F209" s="21"/>
      <c r="G209" s="74">
        <f t="shared" ref="G209:G272" si="6">ROUND(I209+J209+K209,0)</f>
        <v>0</v>
      </c>
      <c r="H209" s="23"/>
      <c r="I209" s="22"/>
      <c r="J209" s="74">
        <f t="shared" ref="J209:J272" si="7">IF(F209="with payment",(I209*H209),0)</f>
        <v>0</v>
      </c>
    </row>
    <row r="210" spans="1:10">
      <c r="A210" s="21"/>
      <c r="B210" s="21"/>
      <c r="C210" s="21"/>
      <c r="D210" s="21"/>
      <c r="E210" s="21"/>
      <c r="F210" s="21"/>
      <c r="G210" s="74">
        <f t="shared" si="6"/>
        <v>0</v>
      </c>
      <c r="H210" s="23"/>
      <c r="I210" s="22"/>
      <c r="J210" s="74">
        <f t="shared" si="7"/>
        <v>0</v>
      </c>
    </row>
    <row r="211" spans="1:10">
      <c r="A211" s="21"/>
      <c r="B211" s="21"/>
      <c r="C211" s="21"/>
      <c r="D211" s="21"/>
      <c r="E211" s="21"/>
      <c r="F211" s="21"/>
      <c r="G211" s="74">
        <f t="shared" si="6"/>
        <v>0</v>
      </c>
      <c r="H211" s="23"/>
      <c r="I211" s="22"/>
      <c r="J211" s="74">
        <f t="shared" si="7"/>
        <v>0</v>
      </c>
    </row>
    <row r="212" spans="1:10">
      <c r="A212" s="21"/>
      <c r="B212" s="21"/>
      <c r="C212" s="21"/>
      <c r="D212" s="21"/>
      <c r="E212" s="21"/>
      <c r="F212" s="21"/>
      <c r="G212" s="74">
        <f t="shared" si="6"/>
        <v>0</v>
      </c>
      <c r="H212" s="23"/>
      <c r="I212" s="22"/>
      <c r="J212" s="74">
        <f t="shared" si="7"/>
        <v>0</v>
      </c>
    </row>
    <row r="213" spans="1:10">
      <c r="A213" s="21"/>
      <c r="B213" s="21"/>
      <c r="C213" s="21"/>
      <c r="D213" s="21"/>
      <c r="E213" s="21"/>
      <c r="F213" s="21"/>
      <c r="G213" s="74">
        <f t="shared" si="6"/>
        <v>0</v>
      </c>
      <c r="H213" s="23"/>
      <c r="I213" s="22"/>
      <c r="J213" s="74">
        <f t="shared" si="7"/>
        <v>0</v>
      </c>
    </row>
    <row r="214" spans="1:10">
      <c r="A214" s="21"/>
      <c r="B214" s="21"/>
      <c r="C214" s="21"/>
      <c r="D214" s="21"/>
      <c r="E214" s="21"/>
      <c r="F214" s="21"/>
      <c r="G214" s="74">
        <f t="shared" si="6"/>
        <v>0</v>
      </c>
      <c r="H214" s="23"/>
      <c r="I214" s="22"/>
      <c r="J214" s="74">
        <f t="shared" si="7"/>
        <v>0</v>
      </c>
    </row>
    <row r="215" spans="1:10">
      <c r="A215" s="21"/>
      <c r="B215" s="21"/>
      <c r="C215" s="21"/>
      <c r="D215" s="21"/>
      <c r="E215" s="21"/>
      <c r="F215" s="21"/>
      <c r="G215" s="74">
        <f t="shared" si="6"/>
        <v>0</v>
      </c>
      <c r="H215" s="23"/>
      <c r="I215" s="22"/>
      <c r="J215" s="74">
        <f t="shared" si="7"/>
        <v>0</v>
      </c>
    </row>
    <row r="216" spans="1:10">
      <c r="A216" s="21"/>
      <c r="B216" s="21"/>
      <c r="C216" s="21"/>
      <c r="D216" s="21"/>
      <c r="E216" s="21"/>
      <c r="F216" s="21"/>
      <c r="G216" s="74">
        <f t="shared" si="6"/>
        <v>0</v>
      </c>
      <c r="H216" s="23"/>
      <c r="I216" s="22"/>
      <c r="J216" s="74">
        <f t="shared" si="7"/>
        <v>0</v>
      </c>
    </row>
    <row r="217" spans="1:10">
      <c r="A217" s="21"/>
      <c r="B217" s="21"/>
      <c r="C217" s="21"/>
      <c r="D217" s="21"/>
      <c r="E217" s="21"/>
      <c r="F217" s="21"/>
      <c r="G217" s="74">
        <f t="shared" si="6"/>
        <v>0</v>
      </c>
      <c r="H217" s="23"/>
      <c r="I217" s="22"/>
      <c r="J217" s="74">
        <f t="shared" si="7"/>
        <v>0</v>
      </c>
    </row>
    <row r="218" spans="1:10">
      <c r="A218" s="21"/>
      <c r="B218" s="21"/>
      <c r="C218" s="21"/>
      <c r="D218" s="21"/>
      <c r="E218" s="21"/>
      <c r="F218" s="21"/>
      <c r="G218" s="74">
        <f t="shared" si="6"/>
        <v>0</v>
      </c>
      <c r="H218" s="23"/>
      <c r="I218" s="22"/>
      <c r="J218" s="74">
        <f t="shared" si="7"/>
        <v>0</v>
      </c>
    </row>
    <row r="219" spans="1:10">
      <c r="A219" s="21"/>
      <c r="B219" s="21"/>
      <c r="C219" s="21"/>
      <c r="D219" s="21"/>
      <c r="E219" s="21"/>
      <c r="F219" s="21"/>
      <c r="G219" s="74">
        <f t="shared" si="6"/>
        <v>0</v>
      </c>
      <c r="H219" s="23"/>
      <c r="I219" s="22"/>
      <c r="J219" s="74">
        <f t="shared" si="7"/>
        <v>0</v>
      </c>
    </row>
    <row r="220" spans="1:10">
      <c r="A220" s="21"/>
      <c r="B220" s="21"/>
      <c r="C220" s="21"/>
      <c r="D220" s="21"/>
      <c r="E220" s="21"/>
      <c r="F220" s="21"/>
      <c r="G220" s="74">
        <f t="shared" si="6"/>
        <v>0</v>
      </c>
      <c r="H220" s="23"/>
      <c r="I220" s="22"/>
      <c r="J220" s="74">
        <f t="shared" si="7"/>
        <v>0</v>
      </c>
    </row>
    <row r="221" spans="1:10">
      <c r="A221" s="21"/>
      <c r="B221" s="21"/>
      <c r="C221" s="21"/>
      <c r="D221" s="21"/>
      <c r="E221" s="21"/>
      <c r="F221" s="21"/>
      <c r="G221" s="74">
        <f t="shared" si="6"/>
        <v>0</v>
      </c>
      <c r="H221" s="23"/>
      <c r="I221" s="22"/>
      <c r="J221" s="74">
        <f t="shared" si="7"/>
        <v>0</v>
      </c>
    </row>
    <row r="222" spans="1:10">
      <c r="A222" s="21"/>
      <c r="B222" s="21"/>
      <c r="C222" s="21"/>
      <c r="D222" s="21"/>
      <c r="E222" s="21"/>
      <c r="F222" s="21"/>
      <c r="G222" s="74">
        <f t="shared" si="6"/>
        <v>0</v>
      </c>
      <c r="H222" s="23"/>
      <c r="I222" s="22"/>
      <c r="J222" s="74">
        <f t="shared" si="7"/>
        <v>0</v>
      </c>
    </row>
    <row r="223" spans="1:10">
      <c r="A223" s="21"/>
      <c r="B223" s="21"/>
      <c r="C223" s="21"/>
      <c r="D223" s="21"/>
      <c r="E223" s="21"/>
      <c r="F223" s="21"/>
      <c r="G223" s="74">
        <f t="shared" si="6"/>
        <v>0</v>
      </c>
      <c r="H223" s="23"/>
      <c r="I223" s="22"/>
      <c r="J223" s="74">
        <f t="shared" si="7"/>
        <v>0</v>
      </c>
    </row>
    <row r="224" spans="1:10">
      <c r="A224" s="21"/>
      <c r="B224" s="21"/>
      <c r="C224" s="21"/>
      <c r="D224" s="21"/>
      <c r="E224" s="21"/>
      <c r="F224" s="21"/>
      <c r="G224" s="74">
        <f t="shared" si="6"/>
        <v>0</v>
      </c>
      <c r="H224" s="23"/>
      <c r="I224" s="22"/>
      <c r="J224" s="74">
        <f t="shared" si="7"/>
        <v>0</v>
      </c>
    </row>
    <row r="225" spans="1:10">
      <c r="A225" s="21"/>
      <c r="B225" s="21"/>
      <c r="C225" s="21"/>
      <c r="D225" s="21"/>
      <c r="E225" s="21"/>
      <c r="F225" s="21"/>
      <c r="G225" s="74">
        <f t="shared" si="6"/>
        <v>0</v>
      </c>
      <c r="H225" s="23"/>
      <c r="I225" s="22"/>
      <c r="J225" s="74">
        <f t="shared" si="7"/>
        <v>0</v>
      </c>
    </row>
    <row r="226" spans="1:10">
      <c r="A226" s="21"/>
      <c r="B226" s="21"/>
      <c r="C226" s="21"/>
      <c r="D226" s="21"/>
      <c r="E226" s="21"/>
      <c r="F226" s="21"/>
      <c r="G226" s="74">
        <f t="shared" si="6"/>
        <v>0</v>
      </c>
      <c r="H226" s="23"/>
      <c r="I226" s="22"/>
      <c r="J226" s="74">
        <f t="shared" si="7"/>
        <v>0</v>
      </c>
    </row>
    <row r="227" spans="1:10">
      <c r="A227" s="21"/>
      <c r="B227" s="21"/>
      <c r="C227" s="21"/>
      <c r="D227" s="21"/>
      <c r="E227" s="21"/>
      <c r="F227" s="21"/>
      <c r="G227" s="74">
        <f t="shared" si="6"/>
        <v>0</v>
      </c>
      <c r="H227" s="23"/>
      <c r="I227" s="22"/>
      <c r="J227" s="74">
        <f t="shared" si="7"/>
        <v>0</v>
      </c>
    </row>
    <row r="228" spans="1:10">
      <c r="A228" s="21"/>
      <c r="B228" s="21"/>
      <c r="C228" s="21"/>
      <c r="D228" s="21"/>
      <c r="E228" s="21"/>
      <c r="F228" s="21"/>
      <c r="G228" s="74">
        <f t="shared" si="6"/>
        <v>0</v>
      </c>
      <c r="H228" s="23"/>
      <c r="I228" s="22"/>
      <c r="J228" s="74">
        <f t="shared" si="7"/>
        <v>0</v>
      </c>
    </row>
    <row r="229" spans="1:10">
      <c r="A229" s="21"/>
      <c r="B229" s="21"/>
      <c r="C229" s="21"/>
      <c r="D229" s="21"/>
      <c r="E229" s="21"/>
      <c r="F229" s="21"/>
      <c r="G229" s="74">
        <f t="shared" si="6"/>
        <v>0</v>
      </c>
      <c r="H229" s="23"/>
      <c r="I229" s="22"/>
      <c r="J229" s="74">
        <f t="shared" si="7"/>
        <v>0</v>
      </c>
    </row>
    <row r="230" spans="1:10">
      <c r="A230" s="21"/>
      <c r="B230" s="21"/>
      <c r="C230" s="21"/>
      <c r="D230" s="21"/>
      <c r="E230" s="21"/>
      <c r="F230" s="21"/>
      <c r="G230" s="74">
        <f t="shared" si="6"/>
        <v>0</v>
      </c>
      <c r="H230" s="23"/>
      <c r="I230" s="22"/>
      <c r="J230" s="74">
        <f t="shared" si="7"/>
        <v>0</v>
      </c>
    </row>
    <row r="231" spans="1:10">
      <c r="A231" s="21"/>
      <c r="B231" s="21"/>
      <c r="C231" s="21"/>
      <c r="D231" s="21"/>
      <c r="E231" s="21"/>
      <c r="F231" s="21"/>
      <c r="G231" s="74">
        <f t="shared" si="6"/>
        <v>0</v>
      </c>
      <c r="H231" s="23"/>
      <c r="I231" s="22"/>
      <c r="J231" s="74">
        <f t="shared" si="7"/>
        <v>0</v>
      </c>
    </row>
    <row r="232" spans="1:10">
      <c r="A232" s="21"/>
      <c r="B232" s="21"/>
      <c r="C232" s="21"/>
      <c r="D232" s="21"/>
      <c r="E232" s="21"/>
      <c r="F232" s="21"/>
      <c r="G232" s="74">
        <f t="shared" si="6"/>
        <v>0</v>
      </c>
      <c r="H232" s="23"/>
      <c r="I232" s="22"/>
      <c r="J232" s="74">
        <f t="shared" si="7"/>
        <v>0</v>
      </c>
    </row>
    <row r="233" spans="1:10">
      <c r="A233" s="21"/>
      <c r="B233" s="21"/>
      <c r="C233" s="21"/>
      <c r="D233" s="21"/>
      <c r="E233" s="21"/>
      <c r="F233" s="21"/>
      <c r="G233" s="74">
        <f t="shared" si="6"/>
        <v>0</v>
      </c>
      <c r="H233" s="23"/>
      <c r="I233" s="22"/>
      <c r="J233" s="74">
        <f t="shared" si="7"/>
        <v>0</v>
      </c>
    </row>
    <row r="234" spans="1:10">
      <c r="A234" s="21"/>
      <c r="B234" s="21"/>
      <c r="C234" s="21"/>
      <c r="D234" s="21"/>
      <c r="E234" s="21"/>
      <c r="F234" s="21"/>
      <c r="G234" s="74">
        <f t="shared" si="6"/>
        <v>0</v>
      </c>
      <c r="H234" s="23"/>
      <c r="I234" s="22"/>
      <c r="J234" s="74">
        <f t="shared" si="7"/>
        <v>0</v>
      </c>
    </row>
    <row r="235" spans="1:10">
      <c r="A235" s="21"/>
      <c r="B235" s="21"/>
      <c r="C235" s="21"/>
      <c r="D235" s="21"/>
      <c r="E235" s="21"/>
      <c r="F235" s="21"/>
      <c r="G235" s="74">
        <f t="shared" si="6"/>
        <v>0</v>
      </c>
      <c r="H235" s="23"/>
      <c r="I235" s="22"/>
      <c r="J235" s="74">
        <f t="shared" si="7"/>
        <v>0</v>
      </c>
    </row>
    <row r="236" spans="1:10">
      <c r="A236" s="21"/>
      <c r="B236" s="21"/>
      <c r="C236" s="21"/>
      <c r="D236" s="21"/>
      <c r="E236" s="21"/>
      <c r="F236" s="21"/>
      <c r="G236" s="74">
        <f t="shared" si="6"/>
        <v>0</v>
      </c>
      <c r="H236" s="23"/>
      <c r="I236" s="22"/>
      <c r="J236" s="74">
        <f t="shared" si="7"/>
        <v>0</v>
      </c>
    </row>
    <row r="237" spans="1:10">
      <c r="A237" s="21"/>
      <c r="B237" s="21"/>
      <c r="C237" s="21"/>
      <c r="D237" s="21"/>
      <c r="E237" s="21"/>
      <c r="F237" s="21"/>
      <c r="G237" s="74">
        <f t="shared" si="6"/>
        <v>0</v>
      </c>
      <c r="H237" s="23"/>
      <c r="I237" s="22"/>
      <c r="J237" s="74">
        <f t="shared" si="7"/>
        <v>0</v>
      </c>
    </row>
    <row r="238" spans="1:10">
      <c r="A238" s="21"/>
      <c r="B238" s="21"/>
      <c r="C238" s="21"/>
      <c r="D238" s="21"/>
      <c r="E238" s="21"/>
      <c r="F238" s="21"/>
      <c r="G238" s="74">
        <f t="shared" si="6"/>
        <v>0</v>
      </c>
      <c r="H238" s="23"/>
      <c r="I238" s="22"/>
      <c r="J238" s="74">
        <f t="shared" si="7"/>
        <v>0</v>
      </c>
    </row>
    <row r="239" spans="1:10">
      <c r="A239" s="21"/>
      <c r="B239" s="21"/>
      <c r="C239" s="21"/>
      <c r="D239" s="21"/>
      <c r="E239" s="21"/>
      <c r="F239" s="21"/>
      <c r="G239" s="74">
        <f t="shared" si="6"/>
        <v>0</v>
      </c>
      <c r="H239" s="23"/>
      <c r="I239" s="22"/>
      <c r="J239" s="74">
        <f t="shared" si="7"/>
        <v>0</v>
      </c>
    </row>
    <row r="240" spans="1:10">
      <c r="A240" s="21"/>
      <c r="B240" s="21"/>
      <c r="C240" s="21"/>
      <c r="D240" s="21"/>
      <c r="E240" s="21"/>
      <c r="F240" s="21"/>
      <c r="G240" s="74">
        <f t="shared" si="6"/>
        <v>0</v>
      </c>
      <c r="H240" s="23"/>
      <c r="I240" s="22"/>
      <c r="J240" s="74">
        <f t="shared" si="7"/>
        <v>0</v>
      </c>
    </row>
    <row r="241" spans="1:10">
      <c r="A241" s="21"/>
      <c r="B241" s="21"/>
      <c r="C241" s="21"/>
      <c r="D241" s="21"/>
      <c r="E241" s="21"/>
      <c r="F241" s="21"/>
      <c r="G241" s="74">
        <f t="shared" si="6"/>
        <v>0</v>
      </c>
      <c r="H241" s="23"/>
      <c r="I241" s="22"/>
      <c r="J241" s="74">
        <f t="shared" si="7"/>
        <v>0</v>
      </c>
    </row>
    <row r="242" spans="1:10">
      <c r="A242" s="21"/>
      <c r="B242" s="21"/>
      <c r="C242" s="21"/>
      <c r="D242" s="21"/>
      <c r="E242" s="21"/>
      <c r="F242" s="21"/>
      <c r="G242" s="74">
        <f t="shared" si="6"/>
        <v>0</v>
      </c>
      <c r="H242" s="23"/>
      <c r="I242" s="22"/>
      <c r="J242" s="74">
        <f t="shared" si="7"/>
        <v>0</v>
      </c>
    </row>
    <row r="243" spans="1:10">
      <c r="A243" s="21"/>
      <c r="B243" s="21"/>
      <c r="C243" s="21"/>
      <c r="D243" s="21"/>
      <c r="E243" s="21"/>
      <c r="F243" s="21"/>
      <c r="G243" s="74">
        <f t="shared" si="6"/>
        <v>0</v>
      </c>
      <c r="H243" s="23"/>
      <c r="I243" s="22"/>
      <c r="J243" s="74">
        <f t="shared" si="7"/>
        <v>0</v>
      </c>
    </row>
    <row r="244" spans="1:10">
      <c r="A244" s="21"/>
      <c r="B244" s="21"/>
      <c r="C244" s="21"/>
      <c r="D244" s="21"/>
      <c r="E244" s="21"/>
      <c r="F244" s="21"/>
      <c r="G244" s="74">
        <f t="shared" si="6"/>
        <v>0</v>
      </c>
      <c r="H244" s="23"/>
      <c r="I244" s="22"/>
      <c r="J244" s="74">
        <f t="shared" si="7"/>
        <v>0</v>
      </c>
    </row>
    <row r="245" spans="1:10">
      <c r="A245" s="21"/>
      <c r="B245" s="21"/>
      <c r="C245" s="21"/>
      <c r="D245" s="21"/>
      <c r="E245" s="21"/>
      <c r="F245" s="21"/>
      <c r="G245" s="74">
        <f t="shared" si="6"/>
        <v>0</v>
      </c>
      <c r="H245" s="23"/>
      <c r="I245" s="22"/>
      <c r="J245" s="74">
        <f t="shared" si="7"/>
        <v>0</v>
      </c>
    </row>
    <row r="246" spans="1:10">
      <c r="A246" s="21"/>
      <c r="B246" s="21"/>
      <c r="C246" s="21"/>
      <c r="D246" s="21"/>
      <c r="E246" s="21"/>
      <c r="F246" s="21"/>
      <c r="G246" s="74">
        <f t="shared" si="6"/>
        <v>0</v>
      </c>
      <c r="H246" s="23"/>
      <c r="I246" s="22"/>
      <c r="J246" s="74">
        <f t="shared" si="7"/>
        <v>0</v>
      </c>
    </row>
    <row r="247" spans="1:10">
      <c r="A247" s="21"/>
      <c r="B247" s="21"/>
      <c r="C247" s="21"/>
      <c r="D247" s="21"/>
      <c r="E247" s="21"/>
      <c r="F247" s="21"/>
      <c r="G247" s="74">
        <f t="shared" si="6"/>
        <v>0</v>
      </c>
      <c r="H247" s="23"/>
      <c r="I247" s="22"/>
      <c r="J247" s="74">
        <f t="shared" si="7"/>
        <v>0</v>
      </c>
    </row>
    <row r="248" spans="1:10">
      <c r="A248" s="21"/>
      <c r="B248" s="21"/>
      <c r="C248" s="21"/>
      <c r="D248" s="21"/>
      <c r="E248" s="21"/>
      <c r="F248" s="21"/>
      <c r="G248" s="74">
        <f t="shared" si="6"/>
        <v>0</v>
      </c>
      <c r="H248" s="23"/>
      <c r="I248" s="22"/>
      <c r="J248" s="74">
        <f t="shared" si="7"/>
        <v>0</v>
      </c>
    </row>
    <row r="249" spans="1:10">
      <c r="A249" s="21"/>
      <c r="B249" s="21"/>
      <c r="C249" s="21"/>
      <c r="D249" s="21"/>
      <c r="E249" s="21"/>
      <c r="F249" s="21"/>
      <c r="G249" s="74">
        <f t="shared" si="6"/>
        <v>0</v>
      </c>
      <c r="H249" s="23"/>
      <c r="I249" s="22"/>
      <c r="J249" s="74">
        <f t="shared" si="7"/>
        <v>0</v>
      </c>
    </row>
    <row r="250" spans="1:10">
      <c r="A250" s="21"/>
      <c r="B250" s="21"/>
      <c r="C250" s="21"/>
      <c r="D250" s="21"/>
      <c r="E250" s="21"/>
      <c r="F250" s="21"/>
      <c r="G250" s="74">
        <f t="shared" si="6"/>
        <v>0</v>
      </c>
      <c r="H250" s="23"/>
      <c r="I250" s="22"/>
      <c r="J250" s="74">
        <f t="shared" si="7"/>
        <v>0</v>
      </c>
    </row>
    <row r="251" spans="1:10">
      <c r="A251" s="21"/>
      <c r="B251" s="21"/>
      <c r="C251" s="21"/>
      <c r="D251" s="21"/>
      <c r="E251" s="21"/>
      <c r="F251" s="21"/>
      <c r="G251" s="74">
        <f t="shared" si="6"/>
        <v>0</v>
      </c>
      <c r="H251" s="23"/>
      <c r="I251" s="22"/>
      <c r="J251" s="74">
        <f t="shared" si="7"/>
        <v>0</v>
      </c>
    </row>
    <row r="252" spans="1:10">
      <c r="A252" s="21"/>
      <c r="B252" s="21"/>
      <c r="C252" s="21"/>
      <c r="D252" s="21"/>
      <c r="E252" s="21"/>
      <c r="F252" s="21"/>
      <c r="G252" s="74">
        <f t="shared" si="6"/>
        <v>0</v>
      </c>
      <c r="H252" s="23"/>
      <c r="I252" s="22"/>
      <c r="J252" s="74">
        <f t="shared" si="7"/>
        <v>0</v>
      </c>
    </row>
    <row r="253" spans="1:10">
      <c r="A253" s="21"/>
      <c r="B253" s="21"/>
      <c r="C253" s="21"/>
      <c r="D253" s="21"/>
      <c r="E253" s="21"/>
      <c r="F253" s="21"/>
      <c r="G253" s="74">
        <f t="shared" si="6"/>
        <v>0</v>
      </c>
      <c r="H253" s="23"/>
      <c r="I253" s="22"/>
      <c r="J253" s="74">
        <f t="shared" si="7"/>
        <v>0</v>
      </c>
    </row>
    <row r="254" spans="1:10">
      <c r="A254" s="21"/>
      <c r="B254" s="21"/>
      <c r="C254" s="21"/>
      <c r="D254" s="21"/>
      <c r="E254" s="21"/>
      <c r="F254" s="21"/>
      <c r="G254" s="74">
        <f t="shared" si="6"/>
        <v>0</v>
      </c>
      <c r="H254" s="23"/>
      <c r="I254" s="22"/>
      <c r="J254" s="74">
        <f t="shared" si="7"/>
        <v>0</v>
      </c>
    </row>
    <row r="255" spans="1:10">
      <c r="A255" s="21"/>
      <c r="B255" s="21"/>
      <c r="C255" s="21"/>
      <c r="D255" s="21"/>
      <c r="E255" s="21"/>
      <c r="F255" s="21"/>
      <c r="G255" s="74">
        <f t="shared" si="6"/>
        <v>0</v>
      </c>
      <c r="H255" s="23"/>
      <c r="I255" s="22"/>
      <c r="J255" s="74">
        <f t="shared" si="7"/>
        <v>0</v>
      </c>
    </row>
    <row r="256" spans="1:10">
      <c r="A256" s="21"/>
      <c r="B256" s="21"/>
      <c r="C256" s="21"/>
      <c r="D256" s="21"/>
      <c r="E256" s="21"/>
      <c r="F256" s="21"/>
      <c r="G256" s="74">
        <f t="shared" si="6"/>
        <v>0</v>
      </c>
      <c r="H256" s="23"/>
      <c r="I256" s="22"/>
      <c r="J256" s="74">
        <f t="shared" si="7"/>
        <v>0</v>
      </c>
    </row>
    <row r="257" spans="1:10">
      <c r="A257" s="21"/>
      <c r="B257" s="21"/>
      <c r="C257" s="21"/>
      <c r="D257" s="21"/>
      <c r="E257" s="21"/>
      <c r="F257" s="21"/>
      <c r="G257" s="74">
        <f t="shared" si="6"/>
        <v>0</v>
      </c>
      <c r="H257" s="23"/>
      <c r="I257" s="22"/>
      <c r="J257" s="74">
        <f t="shared" si="7"/>
        <v>0</v>
      </c>
    </row>
    <row r="258" spans="1:10">
      <c r="A258" s="21"/>
      <c r="B258" s="21"/>
      <c r="C258" s="21"/>
      <c r="D258" s="21"/>
      <c r="E258" s="21"/>
      <c r="F258" s="21"/>
      <c r="G258" s="74">
        <f t="shared" si="6"/>
        <v>0</v>
      </c>
      <c r="H258" s="23"/>
      <c r="I258" s="22"/>
      <c r="J258" s="74">
        <f t="shared" si="7"/>
        <v>0</v>
      </c>
    </row>
    <row r="259" spans="1:10">
      <c r="A259" s="21"/>
      <c r="B259" s="21"/>
      <c r="C259" s="21"/>
      <c r="D259" s="21"/>
      <c r="E259" s="21"/>
      <c r="F259" s="21"/>
      <c r="G259" s="74">
        <f t="shared" si="6"/>
        <v>0</v>
      </c>
      <c r="H259" s="23"/>
      <c r="I259" s="22"/>
      <c r="J259" s="74">
        <f t="shared" si="7"/>
        <v>0</v>
      </c>
    </row>
    <row r="260" spans="1:10">
      <c r="A260" s="21"/>
      <c r="B260" s="21"/>
      <c r="C260" s="21"/>
      <c r="D260" s="21"/>
      <c r="E260" s="21"/>
      <c r="F260" s="21"/>
      <c r="G260" s="74">
        <f t="shared" si="6"/>
        <v>0</v>
      </c>
      <c r="H260" s="23"/>
      <c r="I260" s="22"/>
      <c r="J260" s="74">
        <f t="shared" si="7"/>
        <v>0</v>
      </c>
    </row>
    <row r="261" spans="1:10">
      <c r="A261" s="21"/>
      <c r="B261" s="21"/>
      <c r="C261" s="21"/>
      <c r="D261" s="21"/>
      <c r="E261" s="21"/>
      <c r="F261" s="21"/>
      <c r="G261" s="74">
        <f t="shared" si="6"/>
        <v>0</v>
      </c>
      <c r="H261" s="23"/>
      <c r="I261" s="22"/>
      <c r="J261" s="74">
        <f t="shared" si="7"/>
        <v>0</v>
      </c>
    </row>
    <row r="262" spans="1:10">
      <c r="A262" s="21"/>
      <c r="B262" s="21"/>
      <c r="C262" s="21"/>
      <c r="D262" s="21"/>
      <c r="E262" s="21"/>
      <c r="F262" s="21"/>
      <c r="G262" s="74">
        <f t="shared" si="6"/>
        <v>0</v>
      </c>
      <c r="H262" s="23"/>
      <c r="I262" s="22"/>
      <c r="J262" s="74">
        <f t="shared" si="7"/>
        <v>0</v>
      </c>
    </row>
    <row r="263" spans="1:10">
      <c r="A263" s="21"/>
      <c r="B263" s="21"/>
      <c r="C263" s="21"/>
      <c r="D263" s="21"/>
      <c r="E263" s="21"/>
      <c r="F263" s="21"/>
      <c r="G263" s="74">
        <f t="shared" si="6"/>
        <v>0</v>
      </c>
      <c r="H263" s="23"/>
      <c r="I263" s="22"/>
      <c r="J263" s="74">
        <f t="shared" si="7"/>
        <v>0</v>
      </c>
    </row>
    <row r="264" spans="1:10">
      <c r="A264" s="21"/>
      <c r="B264" s="21"/>
      <c r="C264" s="21"/>
      <c r="D264" s="21"/>
      <c r="E264" s="21"/>
      <c r="F264" s="21"/>
      <c r="G264" s="74">
        <f t="shared" si="6"/>
        <v>0</v>
      </c>
      <c r="H264" s="23"/>
      <c r="I264" s="22"/>
      <c r="J264" s="74">
        <f t="shared" si="7"/>
        <v>0</v>
      </c>
    </row>
    <row r="265" spans="1:10">
      <c r="A265" s="21"/>
      <c r="B265" s="21"/>
      <c r="C265" s="21"/>
      <c r="D265" s="21"/>
      <c r="E265" s="21"/>
      <c r="F265" s="21"/>
      <c r="G265" s="74">
        <f t="shared" si="6"/>
        <v>0</v>
      </c>
      <c r="H265" s="23"/>
      <c r="I265" s="22"/>
      <c r="J265" s="74">
        <f t="shared" si="7"/>
        <v>0</v>
      </c>
    </row>
    <row r="266" spans="1:10">
      <c r="A266" s="21"/>
      <c r="B266" s="21"/>
      <c r="C266" s="21"/>
      <c r="D266" s="21"/>
      <c r="E266" s="21"/>
      <c r="F266" s="21"/>
      <c r="G266" s="74">
        <f t="shared" si="6"/>
        <v>0</v>
      </c>
      <c r="H266" s="23"/>
      <c r="I266" s="22"/>
      <c r="J266" s="74">
        <f t="shared" si="7"/>
        <v>0</v>
      </c>
    </row>
    <row r="267" spans="1:10">
      <c r="A267" s="21"/>
      <c r="B267" s="21"/>
      <c r="C267" s="21"/>
      <c r="D267" s="21"/>
      <c r="E267" s="21"/>
      <c r="F267" s="21"/>
      <c r="G267" s="74">
        <f t="shared" si="6"/>
        <v>0</v>
      </c>
      <c r="H267" s="23"/>
      <c r="I267" s="22"/>
      <c r="J267" s="74">
        <f t="shared" si="7"/>
        <v>0</v>
      </c>
    </row>
    <row r="268" spans="1:10">
      <c r="A268" s="21"/>
      <c r="B268" s="21"/>
      <c r="C268" s="21"/>
      <c r="D268" s="21"/>
      <c r="E268" s="21"/>
      <c r="F268" s="21"/>
      <c r="G268" s="74">
        <f t="shared" si="6"/>
        <v>0</v>
      </c>
      <c r="H268" s="23"/>
      <c r="I268" s="22"/>
      <c r="J268" s="74">
        <f t="shared" si="7"/>
        <v>0</v>
      </c>
    </row>
    <row r="269" spans="1:10">
      <c r="A269" s="21"/>
      <c r="B269" s="21"/>
      <c r="C269" s="21"/>
      <c r="D269" s="21"/>
      <c r="E269" s="21"/>
      <c r="F269" s="21"/>
      <c r="G269" s="74">
        <f t="shared" si="6"/>
        <v>0</v>
      </c>
      <c r="H269" s="23"/>
      <c r="I269" s="22"/>
      <c r="J269" s="74">
        <f t="shared" si="7"/>
        <v>0</v>
      </c>
    </row>
    <row r="270" spans="1:10">
      <c r="A270" s="21"/>
      <c r="B270" s="21"/>
      <c r="C270" s="21"/>
      <c r="D270" s="21"/>
      <c r="E270" s="21"/>
      <c r="F270" s="21"/>
      <c r="G270" s="74">
        <f t="shared" si="6"/>
        <v>0</v>
      </c>
      <c r="H270" s="23"/>
      <c r="I270" s="22"/>
      <c r="J270" s="74">
        <f t="shared" si="7"/>
        <v>0</v>
      </c>
    </row>
    <row r="271" spans="1:10">
      <c r="A271" s="21"/>
      <c r="B271" s="21"/>
      <c r="C271" s="21"/>
      <c r="D271" s="21"/>
      <c r="E271" s="21"/>
      <c r="F271" s="21"/>
      <c r="G271" s="74">
        <f t="shared" si="6"/>
        <v>0</v>
      </c>
      <c r="H271" s="23"/>
      <c r="I271" s="22"/>
      <c r="J271" s="74">
        <f t="shared" si="7"/>
        <v>0</v>
      </c>
    </row>
    <row r="272" spans="1:10">
      <c r="A272" s="21"/>
      <c r="B272" s="21"/>
      <c r="C272" s="21"/>
      <c r="D272" s="21"/>
      <c r="E272" s="21"/>
      <c r="F272" s="21"/>
      <c r="G272" s="74">
        <f t="shared" si="6"/>
        <v>0</v>
      </c>
      <c r="H272" s="23"/>
      <c r="I272" s="22"/>
      <c r="J272" s="74">
        <f t="shared" si="7"/>
        <v>0</v>
      </c>
    </row>
    <row r="273" spans="1:10">
      <c r="A273" s="21"/>
      <c r="B273" s="21"/>
      <c r="C273" s="21"/>
      <c r="D273" s="21"/>
      <c r="E273" s="21"/>
      <c r="F273" s="21"/>
      <c r="G273" s="74">
        <f t="shared" ref="G273:G336" si="8">ROUND(I273+J273+K273,0)</f>
        <v>0</v>
      </c>
      <c r="H273" s="23"/>
      <c r="I273" s="22"/>
      <c r="J273" s="74">
        <f t="shared" ref="J273:J336" si="9">IF(F273="with payment",(I273*H273),0)</f>
        <v>0</v>
      </c>
    </row>
    <row r="274" spans="1:10">
      <c r="A274" s="21"/>
      <c r="B274" s="21"/>
      <c r="C274" s="21"/>
      <c r="D274" s="21"/>
      <c r="E274" s="21"/>
      <c r="F274" s="21"/>
      <c r="G274" s="74">
        <f t="shared" si="8"/>
        <v>0</v>
      </c>
      <c r="H274" s="23"/>
      <c r="I274" s="22"/>
      <c r="J274" s="74">
        <f t="shared" si="9"/>
        <v>0</v>
      </c>
    </row>
    <row r="275" spans="1:10">
      <c r="A275" s="21"/>
      <c r="B275" s="21"/>
      <c r="C275" s="21"/>
      <c r="D275" s="21"/>
      <c r="E275" s="21"/>
      <c r="F275" s="21"/>
      <c r="G275" s="74">
        <f t="shared" si="8"/>
        <v>0</v>
      </c>
      <c r="H275" s="23"/>
      <c r="I275" s="22"/>
      <c r="J275" s="74">
        <f t="shared" si="9"/>
        <v>0</v>
      </c>
    </row>
    <row r="276" spans="1:10">
      <c r="A276" s="21"/>
      <c r="B276" s="21"/>
      <c r="C276" s="21"/>
      <c r="D276" s="21"/>
      <c r="E276" s="21"/>
      <c r="F276" s="21"/>
      <c r="G276" s="74">
        <f t="shared" si="8"/>
        <v>0</v>
      </c>
      <c r="H276" s="23"/>
      <c r="I276" s="22"/>
      <c r="J276" s="74">
        <f t="shared" si="9"/>
        <v>0</v>
      </c>
    </row>
    <row r="277" spans="1:10">
      <c r="A277" s="21"/>
      <c r="B277" s="21"/>
      <c r="C277" s="21"/>
      <c r="D277" s="21"/>
      <c r="E277" s="21"/>
      <c r="F277" s="21"/>
      <c r="G277" s="74">
        <f t="shared" si="8"/>
        <v>0</v>
      </c>
      <c r="H277" s="23"/>
      <c r="I277" s="22"/>
      <c r="J277" s="74">
        <f t="shared" si="9"/>
        <v>0</v>
      </c>
    </row>
    <row r="278" spans="1:10">
      <c r="A278" s="21"/>
      <c r="B278" s="21"/>
      <c r="C278" s="21"/>
      <c r="D278" s="21"/>
      <c r="E278" s="21"/>
      <c r="F278" s="21"/>
      <c r="G278" s="74">
        <f t="shared" si="8"/>
        <v>0</v>
      </c>
      <c r="H278" s="23"/>
      <c r="I278" s="22"/>
      <c r="J278" s="74">
        <f t="shared" si="9"/>
        <v>0</v>
      </c>
    </row>
    <row r="279" spans="1:10">
      <c r="A279" s="21"/>
      <c r="B279" s="21"/>
      <c r="C279" s="21"/>
      <c r="D279" s="21"/>
      <c r="E279" s="21"/>
      <c r="F279" s="21"/>
      <c r="G279" s="74">
        <f t="shared" si="8"/>
        <v>0</v>
      </c>
      <c r="H279" s="23"/>
      <c r="I279" s="22"/>
      <c r="J279" s="74">
        <f t="shared" si="9"/>
        <v>0</v>
      </c>
    </row>
    <row r="280" spans="1:10">
      <c r="A280" s="21"/>
      <c r="B280" s="21"/>
      <c r="C280" s="21"/>
      <c r="D280" s="21"/>
      <c r="E280" s="21"/>
      <c r="F280" s="21"/>
      <c r="G280" s="74">
        <f t="shared" si="8"/>
        <v>0</v>
      </c>
      <c r="H280" s="23"/>
      <c r="I280" s="22"/>
      <c r="J280" s="74">
        <f t="shared" si="9"/>
        <v>0</v>
      </c>
    </row>
    <row r="281" spans="1:10">
      <c r="A281" s="21"/>
      <c r="B281" s="21"/>
      <c r="C281" s="21"/>
      <c r="D281" s="21"/>
      <c r="E281" s="21"/>
      <c r="F281" s="21"/>
      <c r="G281" s="74">
        <f t="shared" si="8"/>
        <v>0</v>
      </c>
      <c r="H281" s="23"/>
      <c r="I281" s="22"/>
      <c r="J281" s="74">
        <f t="shared" si="9"/>
        <v>0</v>
      </c>
    </row>
    <row r="282" spans="1:10">
      <c r="A282" s="21"/>
      <c r="B282" s="21"/>
      <c r="C282" s="21"/>
      <c r="D282" s="21"/>
      <c r="E282" s="21"/>
      <c r="F282" s="21"/>
      <c r="G282" s="74">
        <f t="shared" si="8"/>
        <v>0</v>
      </c>
      <c r="H282" s="23"/>
      <c r="I282" s="22"/>
      <c r="J282" s="74">
        <f t="shared" si="9"/>
        <v>0</v>
      </c>
    </row>
    <row r="283" spans="1:10">
      <c r="A283" s="21"/>
      <c r="B283" s="21"/>
      <c r="C283" s="21"/>
      <c r="D283" s="21"/>
      <c r="E283" s="21"/>
      <c r="F283" s="21"/>
      <c r="G283" s="74">
        <f t="shared" si="8"/>
        <v>0</v>
      </c>
      <c r="H283" s="23"/>
      <c r="I283" s="22"/>
      <c r="J283" s="74">
        <f t="shared" si="9"/>
        <v>0</v>
      </c>
    </row>
    <row r="284" spans="1:10">
      <c r="A284" s="21"/>
      <c r="B284" s="21"/>
      <c r="C284" s="21"/>
      <c r="D284" s="21"/>
      <c r="E284" s="21"/>
      <c r="F284" s="21"/>
      <c r="G284" s="74">
        <f t="shared" si="8"/>
        <v>0</v>
      </c>
      <c r="H284" s="23"/>
      <c r="I284" s="22"/>
      <c r="J284" s="74">
        <f t="shared" si="9"/>
        <v>0</v>
      </c>
    </row>
    <row r="285" spans="1:10">
      <c r="A285" s="21"/>
      <c r="B285" s="21"/>
      <c r="C285" s="21"/>
      <c r="D285" s="21"/>
      <c r="E285" s="21"/>
      <c r="F285" s="21"/>
      <c r="G285" s="74">
        <f t="shared" si="8"/>
        <v>0</v>
      </c>
      <c r="H285" s="23"/>
      <c r="I285" s="22"/>
      <c r="J285" s="74">
        <f t="shared" si="9"/>
        <v>0</v>
      </c>
    </row>
    <row r="286" spans="1:10">
      <c r="A286" s="21"/>
      <c r="B286" s="21"/>
      <c r="C286" s="21"/>
      <c r="D286" s="21"/>
      <c r="E286" s="21"/>
      <c r="F286" s="21"/>
      <c r="G286" s="74">
        <f t="shared" si="8"/>
        <v>0</v>
      </c>
      <c r="H286" s="23"/>
      <c r="I286" s="22"/>
      <c r="J286" s="74">
        <f t="shared" si="9"/>
        <v>0</v>
      </c>
    </row>
    <row r="287" spans="1:10">
      <c r="A287" s="21"/>
      <c r="B287" s="21"/>
      <c r="C287" s="21"/>
      <c r="D287" s="21"/>
      <c r="E287" s="21"/>
      <c r="F287" s="21"/>
      <c r="G287" s="74">
        <f t="shared" si="8"/>
        <v>0</v>
      </c>
      <c r="H287" s="23"/>
      <c r="I287" s="22"/>
      <c r="J287" s="74">
        <f t="shared" si="9"/>
        <v>0</v>
      </c>
    </row>
    <row r="288" spans="1:10">
      <c r="A288" s="21"/>
      <c r="B288" s="21"/>
      <c r="C288" s="21"/>
      <c r="D288" s="21"/>
      <c r="E288" s="21"/>
      <c r="F288" s="21"/>
      <c r="G288" s="74">
        <f t="shared" si="8"/>
        <v>0</v>
      </c>
      <c r="H288" s="23"/>
      <c r="I288" s="22"/>
      <c r="J288" s="74">
        <f t="shared" si="9"/>
        <v>0</v>
      </c>
    </row>
    <row r="289" spans="1:10">
      <c r="A289" s="21"/>
      <c r="B289" s="21"/>
      <c r="C289" s="21"/>
      <c r="D289" s="21"/>
      <c r="E289" s="21"/>
      <c r="F289" s="21"/>
      <c r="G289" s="74">
        <f t="shared" si="8"/>
        <v>0</v>
      </c>
      <c r="H289" s="23"/>
      <c r="I289" s="22"/>
      <c r="J289" s="74">
        <f t="shared" si="9"/>
        <v>0</v>
      </c>
    </row>
    <row r="290" spans="1:10">
      <c r="A290" s="21"/>
      <c r="B290" s="21"/>
      <c r="C290" s="21"/>
      <c r="D290" s="21"/>
      <c r="E290" s="21"/>
      <c r="F290" s="21"/>
      <c r="G290" s="74">
        <f t="shared" si="8"/>
        <v>0</v>
      </c>
      <c r="H290" s="23"/>
      <c r="I290" s="22"/>
      <c r="J290" s="74">
        <f t="shared" si="9"/>
        <v>0</v>
      </c>
    </row>
    <row r="291" spans="1:10">
      <c r="A291" s="21"/>
      <c r="B291" s="21"/>
      <c r="C291" s="21"/>
      <c r="D291" s="21"/>
      <c r="E291" s="21"/>
      <c r="F291" s="21"/>
      <c r="G291" s="74">
        <f t="shared" si="8"/>
        <v>0</v>
      </c>
      <c r="H291" s="23"/>
      <c r="I291" s="22"/>
      <c r="J291" s="74">
        <f t="shared" si="9"/>
        <v>0</v>
      </c>
    </row>
    <row r="292" spans="1:10">
      <c r="A292" s="21"/>
      <c r="B292" s="21"/>
      <c r="C292" s="21"/>
      <c r="D292" s="21"/>
      <c r="E292" s="21"/>
      <c r="F292" s="21"/>
      <c r="G292" s="74">
        <f t="shared" si="8"/>
        <v>0</v>
      </c>
      <c r="H292" s="23"/>
      <c r="I292" s="22"/>
      <c r="J292" s="74">
        <f t="shared" si="9"/>
        <v>0</v>
      </c>
    </row>
    <row r="293" spans="1:10">
      <c r="A293" s="21"/>
      <c r="B293" s="21"/>
      <c r="C293" s="21"/>
      <c r="D293" s="21"/>
      <c r="E293" s="21"/>
      <c r="F293" s="21"/>
      <c r="G293" s="74">
        <f t="shared" si="8"/>
        <v>0</v>
      </c>
      <c r="H293" s="23"/>
      <c r="I293" s="22"/>
      <c r="J293" s="74">
        <f t="shared" si="9"/>
        <v>0</v>
      </c>
    </row>
    <row r="294" spans="1:10">
      <c r="A294" s="21"/>
      <c r="B294" s="21"/>
      <c r="C294" s="21"/>
      <c r="D294" s="21"/>
      <c r="E294" s="21"/>
      <c r="F294" s="21"/>
      <c r="G294" s="74">
        <f t="shared" si="8"/>
        <v>0</v>
      </c>
      <c r="H294" s="23"/>
      <c r="I294" s="22"/>
      <c r="J294" s="74">
        <f t="shared" si="9"/>
        <v>0</v>
      </c>
    </row>
    <row r="295" spans="1:10">
      <c r="A295" s="21"/>
      <c r="B295" s="21"/>
      <c r="C295" s="21"/>
      <c r="D295" s="21"/>
      <c r="E295" s="21"/>
      <c r="F295" s="21"/>
      <c r="G295" s="74">
        <f t="shared" si="8"/>
        <v>0</v>
      </c>
      <c r="H295" s="23"/>
      <c r="I295" s="22"/>
      <c r="J295" s="74">
        <f t="shared" si="9"/>
        <v>0</v>
      </c>
    </row>
    <row r="296" spans="1:10">
      <c r="A296" s="21"/>
      <c r="B296" s="21"/>
      <c r="C296" s="21"/>
      <c r="D296" s="21"/>
      <c r="E296" s="21"/>
      <c r="F296" s="21"/>
      <c r="G296" s="74">
        <f t="shared" si="8"/>
        <v>0</v>
      </c>
      <c r="H296" s="23"/>
      <c r="I296" s="22"/>
      <c r="J296" s="74">
        <f t="shared" si="9"/>
        <v>0</v>
      </c>
    </row>
    <row r="297" spans="1:10">
      <c r="A297" s="21"/>
      <c r="B297" s="21"/>
      <c r="C297" s="21"/>
      <c r="D297" s="21"/>
      <c r="E297" s="21"/>
      <c r="F297" s="21"/>
      <c r="G297" s="74">
        <f t="shared" si="8"/>
        <v>0</v>
      </c>
      <c r="H297" s="23"/>
      <c r="I297" s="22"/>
      <c r="J297" s="74">
        <f t="shared" si="9"/>
        <v>0</v>
      </c>
    </row>
    <row r="298" spans="1:10">
      <c r="A298" s="21"/>
      <c r="B298" s="21"/>
      <c r="C298" s="21"/>
      <c r="D298" s="21"/>
      <c r="E298" s="21"/>
      <c r="F298" s="21"/>
      <c r="G298" s="74">
        <f t="shared" si="8"/>
        <v>0</v>
      </c>
      <c r="H298" s="23"/>
      <c r="I298" s="22"/>
      <c r="J298" s="74">
        <f t="shared" si="9"/>
        <v>0</v>
      </c>
    </row>
    <row r="299" spans="1:10">
      <c r="A299" s="21"/>
      <c r="B299" s="21"/>
      <c r="C299" s="21"/>
      <c r="D299" s="21"/>
      <c r="E299" s="21"/>
      <c r="F299" s="21"/>
      <c r="G299" s="74">
        <f t="shared" si="8"/>
        <v>0</v>
      </c>
      <c r="H299" s="23"/>
      <c r="I299" s="22"/>
      <c r="J299" s="74">
        <f t="shared" si="9"/>
        <v>0</v>
      </c>
    </row>
    <row r="300" spans="1:10">
      <c r="A300" s="21"/>
      <c r="B300" s="21"/>
      <c r="C300" s="21"/>
      <c r="D300" s="21"/>
      <c r="E300" s="21"/>
      <c r="F300" s="21"/>
      <c r="G300" s="74">
        <f t="shared" si="8"/>
        <v>0</v>
      </c>
      <c r="H300" s="23"/>
      <c r="I300" s="22"/>
      <c r="J300" s="74">
        <f t="shared" si="9"/>
        <v>0</v>
      </c>
    </row>
    <row r="301" spans="1:10">
      <c r="A301" s="21"/>
      <c r="B301" s="21"/>
      <c r="C301" s="21"/>
      <c r="D301" s="21"/>
      <c r="E301" s="21"/>
      <c r="F301" s="21"/>
      <c r="G301" s="74">
        <f t="shared" si="8"/>
        <v>0</v>
      </c>
      <c r="H301" s="23"/>
      <c r="I301" s="22"/>
      <c r="J301" s="74">
        <f t="shared" si="9"/>
        <v>0</v>
      </c>
    </row>
    <row r="302" spans="1:10">
      <c r="A302" s="21"/>
      <c r="B302" s="21"/>
      <c r="C302" s="21"/>
      <c r="D302" s="21"/>
      <c r="E302" s="21"/>
      <c r="F302" s="21"/>
      <c r="G302" s="74">
        <f t="shared" si="8"/>
        <v>0</v>
      </c>
      <c r="H302" s="23"/>
      <c r="I302" s="22"/>
      <c r="J302" s="74">
        <f t="shared" si="9"/>
        <v>0</v>
      </c>
    </row>
    <row r="303" spans="1:10">
      <c r="A303" s="21"/>
      <c r="B303" s="21"/>
      <c r="C303" s="21"/>
      <c r="D303" s="21"/>
      <c r="E303" s="21"/>
      <c r="F303" s="21"/>
      <c r="G303" s="74">
        <f t="shared" si="8"/>
        <v>0</v>
      </c>
      <c r="H303" s="23"/>
      <c r="I303" s="22"/>
      <c r="J303" s="74">
        <f t="shared" si="9"/>
        <v>0</v>
      </c>
    </row>
    <row r="304" spans="1:10">
      <c r="A304" s="21"/>
      <c r="B304" s="21"/>
      <c r="C304" s="21"/>
      <c r="D304" s="21"/>
      <c r="E304" s="21"/>
      <c r="F304" s="21"/>
      <c r="G304" s="74">
        <f t="shared" si="8"/>
        <v>0</v>
      </c>
      <c r="H304" s="23"/>
      <c r="I304" s="22"/>
      <c r="J304" s="74">
        <f t="shared" si="9"/>
        <v>0</v>
      </c>
    </row>
    <row r="305" spans="1:10">
      <c r="A305" s="21"/>
      <c r="B305" s="21"/>
      <c r="C305" s="21"/>
      <c r="D305" s="21"/>
      <c r="E305" s="21"/>
      <c r="F305" s="21"/>
      <c r="G305" s="74">
        <f t="shared" si="8"/>
        <v>0</v>
      </c>
      <c r="H305" s="23"/>
      <c r="I305" s="22"/>
      <c r="J305" s="74">
        <f t="shared" si="9"/>
        <v>0</v>
      </c>
    </row>
    <row r="306" spans="1:10">
      <c r="A306" s="21"/>
      <c r="B306" s="21"/>
      <c r="C306" s="21"/>
      <c r="D306" s="21"/>
      <c r="E306" s="21"/>
      <c r="F306" s="21"/>
      <c r="G306" s="74">
        <f t="shared" si="8"/>
        <v>0</v>
      </c>
      <c r="H306" s="23"/>
      <c r="I306" s="22"/>
      <c r="J306" s="74">
        <f t="shared" si="9"/>
        <v>0</v>
      </c>
    </row>
    <row r="307" spans="1:10">
      <c r="A307" s="21"/>
      <c r="B307" s="21"/>
      <c r="C307" s="21"/>
      <c r="D307" s="21"/>
      <c r="E307" s="21"/>
      <c r="F307" s="21"/>
      <c r="G307" s="74">
        <f t="shared" si="8"/>
        <v>0</v>
      </c>
      <c r="H307" s="23"/>
      <c r="I307" s="22"/>
      <c r="J307" s="74">
        <f t="shared" si="9"/>
        <v>0</v>
      </c>
    </row>
    <row r="308" spans="1:10">
      <c r="A308" s="21"/>
      <c r="B308" s="21"/>
      <c r="C308" s="21"/>
      <c r="D308" s="21"/>
      <c r="E308" s="21"/>
      <c r="F308" s="21"/>
      <c r="G308" s="74">
        <f t="shared" si="8"/>
        <v>0</v>
      </c>
      <c r="H308" s="23"/>
      <c r="I308" s="22"/>
      <c r="J308" s="74">
        <f t="shared" si="9"/>
        <v>0</v>
      </c>
    </row>
    <row r="309" spans="1:10">
      <c r="A309" s="21"/>
      <c r="B309" s="21"/>
      <c r="C309" s="21"/>
      <c r="D309" s="21"/>
      <c r="E309" s="21"/>
      <c r="F309" s="21"/>
      <c r="G309" s="74">
        <f t="shared" si="8"/>
        <v>0</v>
      </c>
      <c r="H309" s="23"/>
      <c r="I309" s="22"/>
      <c r="J309" s="74">
        <f t="shared" si="9"/>
        <v>0</v>
      </c>
    </row>
    <row r="310" spans="1:10">
      <c r="A310" s="21"/>
      <c r="B310" s="21"/>
      <c r="C310" s="21"/>
      <c r="D310" s="21"/>
      <c r="E310" s="21"/>
      <c r="F310" s="21"/>
      <c r="G310" s="74">
        <f t="shared" si="8"/>
        <v>0</v>
      </c>
      <c r="H310" s="23"/>
      <c r="I310" s="22"/>
      <c r="J310" s="74">
        <f t="shared" si="9"/>
        <v>0</v>
      </c>
    </row>
    <row r="311" spans="1:10">
      <c r="A311" s="21"/>
      <c r="B311" s="21"/>
      <c r="C311" s="21"/>
      <c r="D311" s="21"/>
      <c r="E311" s="21"/>
      <c r="F311" s="21"/>
      <c r="G311" s="74">
        <f t="shared" si="8"/>
        <v>0</v>
      </c>
      <c r="H311" s="23"/>
      <c r="I311" s="22"/>
      <c r="J311" s="74">
        <f t="shared" si="9"/>
        <v>0</v>
      </c>
    </row>
    <row r="312" spans="1:10">
      <c r="A312" s="21"/>
      <c r="B312" s="21"/>
      <c r="C312" s="21"/>
      <c r="D312" s="21"/>
      <c r="E312" s="21"/>
      <c r="F312" s="21"/>
      <c r="G312" s="74">
        <f t="shared" si="8"/>
        <v>0</v>
      </c>
      <c r="H312" s="23"/>
      <c r="I312" s="22"/>
      <c r="J312" s="74">
        <f t="shared" si="9"/>
        <v>0</v>
      </c>
    </row>
    <row r="313" spans="1:10">
      <c r="A313" s="21"/>
      <c r="B313" s="21"/>
      <c r="C313" s="21"/>
      <c r="D313" s="21"/>
      <c r="E313" s="21"/>
      <c r="F313" s="21"/>
      <c r="G313" s="74">
        <f t="shared" si="8"/>
        <v>0</v>
      </c>
      <c r="H313" s="23"/>
      <c r="I313" s="22"/>
      <c r="J313" s="74">
        <f t="shared" si="9"/>
        <v>0</v>
      </c>
    </row>
    <row r="314" spans="1:10">
      <c r="A314" s="21"/>
      <c r="B314" s="21"/>
      <c r="C314" s="21"/>
      <c r="D314" s="21"/>
      <c r="E314" s="21"/>
      <c r="F314" s="21"/>
      <c r="G314" s="74">
        <f t="shared" si="8"/>
        <v>0</v>
      </c>
      <c r="H314" s="23"/>
      <c r="I314" s="22"/>
      <c r="J314" s="74">
        <f t="shared" si="9"/>
        <v>0</v>
      </c>
    </row>
    <row r="315" spans="1:10">
      <c r="A315" s="21"/>
      <c r="B315" s="21"/>
      <c r="C315" s="21"/>
      <c r="D315" s="21"/>
      <c r="E315" s="21"/>
      <c r="F315" s="21"/>
      <c r="G315" s="74">
        <f t="shared" si="8"/>
        <v>0</v>
      </c>
      <c r="H315" s="23"/>
      <c r="I315" s="22"/>
      <c r="J315" s="74">
        <f t="shared" si="9"/>
        <v>0</v>
      </c>
    </row>
    <row r="316" spans="1:10">
      <c r="A316" s="21"/>
      <c r="B316" s="21"/>
      <c r="C316" s="21"/>
      <c r="D316" s="21"/>
      <c r="E316" s="21"/>
      <c r="F316" s="21"/>
      <c r="G316" s="74">
        <f t="shared" si="8"/>
        <v>0</v>
      </c>
      <c r="H316" s="23"/>
      <c r="I316" s="22"/>
      <c r="J316" s="74">
        <f t="shared" si="9"/>
        <v>0</v>
      </c>
    </row>
    <row r="317" spans="1:10">
      <c r="A317" s="21"/>
      <c r="B317" s="21"/>
      <c r="C317" s="21"/>
      <c r="D317" s="21"/>
      <c r="E317" s="21"/>
      <c r="F317" s="21"/>
      <c r="G317" s="74">
        <f t="shared" si="8"/>
        <v>0</v>
      </c>
      <c r="H317" s="23"/>
      <c r="I317" s="22"/>
      <c r="J317" s="74">
        <f t="shared" si="9"/>
        <v>0</v>
      </c>
    </row>
    <row r="318" spans="1:10">
      <c r="A318" s="21"/>
      <c r="B318" s="21"/>
      <c r="C318" s="21"/>
      <c r="D318" s="21"/>
      <c r="E318" s="21"/>
      <c r="F318" s="21"/>
      <c r="G318" s="74">
        <f t="shared" si="8"/>
        <v>0</v>
      </c>
      <c r="H318" s="23"/>
      <c r="I318" s="22"/>
      <c r="J318" s="74">
        <f t="shared" si="9"/>
        <v>0</v>
      </c>
    </row>
    <row r="319" spans="1:10">
      <c r="A319" s="21"/>
      <c r="B319" s="21"/>
      <c r="C319" s="21"/>
      <c r="D319" s="21"/>
      <c r="E319" s="21"/>
      <c r="F319" s="21"/>
      <c r="G319" s="74">
        <f t="shared" si="8"/>
        <v>0</v>
      </c>
      <c r="H319" s="23"/>
      <c r="I319" s="22"/>
      <c r="J319" s="74">
        <f t="shared" si="9"/>
        <v>0</v>
      </c>
    </row>
    <row r="320" spans="1:10">
      <c r="A320" s="21"/>
      <c r="B320" s="21"/>
      <c r="C320" s="21"/>
      <c r="D320" s="21"/>
      <c r="E320" s="21"/>
      <c r="F320" s="21"/>
      <c r="G320" s="74">
        <f t="shared" si="8"/>
        <v>0</v>
      </c>
      <c r="H320" s="23"/>
      <c r="I320" s="22"/>
      <c r="J320" s="74">
        <f t="shared" si="9"/>
        <v>0</v>
      </c>
    </row>
    <row r="321" spans="1:10">
      <c r="A321" s="21"/>
      <c r="B321" s="21"/>
      <c r="C321" s="21"/>
      <c r="D321" s="21"/>
      <c r="E321" s="21"/>
      <c r="F321" s="21"/>
      <c r="G321" s="74">
        <f t="shared" si="8"/>
        <v>0</v>
      </c>
      <c r="H321" s="23"/>
      <c r="I321" s="22"/>
      <c r="J321" s="74">
        <f t="shared" si="9"/>
        <v>0</v>
      </c>
    </row>
    <row r="322" spans="1:10">
      <c r="A322" s="21"/>
      <c r="B322" s="21"/>
      <c r="C322" s="21"/>
      <c r="D322" s="21"/>
      <c r="E322" s="21"/>
      <c r="F322" s="21"/>
      <c r="G322" s="74">
        <f t="shared" si="8"/>
        <v>0</v>
      </c>
      <c r="H322" s="23"/>
      <c r="I322" s="22"/>
      <c r="J322" s="74">
        <f t="shared" si="9"/>
        <v>0</v>
      </c>
    </row>
    <row r="323" spans="1:10">
      <c r="A323" s="21"/>
      <c r="B323" s="21"/>
      <c r="C323" s="21"/>
      <c r="D323" s="21"/>
      <c r="E323" s="21"/>
      <c r="F323" s="21"/>
      <c r="G323" s="74">
        <f t="shared" si="8"/>
        <v>0</v>
      </c>
      <c r="H323" s="23"/>
      <c r="I323" s="22"/>
      <c r="J323" s="74">
        <f t="shared" si="9"/>
        <v>0</v>
      </c>
    </row>
    <row r="324" spans="1:10">
      <c r="A324" s="21"/>
      <c r="B324" s="21"/>
      <c r="C324" s="21"/>
      <c r="D324" s="21"/>
      <c r="E324" s="21"/>
      <c r="F324" s="21"/>
      <c r="G324" s="74">
        <f t="shared" si="8"/>
        <v>0</v>
      </c>
      <c r="H324" s="23"/>
      <c r="I324" s="22"/>
      <c r="J324" s="74">
        <f t="shared" si="9"/>
        <v>0</v>
      </c>
    </row>
    <row r="325" spans="1:10">
      <c r="A325" s="21"/>
      <c r="B325" s="21"/>
      <c r="C325" s="21"/>
      <c r="D325" s="21"/>
      <c r="E325" s="21"/>
      <c r="F325" s="21"/>
      <c r="G325" s="74">
        <f t="shared" si="8"/>
        <v>0</v>
      </c>
      <c r="H325" s="23"/>
      <c r="I325" s="22"/>
      <c r="J325" s="74">
        <f t="shared" si="9"/>
        <v>0</v>
      </c>
    </row>
    <row r="326" spans="1:10">
      <c r="A326" s="21"/>
      <c r="B326" s="21"/>
      <c r="C326" s="21"/>
      <c r="D326" s="21"/>
      <c r="E326" s="21"/>
      <c r="F326" s="21"/>
      <c r="G326" s="74">
        <f t="shared" si="8"/>
        <v>0</v>
      </c>
      <c r="H326" s="23"/>
      <c r="I326" s="22"/>
      <c r="J326" s="74">
        <f t="shared" si="9"/>
        <v>0</v>
      </c>
    </row>
    <row r="327" spans="1:10">
      <c r="A327" s="21"/>
      <c r="B327" s="21"/>
      <c r="C327" s="21"/>
      <c r="D327" s="21"/>
      <c r="E327" s="21"/>
      <c r="F327" s="21"/>
      <c r="G327" s="74">
        <f t="shared" si="8"/>
        <v>0</v>
      </c>
      <c r="H327" s="23"/>
      <c r="I327" s="22"/>
      <c r="J327" s="74">
        <f t="shared" si="9"/>
        <v>0</v>
      </c>
    </row>
    <row r="328" spans="1:10">
      <c r="A328" s="21"/>
      <c r="B328" s="21"/>
      <c r="C328" s="21"/>
      <c r="D328" s="21"/>
      <c r="E328" s="21"/>
      <c r="F328" s="21"/>
      <c r="G328" s="74">
        <f t="shared" si="8"/>
        <v>0</v>
      </c>
      <c r="H328" s="23"/>
      <c r="I328" s="22"/>
      <c r="J328" s="74">
        <f t="shared" si="9"/>
        <v>0</v>
      </c>
    </row>
    <row r="329" spans="1:10">
      <c r="A329" s="21"/>
      <c r="B329" s="21"/>
      <c r="C329" s="21"/>
      <c r="D329" s="21"/>
      <c r="E329" s="21"/>
      <c r="F329" s="21"/>
      <c r="G329" s="74">
        <f t="shared" si="8"/>
        <v>0</v>
      </c>
      <c r="H329" s="23"/>
      <c r="I329" s="22"/>
      <c r="J329" s="74">
        <f t="shared" si="9"/>
        <v>0</v>
      </c>
    </row>
    <row r="330" spans="1:10">
      <c r="A330" s="21"/>
      <c r="B330" s="21"/>
      <c r="C330" s="21"/>
      <c r="D330" s="21"/>
      <c r="E330" s="21"/>
      <c r="F330" s="21"/>
      <c r="G330" s="74">
        <f t="shared" si="8"/>
        <v>0</v>
      </c>
      <c r="H330" s="23"/>
      <c r="I330" s="22"/>
      <c r="J330" s="74">
        <f t="shared" si="9"/>
        <v>0</v>
      </c>
    </row>
    <row r="331" spans="1:10">
      <c r="A331" s="21"/>
      <c r="B331" s="21"/>
      <c r="C331" s="21"/>
      <c r="D331" s="21"/>
      <c r="E331" s="21"/>
      <c r="F331" s="21"/>
      <c r="G331" s="74">
        <f t="shared" si="8"/>
        <v>0</v>
      </c>
      <c r="H331" s="23"/>
      <c r="I331" s="22"/>
      <c r="J331" s="74">
        <f t="shared" si="9"/>
        <v>0</v>
      </c>
    </row>
    <row r="332" spans="1:10">
      <c r="A332" s="21"/>
      <c r="B332" s="21"/>
      <c r="C332" s="21"/>
      <c r="D332" s="21"/>
      <c r="E332" s="21"/>
      <c r="F332" s="21"/>
      <c r="G332" s="74">
        <f t="shared" si="8"/>
        <v>0</v>
      </c>
      <c r="H332" s="23"/>
      <c r="I332" s="22"/>
      <c r="J332" s="74">
        <f t="shared" si="9"/>
        <v>0</v>
      </c>
    </row>
    <row r="333" spans="1:10">
      <c r="A333" s="21"/>
      <c r="B333" s="21"/>
      <c r="C333" s="21"/>
      <c r="D333" s="21"/>
      <c r="E333" s="21"/>
      <c r="F333" s="21"/>
      <c r="G333" s="74">
        <f t="shared" si="8"/>
        <v>0</v>
      </c>
      <c r="H333" s="23"/>
      <c r="I333" s="22"/>
      <c r="J333" s="74">
        <f t="shared" si="9"/>
        <v>0</v>
      </c>
    </row>
    <row r="334" spans="1:10">
      <c r="A334" s="21"/>
      <c r="B334" s="21"/>
      <c r="C334" s="21"/>
      <c r="D334" s="21"/>
      <c r="E334" s="21"/>
      <c r="F334" s="21"/>
      <c r="G334" s="74">
        <f t="shared" si="8"/>
        <v>0</v>
      </c>
      <c r="H334" s="23"/>
      <c r="I334" s="22"/>
      <c r="J334" s="74">
        <f t="shared" si="9"/>
        <v>0</v>
      </c>
    </row>
    <row r="335" spans="1:10">
      <c r="A335" s="21"/>
      <c r="B335" s="21"/>
      <c r="C335" s="21"/>
      <c r="D335" s="21"/>
      <c r="E335" s="21"/>
      <c r="F335" s="21"/>
      <c r="G335" s="74">
        <f t="shared" si="8"/>
        <v>0</v>
      </c>
      <c r="H335" s="23"/>
      <c r="I335" s="22"/>
      <c r="J335" s="74">
        <f t="shared" si="9"/>
        <v>0</v>
      </c>
    </row>
    <row r="336" spans="1:10">
      <c r="A336" s="21"/>
      <c r="B336" s="21"/>
      <c r="C336" s="21"/>
      <c r="D336" s="21"/>
      <c r="E336" s="21"/>
      <c r="F336" s="21"/>
      <c r="G336" s="74">
        <f t="shared" si="8"/>
        <v>0</v>
      </c>
      <c r="H336" s="23"/>
      <c r="I336" s="22"/>
      <c r="J336" s="74">
        <f t="shared" si="9"/>
        <v>0</v>
      </c>
    </row>
    <row r="337" spans="1:10">
      <c r="A337" s="21"/>
      <c r="B337" s="21"/>
      <c r="C337" s="21"/>
      <c r="D337" s="21"/>
      <c r="E337" s="21"/>
      <c r="F337" s="21"/>
      <c r="G337" s="74">
        <f t="shared" ref="G337:G400" si="10">ROUND(I337+J337+K337,0)</f>
        <v>0</v>
      </c>
      <c r="H337" s="23"/>
      <c r="I337" s="22"/>
      <c r="J337" s="74">
        <f t="shared" ref="J337:J400" si="11">IF(F337="with payment",(I337*H337),0)</f>
        <v>0</v>
      </c>
    </row>
    <row r="338" spans="1:10">
      <c r="A338" s="21"/>
      <c r="B338" s="21"/>
      <c r="C338" s="21"/>
      <c r="D338" s="21"/>
      <c r="E338" s="21"/>
      <c r="F338" s="21"/>
      <c r="G338" s="74">
        <f t="shared" si="10"/>
        <v>0</v>
      </c>
      <c r="H338" s="23"/>
      <c r="I338" s="22"/>
      <c r="J338" s="74">
        <f t="shared" si="11"/>
        <v>0</v>
      </c>
    </row>
    <row r="339" spans="1:10">
      <c r="A339" s="21"/>
      <c r="B339" s="21"/>
      <c r="C339" s="21"/>
      <c r="D339" s="21"/>
      <c r="E339" s="21"/>
      <c r="F339" s="21"/>
      <c r="G339" s="74">
        <f t="shared" si="10"/>
        <v>0</v>
      </c>
      <c r="H339" s="23"/>
      <c r="I339" s="22"/>
      <c r="J339" s="74">
        <f t="shared" si="11"/>
        <v>0</v>
      </c>
    </row>
    <row r="340" spans="1:10">
      <c r="A340" s="21"/>
      <c r="B340" s="21"/>
      <c r="C340" s="21"/>
      <c r="D340" s="21"/>
      <c r="E340" s="21"/>
      <c r="F340" s="21"/>
      <c r="G340" s="74">
        <f t="shared" si="10"/>
        <v>0</v>
      </c>
      <c r="H340" s="23"/>
      <c r="I340" s="22"/>
      <c r="J340" s="74">
        <f t="shared" si="11"/>
        <v>0</v>
      </c>
    </row>
    <row r="341" spans="1:10">
      <c r="A341" s="21"/>
      <c r="B341" s="21"/>
      <c r="C341" s="21"/>
      <c r="D341" s="21"/>
      <c r="E341" s="21"/>
      <c r="F341" s="21"/>
      <c r="G341" s="74">
        <f t="shared" si="10"/>
        <v>0</v>
      </c>
      <c r="H341" s="23"/>
      <c r="I341" s="22"/>
      <c r="J341" s="74">
        <f t="shared" si="11"/>
        <v>0</v>
      </c>
    </row>
    <row r="342" spans="1:10">
      <c r="A342" s="21"/>
      <c r="B342" s="21"/>
      <c r="C342" s="21"/>
      <c r="D342" s="21"/>
      <c r="E342" s="21"/>
      <c r="F342" s="21"/>
      <c r="G342" s="74">
        <f t="shared" si="10"/>
        <v>0</v>
      </c>
      <c r="H342" s="23"/>
      <c r="I342" s="22"/>
      <c r="J342" s="74">
        <f t="shared" si="11"/>
        <v>0</v>
      </c>
    </row>
    <row r="343" spans="1:10">
      <c r="A343" s="21"/>
      <c r="B343" s="21"/>
      <c r="C343" s="21"/>
      <c r="D343" s="21"/>
      <c r="E343" s="21"/>
      <c r="F343" s="21"/>
      <c r="G343" s="74">
        <f t="shared" si="10"/>
        <v>0</v>
      </c>
      <c r="H343" s="23"/>
      <c r="I343" s="22"/>
      <c r="J343" s="74">
        <f t="shared" si="11"/>
        <v>0</v>
      </c>
    </row>
    <row r="344" spans="1:10">
      <c r="A344" s="21"/>
      <c r="B344" s="21"/>
      <c r="C344" s="21"/>
      <c r="D344" s="21"/>
      <c r="E344" s="21"/>
      <c r="F344" s="21"/>
      <c r="G344" s="74">
        <f t="shared" si="10"/>
        <v>0</v>
      </c>
      <c r="H344" s="23"/>
      <c r="I344" s="22"/>
      <c r="J344" s="74">
        <f t="shared" si="11"/>
        <v>0</v>
      </c>
    </row>
    <row r="345" spans="1:10">
      <c r="A345" s="21"/>
      <c r="B345" s="21"/>
      <c r="C345" s="21"/>
      <c r="D345" s="21"/>
      <c r="E345" s="21"/>
      <c r="F345" s="21"/>
      <c r="G345" s="74">
        <f t="shared" si="10"/>
        <v>0</v>
      </c>
      <c r="H345" s="23"/>
      <c r="I345" s="22"/>
      <c r="J345" s="74">
        <f t="shared" si="11"/>
        <v>0</v>
      </c>
    </row>
    <row r="346" spans="1:10">
      <c r="A346" s="21"/>
      <c r="B346" s="21"/>
      <c r="C346" s="21"/>
      <c r="D346" s="21"/>
      <c r="E346" s="21"/>
      <c r="F346" s="21"/>
      <c r="G346" s="74">
        <f t="shared" si="10"/>
        <v>0</v>
      </c>
      <c r="H346" s="23"/>
      <c r="I346" s="22"/>
      <c r="J346" s="74">
        <f t="shared" si="11"/>
        <v>0</v>
      </c>
    </row>
    <row r="347" spans="1:10">
      <c r="A347" s="21"/>
      <c r="B347" s="21"/>
      <c r="C347" s="21"/>
      <c r="D347" s="21"/>
      <c r="E347" s="21"/>
      <c r="F347" s="21"/>
      <c r="G347" s="74">
        <f t="shared" si="10"/>
        <v>0</v>
      </c>
      <c r="H347" s="23"/>
      <c r="I347" s="22"/>
      <c r="J347" s="74">
        <f t="shared" si="11"/>
        <v>0</v>
      </c>
    </row>
    <row r="348" spans="1:10">
      <c r="A348" s="21"/>
      <c r="B348" s="21"/>
      <c r="C348" s="21"/>
      <c r="D348" s="21"/>
      <c r="E348" s="21"/>
      <c r="F348" s="21"/>
      <c r="G348" s="74">
        <f t="shared" si="10"/>
        <v>0</v>
      </c>
      <c r="H348" s="23"/>
      <c r="I348" s="22"/>
      <c r="J348" s="74">
        <f t="shared" si="11"/>
        <v>0</v>
      </c>
    </row>
    <row r="349" spans="1:10">
      <c r="A349" s="21"/>
      <c r="B349" s="21"/>
      <c r="C349" s="21"/>
      <c r="D349" s="21"/>
      <c r="E349" s="21"/>
      <c r="F349" s="21"/>
      <c r="G349" s="74">
        <f t="shared" si="10"/>
        <v>0</v>
      </c>
      <c r="H349" s="23"/>
      <c r="I349" s="22"/>
      <c r="J349" s="74">
        <f t="shared" si="11"/>
        <v>0</v>
      </c>
    </row>
    <row r="350" spans="1:10">
      <c r="A350" s="21"/>
      <c r="B350" s="21"/>
      <c r="C350" s="21"/>
      <c r="D350" s="21"/>
      <c r="E350" s="21"/>
      <c r="F350" s="21"/>
      <c r="G350" s="74">
        <f t="shared" si="10"/>
        <v>0</v>
      </c>
      <c r="H350" s="23"/>
      <c r="I350" s="22"/>
      <c r="J350" s="74">
        <f t="shared" si="11"/>
        <v>0</v>
      </c>
    </row>
    <row r="351" spans="1:10">
      <c r="A351" s="21"/>
      <c r="B351" s="21"/>
      <c r="C351" s="21"/>
      <c r="D351" s="21"/>
      <c r="E351" s="21"/>
      <c r="F351" s="21"/>
      <c r="G351" s="74">
        <f t="shared" si="10"/>
        <v>0</v>
      </c>
      <c r="H351" s="23"/>
      <c r="I351" s="22"/>
      <c r="J351" s="74">
        <f t="shared" si="11"/>
        <v>0</v>
      </c>
    </row>
    <row r="352" spans="1:10">
      <c r="A352" s="21"/>
      <c r="B352" s="21"/>
      <c r="C352" s="21"/>
      <c r="D352" s="21"/>
      <c r="E352" s="21"/>
      <c r="F352" s="21"/>
      <c r="G352" s="74">
        <f t="shared" si="10"/>
        <v>0</v>
      </c>
      <c r="H352" s="23"/>
      <c r="I352" s="22"/>
      <c r="J352" s="74">
        <f t="shared" si="11"/>
        <v>0</v>
      </c>
    </row>
    <row r="353" spans="1:10">
      <c r="A353" s="21"/>
      <c r="B353" s="21"/>
      <c r="C353" s="21"/>
      <c r="D353" s="21"/>
      <c r="E353" s="21"/>
      <c r="F353" s="21"/>
      <c r="G353" s="74">
        <f t="shared" si="10"/>
        <v>0</v>
      </c>
      <c r="H353" s="23"/>
      <c r="I353" s="22"/>
      <c r="J353" s="74">
        <f t="shared" si="11"/>
        <v>0</v>
      </c>
    </row>
    <row r="354" spans="1:10">
      <c r="A354" s="21"/>
      <c r="B354" s="21"/>
      <c r="C354" s="21"/>
      <c r="D354" s="21"/>
      <c r="E354" s="21"/>
      <c r="F354" s="21"/>
      <c r="G354" s="74">
        <f t="shared" si="10"/>
        <v>0</v>
      </c>
      <c r="H354" s="23"/>
      <c r="I354" s="22"/>
      <c r="J354" s="74">
        <f t="shared" si="11"/>
        <v>0</v>
      </c>
    </row>
    <row r="355" spans="1:10">
      <c r="A355" s="21"/>
      <c r="B355" s="21"/>
      <c r="C355" s="21"/>
      <c r="D355" s="21"/>
      <c r="E355" s="21"/>
      <c r="F355" s="21"/>
      <c r="G355" s="74">
        <f t="shared" si="10"/>
        <v>0</v>
      </c>
      <c r="H355" s="23"/>
      <c r="I355" s="22"/>
      <c r="J355" s="74">
        <f t="shared" si="11"/>
        <v>0</v>
      </c>
    </row>
    <row r="356" spans="1:10">
      <c r="A356" s="21"/>
      <c r="B356" s="21"/>
      <c r="C356" s="21"/>
      <c r="D356" s="21"/>
      <c r="E356" s="21"/>
      <c r="F356" s="21"/>
      <c r="G356" s="74">
        <f t="shared" si="10"/>
        <v>0</v>
      </c>
      <c r="H356" s="23"/>
      <c r="I356" s="22"/>
      <c r="J356" s="74">
        <f t="shared" si="11"/>
        <v>0</v>
      </c>
    </row>
    <row r="357" spans="1:10">
      <c r="A357" s="21"/>
      <c r="B357" s="21"/>
      <c r="C357" s="21"/>
      <c r="D357" s="21"/>
      <c r="E357" s="21"/>
      <c r="F357" s="21"/>
      <c r="G357" s="74">
        <f t="shared" si="10"/>
        <v>0</v>
      </c>
      <c r="H357" s="23"/>
      <c r="I357" s="22"/>
      <c r="J357" s="74">
        <f t="shared" si="11"/>
        <v>0</v>
      </c>
    </row>
    <row r="358" spans="1:10">
      <c r="A358" s="21"/>
      <c r="B358" s="21"/>
      <c r="C358" s="21"/>
      <c r="D358" s="21"/>
      <c r="E358" s="21"/>
      <c r="F358" s="21"/>
      <c r="G358" s="74">
        <f t="shared" si="10"/>
        <v>0</v>
      </c>
      <c r="H358" s="23"/>
      <c r="I358" s="22"/>
      <c r="J358" s="74">
        <f t="shared" si="11"/>
        <v>0</v>
      </c>
    </row>
    <row r="359" spans="1:10">
      <c r="A359" s="21"/>
      <c r="B359" s="21"/>
      <c r="C359" s="21"/>
      <c r="D359" s="21"/>
      <c r="E359" s="21"/>
      <c r="F359" s="21"/>
      <c r="G359" s="74">
        <f t="shared" si="10"/>
        <v>0</v>
      </c>
      <c r="H359" s="23"/>
      <c r="I359" s="22"/>
      <c r="J359" s="74">
        <f t="shared" si="11"/>
        <v>0</v>
      </c>
    </row>
    <row r="360" spans="1:10">
      <c r="A360" s="21"/>
      <c r="B360" s="21"/>
      <c r="C360" s="21"/>
      <c r="D360" s="21"/>
      <c r="E360" s="21"/>
      <c r="F360" s="21"/>
      <c r="G360" s="74">
        <f t="shared" si="10"/>
        <v>0</v>
      </c>
      <c r="H360" s="23"/>
      <c r="I360" s="22"/>
      <c r="J360" s="74">
        <f t="shared" si="11"/>
        <v>0</v>
      </c>
    </row>
    <row r="361" spans="1:10">
      <c r="A361" s="21"/>
      <c r="B361" s="21"/>
      <c r="C361" s="21"/>
      <c r="D361" s="21"/>
      <c r="E361" s="21"/>
      <c r="F361" s="21"/>
      <c r="G361" s="74">
        <f t="shared" si="10"/>
        <v>0</v>
      </c>
      <c r="H361" s="23"/>
      <c r="I361" s="22"/>
      <c r="J361" s="74">
        <f t="shared" si="11"/>
        <v>0</v>
      </c>
    </row>
    <row r="362" spans="1:10">
      <c r="A362" s="21"/>
      <c r="B362" s="21"/>
      <c r="C362" s="21"/>
      <c r="D362" s="21"/>
      <c r="E362" s="21"/>
      <c r="F362" s="21"/>
      <c r="G362" s="74">
        <f t="shared" si="10"/>
        <v>0</v>
      </c>
      <c r="H362" s="23"/>
      <c r="I362" s="22"/>
      <c r="J362" s="74">
        <f t="shared" si="11"/>
        <v>0</v>
      </c>
    </row>
    <row r="363" spans="1:10">
      <c r="A363" s="21"/>
      <c r="B363" s="21"/>
      <c r="C363" s="21"/>
      <c r="D363" s="21"/>
      <c r="E363" s="21"/>
      <c r="F363" s="21"/>
      <c r="G363" s="74">
        <f t="shared" si="10"/>
        <v>0</v>
      </c>
      <c r="H363" s="23"/>
      <c r="I363" s="22"/>
      <c r="J363" s="74">
        <f t="shared" si="11"/>
        <v>0</v>
      </c>
    </row>
    <row r="364" spans="1:10">
      <c r="A364" s="21"/>
      <c r="B364" s="21"/>
      <c r="C364" s="21"/>
      <c r="D364" s="21"/>
      <c r="E364" s="21"/>
      <c r="F364" s="21"/>
      <c r="G364" s="74">
        <f t="shared" si="10"/>
        <v>0</v>
      </c>
      <c r="H364" s="23"/>
      <c r="I364" s="22"/>
      <c r="J364" s="74">
        <f t="shared" si="11"/>
        <v>0</v>
      </c>
    </row>
    <row r="365" spans="1:10">
      <c r="A365" s="21"/>
      <c r="B365" s="21"/>
      <c r="C365" s="21"/>
      <c r="D365" s="21"/>
      <c r="E365" s="21"/>
      <c r="F365" s="21"/>
      <c r="G365" s="74">
        <f t="shared" si="10"/>
        <v>0</v>
      </c>
      <c r="H365" s="23"/>
      <c r="I365" s="22"/>
      <c r="J365" s="74">
        <f t="shared" si="11"/>
        <v>0</v>
      </c>
    </row>
    <row r="366" spans="1:10">
      <c r="A366" s="21"/>
      <c r="B366" s="21"/>
      <c r="C366" s="21"/>
      <c r="D366" s="21"/>
      <c r="E366" s="21"/>
      <c r="F366" s="21"/>
      <c r="G366" s="74">
        <f t="shared" si="10"/>
        <v>0</v>
      </c>
      <c r="H366" s="23"/>
      <c r="I366" s="22"/>
      <c r="J366" s="74">
        <f t="shared" si="11"/>
        <v>0</v>
      </c>
    </row>
    <row r="367" spans="1:10">
      <c r="A367" s="21"/>
      <c r="B367" s="21"/>
      <c r="C367" s="21"/>
      <c r="D367" s="21"/>
      <c r="E367" s="21"/>
      <c r="F367" s="21"/>
      <c r="G367" s="74">
        <f t="shared" si="10"/>
        <v>0</v>
      </c>
      <c r="H367" s="23"/>
      <c r="I367" s="22"/>
      <c r="J367" s="74">
        <f t="shared" si="11"/>
        <v>0</v>
      </c>
    </row>
    <row r="368" spans="1:10">
      <c r="A368" s="21"/>
      <c r="B368" s="21"/>
      <c r="C368" s="21"/>
      <c r="D368" s="21"/>
      <c r="E368" s="21"/>
      <c r="F368" s="21"/>
      <c r="G368" s="74">
        <f t="shared" si="10"/>
        <v>0</v>
      </c>
      <c r="H368" s="23"/>
      <c r="I368" s="22"/>
      <c r="J368" s="74">
        <f t="shared" si="11"/>
        <v>0</v>
      </c>
    </row>
    <row r="369" spans="1:10">
      <c r="A369" s="21"/>
      <c r="B369" s="21"/>
      <c r="C369" s="21"/>
      <c r="D369" s="21"/>
      <c r="E369" s="21"/>
      <c r="F369" s="21"/>
      <c r="G369" s="74">
        <f t="shared" si="10"/>
        <v>0</v>
      </c>
      <c r="H369" s="23"/>
      <c r="I369" s="22"/>
      <c r="J369" s="74">
        <f t="shared" si="11"/>
        <v>0</v>
      </c>
    </row>
    <row r="370" spans="1:10">
      <c r="A370" s="21"/>
      <c r="B370" s="21"/>
      <c r="C370" s="21"/>
      <c r="D370" s="21"/>
      <c r="E370" s="21"/>
      <c r="F370" s="21"/>
      <c r="G370" s="74">
        <f t="shared" si="10"/>
        <v>0</v>
      </c>
      <c r="H370" s="23"/>
      <c r="I370" s="22"/>
      <c r="J370" s="74">
        <f t="shared" si="11"/>
        <v>0</v>
      </c>
    </row>
    <row r="371" spans="1:10">
      <c r="A371" s="21"/>
      <c r="B371" s="21"/>
      <c r="C371" s="21"/>
      <c r="D371" s="21"/>
      <c r="E371" s="21"/>
      <c r="F371" s="21"/>
      <c r="G371" s="74">
        <f t="shared" si="10"/>
        <v>0</v>
      </c>
      <c r="H371" s="23"/>
      <c r="I371" s="22"/>
      <c r="J371" s="74">
        <f t="shared" si="11"/>
        <v>0</v>
      </c>
    </row>
    <row r="372" spans="1:10">
      <c r="A372" s="21"/>
      <c r="B372" s="21"/>
      <c r="C372" s="21"/>
      <c r="D372" s="21"/>
      <c r="E372" s="21"/>
      <c r="F372" s="21"/>
      <c r="G372" s="74">
        <f t="shared" si="10"/>
        <v>0</v>
      </c>
      <c r="H372" s="23"/>
      <c r="I372" s="22"/>
      <c r="J372" s="74">
        <f t="shared" si="11"/>
        <v>0</v>
      </c>
    </row>
    <row r="373" spans="1:10">
      <c r="A373" s="21"/>
      <c r="B373" s="21"/>
      <c r="C373" s="21"/>
      <c r="D373" s="21"/>
      <c r="E373" s="21"/>
      <c r="F373" s="21"/>
      <c r="G373" s="74">
        <f t="shared" si="10"/>
        <v>0</v>
      </c>
      <c r="H373" s="23"/>
      <c r="I373" s="22"/>
      <c r="J373" s="74">
        <f t="shared" si="11"/>
        <v>0</v>
      </c>
    </row>
    <row r="374" spans="1:10">
      <c r="A374" s="21"/>
      <c r="B374" s="21"/>
      <c r="C374" s="21"/>
      <c r="D374" s="21"/>
      <c r="E374" s="21"/>
      <c r="F374" s="21"/>
      <c r="G374" s="74">
        <f t="shared" si="10"/>
        <v>0</v>
      </c>
      <c r="H374" s="23"/>
      <c r="I374" s="22"/>
      <c r="J374" s="74">
        <f t="shared" si="11"/>
        <v>0</v>
      </c>
    </row>
    <row r="375" spans="1:10">
      <c r="A375" s="21"/>
      <c r="B375" s="21"/>
      <c r="C375" s="21"/>
      <c r="D375" s="21"/>
      <c r="E375" s="21"/>
      <c r="F375" s="21"/>
      <c r="G375" s="74">
        <f t="shared" si="10"/>
        <v>0</v>
      </c>
      <c r="H375" s="23"/>
      <c r="I375" s="22"/>
      <c r="J375" s="74">
        <f t="shared" si="11"/>
        <v>0</v>
      </c>
    </row>
    <row r="376" spans="1:10">
      <c r="A376" s="21"/>
      <c r="B376" s="21"/>
      <c r="C376" s="21"/>
      <c r="D376" s="21"/>
      <c r="E376" s="21"/>
      <c r="F376" s="21"/>
      <c r="G376" s="74">
        <f t="shared" si="10"/>
        <v>0</v>
      </c>
      <c r="H376" s="23"/>
      <c r="I376" s="22"/>
      <c r="J376" s="74">
        <f t="shared" si="11"/>
        <v>0</v>
      </c>
    </row>
    <row r="377" spans="1:10">
      <c r="A377" s="21"/>
      <c r="B377" s="21"/>
      <c r="C377" s="21"/>
      <c r="D377" s="21"/>
      <c r="E377" s="21"/>
      <c r="F377" s="21"/>
      <c r="G377" s="74">
        <f t="shared" si="10"/>
        <v>0</v>
      </c>
      <c r="H377" s="23"/>
      <c r="I377" s="22"/>
      <c r="J377" s="74">
        <f t="shared" si="11"/>
        <v>0</v>
      </c>
    </row>
    <row r="378" spans="1:10">
      <c r="A378" s="21"/>
      <c r="B378" s="21"/>
      <c r="C378" s="21"/>
      <c r="D378" s="21"/>
      <c r="E378" s="21"/>
      <c r="F378" s="21"/>
      <c r="G378" s="74">
        <f t="shared" si="10"/>
        <v>0</v>
      </c>
      <c r="H378" s="23"/>
      <c r="I378" s="22"/>
      <c r="J378" s="74">
        <f t="shared" si="11"/>
        <v>0</v>
      </c>
    </row>
    <row r="379" spans="1:10">
      <c r="A379" s="21"/>
      <c r="B379" s="21"/>
      <c r="C379" s="21"/>
      <c r="D379" s="21"/>
      <c r="E379" s="21"/>
      <c r="F379" s="21"/>
      <c r="G379" s="74">
        <f t="shared" si="10"/>
        <v>0</v>
      </c>
      <c r="H379" s="23"/>
      <c r="I379" s="22"/>
      <c r="J379" s="74">
        <f t="shared" si="11"/>
        <v>0</v>
      </c>
    </row>
    <row r="380" spans="1:10">
      <c r="A380" s="21"/>
      <c r="B380" s="21"/>
      <c r="C380" s="21"/>
      <c r="D380" s="21"/>
      <c r="E380" s="21"/>
      <c r="F380" s="21"/>
      <c r="G380" s="74">
        <f t="shared" si="10"/>
        <v>0</v>
      </c>
      <c r="H380" s="23"/>
      <c r="I380" s="22"/>
      <c r="J380" s="74">
        <f t="shared" si="11"/>
        <v>0</v>
      </c>
    </row>
    <row r="381" spans="1:10">
      <c r="A381" s="21"/>
      <c r="B381" s="21"/>
      <c r="C381" s="21"/>
      <c r="D381" s="21"/>
      <c r="E381" s="21"/>
      <c r="F381" s="21"/>
      <c r="G381" s="74">
        <f t="shared" si="10"/>
        <v>0</v>
      </c>
      <c r="H381" s="23"/>
      <c r="I381" s="22"/>
      <c r="J381" s="74">
        <f t="shared" si="11"/>
        <v>0</v>
      </c>
    </row>
    <row r="382" spans="1:10">
      <c r="A382" s="21"/>
      <c r="B382" s="21"/>
      <c r="C382" s="21"/>
      <c r="D382" s="21"/>
      <c r="E382" s="21"/>
      <c r="F382" s="21"/>
      <c r="G382" s="74">
        <f t="shared" si="10"/>
        <v>0</v>
      </c>
      <c r="H382" s="23"/>
      <c r="I382" s="22"/>
      <c r="J382" s="74">
        <f t="shared" si="11"/>
        <v>0</v>
      </c>
    </row>
    <row r="383" spans="1:10">
      <c r="A383" s="21"/>
      <c r="B383" s="21"/>
      <c r="C383" s="21"/>
      <c r="D383" s="21"/>
      <c r="E383" s="21"/>
      <c r="F383" s="21"/>
      <c r="G383" s="74">
        <f t="shared" si="10"/>
        <v>0</v>
      </c>
      <c r="H383" s="23"/>
      <c r="I383" s="22"/>
      <c r="J383" s="74">
        <f t="shared" si="11"/>
        <v>0</v>
      </c>
    </row>
    <row r="384" spans="1:10">
      <c r="A384" s="21"/>
      <c r="B384" s="21"/>
      <c r="C384" s="21"/>
      <c r="D384" s="21"/>
      <c r="E384" s="21"/>
      <c r="F384" s="21"/>
      <c r="G384" s="74">
        <f t="shared" si="10"/>
        <v>0</v>
      </c>
      <c r="H384" s="23"/>
      <c r="I384" s="22"/>
      <c r="J384" s="74">
        <f t="shared" si="11"/>
        <v>0</v>
      </c>
    </row>
    <row r="385" spans="1:10">
      <c r="A385" s="21"/>
      <c r="B385" s="21"/>
      <c r="C385" s="21"/>
      <c r="D385" s="21"/>
      <c r="E385" s="21"/>
      <c r="F385" s="21"/>
      <c r="G385" s="74">
        <f t="shared" si="10"/>
        <v>0</v>
      </c>
      <c r="H385" s="23"/>
      <c r="I385" s="22"/>
      <c r="J385" s="74">
        <f t="shared" si="11"/>
        <v>0</v>
      </c>
    </row>
    <row r="386" spans="1:10">
      <c r="A386" s="21"/>
      <c r="B386" s="21"/>
      <c r="C386" s="21"/>
      <c r="D386" s="21"/>
      <c r="E386" s="21"/>
      <c r="F386" s="21"/>
      <c r="G386" s="74">
        <f t="shared" si="10"/>
        <v>0</v>
      </c>
      <c r="H386" s="23"/>
      <c r="I386" s="22"/>
      <c r="J386" s="74">
        <f t="shared" si="11"/>
        <v>0</v>
      </c>
    </row>
    <row r="387" spans="1:10">
      <c r="A387" s="21"/>
      <c r="B387" s="21"/>
      <c r="C387" s="21"/>
      <c r="D387" s="21"/>
      <c r="E387" s="21"/>
      <c r="F387" s="21"/>
      <c r="G387" s="74">
        <f t="shared" si="10"/>
        <v>0</v>
      </c>
      <c r="H387" s="23"/>
      <c r="I387" s="22"/>
      <c r="J387" s="74">
        <f t="shared" si="11"/>
        <v>0</v>
      </c>
    </row>
    <row r="388" spans="1:10">
      <c r="A388" s="21"/>
      <c r="B388" s="21"/>
      <c r="C388" s="21"/>
      <c r="D388" s="21"/>
      <c r="E388" s="21"/>
      <c r="F388" s="21"/>
      <c r="G388" s="74">
        <f t="shared" si="10"/>
        <v>0</v>
      </c>
      <c r="H388" s="23"/>
      <c r="I388" s="22"/>
      <c r="J388" s="74">
        <f t="shared" si="11"/>
        <v>0</v>
      </c>
    </row>
    <row r="389" spans="1:10">
      <c r="A389" s="21"/>
      <c r="B389" s="21"/>
      <c r="C389" s="21"/>
      <c r="D389" s="21"/>
      <c r="E389" s="21"/>
      <c r="F389" s="21"/>
      <c r="G389" s="74">
        <f t="shared" si="10"/>
        <v>0</v>
      </c>
      <c r="H389" s="23"/>
      <c r="I389" s="22"/>
      <c r="J389" s="74">
        <f t="shared" si="11"/>
        <v>0</v>
      </c>
    </row>
    <row r="390" spans="1:10">
      <c r="A390" s="21"/>
      <c r="B390" s="21"/>
      <c r="C390" s="21"/>
      <c r="D390" s="21"/>
      <c r="E390" s="21"/>
      <c r="F390" s="21"/>
      <c r="G390" s="74">
        <f t="shared" si="10"/>
        <v>0</v>
      </c>
      <c r="H390" s="23"/>
      <c r="I390" s="22"/>
      <c r="J390" s="74">
        <f t="shared" si="11"/>
        <v>0</v>
      </c>
    </row>
    <row r="391" spans="1:10">
      <c r="A391" s="21"/>
      <c r="B391" s="21"/>
      <c r="C391" s="21"/>
      <c r="D391" s="21"/>
      <c r="E391" s="21"/>
      <c r="F391" s="21"/>
      <c r="G391" s="74">
        <f t="shared" si="10"/>
        <v>0</v>
      </c>
      <c r="H391" s="23"/>
      <c r="I391" s="22"/>
      <c r="J391" s="74">
        <f t="shared" si="11"/>
        <v>0</v>
      </c>
    </row>
    <row r="392" spans="1:10">
      <c r="A392" s="21"/>
      <c r="B392" s="21"/>
      <c r="C392" s="21"/>
      <c r="D392" s="21"/>
      <c r="E392" s="21"/>
      <c r="F392" s="21"/>
      <c r="G392" s="74">
        <f t="shared" si="10"/>
        <v>0</v>
      </c>
      <c r="H392" s="23"/>
      <c r="I392" s="22"/>
      <c r="J392" s="74">
        <f t="shared" si="11"/>
        <v>0</v>
      </c>
    </row>
    <row r="393" spans="1:10">
      <c r="A393" s="21"/>
      <c r="B393" s="21"/>
      <c r="C393" s="21"/>
      <c r="D393" s="21"/>
      <c r="E393" s="21"/>
      <c r="F393" s="21"/>
      <c r="G393" s="74">
        <f t="shared" si="10"/>
        <v>0</v>
      </c>
      <c r="H393" s="23"/>
      <c r="I393" s="22"/>
      <c r="J393" s="74">
        <f t="shared" si="11"/>
        <v>0</v>
      </c>
    </row>
    <row r="394" spans="1:10">
      <c r="A394" s="21"/>
      <c r="B394" s="21"/>
      <c r="C394" s="21"/>
      <c r="D394" s="21"/>
      <c r="E394" s="21"/>
      <c r="F394" s="21"/>
      <c r="G394" s="74">
        <f t="shared" si="10"/>
        <v>0</v>
      </c>
      <c r="H394" s="23"/>
      <c r="I394" s="22"/>
      <c r="J394" s="74">
        <f t="shared" si="11"/>
        <v>0</v>
      </c>
    </row>
    <row r="395" spans="1:10">
      <c r="A395" s="21"/>
      <c r="B395" s="21"/>
      <c r="C395" s="21"/>
      <c r="D395" s="21"/>
      <c r="E395" s="21"/>
      <c r="F395" s="21"/>
      <c r="G395" s="74">
        <f t="shared" si="10"/>
        <v>0</v>
      </c>
      <c r="H395" s="23"/>
      <c r="I395" s="22"/>
      <c r="J395" s="74">
        <f t="shared" si="11"/>
        <v>0</v>
      </c>
    </row>
    <row r="396" spans="1:10">
      <c r="A396" s="21"/>
      <c r="B396" s="21"/>
      <c r="C396" s="21"/>
      <c r="D396" s="21"/>
      <c r="E396" s="21"/>
      <c r="F396" s="21"/>
      <c r="G396" s="74">
        <f t="shared" si="10"/>
        <v>0</v>
      </c>
      <c r="H396" s="23"/>
      <c r="I396" s="22"/>
      <c r="J396" s="74">
        <f t="shared" si="11"/>
        <v>0</v>
      </c>
    </row>
    <row r="397" spans="1:10">
      <c r="A397" s="21"/>
      <c r="B397" s="21"/>
      <c r="C397" s="21"/>
      <c r="D397" s="21"/>
      <c r="E397" s="21"/>
      <c r="F397" s="21"/>
      <c r="G397" s="74">
        <f t="shared" si="10"/>
        <v>0</v>
      </c>
      <c r="H397" s="23"/>
      <c r="I397" s="22"/>
      <c r="J397" s="74">
        <f t="shared" si="11"/>
        <v>0</v>
      </c>
    </row>
    <row r="398" spans="1:10">
      <c r="A398" s="21"/>
      <c r="B398" s="21"/>
      <c r="C398" s="21"/>
      <c r="D398" s="21"/>
      <c r="E398" s="21"/>
      <c r="F398" s="21"/>
      <c r="G398" s="74">
        <f t="shared" si="10"/>
        <v>0</v>
      </c>
      <c r="H398" s="23"/>
      <c r="I398" s="22"/>
      <c r="J398" s="74">
        <f t="shared" si="11"/>
        <v>0</v>
      </c>
    </row>
    <row r="399" spans="1:10">
      <c r="A399" s="21"/>
      <c r="B399" s="21"/>
      <c r="C399" s="21"/>
      <c r="D399" s="21"/>
      <c r="E399" s="21"/>
      <c r="F399" s="21"/>
      <c r="G399" s="74">
        <f t="shared" si="10"/>
        <v>0</v>
      </c>
      <c r="H399" s="23"/>
      <c r="I399" s="22"/>
      <c r="J399" s="74">
        <f t="shared" si="11"/>
        <v>0</v>
      </c>
    </row>
    <row r="400" spans="1:10">
      <c r="A400" s="21"/>
      <c r="B400" s="21"/>
      <c r="C400" s="21"/>
      <c r="D400" s="21"/>
      <c r="E400" s="21"/>
      <c r="F400" s="21"/>
      <c r="G400" s="74">
        <f t="shared" si="10"/>
        <v>0</v>
      </c>
      <c r="H400" s="23"/>
      <c r="I400" s="22"/>
      <c r="J400" s="74">
        <f t="shared" si="11"/>
        <v>0</v>
      </c>
    </row>
    <row r="401" spans="1:10">
      <c r="A401" s="21"/>
      <c r="B401" s="21"/>
      <c r="C401" s="21"/>
      <c r="D401" s="21"/>
      <c r="E401" s="21"/>
      <c r="F401" s="21"/>
      <c r="G401" s="74">
        <f t="shared" ref="G401:G464" si="12">ROUND(I401+J401+K401,0)</f>
        <v>0</v>
      </c>
      <c r="H401" s="23"/>
      <c r="I401" s="22"/>
      <c r="J401" s="74">
        <f t="shared" ref="J401:J464" si="13">IF(F401="with payment",(I401*H401),0)</f>
        <v>0</v>
      </c>
    </row>
    <row r="402" spans="1:10">
      <c r="A402" s="21"/>
      <c r="B402" s="21"/>
      <c r="C402" s="21"/>
      <c r="D402" s="21"/>
      <c r="E402" s="21"/>
      <c r="F402" s="21"/>
      <c r="G402" s="74">
        <f t="shared" si="12"/>
        <v>0</v>
      </c>
      <c r="H402" s="23"/>
      <c r="I402" s="22"/>
      <c r="J402" s="74">
        <f t="shared" si="13"/>
        <v>0</v>
      </c>
    </row>
    <row r="403" spans="1:10">
      <c r="A403" s="21"/>
      <c r="B403" s="21"/>
      <c r="C403" s="21"/>
      <c r="D403" s="21"/>
      <c r="E403" s="21"/>
      <c r="F403" s="21"/>
      <c r="G403" s="74">
        <f t="shared" si="12"/>
        <v>0</v>
      </c>
      <c r="H403" s="23"/>
      <c r="I403" s="22"/>
      <c r="J403" s="74">
        <f t="shared" si="13"/>
        <v>0</v>
      </c>
    </row>
    <row r="404" spans="1:10">
      <c r="A404" s="21"/>
      <c r="B404" s="21"/>
      <c r="C404" s="21"/>
      <c r="D404" s="21"/>
      <c r="E404" s="21"/>
      <c r="F404" s="21"/>
      <c r="G404" s="74">
        <f t="shared" si="12"/>
        <v>0</v>
      </c>
      <c r="H404" s="23"/>
      <c r="I404" s="22"/>
      <c r="J404" s="74">
        <f t="shared" si="13"/>
        <v>0</v>
      </c>
    </row>
    <row r="405" spans="1:10">
      <c r="A405" s="21"/>
      <c r="B405" s="21"/>
      <c r="C405" s="21"/>
      <c r="D405" s="21"/>
      <c r="E405" s="21"/>
      <c r="F405" s="21"/>
      <c r="G405" s="74">
        <f t="shared" si="12"/>
        <v>0</v>
      </c>
      <c r="H405" s="23"/>
      <c r="I405" s="22"/>
      <c r="J405" s="74">
        <f t="shared" si="13"/>
        <v>0</v>
      </c>
    </row>
    <row r="406" spans="1:10">
      <c r="A406" s="21"/>
      <c r="B406" s="21"/>
      <c r="C406" s="21"/>
      <c r="D406" s="21"/>
      <c r="E406" s="21"/>
      <c r="F406" s="21"/>
      <c r="G406" s="74">
        <f t="shared" si="12"/>
        <v>0</v>
      </c>
      <c r="H406" s="23"/>
      <c r="I406" s="22"/>
      <c r="J406" s="74">
        <f t="shared" si="13"/>
        <v>0</v>
      </c>
    </row>
    <row r="407" spans="1:10">
      <c r="A407" s="21"/>
      <c r="B407" s="21"/>
      <c r="C407" s="21"/>
      <c r="D407" s="21"/>
      <c r="E407" s="21"/>
      <c r="F407" s="21"/>
      <c r="G407" s="74">
        <f t="shared" si="12"/>
        <v>0</v>
      </c>
      <c r="H407" s="23"/>
      <c r="I407" s="22"/>
      <c r="J407" s="74">
        <f t="shared" si="13"/>
        <v>0</v>
      </c>
    </row>
    <row r="408" spans="1:10">
      <c r="A408" s="21"/>
      <c r="B408" s="21"/>
      <c r="C408" s="21"/>
      <c r="D408" s="21"/>
      <c r="E408" s="21"/>
      <c r="F408" s="21"/>
      <c r="G408" s="74">
        <f t="shared" si="12"/>
        <v>0</v>
      </c>
      <c r="H408" s="23"/>
      <c r="I408" s="22"/>
      <c r="J408" s="74">
        <f t="shared" si="13"/>
        <v>0</v>
      </c>
    </row>
    <row r="409" spans="1:10">
      <c r="A409" s="21"/>
      <c r="B409" s="21"/>
      <c r="C409" s="21"/>
      <c r="D409" s="21"/>
      <c r="E409" s="21"/>
      <c r="F409" s="21"/>
      <c r="G409" s="74">
        <f t="shared" si="12"/>
        <v>0</v>
      </c>
      <c r="H409" s="23"/>
      <c r="I409" s="22"/>
      <c r="J409" s="74">
        <f t="shared" si="13"/>
        <v>0</v>
      </c>
    </row>
    <row r="410" spans="1:10">
      <c r="A410" s="21"/>
      <c r="B410" s="21"/>
      <c r="C410" s="21"/>
      <c r="D410" s="21"/>
      <c r="E410" s="21"/>
      <c r="F410" s="21"/>
      <c r="G410" s="74">
        <f t="shared" si="12"/>
        <v>0</v>
      </c>
      <c r="H410" s="23"/>
      <c r="I410" s="22"/>
      <c r="J410" s="74">
        <f t="shared" si="13"/>
        <v>0</v>
      </c>
    </row>
    <row r="411" spans="1:10">
      <c r="A411" s="21"/>
      <c r="B411" s="21"/>
      <c r="C411" s="21"/>
      <c r="D411" s="21"/>
      <c r="E411" s="21"/>
      <c r="F411" s="21"/>
      <c r="G411" s="74">
        <f t="shared" si="12"/>
        <v>0</v>
      </c>
      <c r="H411" s="23"/>
      <c r="I411" s="22"/>
      <c r="J411" s="74">
        <f t="shared" si="13"/>
        <v>0</v>
      </c>
    </row>
    <row r="412" spans="1:10">
      <c r="A412" s="21"/>
      <c r="B412" s="21"/>
      <c r="C412" s="21"/>
      <c r="D412" s="21"/>
      <c r="E412" s="21"/>
      <c r="F412" s="21"/>
      <c r="G412" s="74">
        <f t="shared" si="12"/>
        <v>0</v>
      </c>
      <c r="H412" s="23"/>
      <c r="I412" s="22"/>
      <c r="J412" s="74">
        <f t="shared" si="13"/>
        <v>0</v>
      </c>
    </row>
    <row r="413" spans="1:10">
      <c r="A413" s="21"/>
      <c r="B413" s="21"/>
      <c r="C413" s="21"/>
      <c r="D413" s="21"/>
      <c r="E413" s="21"/>
      <c r="F413" s="21"/>
      <c r="G413" s="74">
        <f t="shared" si="12"/>
        <v>0</v>
      </c>
      <c r="H413" s="23"/>
      <c r="I413" s="22"/>
      <c r="J413" s="74">
        <f t="shared" si="13"/>
        <v>0</v>
      </c>
    </row>
    <row r="414" spans="1:10">
      <c r="A414" s="21"/>
      <c r="B414" s="21"/>
      <c r="C414" s="21"/>
      <c r="D414" s="21"/>
      <c r="E414" s="21"/>
      <c r="F414" s="21"/>
      <c r="G414" s="74">
        <f t="shared" si="12"/>
        <v>0</v>
      </c>
      <c r="H414" s="23"/>
      <c r="I414" s="22"/>
      <c r="J414" s="74">
        <f t="shared" si="13"/>
        <v>0</v>
      </c>
    </row>
    <row r="415" spans="1:10">
      <c r="A415" s="21"/>
      <c r="B415" s="21"/>
      <c r="C415" s="21"/>
      <c r="D415" s="21"/>
      <c r="E415" s="21"/>
      <c r="F415" s="21"/>
      <c r="G415" s="74">
        <f t="shared" si="12"/>
        <v>0</v>
      </c>
      <c r="H415" s="23"/>
      <c r="I415" s="22"/>
      <c r="J415" s="74">
        <f t="shared" si="13"/>
        <v>0</v>
      </c>
    </row>
    <row r="416" spans="1:10">
      <c r="A416" s="21"/>
      <c r="B416" s="21"/>
      <c r="C416" s="21"/>
      <c r="D416" s="21"/>
      <c r="E416" s="21"/>
      <c r="F416" s="21"/>
      <c r="G416" s="74">
        <f t="shared" si="12"/>
        <v>0</v>
      </c>
      <c r="H416" s="23"/>
      <c r="I416" s="22"/>
      <c r="J416" s="74">
        <f t="shared" si="13"/>
        <v>0</v>
      </c>
    </row>
    <row r="417" spans="1:10">
      <c r="A417" s="21"/>
      <c r="B417" s="21"/>
      <c r="C417" s="21"/>
      <c r="D417" s="21"/>
      <c r="E417" s="21"/>
      <c r="F417" s="21"/>
      <c r="G417" s="74">
        <f t="shared" si="12"/>
        <v>0</v>
      </c>
      <c r="H417" s="23"/>
      <c r="I417" s="22"/>
      <c r="J417" s="74">
        <f t="shared" si="13"/>
        <v>0</v>
      </c>
    </row>
    <row r="418" spans="1:10">
      <c r="A418" s="21"/>
      <c r="B418" s="21"/>
      <c r="C418" s="21"/>
      <c r="D418" s="21"/>
      <c r="E418" s="21"/>
      <c r="F418" s="21"/>
      <c r="G418" s="74">
        <f t="shared" si="12"/>
        <v>0</v>
      </c>
      <c r="H418" s="23"/>
      <c r="I418" s="22"/>
      <c r="J418" s="74">
        <f t="shared" si="13"/>
        <v>0</v>
      </c>
    </row>
    <row r="419" spans="1:10">
      <c r="A419" s="21"/>
      <c r="B419" s="21"/>
      <c r="C419" s="21"/>
      <c r="D419" s="21"/>
      <c r="E419" s="21"/>
      <c r="F419" s="21"/>
      <c r="G419" s="74">
        <f t="shared" si="12"/>
        <v>0</v>
      </c>
      <c r="H419" s="23"/>
      <c r="I419" s="22"/>
      <c r="J419" s="74">
        <f t="shared" si="13"/>
        <v>0</v>
      </c>
    </row>
    <row r="420" spans="1:10">
      <c r="A420" s="21"/>
      <c r="B420" s="21"/>
      <c r="C420" s="21"/>
      <c r="D420" s="21"/>
      <c r="E420" s="21"/>
      <c r="F420" s="21"/>
      <c r="G420" s="74">
        <f t="shared" si="12"/>
        <v>0</v>
      </c>
      <c r="H420" s="23"/>
      <c r="I420" s="22"/>
      <c r="J420" s="74">
        <f t="shared" si="13"/>
        <v>0</v>
      </c>
    </row>
    <row r="421" spans="1:10">
      <c r="A421" s="21"/>
      <c r="B421" s="21"/>
      <c r="C421" s="21"/>
      <c r="D421" s="21"/>
      <c r="E421" s="21"/>
      <c r="F421" s="21"/>
      <c r="G421" s="74">
        <f t="shared" si="12"/>
        <v>0</v>
      </c>
      <c r="H421" s="23"/>
      <c r="I421" s="22"/>
      <c r="J421" s="74">
        <f t="shared" si="13"/>
        <v>0</v>
      </c>
    </row>
    <row r="422" spans="1:10">
      <c r="A422" s="21"/>
      <c r="B422" s="21"/>
      <c r="C422" s="21"/>
      <c r="D422" s="21"/>
      <c r="E422" s="21"/>
      <c r="F422" s="21"/>
      <c r="G422" s="74">
        <f t="shared" si="12"/>
        <v>0</v>
      </c>
      <c r="H422" s="23"/>
      <c r="I422" s="22"/>
      <c r="J422" s="74">
        <f t="shared" si="13"/>
        <v>0</v>
      </c>
    </row>
    <row r="423" spans="1:10">
      <c r="A423" s="21"/>
      <c r="B423" s="21"/>
      <c r="C423" s="21"/>
      <c r="D423" s="21"/>
      <c r="E423" s="21"/>
      <c r="F423" s="21"/>
      <c r="G423" s="74">
        <f t="shared" si="12"/>
        <v>0</v>
      </c>
      <c r="H423" s="23"/>
      <c r="I423" s="22"/>
      <c r="J423" s="74">
        <f t="shared" si="13"/>
        <v>0</v>
      </c>
    </row>
    <row r="424" spans="1:10">
      <c r="A424" s="21"/>
      <c r="B424" s="21"/>
      <c r="C424" s="21"/>
      <c r="D424" s="21"/>
      <c r="E424" s="21"/>
      <c r="F424" s="21"/>
      <c r="G424" s="74">
        <f t="shared" si="12"/>
        <v>0</v>
      </c>
      <c r="H424" s="23"/>
      <c r="I424" s="22"/>
      <c r="J424" s="74">
        <f t="shared" si="13"/>
        <v>0</v>
      </c>
    </row>
    <row r="425" spans="1:10">
      <c r="A425" s="21"/>
      <c r="B425" s="21"/>
      <c r="C425" s="21"/>
      <c r="D425" s="21"/>
      <c r="E425" s="21"/>
      <c r="F425" s="21"/>
      <c r="G425" s="74">
        <f t="shared" si="12"/>
        <v>0</v>
      </c>
      <c r="H425" s="23"/>
      <c r="I425" s="22"/>
      <c r="J425" s="74">
        <f t="shared" si="13"/>
        <v>0</v>
      </c>
    </row>
    <row r="426" spans="1:10">
      <c r="A426" s="21"/>
      <c r="B426" s="21"/>
      <c r="C426" s="21"/>
      <c r="D426" s="21"/>
      <c r="E426" s="21"/>
      <c r="F426" s="21"/>
      <c r="G426" s="74">
        <f t="shared" si="12"/>
        <v>0</v>
      </c>
      <c r="H426" s="23"/>
      <c r="I426" s="22"/>
      <c r="J426" s="74">
        <f t="shared" si="13"/>
        <v>0</v>
      </c>
    </row>
    <row r="427" spans="1:10">
      <c r="A427" s="21"/>
      <c r="B427" s="21"/>
      <c r="C427" s="21"/>
      <c r="D427" s="21"/>
      <c r="E427" s="21"/>
      <c r="F427" s="21"/>
      <c r="G427" s="74">
        <f t="shared" si="12"/>
        <v>0</v>
      </c>
      <c r="H427" s="23"/>
      <c r="I427" s="22"/>
      <c r="J427" s="74">
        <f t="shared" si="13"/>
        <v>0</v>
      </c>
    </row>
    <row r="428" spans="1:10">
      <c r="A428" s="21"/>
      <c r="B428" s="21"/>
      <c r="C428" s="21"/>
      <c r="D428" s="21"/>
      <c r="E428" s="21"/>
      <c r="F428" s="21"/>
      <c r="G428" s="74">
        <f t="shared" si="12"/>
        <v>0</v>
      </c>
      <c r="H428" s="23"/>
      <c r="I428" s="22"/>
      <c r="J428" s="74">
        <f t="shared" si="13"/>
        <v>0</v>
      </c>
    </row>
    <row r="429" spans="1:10">
      <c r="A429" s="21"/>
      <c r="B429" s="21"/>
      <c r="C429" s="21"/>
      <c r="D429" s="21"/>
      <c r="E429" s="21"/>
      <c r="F429" s="21"/>
      <c r="G429" s="74">
        <f t="shared" si="12"/>
        <v>0</v>
      </c>
      <c r="H429" s="23"/>
      <c r="I429" s="22"/>
      <c r="J429" s="74">
        <f t="shared" si="13"/>
        <v>0</v>
      </c>
    </row>
    <row r="430" spans="1:10">
      <c r="A430" s="21"/>
      <c r="B430" s="21"/>
      <c r="C430" s="21"/>
      <c r="D430" s="21"/>
      <c r="E430" s="21"/>
      <c r="F430" s="21"/>
      <c r="G430" s="74">
        <f t="shared" si="12"/>
        <v>0</v>
      </c>
      <c r="H430" s="23"/>
      <c r="I430" s="22"/>
      <c r="J430" s="74">
        <f t="shared" si="13"/>
        <v>0</v>
      </c>
    </row>
    <row r="431" spans="1:10">
      <c r="A431" s="21"/>
      <c r="B431" s="21"/>
      <c r="C431" s="21"/>
      <c r="D431" s="21"/>
      <c r="E431" s="21"/>
      <c r="F431" s="21"/>
      <c r="G431" s="74">
        <f t="shared" si="12"/>
        <v>0</v>
      </c>
      <c r="H431" s="23"/>
      <c r="I431" s="22"/>
      <c r="J431" s="74">
        <f t="shared" si="13"/>
        <v>0</v>
      </c>
    </row>
    <row r="432" spans="1:10">
      <c r="A432" s="21"/>
      <c r="B432" s="21"/>
      <c r="C432" s="21"/>
      <c r="D432" s="21"/>
      <c r="E432" s="21"/>
      <c r="F432" s="21"/>
      <c r="G432" s="74">
        <f t="shared" si="12"/>
        <v>0</v>
      </c>
      <c r="H432" s="23"/>
      <c r="I432" s="22"/>
      <c r="J432" s="74">
        <f t="shared" si="13"/>
        <v>0</v>
      </c>
    </row>
    <row r="433" spans="1:10">
      <c r="A433" s="21"/>
      <c r="B433" s="21"/>
      <c r="C433" s="21"/>
      <c r="D433" s="21"/>
      <c r="E433" s="21"/>
      <c r="F433" s="21"/>
      <c r="G433" s="74">
        <f t="shared" si="12"/>
        <v>0</v>
      </c>
      <c r="H433" s="23"/>
      <c r="I433" s="22"/>
      <c r="J433" s="74">
        <f t="shared" si="13"/>
        <v>0</v>
      </c>
    </row>
    <row r="434" spans="1:10">
      <c r="A434" s="21"/>
      <c r="B434" s="21"/>
      <c r="C434" s="21"/>
      <c r="D434" s="21"/>
      <c r="E434" s="21"/>
      <c r="F434" s="21"/>
      <c r="G434" s="74">
        <f t="shared" si="12"/>
        <v>0</v>
      </c>
      <c r="H434" s="23"/>
      <c r="I434" s="22"/>
      <c r="J434" s="74">
        <f t="shared" si="13"/>
        <v>0</v>
      </c>
    </row>
    <row r="435" spans="1:10">
      <c r="A435" s="21"/>
      <c r="B435" s="21"/>
      <c r="C435" s="21"/>
      <c r="D435" s="21"/>
      <c r="E435" s="21"/>
      <c r="F435" s="21"/>
      <c r="G435" s="74">
        <f t="shared" si="12"/>
        <v>0</v>
      </c>
      <c r="H435" s="23"/>
      <c r="I435" s="22"/>
      <c r="J435" s="74">
        <f t="shared" si="13"/>
        <v>0</v>
      </c>
    </row>
    <row r="436" spans="1:10">
      <c r="A436" s="21"/>
      <c r="B436" s="21"/>
      <c r="C436" s="21"/>
      <c r="D436" s="21"/>
      <c r="E436" s="21"/>
      <c r="F436" s="21"/>
      <c r="G436" s="74">
        <f t="shared" si="12"/>
        <v>0</v>
      </c>
      <c r="H436" s="23"/>
      <c r="I436" s="22"/>
      <c r="J436" s="74">
        <f t="shared" si="13"/>
        <v>0</v>
      </c>
    </row>
    <row r="437" spans="1:10">
      <c r="A437" s="21"/>
      <c r="B437" s="21"/>
      <c r="C437" s="21"/>
      <c r="D437" s="21"/>
      <c r="E437" s="21"/>
      <c r="F437" s="21"/>
      <c r="G437" s="74">
        <f t="shared" si="12"/>
        <v>0</v>
      </c>
      <c r="H437" s="23"/>
      <c r="I437" s="22"/>
      <c r="J437" s="74">
        <f t="shared" si="13"/>
        <v>0</v>
      </c>
    </row>
    <row r="438" spans="1:10">
      <c r="A438" s="21"/>
      <c r="B438" s="21"/>
      <c r="C438" s="21"/>
      <c r="D438" s="21"/>
      <c r="E438" s="21"/>
      <c r="F438" s="21"/>
      <c r="G438" s="74">
        <f t="shared" si="12"/>
        <v>0</v>
      </c>
      <c r="H438" s="23"/>
      <c r="I438" s="22"/>
      <c r="J438" s="74">
        <f t="shared" si="13"/>
        <v>0</v>
      </c>
    </row>
    <row r="439" spans="1:10">
      <c r="A439" s="21"/>
      <c r="B439" s="21"/>
      <c r="C439" s="21"/>
      <c r="D439" s="21"/>
      <c r="E439" s="21"/>
      <c r="F439" s="21"/>
      <c r="G439" s="74">
        <f t="shared" si="12"/>
        <v>0</v>
      </c>
      <c r="H439" s="23"/>
      <c r="I439" s="22"/>
      <c r="J439" s="74">
        <f t="shared" si="13"/>
        <v>0</v>
      </c>
    </row>
    <row r="440" spans="1:10">
      <c r="A440" s="21"/>
      <c r="B440" s="21"/>
      <c r="C440" s="21"/>
      <c r="D440" s="21"/>
      <c r="E440" s="21"/>
      <c r="F440" s="21"/>
      <c r="G440" s="74">
        <f t="shared" si="12"/>
        <v>0</v>
      </c>
      <c r="H440" s="23"/>
      <c r="I440" s="22"/>
      <c r="J440" s="74">
        <f t="shared" si="13"/>
        <v>0</v>
      </c>
    </row>
    <row r="441" spans="1:10">
      <c r="A441" s="21"/>
      <c r="B441" s="21"/>
      <c r="C441" s="21"/>
      <c r="D441" s="21"/>
      <c r="E441" s="21"/>
      <c r="F441" s="21"/>
      <c r="G441" s="74">
        <f t="shared" si="12"/>
        <v>0</v>
      </c>
      <c r="H441" s="23"/>
      <c r="I441" s="22"/>
      <c r="J441" s="74">
        <f t="shared" si="13"/>
        <v>0</v>
      </c>
    </row>
    <row r="442" spans="1:10">
      <c r="A442" s="21"/>
      <c r="B442" s="21"/>
      <c r="C442" s="21"/>
      <c r="D442" s="21"/>
      <c r="E442" s="21"/>
      <c r="F442" s="21"/>
      <c r="G442" s="74">
        <f t="shared" si="12"/>
        <v>0</v>
      </c>
      <c r="H442" s="23"/>
      <c r="I442" s="22"/>
      <c r="J442" s="74">
        <f t="shared" si="13"/>
        <v>0</v>
      </c>
    </row>
    <row r="443" spans="1:10">
      <c r="A443" s="21"/>
      <c r="B443" s="21"/>
      <c r="C443" s="21"/>
      <c r="D443" s="21"/>
      <c r="E443" s="21"/>
      <c r="F443" s="21"/>
      <c r="G443" s="74">
        <f t="shared" si="12"/>
        <v>0</v>
      </c>
      <c r="H443" s="23"/>
      <c r="I443" s="22"/>
      <c r="J443" s="74">
        <f t="shared" si="13"/>
        <v>0</v>
      </c>
    </row>
    <row r="444" spans="1:10">
      <c r="A444" s="21"/>
      <c r="B444" s="21"/>
      <c r="C444" s="21"/>
      <c r="D444" s="21"/>
      <c r="E444" s="21"/>
      <c r="F444" s="21"/>
      <c r="G444" s="74">
        <f t="shared" si="12"/>
        <v>0</v>
      </c>
      <c r="H444" s="23"/>
      <c r="I444" s="22"/>
      <c r="J444" s="74">
        <f t="shared" si="13"/>
        <v>0</v>
      </c>
    </row>
    <row r="445" spans="1:10">
      <c r="A445" s="21"/>
      <c r="B445" s="21"/>
      <c r="C445" s="21"/>
      <c r="D445" s="21"/>
      <c r="E445" s="21"/>
      <c r="F445" s="21"/>
      <c r="G445" s="74">
        <f t="shared" si="12"/>
        <v>0</v>
      </c>
      <c r="H445" s="23"/>
      <c r="I445" s="22"/>
      <c r="J445" s="74">
        <f t="shared" si="13"/>
        <v>0</v>
      </c>
    </row>
    <row r="446" spans="1:10">
      <c r="A446" s="21"/>
      <c r="B446" s="21"/>
      <c r="C446" s="21"/>
      <c r="D446" s="21"/>
      <c r="E446" s="21"/>
      <c r="F446" s="21"/>
      <c r="G446" s="74">
        <f t="shared" si="12"/>
        <v>0</v>
      </c>
      <c r="H446" s="23"/>
      <c r="I446" s="22"/>
      <c r="J446" s="74">
        <f t="shared" si="13"/>
        <v>0</v>
      </c>
    </row>
    <row r="447" spans="1:10">
      <c r="A447" s="21"/>
      <c r="B447" s="21"/>
      <c r="C447" s="21"/>
      <c r="D447" s="21"/>
      <c r="E447" s="21"/>
      <c r="F447" s="21"/>
      <c r="G447" s="74">
        <f t="shared" si="12"/>
        <v>0</v>
      </c>
      <c r="H447" s="23"/>
      <c r="I447" s="22"/>
      <c r="J447" s="74">
        <f t="shared" si="13"/>
        <v>0</v>
      </c>
    </row>
    <row r="448" spans="1:10">
      <c r="A448" s="21"/>
      <c r="B448" s="21"/>
      <c r="C448" s="21"/>
      <c r="D448" s="21"/>
      <c r="E448" s="21"/>
      <c r="F448" s="21"/>
      <c r="G448" s="74">
        <f t="shared" si="12"/>
        <v>0</v>
      </c>
      <c r="H448" s="23"/>
      <c r="I448" s="22"/>
      <c r="J448" s="74">
        <f t="shared" si="13"/>
        <v>0</v>
      </c>
    </row>
    <row r="449" spans="1:10">
      <c r="A449" s="21"/>
      <c r="B449" s="21"/>
      <c r="C449" s="21"/>
      <c r="D449" s="21"/>
      <c r="E449" s="21"/>
      <c r="F449" s="21"/>
      <c r="G449" s="74">
        <f t="shared" si="12"/>
        <v>0</v>
      </c>
      <c r="H449" s="23"/>
      <c r="I449" s="22"/>
      <c r="J449" s="74">
        <f t="shared" si="13"/>
        <v>0</v>
      </c>
    </row>
    <row r="450" spans="1:10">
      <c r="A450" s="21"/>
      <c r="B450" s="21"/>
      <c r="C450" s="21"/>
      <c r="D450" s="21"/>
      <c r="E450" s="21"/>
      <c r="F450" s="21"/>
      <c r="G450" s="74">
        <f t="shared" si="12"/>
        <v>0</v>
      </c>
      <c r="H450" s="23"/>
      <c r="I450" s="22"/>
      <c r="J450" s="74">
        <f t="shared" si="13"/>
        <v>0</v>
      </c>
    </row>
    <row r="451" spans="1:10">
      <c r="A451" s="21"/>
      <c r="B451" s="21"/>
      <c r="C451" s="21"/>
      <c r="D451" s="21"/>
      <c r="E451" s="21"/>
      <c r="F451" s="21"/>
      <c r="G451" s="74">
        <f t="shared" si="12"/>
        <v>0</v>
      </c>
      <c r="H451" s="23"/>
      <c r="I451" s="22"/>
      <c r="J451" s="74">
        <f t="shared" si="13"/>
        <v>0</v>
      </c>
    </row>
    <row r="452" spans="1:10">
      <c r="A452" s="21"/>
      <c r="B452" s="21"/>
      <c r="C452" s="21"/>
      <c r="D452" s="21"/>
      <c r="E452" s="21"/>
      <c r="F452" s="21"/>
      <c r="G452" s="74">
        <f t="shared" si="12"/>
        <v>0</v>
      </c>
      <c r="H452" s="23"/>
      <c r="I452" s="22"/>
      <c r="J452" s="74">
        <f t="shared" si="13"/>
        <v>0</v>
      </c>
    </row>
    <row r="453" spans="1:10">
      <c r="A453" s="21"/>
      <c r="B453" s="21"/>
      <c r="C453" s="21"/>
      <c r="D453" s="21"/>
      <c r="E453" s="21"/>
      <c r="F453" s="21"/>
      <c r="G453" s="74">
        <f t="shared" si="12"/>
        <v>0</v>
      </c>
      <c r="H453" s="23"/>
      <c r="I453" s="22"/>
      <c r="J453" s="74">
        <f t="shared" si="13"/>
        <v>0</v>
      </c>
    </row>
    <row r="454" spans="1:10">
      <c r="A454" s="21"/>
      <c r="B454" s="21"/>
      <c r="C454" s="21"/>
      <c r="D454" s="21"/>
      <c r="E454" s="21"/>
      <c r="F454" s="21"/>
      <c r="G454" s="74">
        <f t="shared" si="12"/>
        <v>0</v>
      </c>
      <c r="H454" s="23"/>
      <c r="I454" s="22"/>
      <c r="J454" s="74">
        <f t="shared" si="13"/>
        <v>0</v>
      </c>
    </row>
    <row r="455" spans="1:10">
      <c r="A455" s="21"/>
      <c r="B455" s="21"/>
      <c r="C455" s="21"/>
      <c r="D455" s="21"/>
      <c r="E455" s="21"/>
      <c r="F455" s="21"/>
      <c r="G455" s="74">
        <f t="shared" si="12"/>
        <v>0</v>
      </c>
      <c r="H455" s="23"/>
      <c r="I455" s="22"/>
      <c r="J455" s="74">
        <f t="shared" si="13"/>
        <v>0</v>
      </c>
    </row>
    <row r="456" spans="1:10">
      <c r="A456" s="21"/>
      <c r="B456" s="21"/>
      <c r="C456" s="21"/>
      <c r="D456" s="21"/>
      <c r="E456" s="21"/>
      <c r="F456" s="21"/>
      <c r="G456" s="74">
        <f t="shared" si="12"/>
        <v>0</v>
      </c>
      <c r="H456" s="23"/>
      <c r="I456" s="22"/>
      <c r="J456" s="74">
        <f t="shared" si="13"/>
        <v>0</v>
      </c>
    </row>
    <row r="457" spans="1:10">
      <c r="A457" s="21"/>
      <c r="B457" s="21"/>
      <c r="C457" s="21"/>
      <c r="D457" s="21"/>
      <c r="E457" s="21"/>
      <c r="F457" s="21"/>
      <c r="G457" s="74">
        <f t="shared" si="12"/>
        <v>0</v>
      </c>
      <c r="H457" s="23"/>
      <c r="I457" s="22"/>
      <c r="J457" s="74">
        <f t="shared" si="13"/>
        <v>0</v>
      </c>
    </row>
    <row r="458" spans="1:10">
      <c r="A458" s="21"/>
      <c r="B458" s="21"/>
      <c r="C458" s="21"/>
      <c r="D458" s="21"/>
      <c r="E458" s="21"/>
      <c r="F458" s="21"/>
      <c r="G458" s="74">
        <f t="shared" si="12"/>
        <v>0</v>
      </c>
      <c r="H458" s="23"/>
      <c r="I458" s="22"/>
      <c r="J458" s="74">
        <f t="shared" si="13"/>
        <v>0</v>
      </c>
    </row>
    <row r="459" spans="1:10">
      <c r="A459" s="21"/>
      <c r="B459" s="21"/>
      <c r="C459" s="21"/>
      <c r="D459" s="21"/>
      <c r="E459" s="21"/>
      <c r="F459" s="21"/>
      <c r="G459" s="74">
        <f t="shared" si="12"/>
        <v>0</v>
      </c>
      <c r="H459" s="23"/>
      <c r="I459" s="22"/>
      <c r="J459" s="74">
        <f t="shared" si="13"/>
        <v>0</v>
      </c>
    </row>
    <row r="460" spans="1:10">
      <c r="A460" s="21"/>
      <c r="B460" s="21"/>
      <c r="C460" s="21"/>
      <c r="D460" s="21"/>
      <c r="E460" s="21"/>
      <c r="F460" s="21"/>
      <c r="G460" s="74">
        <f t="shared" si="12"/>
        <v>0</v>
      </c>
      <c r="H460" s="23"/>
      <c r="I460" s="22"/>
      <c r="J460" s="74">
        <f t="shared" si="13"/>
        <v>0</v>
      </c>
    </row>
    <row r="461" spans="1:10">
      <c r="A461" s="21"/>
      <c r="B461" s="21"/>
      <c r="C461" s="21"/>
      <c r="D461" s="21"/>
      <c r="E461" s="21"/>
      <c r="F461" s="21"/>
      <c r="G461" s="74">
        <f t="shared" si="12"/>
        <v>0</v>
      </c>
      <c r="H461" s="23"/>
      <c r="I461" s="22"/>
      <c r="J461" s="74">
        <f t="shared" si="13"/>
        <v>0</v>
      </c>
    </row>
    <row r="462" spans="1:10">
      <c r="A462" s="21"/>
      <c r="B462" s="21"/>
      <c r="C462" s="21"/>
      <c r="D462" s="21"/>
      <c r="E462" s="21"/>
      <c r="F462" s="21"/>
      <c r="G462" s="74">
        <f t="shared" si="12"/>
        <v>0</v>
      </c>
      <c r="H462" s="23"/>
      <c r="I462" s="22"/>
      <c r="J462" s="74">
        <f t="shared" si="13"/>
        <v>0</v>
      </c>
    </row>
    <row r="463" spans="1:10">
      <c r="A463" s="21"/>
      <c r="B463" s="21"/>
      <c r="C463" s="21"/>
      <c r="D463" s="21"/>
      <c r="E463" s="21"/>
      <c r="F463" s="21"/>
      <c r="G463" s="74">
        <f t="shared" si="12"/>
        <v>0</v>
      </c>
      <c r="H463" s="23"/>
      <c r="I463" s="22"/>
      <c r="J463" s="74">
        <f t="shared" si="13"/>
        <v>0</v>
      </c>
    </row>
    <row r="464" spans="1:10">
      <c r="A464" s="21"/>
      <c r="B464" s="21"/>
      <c r="C464" s="21"/>
      <c r="D464" s="21"/>
      <c r="E464" s="21"/>
      <c r="F464" s="21"/>
      <c r="G464" s="74">
        <f t="shared" si="12"/>
        <v>0</v>
      </c>
      <c r="H464" s="23"/>
      <c r="I464" s="22"/>
      <c r="J464" s="74">
        <f t="shared" si="13"/>
        <v>0</v>
      </c>
    </row>
    <row r="465" spans="1:10">
      <c r="A465" s="21"/>
      <c r="B465" s="21"/>
      <c r="C465" s="21"/>
      <c r="D465" s="21"/>
      <c r="E465" s="21"/>
      <c r="F465" s="21"/>
      <c r="G465" s="74">
        <f t="shared" ref="G465:G528" si="14">ROUND(I465+J465+K465,0)</f>
        <v>0</v>
      </c>
      <c r="H465" s="23"/>
      <c r="I465" s="22"/>
      <c r="J465" s="74">
        <f t="shared" ref="J465:J528" si="15">IF(F465="with payment",(I465*H465),0)</f>
        <v>0</v>
      </c>
    </row>
    <row r="466" spans="1:10">
      <c r="A466" s="21"/>
      <c r="B466" s="21"/>
      <c r="C466" s="21"/>
      <c r="D466" s="21"/>
      <c r="E466" s="21"/>
      <c r="F466" s="21"/>
      <c r="G466" s="74">
        <f t="shared" si="14"/>
        <v>0</v>
      </c>
      <c r="H466" s="23"/>
      <c r="I466" s="22"/>
      <c r="J466" s="74">
        <f t="shared" si="15"/>
        <v>0</v>
      </c>
    </row>
    <row r="467" spans="1:10">
      <c r="A467" s="21"/>
      <c r="B467" s="21"/>
      <c r="C467" s="21"/>
      <c r="D467" s="21"/>
      <c r="E467" s="21"/>
      <c r="F467" s="21"/>
      <c r="G467" s="74">
        <f t="shared" si="14"/>
        <v>0</v>
      </c>
      <c r="H467" s="23"/>
      <c r="I467" s="22"/>
      <c r="J467" s="74">
        <f t="shared" si="15"/>
        <v>0</v>
      </c>
    </row>
    <row r="468" spans="1:10">
      <c r="A468" s="21"/>
      <c r="B468" s="21"/>
      <c r="C468" s="21"/>
      <c r="D468" s="21"/>
      <c r="E468" s="21"/>
      <c r="F468" s="21"/>
      <c r="G468" s="74">
        <f t="shared" si="14"/>
        <v>0</v>
      </c>
      <c r="H468" s="23"/>
      <c r="I468" s="22"/>
      <c r="J468" s="74">
        <f t="shared" si="15"/>
        <v>0</v>
      </c>
    </row>
    <row r="469" spans="1:10">
      <c r="A469" s="21"/>
      <c r="B469" s="21"/>
      <c r="C469" s="21"/>
      <c r="D469" s="21"/>
      <c r="E469" s="21"/>
      <c r="F469" s="21"/>
      <c r="G469" s="74">
        <f t="shared" si="14"/>
        <v>0</v>
      </c>
      <c r="H469" s="23"/>
      <c r="I469" s="22"/>
      <c r="J469" s="74">
        <f t="shared" si="15"/>
        <v>0</v>
      </c>
    </row>
    <row r="470" spans="1:10">
      <c r="A470" s="21"/>
      <c r="B470" s="21"/>
      <c r="C470" s="21"/>
      <c r="D470" s="21"/>
      <c r="E470" s="21"/>
      <c r="F470" s="21"/>
      <c r="G470" s="74">
        <f t="shared" si="14"/>
        <v>0</v>
      </c>
      <c r="H470" s="23"/>
      <c r="I470" s="22"/>
      <c r="J470" s="74">
        <f t="shared" si="15"/>
        <v>0</v>
      </c>
    </row>
    <row r="471" spans="1:10">
      <c r="A471" s="21"/>
      <c r="B471" s="21"/>
      <c r="C471" s="21"/>
      <c r="D471" s="21"/>
      <c r="E471" s="21"/>
      <c r="F471" s="21"/>
      <c r="G471" s="74">
        <f t="shared" si="14"/>
        <v>0</v>
      </c>
      <c r="H471" s="23"/>
      <c r="I471" s="22"/>
      <c r="J471" s="74">
        <f t="shared" si="15"/>
        <v>0</v>
      </c>
    </row>
    <row r="472" spans="1:10">
      <c r="A472" s="21"/>
      <c r="B472" s="21"/>
      <c r="C472" s="21"/>
      <c r="D472" s="21"/>
      <c r="E472" s="21"/>
      <c r="F472" s="21"/>
      <c r="G472" s="74">
        <f t="shared" si="14"/>
        <v>0</v>
      </c>
      <c r="H472" s="23"/>
      <c r="I472" s="22"/>
      <c r="J472" s="74">
        <f t="shared" si="15"/>
        <v>0</v>
      </c>
    </row>
    <row r="473" spans="1:10">
      <c r="A473" s="21"/>
      <c r="B473" s="21"/>
      <c r="C473" s="21"/>
      <c r="D473" s="21"/>
      <c r="E473" s="21"/>
      <c r="F473" s="21"/>
      <c r="G473" s="74">
        <f t="shared" si="14"/>
        <v>0</v>
      </c>
      <c r="H473" s="23"/>
      <c r="I473" s="22"/>
      <c r="J473" s="74">
        <f t="shared" si="15"/>
        <v>0</v>
      </c>
    </row>
    <row r="474" spans="1:10">
      <c r="A474" s="21"/>
      <c r="B474" s="21"/>
      <c r="C474" s="21"/>
      <c r="D474" s="21"/>
      <c r="E474" s="21"/>
      <c r="F474" s="21"/>
      <c r="G474" s="74">
        <f t="shared" si="14"/>
        <v>0</v>
      </c>
      <c r="H474" s="23"/>
      <c r="I474" s="22"/>
      <c r="J474" s="74">
        <f t="shared" si="15"/>
        <v>0</v>
      </c>
    </row>
    <row r="475" spans="1:10">
      <c r="A475" s="21"/>
      <c r="B475" s="21"/>
      <c r="C475" s="21"/>
      <c r="D475" s="21"/>
      <c r="E475" s="21"/>
      <c r="F475" s="21"/>
      <c r="G475" s="74">
        <f t="shared" si="14"/>
        <v>0</v>
      </c>
      <c r="H475" s="23"/>
      <c r="I475" s="22"/>
      <c r="J475" s="74">
        <f t="shared" si="15"/>
        <v>0</v>
      </c>
    </row>
    <row r="476" spans="1:10">
      <c r="A476" s="21"/>
      <c r="B476" s="21"/>
      <c r="C476" s="21"/>
      <c r="D476" s="21"/>
      <c r="E476" s="21"/>
      <c r="F476" s="21"/>
      <c r="G476" s="74">
        <f t="shared" si="14"/>
        <v>0</v>
      </c>
      <c r="H476" s="23"/>
      <c r="I476" s="22"/>
      <c r="J476" s="74">
        <f t="shared" si="15"/>
        <v>0</v>
      </c>
    </row>
    <row r="477" spans="1:10">
      <c r="A477" s="21"/>
      <c r="B477" s="21"/>
      <c r="C477" s="21"/>
      <c r="D477" s="21"/>
      <c r="E477" s="21"/>
      <c r="F477" s="21"/>
      <c r="G477" s="74">
        <f t="shared" si="14"/>
        <v>0</v>
      </c>
      <c r="H477" s="23"/>
      <c r="I477" s="22"/>
      <c r="J477" s="74">
        <f t="shared" si="15"/>
        <v>0</v>
      </c>
    </row>
    <row r="478" spans="1:10">
      <c r="A478" s="21"/>
      <c r="B478" s="21"/>
      <c r="C478" s="21"/>
      <c r="D478" s="21"/>
      <c r="E478" s="21"/>
      <c r="F478" s="21"/>
      <c r="G478" s="74">
        <f t="shared" si="14"/>
        <v>0</v>
      </c>
      <c r="H478" s="23"/>
      <c r="I478" s="22"/>
      <c r="J478" s="74">
        <f t="shared" si="15"/>
        <v>0</v>
      </c>
    </row>
    <row r="479" spans="1:10">
      <c r="A479" s="21"/>
      <c r="B479" s="21"/>
      <c r="C479" s="21"/>
      <c r="D479" s="21"/>
      <c r="E479" s="21"/>
      <c r="F479" s="21"/>
      <c r="G479" s="74">
        <f t="shared" si="14"/>
        <v>0</v>
      </c>
      <c r="H479" s="23"/>
      <c r="I479" s="22"/>
      <c r="J479" s="74">
        <f t="shared" si="15"/>
        <v>0</v>
      </c>
    </row>
    <row r="480" spans="1:10">
      <c r="A480" s="21"/>
      <c r="B480" s="21"/>
      <c r="C480" s="21"/>
      <c r="D480" s="21"/>
      <c r="E480" s="21"/>
      <c r="F480" s="21"/>
      <c r="G480" s="74">
        <f t="shared" si="14"/>
        <v>0</v>
      </c>
      <c r="H480" s="23"/>
      <c r="I480" s="22"/>
      <c r="J480" s="74">
        <f t="shared" si="15"/>
        <v>0</v>
      </c>
    </row>
    <row r="481" spans="1:10">
      <c r="A481" s="21"/>
      <c r="B481" s="21"/>
      <c r="C481" s="21"/>
      <c r="D481" s="21"/>
      <c r="E481" s="21"/>
      <c r="F481" s="21"/>
      <c r="G481" s="74">
        <f t="shared" si="14"/>
        <v>0</v>
      </c>
      <c r="H481" s="23"/>
      <c r="I481" s="22"/>
      <c r="J481" s="74">
        <f t="shared" si="15"/>
        <v>0</v>
      </c>
    </row>
    <row r="482" spans="1:10">
      <c r="A482" s="21"/>
      <c r="B482" s="21"/>
      <c r="C482" s="21"/>
      <c r="D482" s="21"/>
      <c r="E482" s="21"/>
      <c r="F482" s="21"/>
      <c r="G482" s="74">
        <f t="shared" si="14"/>
        <v>0</v>
      </c>
      <c r="H482" s="23"/>
      <c r="I482" s="22"/>
      <c r="J482" s="74">
        <f t="shared" si="15"/>
        <v>0</v>
      </c>
    </row>
    <row r="483" spans="1:10">
      <c r="A483" s="21"/>
      <c r="B483" s="21"/>
      <c r="C483" s="21"/>
      <c r="D483" s="21"/>
      <c r="E483" s="21"/>
      <c r="F483" s="21"/>
      <c r="G483" s="74">
        <f t="shared" si="14"/>
        <v>0</v>
      </c>
      <c r="H483" s="23"/>
      <c r="I483" s="22"/>
      <c r="J483" s="74">
        <f t="shared" si="15"/>
        <v>0</v>
      </c>
    </row>
    <row r="484" spans="1:10">
      <c r="A484" s="21"/>
      <c r="B484" s="21"/>
      <c r="C484" s="21"/>
      <c r="D484" s="21"/>
      <c r="E484" s="21"/>
      <c r="F484" s="21"/>
      <c r="G484" s="74">
        <f t="shared" si="14"/>
        <v>0</v>
      </c>
      <c r="H484" s="23"/>
      <c r="I484" s="22"/>
      <c r="J484" s="74">
        <f t="shared" si="15"/>
        <v>0</v>
      </c>
    </row>
    <row r="485" spans="1:10">
      <c r="A485" s="21"/>
      <c r="B485" s="21"/>
      <c r="C485" s="21"/>
      <c r="D485" s="21"/>
      <c r="E485" s="21"/>
      <c r="F485" s="21"/>
      <c r="G485" s="74">
        <f t="shared" si="14"/>
        <v>0</v>
      </c>
      <c r="H485" s="23"/>
      <c r="I485" s="22"/>
      <c r="J485" s="74">
        <f t="shared" si="15"/>
        <v>0</v>
      </c>
    </row>
    <row r="486" spans="1:10">
      <c r="A486" s="21"/>
      <c r="B486" s="21"/>
      <c r="C486" s="21"/>
      <c r="D486" s="21"/>
      <c r="E486" s="21"/>
      <c r="F486" s="21"/>
      <c r="G486" s="74">
        <f t="shared" si="14"/>
        <v>0</v>
      </c>
      <c r="H486" s="23"/>
      <c r="I486" s="22"/>
      <c r="J486" s="74">
        <f t="shared" si="15"/>
        <v>0</v>
      </c>
    </row>
    <row r="487" spans="1:10">
      <c r="A487" s="21"/>
      <c r="B487" s="21"/>
      <c r="C487" s="21"/>
      <c r="D487" s="21"/>
      <c r="E487" s="21"/>
      <c r="F487" s="21"/>
      <c r="G487" s="74">
        <f t="shared" si="14"/>
        <v>0</v>
      </c>
      <c r="H487" s="23"/>
      <c r="I487" s="22"/>
      <c r="J487" s="74">
        <f t="shared" si="15"/>
        <v>0</v>
      </c>
    </row>
    <row r="488" spans="1:10">
      <c r="A488" s="21"/>
      <c r="B488" s="21"/>
      <c r="C488" s="21"/>
      <c r="D488" s="21"/>
      <c r="E488" s="21"/>
      <c r="F488" s="21"/>
      <c r="G488" s="74">
        <f t="shared" si="14"/>
        <v>0</v>
      </c>
      <c r="H488" s="23"/>
      <c r="I488" s="22"/>
      <c r="J488" s="74">
        <f t="shared" si="15"/>
        <v>0</v>
      </c>
    </row>
    <row r="489" spans="1:10">
      <c r="A489" s="21"/>
      <c r="B489" s="21"/>
      <c r="C489" s="21"/>
      <c r="D489" s="21"/>
      <c r="E489" s="21"/>
      <c r="F489" s="21"/>
      <c r="G489" s="74">
        <f t="shared" si="14"/>
        <v>0</v>
      </c>
      <c r="H489" s="23"/>
      <c r="I489" s="22"/>
      <c r="J489" s="74">
        <f t="shared" si="15"/>
        <v>0</v>
      </c>
    </row>
    <row r="490" spans="1:10">
      <c r="A490" s="21"/>
      <c r="B490" s="21"/>
      <c r="C490" s="21"/>
      <c r="D490" s="21"/>
      <c r="E490" s="21"/>
      <c r="F490" s="21"/>
      <c r="G490" s="74">
        <f t="shared" si="14"/>
        <v>0</v>
      </c>
      <c r="H490" s="23"/>
      <c r="I490" s="22"/>
      <c r="J490" s="74">
        <f t="shared" si="15"/>
        <v>0</v>
      </c>
    </row>
    <row r="491" spans="1:10">
      <c r="A491" s="21"/>
      <c r="B491" s="21"/>
      <c r="C491" s="21"/>
      <c r="D491" s="21"/>
      <c r="E491" s="21"/>
      <c r="F491" s="21"/>
      <c r="G491" s="74">
        <f t="shared" si="14"/>
        <v>0</v>
      </c>
      <c r="H491" s="23"/>
      <c r="I491" s="22"/>
      <c r="J491" s="74">
        <f t="shared" si="15"/>
        <v>0</v>
      </c>
    </row>
    <row r="492" spans="1:10">
      <c r="A492" s="21"/>
      <c r="B492" s="21"/>
      <c r="C492" s="21"/>
      <c r="D492" s="21"/>
      <c r="E492" s="21"/>
      <c r="F492" s="21"/>
      <c r="G492" s="74">
        <f t="shared" si="14"/>
        <v>0</v>
      </c>
      <c r="H492" s="23"/>
      <c r="I492" s="22"/>
      <c r="J492" s="74">
        <f t="shared" si="15"/>
        <v>0</v>
      </c>
    </row>
    <row r="493" spans="1:10">
      <c r="A493" s="21"/>
      <c r="B493" s="21"/>
      <c r="C493" s="21"/>
      <c r="D493" s="21"/>
      <c r="E493" s="21"/>
      <c r="F493" s="21"/>
      <c r="G493" s="74">
        <f t="shared" si="14"/>
        <v>0</v>
      </c>
      <c r="H493" s="23"/>
      <c r="I493" s="22"/>
      <c r="J493" s="74">
        <f t="shared" si="15"/>
        <v>0</v>
      </c>
    </row>
    <row r="494" spans="1:10">
      <c r="A494" s="21"/>
      <c r="B494" s="21"/>
      <c r="C494" s="21"/>
      <c r="D494" s="21"/>
      <c r="E494" s="21"/>
      <c r="F494" s="21"/>
      <c r="G494" s="74">
        <f t="shared" si="14"/>
        <v>0</v>
      </c>
      <c r="H494" s="23"/>
      <c r="I494" s="22"/>
      <c r="J494" s="74">
        <f t="shared" si="15"/>
        <v>0</v>
      </c>
    </row>
    <row r="495" spans="1:10">
      <c r="A495" s="21"/>
      <c r="B495" s="21"/>
      <c r="C495" s="21"/>
      <c r="D495" s="21"/>
      <c r="E495" s="21"/>
      <c r="F495" s="21"/>
      <c r="G495" s="74">
        <f t="shared" si="14"/>
        <v>0</v>
      </c>
      <c r="H495" s="23"/>
      <c r="I495" s="22"/>
      <c r="J495" s="74">
        <f t="shared" si="15"/>
        <v>0</v>
      </c>
    </row>
    <row r="496" spans="1:10">
      <c r="A496" s="21"/>
      <c r="B496" s="21"/>
      <c r="C496" s="21"/>
      <c r="D496" s="21"/>
      <c r="E496" s="21"/>
      <c r="F496" s="21"/>
      <c r="G496" s="74">
        <f t="shared" si="14"/>
        <v>0</v>
      </c>
      <c r="H496" s="23"/>
      <c r="I496" s="22"/>
      <c r="J496" s="74">
        <f t="shared" si="15"/>
        <v>0</v>
      </c>
    </row>
    <row r="497" spans="1:10">
      <c r="A497" s="21"/>
      <c r="B497" s="21"/>
      <c r="C497" s="21"/>
      <c r="D497" s="21"/>
      <c r="E497" s="21"/>
      <c r="F497" s="21"/>
      <c r="G497" s="74">
        <f t="shared" si="14"/>
        <v>0</v>
      </c>
      <c r="H497" s="23"/>
      <c r="I497" s="22"/>
      <c r="J497" s="74">
        <f t="shared" si="15"/>
        <v>0</v>
      </c>
    </row>
    <row r="498" spans="1:10">
      <c r="A498" s="21"/>
      <c r="B498" s="21"/>
      <c r="C498" s="21"/>
      <c r="D498" s="21"/>
      <c r="E498" s="21"/>
      <c r="F498" s="21"/>
      <c r="G498" s="74">
        <f t="shared" si="14"/>
        <v>0</v>
      </c>
      <c r="H498" s="23"/>
      <c r="I498" s="22"/>
      <c r="J498" s="74">
        <f t="shared" si="15"/>
        <v>0</v>
      </c>
    </row>
    <row r="499" spans="1:10">
      <c r="A499" s="21"/>
      <c r="B499" s="21"/>
      <c r="C499" s="21"/>
      <c r="D499" s="21"/>
      <c r="E499" s="21"/>
      <c r="F499" s="21"/>
      <c r="G499" s="74">
        <f t="shared" si="14"/>
        <v>0</v>
      </c>
      <c r="H499" s="23"/>
      <c r="I499" s="22"/>
      <c r="J499" s="74">
        <f t="shared" si="15"/>
        <v>0</v>
      </c>
    </row>
    <row r="500" spans="1:10">
      <c r="A500" s="21"/>
      <c r="B500" s="21"/>
      <c r="C500" s="21"/>
      <c r="D500" s="21"/>
      <c r="E500" s="21"/>
      <c r="F500" s="21"/>
      <c r="G500" s="74">
        <f t="shared" si="14"/>
        <v>0</v>
      </c>
      <c r="H500" s="23"/>
      <c r="I500" s="22"/>
      <c r="J500" s="74">
        <f t="shared" si="15"/>
        <v>0</v>
      </c>
    </row>
    <row r="501" spans="1:10">
      <c r="A501" s="21"/>
      <c r="B501" s="21"/>
      <c r="C501" s="21"/>
      <c r="D501" s="21"/>
      <c r="E501" s="21"/>
      <c r="F501" s="21"/>
      <c r="G501" s="74">
        <f t="shared" si="14"/>
        <v>0</v>
      </c>
      <c r="H501" s="23"/>
      <c r="I501" s="22"/>
      <c r="J501" s="74">
        <f t="shared" si="15"/>
        <v>0</v>
      </c>
    </row>
    <row r="502" spans="1:10">
      <c r="A502" s="21"/>
      <c r="B502" s="21"/>
      <c r="C502" s="21"/>
      <c r="D502" s="21"/>
      <c r="E502" s="21"/>
      <c r="F502" s="21"/>
      <c r="G502" s="74">
        <f t="shared" si="14"/>
        <v>0</v>
      </c>
      <c r="H502" s="23"/>
      <c r="I502" s="22"/>
      <c r="J502" s="74">
        <f t="shared" si="15"/>
        <v>0</v>
      </c>
    </row>
    <row r="503" spans="1:10">
      <c r="A503" s="21"/>
      <c r="B503" s="21"/>
      <c r="C503" s="21"/>
      <c r="D503" s="21"/>
      <c r="E503" s="21"/>
      <c r="F503" s="21"/>
      <c r="G503" s="74">
        <f t="shared" si="14"/>
        <v>0</v>
      </c>
      <c r="H503" s="23"/>
      <c r="I503" s="22"/>
      <c r="J503" s="74">
        <f t="shared" si="15"/>
        <v>0</v>
      </c>
    </row>
    <row r="504" spans="1:10">
      <c r="A504" s="21"/>
      <c r="B504" s="21"/>
      <c r="C504" s="21"/>
      <c r="D504" s="21"/>
      <c r="E504" s="21"/>
      <c r="F504" s="21"/>
      <c r="G504" s="74">
        <f t="shared" si="14"/>
        <v>0</v>
      </c>
      <c r="H504" s="23"/>
      <c r="I504" s="22"/>
      <c r="J504" s="74">
        <f t="shared" si="15"/>
        <v>0</v>
      </c>
    </row>
    <row r="505" spans="1:10">
      <c r="A505" s="21"/>
      <c r="B505" s="21"/>
      <c r="C505" s="21"/>
      <c r="D505" s="21"/>
      <c r="E505" s="21"/>
      <c r="F505" s="21"/>
      <c r="G505" s="74">
        <f t="shared" si="14"/>
        <v>0</v>
      </c>
      <c r="H505" s="23"/>
      <c r="I505" s="22"/>
      <c r="J505" s="74">
        <f t="shared" si="15"/>
        <v>0</v>
      </c>
    </row>
    <row r="506" spans="1:10">
      <c r="A506" s="21"/>
      <c r="B506" s="21"/>
      <c r="C506" s="21"/>
      <c r="D506" s="21"/>
      <c r="E506" s="21"/>
      <c r="F506" s="21"/>
      <c r="G506" s="74">
        <f t="shared" si="14"/>
        <v>0</v>
      </c>
      <c r="H506" s="23"/>
      <c r="I506" s="22"/>
      <c r="J506" s="74">
        <f t="shared" si="15"/>
        <v>0</v>
      </c>
    </row>
    <row r="507" spans="1:10">
      <c r="A507" s="21"/>
      <c r="B507" s="21"/>
      <c r="C507" s="21"/>
      <c r="D507" s="21"/>
      <c r="E507" s="21"/>
      <c r="F507" s="21"/>
      <c r="G507" s="74">
        <f t="shared" si="14"/>
        <v>0</v>
      </c>
      <c r="H507" s="23"/>
      <c r="I507" s="22"/>
      <c r="J507" s="74">
        <f t="shared" si="15"/>
        <v>0</v>
      </c>
    </row>
    <row r="508" spans="1:10">
      <c r="A508" s="21"/>
      <c r="B508" s="21"/>
      <c r="C508" s="21"/>
      <c r="D508" s="21"/>
      <c r="E508" s="21"/>
      <c r="F508" s="21"/>
      <c r="G508" s="74">
        <f t="shared" si="14"/>
        <v>0</v>
      </c>
      <c r="H508" s="23"/>
      <c r="I508" s="22"/>
      <c r="J508" s="74">
        <f t="shared" si="15"/>
        <v>0</v>
      </c>
    </row>
    <row r="509" spans="1:10">
      <c r="A509" s="21"/>
      <c r="B509" s="21"/>
      <c r="C509" s="21"/>
      <c r="D509" s="21"/>
      <c r="E509" s="21"/>
      <c r="F509" s="21"/>
      <c r="G509" s="74">
        <f t="shared" si="14"/>
        <v>0</v>
      </c>
      <c r="H509" s="23"/>
      <c r="I509" s="22"/>
      <c r="J509" s="74">
        <f t="shared" si="15"/>
        <v>0</v>
      </c>
    </row>
    <row r="510" spans="1:10">
      <c r="A510" s="21"/>
      <c r="B510" s="21"/>
      <c r="C510" s="21"/>
      <c r="D510" s="21"/>
      <c r="E510" s="21"/>
      <c r="F510" s="21"/>
      <c r="G510" s="74">
        <f t="shared" si="14"/>
        <v>0</v>
      </c>
      <c r="H510" s="23"/>
      <c r="I510" s="22"/>
      <c r="J510" s="74">
        <f t="shared" si="15"/>
        <v>0</v>
      </c>
    </row>
    <row r="511" spans="1:10">
      <c r="A511" s="21"/>
      <c r="B511" s="21"/>
      <c r="C511" s="21"/>
      <c r="D511" s="21"/>
      <c r="E511" s="21"/>
      <c r="F511" s="21"/>
      <c r="G511" s="74">
        <f t="shared" si="14"/>
        <v>0</v>
      </c>
      <c r="H511" s="23"/>
      <c r="I511" s="22"/>
      <c r="J511" s="74">
        <f t="shared" si="15"/>
        <v>0</v>
      </c>
    </row>
    <row r="512" spans="1:10">
      <c r="A512" s="21"/>
      <c r="B512" s="21"/>
      <c r="C512" s="21"/>
      <c r="D512" s="21"/>
      <c r="E512" s="21"/>
      <c r="F512" s="21"/>
      <c r="G512" s="74">
        <f t="shared" si="14"/>
        <v>0</v>
      </c>
      <c r="H512" s="23"/>
      <c r="I512" s="22"/>
      <c r="J512" s="74">
        <f t="shared" si="15"/>
        <v>0</v>
      </c>
    </row>
    <row r="513" spans="1:10">
      <c r="A513" s="21"/>
      <c r="B513" s="21"/>
      <c r="C513" s="21"/>
      <c r="D513" s="21"/>
      <c r="E513" s="21"/>
      <c r="F513" s="21"/>
      <c r="G513" s="74">
        <f t="shared" si="14"/>
        <v>0</v>
      </c>
      <c r="H513" s="23"/>
      <c r="I513" s="22"/>
      <c r="J513" s="74">
        <f t="shared" si="15"/>
        <v>0</v>
      </c>
    </row>
    <row r="514" spans="1:10">
      <c r="A514" s="21"/>
      <c r="B514" s="21"/>
      <c r="C514" s="21"/>
      <c r="D514" s="21"/>
      <c r="E514" s="21"/>
      <c r="F514" s="21"/>
      <c r="G514" s="74">
        <f t="shared" si="14"/>
        <v>0</v>
      </c>
      <c r="H514" s="23"/>
      <c r="I514" s="22"/>
      <c r="J514" s="74">
        <f t="shared" si="15"/>
        <v>0</v>
      </c>
    </row>
    <row r="515" spans="1:10">
      <c r="A515" s="21"/>
      <c r="B515" s="21"/>
      <c r="C515" s="21"/>
      <c r="D515" s="21"/>
      <c r="E515" s="21"/>
      <c r="F515" s="21"/>
      <c r="G515" s="74">
        <f t="shared" si="14"/>
        <v>0</v>
      </c>
      <c r="H515" s="23"/>
      <c r="I515" s="22"/>
      <c r="J515" s="74">
        <f t="shared" si="15"/>
        <v>0</v>
      </c>
    </row>
    <row r="516" spans="1:10">
      <c r="A516" s="21"/>
      <c r="B516" s="21"/>
      <c r="C516" s="21"/>
      <c r="D516" s="21"/>
      <c r="E516" s="21"/>
      <c r="F516" s="21"/>
      <c r="G516" s="74">
        <f t="shared" si="14"/>
        <v>0</v>
      </c>
      <c r="H516" s="23"/>
      <c r="I516" s="22"/>
      <c r="J516" s="74">
        <f t="shared" si="15"/>
        <v>0</v>
      </c>
    </row>
    <row r="517" spans="1:10">
      <c r="A517" s="21"/>
      <c r="B517" s="21"/>
      <c r="C517" s="21"/>
      <c r="D517" s="21"/>
      <c r="E517" s="21"/>
      <c r="F517" s="21"/>
      <c r="G517" s="74">
        <f t="shared" si="14"/>
        <v>0</v>
      </c>
      <c r="H517" s="23"/>
      <c r="I517" s="22"/>
      <c r="J517" s="74">
        <f t="shared" si="15"/>
        <v>0</v>
      </c>
    </row>
    <row r="518" spans="1:10">
      <c r="A518" s="21"/>
      <c r="B518" s="21"/>
      <c r="C518" s="21"/>
      <c r="D518" s="21"/>
      <c r="E518" s="21"/>
      <c r="F518" s="21"/>
      <c r="G518" s="74">
        <f t="shared" si="14"/>
        <v>0</v>
      </c>
      <c r="H518" s="23"/>
      <c r="I518" s="22"/>
      <c r="J518" s="74">
        <f t="shared" si="15"/>
        <v>0</v>
      </c>
    </row>
    <row r="519" spans="1:10">
      <c r="A519" s="21"/>
      <c r="B519" s="21"/>
      <c r="C519" s="21"/>
      <c r="D519" s="21"/>
      <c r="E519" s="21"/>
      <c r="F519" s="21"/>
      <c r="G519" s="74">
        <f t="shared" si="14"/>
        <v>0</v>
      </c>
      <c r="H519" s="23"/>
      <c r="I519" s="22"/>
      <c r="J519" s="74">
        <f t="shared" si="15"/>
        <v>0</v>
      </c>
    </row>
    <row r="520" spans="1:10">
      <c r="A520" s="21"/>
      <c r="B520" s="21"/>
      <c r="C520" s="21"/>
      <c r="D520" s="21"/>
      <c r="E520" s="21"/>
      <c r="F520" s="21"/>
      <c r="G520" s="74">
        <f t="shared" si="14"/>
        <v>0</v>
      </c>
      <c r="H520" s="23"/>
      <c r="I520" s="22"/>
      <c r="J520" s="74">
        <f t="shared" si="15"/>
        <v>0</v>
      </c>
    </row>
    <row r="521" spans="1:10">
      <c r="A521" s="21"/>
      <c r="B521" s="21"/>
      <c r="C521" s="21"/>
      <c r="D521" s="21"/>
      <c r="E521" s="21"/>
      <c r="F521" s="21"/>
      <c r="G521" s="74">
        <f t="shared" si="14"/>
        <v>0</v>
      </c>
      <c r="H521" s="23"/>
      <c r="I521" s="22"/>
      <c r="J521" s="74">
        <f t="shared" si="15"/>
        <v>0</v>
      </c>
    </row>
    <row r="522" spans="1:10">
      <c r="A522" s="21"/>
      <c r="B522" s="21"/>
      <c r="C522" s="21"/>
      <c r="D522" s="21"/>
      <c r="E522" s="21"/>
      <c r="F522" s="21"/>
      <c r="G522" s="74">
        <f t="shared" si="14"/>
        <v>0</v>
      </c>
      <c r="H522" s="23"/>
      <c r="I522" s="22"/>
      <c r="J522" s="74">
        <f t="shared" si="15"/>
        <v>0</v>
      </c>
    </row>
    <row r="523" spans="1:10">
      <c r="A523" s="21"/>
      <c r="B523" s="21"/>
      <c r="C523" s="21"/>
      <c r="D523" s="21"/>
      <c r="E523" s="21"/>
      <c r="F523" s="21"/>
      <c r="G523" s="74">
        <f t="shared" si="14"/>
        <v>0</v>
      </c>
      <c r="H523" s="23"/>
      <c r="I523" s="22"/>
      <c r="J523" s="74">
        <f t="shared" si="15"/>
        <v>0</v>
      </c>
    </row>
    <row r="524" spans="1:10">
      <c r="A524" s="21"/>
      <c r="B524" s="21"/>
      <c r="C524" s="21"/>
      <c r="D524" s="21"/>
      <c r="E524" s="21"/>
      <c r="F524" s="21"/>
      <c r="G524" s="74">
        <f t="shared" si="14"/>
        <v>0</v>
      </c>
      <c r="H524" s="23"/>
      <c r="I524" s="22"/>
      <c r="J524" s="74">
        <f t="shared" si="15"/>
        <v>0</v>
      </c>
    </row>
    <row r="525" spans="1:10">
      <c r="A525" s="21"/>
      <c r="B525" s="21"/>
      <c r="C525" s="21"/>
      <c r="D525" s="21"/>
      <c r="E525" s="21"/>
      <c r="F525" s="21"/>
      <c r="G525" s="74">
        <f t="shared" si="14"/>
        <v>0</v>
      </c>
      <c r="H525" s="23"/>
      <c r="I525" s="22"/>
      <c r="J525" s="74">
        <f t="shared" si="15"/>
        <v>0</v>
      </c>
    </row>
    <row r="526" spans="1:10">
      <c r="A526" s="21"/>
      <c r="B526" s="21"/>
      <c r="C526" s="21"/>
      <c r="D526" s="21"/>
      <c r="E526" s="21"/>
      <c r="F526" s="21"/>
      <c r="G526" s="74">
        <f t="shared" si="14"/>
        <v>0</v>
      </c>
      <c r="H526" s="23"/>
      <c r="I526" s="22"/>
      <c r="J526" s="74">
        <f t="shared" si="15"/>
        <v>0</v>
      </c>
    </row>
    <row r="527" spans="1:10">
      <c r="A527" s="21"/>
      <c r="B527" s="21"/>
      <c r="C527" s="21"/>
      <c r="D527" s="21"/>
      <c r="E527" s="21"/>
      <c r="F527" s="21"/>
      <c r="G527" s="74">
        <f t="shared" si="14"/>
        <v>0</v>
      </c>
      <c r="H527" s="23"/>
      <c r="I527" s="22"/>
      <c r="J527" s="74">
        <f t="shared" si="15"/>
        <v>0</v>
      </c>
    </row>
    <row r="528" spans="1:10">
      <c r="A528" s="21"/>
      <c r="B528" s="21"/>
      <c r="C528" s="21"/>
      <c r="D528" s="21"/>
      <c r="E528" s="21"/>
      <c r="F528" s="21"/>
      <c r="G528" s="74">
        <f t="shared" si="14"/>
        <v>0</v>
      </c>
      <c r="H528" s="23"/>
      <c r="I528" s="22"/>
      <c r="J528" s="74">
        <f t="shared" si="15"/>
        <v>0</v>
      </c>
    </row>
    <row r="529" spans="1:10">
      <c r="A529" s="21"/>
      <c r="B529" s="21"/>
      <c r="C529" s="21"/>
      <c r="D529" s="21"/>
      <c r="E529" s="21"/>
      <c r="F529" s="21"/>
      <c r="G529" s="74">
        <f t="shared" ref="G529:G567" si="16">ROUND(I529+J529+K529,0)</f>
        <v>0</v>
      </c>
      <c r="H529" s="23"/>
      <c r="I529" s="22"/>
      <c r="J529" s="74">
        <f t="shared" ref="J529:J567" si="17">IF(F529="with payment",(I529*H529),0)</f>
        <v>0</v>
      </c>
    </row>
    <row r="530" spans="1:10">
      <c r="A530" s="21"/>
      <c r="B530" s="21"/>
      <c r="C530" s="21"/>
      <c r="D530" s="21"/>
      <c r="E530" s="21"/>
      <c r="F530" s="21"/>
      <c r="G530" s="74">
        <f t="shared" si="16"/>
        <v>0</v>
      </c>
      <c r="H530" s="23"/>
      <c r="I530" s="22"/>
      <c r="J530" s="74">
        <f t="shared" si="17"/>
        <v>0</v>
      </c>
    </row>
    <row r="531" spans="1:10">
      <c r="A531" s="21"/>
      <c r="B531" s="21"/>
      <c r="C531" s="21"/>
      <c r="D531" s="21"/>
      <c r="E531" s="21"/>
      <c r="F531" s="21"/>
      <c r="G531" s="74">
        <f t="shared" si="16"/>
        <v>0</v>
      </c>
      <c r="H531" s="23"/>
      <c r="I531" s="22"/>
      <c r="J531" s="74">
        <f t="shared" si="17"/>
        <v>0</v>
      </c>
    </row>
    <row r="532" spans="1:10">
      <c r="A532" s="21"/>
      <c r="B532" s="21"/>
      <c r="C532" s="21"/>
      <c r="D532" s="21"/>
      <c r="E532" s="21"/>
      <c r="F532" s="21"/>
      <c r="G532" s="74">
        <f t="shared" si="16"/>
        <v>0</v>
      </c>
      <c r="H532" s="23"/>
      <c r="I532" s="22"/>
      <c r="J532" s="74">
        <f t="shared" si="17"/>
        <v>0</v>
      </c>
    </row>
    <row r="533" spans="1:10">
      <c r="A533" s="21"/>
      <c r="B533" s="21"/>
      <c r="C533" s="21"/>
      <c r="D533" s="21"/>
      <c r="E533" s="21"/>
      <c r="F533" s="21"/>
      <c r="G533" s="74">
        <f t="shared" si="16"/>
        <v>0</v>
      </c>
      <c r="H533" s="23"/>
      <c r="I533" s="22"/>
      <c r="J533" s="74">
        <f t="shared" si="17"/>
        <v>0</v>
      </c>
    </row>
    <row r="534" spans="1:10">
      <c r="A534" s="21"/>
      <c r="B534" s="21"/>
      <c r="C534" s="21"/>
      <c r="D534" s="21"/>
      <c r="E534" s="21"/>
      <c r="F534" s="21"/>
      <c r="G534" s="74">
        <f t="shared" si="16"/>
        <v>0</v>
      </c>
      <c r="H534" s="23"/>
      <c r="I534" s="22"/>
      <c r="J534" s="74">
        <f t="shared" si="17"/>
        <v>0</v>
      </c>
    </row>
    <row r="535" spans="1:10">
      <c r="A535" s="21"/>
      <c r="B535" s="21"/>
      <c r="C535" s="21"/>
      <c r="D535" s="21"/>
      <c r="E535" s="21"/>
      <c r="F535" s="21"/>
      <c r="G535" s="74">
        <f t="shared" si="16"/>
        <v>0</v>
      </c>
      <c r="H535" s="23"/>
      <c r="I535" s="22"/>
      <c r="J535" s="74">
        <f t="shared" si="17"/>
        <v>0</v>
      </c>
    </row>
    <row r="536" spans="1:10">
      <c r="A536" s="21"/>
      <c r="B536" s="21"/>
      <c r="C536" s="21"/>
      <c r="D536" s="21"/>
      <c r="E536" s="21"/>
      <c r="F536" s="21"/>
      <c r="G536" s="74">
        <f t="shared" si="16"/>
        <v>0</v>
      </c>
      <c r="H536" s="23"/>
      <c r="I536" s="22"/>
      <c r="J536" s="74">
        <f t="shared" si="17"/>
        <v>0</v>
      </c>
    </row>
    <row r="537" spans="1:10">
      <c r="A537" s="21"/>
      <c r="B537" s="21"/>
      <c r="C537" s="21"/>
      <c r="D537" s="21"/>
      <c r="E537" s="21"/>
      <c r="F537" s="21"/>
      <c r="G537" s="74">
        <f t="shared" si="16"/>
        <v>0</v>
      </c>
      <c r="H537" s="23"/>
      <c r="I537" s="22"/>
      <c r="J537" s="74">
        <f t="shared" si="17"/>
        <v>0</v>
      </c>
    </row>
    <row r="538" spans="1:10">
      <c r="A538" s="21"/>
      <c r="B538" s="21"/>
      <c r="C538" s="21"/>
      <c r="D538" s="21"/>
      <c r="E538" s="21"/>
      <c r="F538" s="21"/>
      <c r="G538" s="74">
        <f t="shared" si="16"/>
        <v>0</v>
      </c>
      <c r="H538" s="23"/>
      <c r="I538" s="22"/>
      <c r="J538" s="74">
        <f t="shared" si="17"/>
        <v>0</v>
      </c>
    </row>
    <row r="539" spans="1:10">
      <c r="A539" s="21"/>
      <c r="B539" s="21"/>
      <c r="C539" s="21"/>
      <c r="D539" s="21"/>
      <c r="E539" s="21"/>
      <c r="F539" s="21"/>
      <c r="G539" s="74">
        <f t="shared" si="16"/>
        <v>0</v>
      </c>
      <c r="H539" s="23"/>
      <c r="I539" s="22"/>
      <c r="J539" s="74">
        <f t="shared" si="17"/>
        <v>0</v>
      </c>
    </row>
    <row r="540" spans="1:10">
      <c r="A540" s="21"/>
      <c r="B540" s="21"/>
      <c r="C540" s="21"/>
      <c r="D540" s="21"/>
      <c r="E540" s="21"/>
      <c r="F540" s="21"/>
      <c r="G540" s="74">
        <f t="shared" si="16"/>
        <v>0</v>
      </c>
      <c r="H540" s="23"/>
      <c r="I540" s="22"/>
      <c r="J540" s="74">
        <f t="shared" si="17"/>
        <v>0</v>
      </c>
    </row>
    <row r="541" spans="1:10">
      <c r="A541" s="21"/>
      <c r="B541" s="21"/>
      <c r="C541" s="21"/>
      <c r="D541" s="21"/>
      <c r="E541" s="21"/>
      <c r="F541" s="21"/>
      <c r="G541" s="74">
        <f t="shared" si="16"/>
        <v>0</v>
      </c>
      <c r="H541" s="23"/>
      <c r="I541" s="22"/>
      <c r="J541" s="74">
        <f t="shared" si="17"/>
        <v>0</v>
      </c>
    </row>
    <row r="542" spans="1:10">
      <c r="A542" s="21"/>
      <c r="B542" s="21"/>
      <c r="C542" s="21"/>
      <c r="D542" s="21"/>
      <c r="E542" s="21"/>
      <c r="F542" s="21"/>
      <c r="G542" s="74">
        <f t="shared" si="16"/>
        <v>0</v>
      </c>
      <c r="H542" s="23"/>
      <c r="I542" s="22"/>
      <c r="J542" s="74">
        <f t="shared" si="17"/>
        <v>0</v>
      </c>
    </row>
    <row r="543" spans="1:10">
      <c r="A543" s="21"/>
      <c r="B543" s="21"/>
      <c r="C543" s="21"/>
      <c r="D543" s="21"/>
      <c r="E543" s="21"/>
      <c r="F543" s="21"/>
      <c r="G543" s="74">
        <f t="shared" si="16"/>
        <v>0</v>
      </c>
      <c r="H543" s="23"/>
      <c r="I543" s="22"/>
      <c r="J543" s="74">
        <f t="shared" si="17"/>
        <v>0</v>
      </c>
    </row>
    <row r="544" spans="1:10">
      <c r="A544" s="21"/>
      <c r="B544" s="21"/>
      <c r="C544" s="21"/>
      <c r="D544" s="21"/>
      <c r="E544" s="21"/>
      <c r="F544" s="21"/>
      <c r="G544" s="74">
        <f t="shared" si="16"/>
        <v>0</v>
      </c>
      <c r="H544" s="23"/>
      <c r="I544" s="22"/>
      <c r="J544" s="74">
        <f t="shared" si="17"/>
        <v>0</v>
      </c>
    </row>
    <row r="545" spans="1:10">
      <c r="A545" s="21"/>
      <c r="B545" s="21"/>
      <c r="C545" s="21"/>
      <c r="D545" s="21"/>
      <c r="E545" s="21"/>
      <c r="F545" s="21"/>
      <c r="G545" s="74">
        <f t="shared" si="16"/>
        <v>0</v>
      </c>
      <c r="H545" s="23"/>
      <c r="I545" s="22"/>
      <c r="J545" s="74">
        <f t="shared" si="17"/>
        <v>0</v>
      </c>
    </row>
    <row r="546" spans="1:10">
      <c r="A546" s="21"/>
      <c r="B546" s="21"/>
      <c r="C546" s="21"/>
      <c r="D546" s="21"/>
      <c r="E546" s="21"/>
      <c r="F546" s="21"/>
      <c r="G546" s="74">
        <f t="shared" si="16"/>
        <v>0</v>
      </c>
      <c r="H546" s="23"/>
      <c r="I546" s="22"/>
      <c r="J546" s="74">
        <f t="shared" si="17"/>
        <v>0</v>
      </c>
    </row>
    <row r="547" spans="1:10">
      <c r="A547" s="21"/>
      <c r="B547" s="21"/>
      <c r="C547" s="21"/>
      <c r="D547" s="21"/>
      <c r="E547" s="21"/>
      <c r="F547" s="21"/>
      <c r="G547" s="74">
        <f t="shared" si="16"/>
        <v>0</v>
      </c>
      <c r="H547" s="23"/>
      <c r="I547" s="22"/>
      <c r="J547" s="74">
        <f t="shared" si="17"/>
        <v>0</v>
      </c>
    </row>
    <row r="548" spans="1:10">
      <c r="A548" s="21"/>
      <c r="B548" s="21"/>
      <c r="C548" s="21"/>
      <c r="D548" s="21"/>
      <c r="E548" s="21"/>
      <c r="F548" s="21"/>
      <c r="G548" s="74">
        <f t="shared" si="16"/>
        <v>0</v>
      </c>
      <c r="H548" s="23"/>
      <c r="I548" s="22"/>
      <c r="J548" s="74">
        <f t="shared" si="17"/>
        <v>0</v>
      </c>
    </row>
    <row r="549" spans="1:10">
      <c r="A549" s="21"/>
      <c r="B549" s="21"/>
      <c r="C549" s="21"/>
      <c r="D549" s="21"/>
      <c r="E549" s="21"/>
      <c r="F549" s="21"/>
      <c r="G549" s="74">
        <f t="shared" si="16"/>
        <v>0</v>
      </c>
      <c r="H549" s="23"/>
      <c r="I549" s="22"/>
      <c r="J549" s="74">
        <f t="shared" si="17"/>
        <v>0</v>
      </c>
    </row>
    <row r="550" spans="1:10">
      <c r="A550" s="21"/>
      <c r="B550" s="21"/>
      <c r="C550" s="21"/>
      <c r="D550" s="21"/>
      <c r="E550" s="21"/>
      <c r="F550" s="21"/>
      <c r="G550" s="74">
        <f t="shared" si="16"/>
        <v>0</v>
      </c>
      <c r="H550" s="23"/>
      <c r="I550" s="22"/>
      <c r="J550" s="74">
        <f t="shared" si="17"/>
        <v>0</v>
      </c>
    </row>
    <row r="551" spans="1:10">
      <c r="A551" s="21"/>
      <c r="B551" s="21"/>
      <c r="C551" s="21"/>
      <c r="D551" s="21"/>
      <c r="E551" s="21"/>
      <c r="F551" s="21"/>
      <c r="G551" s="74">
        <f t="shared" si="16"/>
        <v>0</v>
      </c>
      <c r="H551" s="23"/>
      <c r="I551" s="22"/>
      <c r="J551" s="74">
        <f t="shared" si="17"/>
        <v>0</v>
      </c>
    </row>
    <row r="552" spans="1:10">
      <c r="A552" s="21"/>
      <c r="B552" s="21"/>
      <c r="C552" s="21"/>
      <c r="D552" s="21"/>
      <c r="E552" s="21"/>
      <c r="F552" s="21"/>
      <c r="G552" s="74">
        <f t="shared" si="16"/>
        <v>0</v>
      </c>
      <c r="H552" s="23"/>
      <c r="I552" s="22"/>
      <c r="J552" s="74">
        <f t="shared" si="17"/>
        <v>0</v>
      </c>
    </row>
    <row r="553" spans="1:10">
      <c r="A553" s="21"/>
      <c r="B553" s="21"/>
      <c r="C553" s="21"/>
      <c r="D553" s="21"/>
      <c r="E553" s="21"/>
      <c r="F553" s="21"/>
      <c r="G553" s="74">
        <f t="shared" si="16"/>
        <v>0</v>
      </c>
      <c r="H553" s="23"/>
      <c r="I553" s="22"/>
      <c r="J553" s="74">
        <f t="shared" si="17"/>
        <v>0</v>
      </c>
    </row>
    <row r="554" spans="1:10">
      <c r="A554" s="21"/>
      <c r="B554" s="21"/>
      <c r="C554" s="21"/>
      <c r="D554" s="21"/>
      <c r="E554" s="21"/>
      <c r="F554" s="21"/>
      <c r="G554" s="74">
        <f t="shared" si="16"/>
        <v>0</v>
      </c>
      <c r="H554" s="23"/>
      <c r="I554" s="22"/>
      <c r="J554" s="74">
        <f t="shared" si="17"/>
        <v>0</v>
      </c>
    </row>
    <row r="555" spans="1:10">
      <c r="A555" s="21"/>
      <c r="B555" s="21"/>
      <c r="C555" s="21"/>
      <c r="D555" s="21"/>
      <c r="E555" s="21"/>
      <c r="F555" s="21"/>
      <c r="G555" s="74">
        <f t="shared" si="16"/>
        <v>0</v>
      </c>
      <c r="H555" s="23"/>
      <c r="I555" s="22"/>
      <c r="J555" s="74">
        <f t="shared" si="17"/>
        <v>0</v>
      </c>
    </row>
    <row r="556" spans="1:10">
      <c r="A556" s="21"/>
      <c r="B556" s="21"/>
      <c r="C556" s="21"/>
      <c r="D556" s="21"/>
      <c r="E556" s="21"/>
      <c r="F556" s="21"/>
      <c r="G556" s="74">
        <f t="shared" si="16"/>
        <v>0</v>
      </c>
      <c r="H556" s="23"/>
      <c r="I556" s="22"/>
      <c r="J556" s="74">
        <f t="shared" si="17"/>
        <v>0</v>
      </c>
    </row>
    <row r="557" spans="1:10">
      <c r="A557" s="21"/>
      <c r="B557" s="21"/>
      <c r="C557" s="21"/>
      <c r="D557" s="21"/>
      <c r="E557" s="21"/>
      <c r="F557" s="21"/>
      <c r="G557" s="74">
        <f t="shared" si="16"/>
        <v>0</v>
      </c>
      <c r="H557" s="23"/>
      <c r="I557" s="22"/>
      <c r="J557" s="74">
        <f t="shared" si="17"/>
        <v>0</v>
      </c>
    </row>
    <row r="558" spans="1:10">
      <c r="A558" s="21"/>
      <c r="B558" s="21"/>
      <c r="C558" s="21"/>
      <c r="D558" s="21"/>
      <c r="E558" s="21"/>
      <c r="F558" s="21"/>
      <c r="G558" s="74">
        <f t="shared" si="16"/>
        <v>0</v>
      </c>
      <c r="H558" s="23"/>
      <c r="I558" s="22"/>
      <c r="J558" s="74">
        <f t="shared" si="17"/>
        <v>0</v>
      </c>
    </row>
    <row r="559" spans="1:10">
      <c r="A559" s="21"/>
      <c r="B559" s="21"/>
      <c r="C559" s="21"/>
      <c r="D559" s="21"/>
      <c r="E559" s="21"/>
      <c r="F559" s="21"/>
      <c r="G559" s="74">
        <f t="shared" si="16"/>
        <v>0</v>
      </c>
      <c r="H559" s="23"/>
      <c r="I559" s="22"/>
      <c r="J559" s="74">
        <f t="shared" si="17"/>
        <v>0</v>
      </c>
    </row>
    <row r="560" spans="1:10">
      <c r="A560" s="21"/>
      <c r="B560" s="21"/>
      <c r="C560" s="21"/>
      <c r="D560" s="21"/>
      <c r="E560" s="21"/>
      <c r="F560" s="21"/>
      <c r="G560" s="74">
        <f t="shared" si="16"/>
        <v>0</v>
      </c>
      <c r="H560" s="23"/>
      <c r="I560" s="22"/>
      <c r="J560" s="74">
        <f t="shared" si="17"/>
        <v>0</v>
      </c>
    </row>
    <row r="561" spans="1:10">
      <c r="A561" s="21"/>
      <c r="B561" s="21"/>
      <c r="C561" s="21"/>
      <c r="D561" s="21"/>
      <c r="E561" s="21"/>
      <c r="F561" s="21"/>
      <c r="G561" s="74">
        <f t="shared" si="16"/>
        <v>0</v>
      </c>
      <c r="H561" s="23"/>
      <c r="I561" s="22"/>
      <c r="J561" s="74">
        <f t="shared" si="17"/>
        <v>0</v>
      </c>
    </row>
    <row r="562" spans="1:10">
      <c r="A562" s="21"/>
      <c r="B562" s="21"/>
      <c r="C562" s="21"/>
      <c r="D562" s="21"/>
      <c r="E562" s="21"/>
      <c r="F562" s="21"/>
      <c r="G562" s="74">
        <f t="shared" si="16"/>
        <v>0</v>
      </c>
      <c r="H562" s="23"/>
      <c r="I562" s="22"/>
      <c r="J562" s="74">
        <f t="shared" si="17"/>
        <v>0</v>
      </c>
    </row>
    <row r="563" spans="1:10">
      <c r="A563" s="21"/>
      <c r="B563" s="21"/>
      <c r="C563" s="21"/>
      <c r="D563" s="21"/>
      <c r="E563" s="21"/>
      <c r="F563" s="21"/>
      <c r="G563" s="74">
        <f t="shared" si="16"/>
        <v>0</v>
      </c>
      <c r="H563" s="23"/>
      <c r="I563" s="22"/>
      <c r="J563" s="74">
        <f t="shared" si="17"/>
        <v>0</v>
      </c>
    </row>
    <row r="564" spans="1:10">
      <c r="A564" s="21"/>
      <c r="B564" s="21"/>
      <c r="C564" s="21"/>
      <c r="D564" s="21"/>
      <c r="E564" s="21"/>
      <c r="F564" s="21"/>
      <c r="G564" s="74">
        <f t="shared" si="16"/>
        <v>0</v>
      </c>
      <c r="H564" s="23"/>
      <c r="I564" s="22"/>
      <c r="J564" s="74">
        <f t="shared" si="17"/>
        <v>0</v>
      </c>
    </row>
    <row r="565" spans="1:10">
      <c r="A565" s="21"/>
      <c r="B565" s="21"/>
      <c r="C565" s="21"/>
      <c r="D565" s="21"/>
      <c r="E565" s="21"/>
      <c r="F565" s="21"/>
      <c r="G565" s="74">
        <f t="shared" si="16"/>
        <v>0</v>
      </c>
      <c r="H565" s="23"/>
      <c r="I565" s="22"/>
      <c r="J565" s="74">
        <f t="shared" si="17"/>
        <v>0</v>
      </c>
    </row>
    <row r="566" spans="1:10">
      <c r="A566" s="21"/>
      <c r="B566" s="21"/>
      <c r="C566" s="21"/>
      <c r="D566" s="21"/>
      <c r="E566" s="21"/>
      <c r="F566" s="21"/>
      <c r="G566" s="74">
        <f t="shared" si="16"/>
        <v>0</v>
      </c>
      <c r="H566" s="23"/>
      <c r="I566" s="22"/>
      <c r="J566" s="74">
        <f t="shared" si="17"/>
        <v>0</v>
      </c>
    </row>
    <row r="567" spans="1:10">
      <c r="A567" s="21"/>
      <c r="B567" s="21"/>
      <c r="C567" s="21"/>
      <c r="D567" s="21"/>
      <c r="E567" s="21"/>
      <c r="F567" s="21"/>
      <c r="G567" s="74">
        <f t="shared" si="16"/>
        <v>0</v>
      </c>
      <c r="H567" s="23"/>
      <c r="I567" s="22"/>
      <c r="J567" s="74">
        <f t="shared" si="17"/>
        <v>0</v>
      </c>
    </row>
    <row r="568" spans="1:10">
      <c r="G568" s="73"/>
    </row>
    <row r="569" spans="1:10">
      <c r="G569" s="73"/>
    </row>
    <row r="570" spans="1:10">
      <c r="G570" s="73"/>
    </row>
    <row r="571" spans="1:10">
      <c r="G571" s="73"/>
    </row>
    <row r="572" spans="1:10">
      <c r="G572" s="73"/>
    </row>
    <row r="573" spans="1:10">
      <c r="G573" s="73"/>
    </row>
  </sheetData>
  <sheetProtection password="CA12" sheet="1" objects="1" scenarios="1"/>
  <mergeCells count="3">
    <mergeCell ref="A1:I1"/>
    <mergeCell ref="A2:I2"/>
    <mergeCell ref="A3:D3"/>
  </mergeCells>
  <dataValidations count="5">
    <dataValidation type="list" allowBlank="1" showInputMessage="1" showErrorMessage="1" errorTitle="Select From the List" error="Please Select From List" promptTitle="GST Payment" prompt="From the GST Payment drop-down list, select whether the GST is paid against the invoice or not." sqref="F16:F567">
      <formula1>$F$4:$F$5</formula1>
    </dataValidation>
    <dataValidation type="list" allowBlank="1" showInputMessage="1" showErrorMessage="1" errorTitle="Select Rate from List" error="Select a rate specified from the list" sqref="H16:H567">
      <formula1>$H$4:$H$12</formula1>
    </dataValidation>
    <dataValidation allowBlank="1" showInputMessage="1" showErrorMessage="1" promptTitle="Shipping Bill / Bill Of Export" prompt="Shipping Bill No./Bill of Export No. field, enter the unique number of the shipping bill with location code generated while shipping.&#10;&#10;Note: Shipping Bill No./Bill of Export No. should be minimum 3 and maximum 15 digit numeric." sqref="D16:D567"/>
    <dataValidation type="textLength" operator="equal" allowBlank="1" showInputMessage="1" showErrorMessage="1" promptTitle="Port Code" prompt="One such field is Port code i.e. from which port export is being made, Bill of entry is also dependent on Port code as bill of entry is of 13 digit and initial 6 digit are port code and next 7 digit are Bill of entry number." sqref="C16:C567">
      <formula1>0</formula1>
    </dataValidation>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10;" sqref="A16:A567">
      <formula1>16</formula1>
    </dataValidation>
  </dataValidations>
  <pageMargins left="0.70866141732283472" right="0.70866141732283472" top="0.35433070866141736" bottom="0.39370078740157483" header="0.31496062992125984" footer="0.31496062992125984"/>
  <pageSetup scale="80" orientation="landscape" blackAndWhite="1" r:id="rId1"/>
  <legacyDrawing r:id="rId2"/>
</worksheet>
</file>

<file path=xl/worksheets/sheet9.xml><?xml version="1.0" encoding="utf-8"?>
<worksheet xmlns="http://schemas.openxmlformats.org/spreadsheetml/2006/main" xmlns:r="http://schemas.openxmlformats.org/officeDocument/2006/relationships">
  <sheetPr codeName="Sheet10"/>
  <dimension ref="A1:K550"/>
  <sheetViews>
    <sheetView workbookViewId="0">
      <selection activeCell="N13" sqref="N13"/>
    </sheetView>
  </sheetViews>
  <sheetFormatPr defaultRowHeight="15"/>
  <cols>
    <col min="1" max="1" width="13.7109375" customWidth="1"/>
    <col min="2" max="2" width="14.42578125" customWidth="1"/>
    <col min="3" max="3" width="23.85546875" customWidth="1"/>
    <col min="4" max="4" width="28" customWidth="1"/>
    <col min="5" max="5" width="9.85546875" customWidth="1"/>
    <col min="7" max="7" width="14" customWidth="1"/>
  </cols>
  <sheetData>
    <row r="1" spans="1:11">
      <c r="A1" s="259" t="str">
        <f>GSTR_3B!B3</f>
        <v>XXXXXXXXXXXXXX</v>
      </c>
      <c r="B1" s="259"/>
      <c r="C1" s="259"/>
      <c r="D1" s="259"/>
      <c r="E1" s="259" t="str">
        <f>GSTR_3B!E2</f>
        <v>Year</v>
      </c>
      <c r="F1" s="259"/>
      <c r="G1" s="134" t="str">
        <f>GSTR_3B!F2</f>
        <v>2018-19</v>
      </c>
    </row>
    <row r="2" spans="1:11">
      <c r="A2" s="259" t="str">
        <f>GSTR_3B!B2</f>
        <v>33AAAAA0000A1ZA</v>
      </c>
      <c r="B2" s="259"/>
      <c r="C2" s="259"/>
      <c r="D2" s="259"/>
      <c r="E2" s="259" t="str">
        <f>GSTR_3B!E3</f>
        <v>Month</v>
      </c>
      <c r="F2" s="259"/>
      <c r="G2" s="134" t="str">
        <f>GSTR_3B!F3</f>
        <v>November</v>
      </c>
    </row>
    <row r="3" spans="1:11">
      <c r="A3" s="20"/>
      <c r="B3" s="20"/>
      <c r="C3" s="20"/>
      <c r="D3" s="20"/>
    </row>
    <row r="4" spans="1:11" hidden="1">
      <c r="A4" s="20"/>
      <c r="B4" s="20"/>
      <c r="C4" s="20"/>
      <c r="D4" s="20"/>
      <c r="E4" t="s">
        <v>254</v>
      </c>
      <c r="F4" t="s">
        <v>258</v>
      </c>
    </row>
    <row r="5" spans="1:11" hidden="1">
      <c r="A5" s="20"/>
      <c r="B5" s="20"/>
      <c r="C5" s="20"/>
      <c r="D5" s="20"/>
      <c r="E5" t="s">
        <v>255</v>
      </c>
      <c r="F5" t="s">
        <v>259</v>
      </c>
    </row>
    <row r="6" spans="1:11" hidden="1">
      <c r="A6" s="20"/>
      <c r="B6" s="20"/>
      <c r="C6" s="20"/>
      <c r="D6" s="20"/>
      <c r="E6" t="s">
        <v>256</v>
      </c>
    </row>
    <row r="7" spans="1:11">
      <c r="A7" s="27" t="s">
        <v>260</v>
      </c>
      <c r="B7" s="264" t="str">
        <f>GSTR_3B!A10</f>
        <v>(c) Other Outward Taxable  supplies (Nil rated, exempted)</v>
      </c>
      <c r="C7" s="264"/>
      <c r="D7" s="264"/>
    </row>
    <row r="9" spans="1:11">
      <c r="G9" s="10">
        <f>SUM(G11:G510)</f>
        <v>0</v>
      </c>
    </row>
    <row r="10" spans="1:11" ht="30">
      <c r="A10" s="24" t="s">
        <v>45</v>
      </c>
      <c r="B10" s="24" t="s">
        <v>107</v>
      </c>
      <c r="C10" s="24" t="s">
        <v>252</v>
      </c>
      <c r="D10" s="24" t="s">
        <v>0</v>
      </c>
      <c r="E10" s="24" t="s">
        <v>253</v>
      </c>
      <c r="F10" s="24" t="s">
        <v>122</v>
      </c>
      <c r="G10" s="24" t="s">
        <v>257</v>
      </c>
      <c r="H10" s="2"/>
      <c r="I10" s="2"/>
      <c r="J10" s="2"/>
      <c r="K10" s="2"/>
    </row>
    <row r="11" spans="1:11">
      <c r="A11" s="21"/>
      <c r="B11" s="21"/>
      <c r="C11" s="21"/>
      <c r="D11" s="21"/>
      <c r="E11" s="21"/>
      <c r="F11" s="21"/>
      <c r="G11" s="21"/>
    </row>
    <row r="12" spans="1:11">
      <c r="A12" s="21"/>
      <c r="B12" s="21"/>
      <c r="C12" s="21"/>
      <c r="D12" s="21"/>
      <c r="E12" s="21"/>
      <c r="F12" s="21"/>
      <c r="G12" s="21"/>
    </row>
    <row r="13" spans="1:11">
      <c r="A13" s="21"/>
      <c r="B13" s="21"/>
      <c r="C13" s="21"/>
      <c r="D13" s="21"/>
      <c r="E13" s="21"/>
      <c r="F13" s="21"/>
      <c r="G13" s="21"/>
    </row>
    <row r="14" spans="1:11">
      <c r="A14" s="21"/>
      <c r="B14" s="21"/>
      <c r="C14" s="21"/>
      <c r="D14" s="21"/>
      <c r="E14" s="21"/>
      <c r="F14" s="21"/>
      <c r="G14" s="21"/>
    </row>
    <row r="15" spans="1:11">
      <c r="A15" s="21"/>
      <c r="B15" s="21"/>
      <c r="C15" s="21"/>
      <c r="D15" s="21"/>
      <c r="E15" s="21"/>
      <c r="F15" s="21"/>
      <c r="G15" s="21"/>
    </row>
    <row r="16" spans="1:11">
      <c r="A16" s="21"/>
      <c r="B16" s="21"/>
      <c r="C16" s="21"/>
      <c r="D16" s="21"/>
      <c r="E16" s="21"/>
      <c r="F16" s="21"/>
      <c r="G16" s="21"/>
    </row>
    <row r="17" spans="1:7">
      <c r="A17" s="21"/>
      <c r="B17" s="21"/>
      <c r="C17" s="21"/>
      <c r="D17" s="21"/>
      <c r="E17" s="21"/>
      <c r="F17" s="21"/>
      <c r="G17" s="21"/>
    </row>
    <row r="18" spans="1:7">
      <c r="A18" s="21"/>
      <c r="B18" s="21"/>
      <c r="C18" s="21"/>
      <c r="D18" s="21"/>
      <c r="E18" s="21"/>
      <c r="F18" s="21"/>
      <c r="G18" s="21"/>
    </row>
    <row r="19" spans="1:7">
      <c r="A19" s="21"/>
      <c r="B19" s="21"/>
      <c r="C19" s="21"/>
      <c r="D19" s="21"/>
      <c r="E19" s="21"/>
      <c r="F19" s="21"/>
      <c r="G19" s="21"/>
    </row>
    <row r="20" spans="1:7">
      <c r="A20" s="21"/>
      <c r="B20" s="21"/>
      <c r="C20" s="21"/>
      <c r="D20" s="21"/>
      <c r="E20" s="21"/>
      <c r="F20" s="21"/>
      <c r="G20" s="21"/>
    </row>
    <row r="21" spans="1:7">
      <c r="A21" s="21"/>
      <c r="B21" s="21"/>
      <c r="C21" s="21"/>
      <c r="D21" s="21"/>
      <c r="E21" s="21"/>
      <c r="F21" s="21"/>
      <c r="G21" s="21"/>
    </row>
    <row r="22" spans="1:7">
      <c r="A22" s="21"/>
      <c r="B22" s="21"/>
      <c r="C22" s="21"/>
      <c r="D22" s="21"/>
      <c r="E22" s="21"/>
      <c r="F22" s="21"/>
      <c r="G22" s="21"/>
    </row>
    <row r="23" spans="1:7">
      <c r="A23" s="21"/>
      <c r="B23" s="21"/>
      <c r="C23" s="21"/>
      <c r="D23" s="21"/>
      <c r="E23" s="21"/>
      <c r="F23" s="21"/>
      <c r="G23" s="21"/>
    </row>
    <row r="24" spans="1:7">
      <c r="A24" s="21"/>
      <c r="B24" s="21"/>
      <c r="C24" s="21"/>
      <c r="D24" s="21"/>
      <c r="E24" s="21"/>
      <c r="F24" s="21"/>
      <c r="G24" s="21"/>
    </row>
    <row r="25" spans="1:7">
      <c r="A25" s="21"/>
      <c r="B25" s="21"/>
      <c r="C25" s="21"/>
      <c r="D25" s="21"/>
      <c r="E25" s="21"/>
      <c r="F25" s="21"/>
      <c r="G25" s="21"/>
    </row>
    <row r="26" spans="1:7">
      <c r="A26" s="21"/>
      <c r="B26" s="21"/>
      <c r="C26" s="21"/>
      <c r="D26" s="21"/>
      <c r="E26" s="21"/>
      <c r="F26" s="21"/>
      <c r="G26" s="21"/>
    </row>
    <row r="27" spans="1:7">
      <c r="A27" s="21"/>
      <c r="B27" s="21"/>
      <c r="C27" s="21"/>
      <c r="D27" s="21"/>
      <c r="E27" s="21"/>
      <c r="F27" s="21"/>
      <c r="G27" s="21"/>
    </row>
    <row r="28" spans="1:7">
      <c r="A28" s="21"/>
      <c r="B28" s="21"/>
      <c r="C28" s="21"/>
      <c r="D28" s="21"/>
      <c r="E28" s="21"/>
      <c r="F28" s="21"/>
      <c r="G28" s="21"/>
    </row>
    <row r="29" spans="1:7">
      <c r="A29" s="21"/>
      <c r="B29" s="21"/>
      <c r="C29" s="21"/>
      <c r="D29" s="21"/>
      <c r="E29" s="21"/>
      <c r="F29" s="21"/>
      <c r="G29" s="21"/>
    </row>
    <row r="30" spans="1:7">
      <c r="A30" s="21"/>
      <c r="B30" s="21"/>
      <c r="C30" s="21"/>
      <c r="D30" s="21"/>
      <c r="E30" s="21"/>
      <c r="F30" s="21"/>
      <c r="G30" s="21"/>
    </row>
    <row r="31" spans="1:7">
      <c r="A31" s="21"/>
      <c r="B31" s="21"/>
      <c r="C31" s="21"/>
      <c r="D31" s="21"/>
      <c r="E31" s="21"/>
      <c r="F31" s="21"/>
      <c r="G31" s="21"/>
    </row>
    <row r="32" spans="1:7">
      <c r="A32" s="21"/>
      <c r="B32" s="21"/>
      <c r="C32" s="21"/>
      <c r="D32" s="21"/>
      <c r="E32" s="21"/>
      <c r="F32" s="21"/>
      <c r="G32" s="21"/>
    </row>
    <row r="33" spans="1:7">
      <c r="A33" s="21"/>
      <c r="B33" s="21"/>
      <c r="C33" s="21"/>
      <c r="D33" s="21"/>
      <c r="E33" s="21"/>
      <c r="F33" s="21"/>
      <c r="G33" s="21"/>
    </row>
    <row r="34" spans="1:7">
      <c r="A34" s="21"/>
      <c r="B34" s="21"/>
      <c r="C34" s="21"/>
      <c r="D34" s="21"/>
      <c r="E34" s="21"/>
      <c r="F34" s="21"/>
      <c r="G34" s="21"/>
    </row>
    <row r="35" spans="1:7">
      <c r="A35" s="21"/>
      <c r="B35" s="21"/>
      <c r="C35" s="21"/>
      <c r="D35" s="21"/>
      <c r="E35" s="21"/>
      <c r="F35" s="21"/>
      <c r="G35" s="21"/>
    </row>
    <row r="36" spans="1:7">
      <c r="A36" s="21"/>
      <c r="B36" s="21"/>
      <c r="C36" s="21"/>
      <c r="D36" s="21"/>
      <c r="E36" s="21"/>
      <c r="F36" s="21"/>
      <c r="G36" s="21"/>
    </row>
    <row r="37" spans="1:7">
      <c r="A37" s="21"/>
      <c r="B37" s="21"/>
      <c r="C37" s="21"/>
      <c r="D37" s="21"/>
      <c r="E37" s="21"/>
      <c r="F37" s="21"/>
      <c r="G37" s="21"/>
    </row>
    <row r="38" spans="1:7">
      <c r="A38" s="21"/>
      <c r="B38" s="21"/>
      <c r="C38" s="21"/>
      <c r="D38" s="21"/>
      <c r="E38" s="21"/>
      <c r="F38" s="21"/>
      <c r="G38" s="21"/>
    </row>
    <row r="39" spans="1:7">
      <c r="A39" s="21"/>
      <c r="B39" s="21"/>
      <c r="C39" s="21"/>
      <c r="D39" s="21"/>
      <c r="E39" s="21"/>
      <c r="F39" s="21"/>
      <c r="G39" s="21"/>
    </row>
    <row r="40" spans="1:7">
      <c r="A40" s="21"/>
      <c r="B40" s="21"/>
      <c r="C40" s="21"/>
      <c r="D40" s="21"/>
      <c r="E40" s="21"/>
      <c r="F40" s="21"/>
      <c r="G40" s="21"/>
    </row>
    <row r="41" spans="1:7">
      <c r="A41" s="21"/>
      <c r="B41" s="21"/>
      <c r="C41" s="21"/>
      <c r="D41" s="21"/>
      <c r="E41" s="21"/>
      <c r="F41" s="21"/>
      <c r="G41" s="21"/>
    </row>
    <row r="42" spans="1:7">
      <c r="A42" s="21"/>
      <c r="B42" s="21"/>
      <c r="C42" s="21"/>
      <c r="D42" s="21"/>
      <c r="E42" s="21"/>
      <c r="F42" s="21"/>
      <c r="G42" s="21"/>
    </row>
    <row r="43" spans="1:7">
      <c r="A43" s="21"/>
      <c r="B43" s="21"/>
      <c r="C43" s="21"/>
      <c r="D43" s="21"/>
      <c r="E43" s="21"/>
      <c r="F43" s="21"/>
      <c r="G43" s="21"/>
    </row>
    <row r="44" spans="1:7">
      <c r="A44" s="21"/>
      <c r="B44" s="21"/>
      <c r="C44" s="21"/>
      <c r="D44" s="21"/>
      <c r="E44" s="21"/>
      <c r="F44" s="21"/>
      <c r="G44" s="21"/>
    </row>
    <row r="45" spans="1:7">
      <c r="A45" s="21"/>
      <c r="B45" s="21"/>
      <c r="C45" s="21"/>
      <c r="D45" s="21"/>
      <c r="E45" s="21"/>
      <c r="F45" s="21"/>
      <c r="G45" s="21"/>
    </row>
    <row r="46" spans="1:7">
      <c r="A46" s="21"/>
      <c r="B46" s="21"/>
      <c r="C46" s="21"/>
      <c r="D46" s="21"/>
      <c r="E46" s="21"/>
      <c r="F46" s="21"/>
      <c r="G46" s="21"/>
    </row>
    <row r="47" spans="1:7">
      <c r="A47" s="21"/>
      <c r="B47" s="21"/>
      <c r="C47" s="21"/>
      <c r="D47" s="21"/>
      <c r="E47" s="21"/>
      <c r="F47" s="21"/>
      <c r="G47" s="21"/>
    </row>
    <row r="48" spans="1:7">
      <c r="A48" s="21"/>
      <c r="B48" s="21"/>
      <c r="C48" s="21"/>
      <c r="D48" s="21"/>
      <c r="E48" s="21"/>
      <c r="F48" s="21"/>
      <c r="G48" s="21"/>
    </row>
    <row r="49" spans="1:7">
      <c r="A49" s="21"/>
      <c r="B49" s="21"/>
      <c r="C49" s="21"/>
      <c r="D49" s="21"/>
      <c r="E49" s="21"/>
      <c r="F49" s="21"/>
      <c r="G49" s="21"/>
    </row>
    <row r="50" spans="1:7">
      <c r="A50" s="21"/>
      <c r="B50" s="21"/>
      <c r="C50" s="21"/>
      <c r="D50" s="21"/>
      <c r="E50" s="21"/>
      <c r="F50" s="21"/>
      <c r="G50" s="21"/>
    </row>
    <row r="51" spans="1:7">
      <c r="A51" s="21"/>
      <c r="B51" s="21"/>
      <c r="C51" s="21"/>
      <c r="D51" s="21"/>
      <c r="E51" s="21"/>
      <c r="F51" s="21"/>
      <c r="G51" s="21"/>
    </row>
    <row r="52" spans="1:7">
      <c r="A52" s="21"/>
      <c r="B52" s="21"/>
      <c r="C52" s="21"/>
      <c r="D52" s="21"/>
      <c r="E52" s="21"/>
      <c r="F52" s="21"/>
      <c r="G52" s="21"/>
    </row>
    <row r="53" spans="1:7">
      <c r="A53" s="21"/>
      <c r="B53" s="21"/>
      <c r="C53" s="21"/>
      <c r="D53" s="21"/>
      <c r="E53" s="21"/>
      <c r="F53" s="21"/>
      <c r="G53" s="21"/>
    </row>
    <row r="54" spans="1:7">
      <c r="A54" s="21"/>
      <c r="B54" s="21"/>
      <c r="C54" s="21"/>
      <c r="D54" s="21"/>
      <c r="E54" s="21"/>
      <c r="F54" s="21"/>
      <c r="G54" s="21"/>
    </row>
    <row r="55" spans="1:7">
      <c r="A55" s="21"/>
      <c r="B55" s="21"/>
      <c r="C55" s="21"/>
      <c r="D55" s="21"/>
      <c r="E55" s="21"/>
      <c r="F55" s="21"/>
      <c r="G55" s="21"/>
    </row>
    <row r="56" spans="1:7">
      <c r="A56" s="21"/>
      <c r="B56" s="21"/>
      <c r="C56" s="21"/>
      <c r="D56" s="21"/>
      <c r="E56" s="21"/>
      <c r="F56" s="21"/>
      <c r="G56" s="21"/>
    </row>
    <row r="57" spans="1:7">
      <c r="A57" s="21"/>
      <c r="B57" s="21"/>
      <c r="C57" s="21"/>
      <c r="D57" s="21"/>
      <c r="E57" s="21"/>
      <c r="F57" s="21"/>
      <c r="G57" s="21"/>
    </row>
    <row r="58" spans="1:7">
      <c r="A58" s="21"/>
      <c r="B58" s="21"/>
      <c r="C58" s="21"/>
      <c r="D58" s="21"/>
      <c r="E58" s="21"/>
      <c r="F58" s="21"/>
      <c r="G58" s="21"/>
    </row>
    <row r="59" spans="1:7">
      <c r="A59" s="21"/>
      <c r="B59" s="21"/>
      <c r="C59" s="21"/>
      <c r="D59" s="21"/>
      <c r="E59" s="21"/>
      <c r="F59" s="21"/>
      <c r="G59" s="21"/>
    </row>
    <row r="60" spans="1:7">
      <c r="A60" s="21"/>
      <c r="B60" s="21"/>
      <c r="C60" s="21"/>
      <c r="D60" s="21"/>
      <c r="E60" s="21"/>
      <c r="F60" s="21"/>
      <c r="G60" s="21"/>
    </row>
    <row r="61" spans="1:7">
      <c r="A61" s="21"/>
      <c r="B61" s="21"/>
      <c r="C61" s="21"/>
      <c r="D61" s="21"/>
      <c r="E61" s="21"/>
      <c r="F61" s="21"/>
      <c r="G61" s="21"/>
    </row>
    <row r="62" spans="1:7">
      <c r="A62" s="21"/>
      <c r="B62" s="21"/>
      <c r="C62" s="21"/>
      <c r="D62" s="21"/>
      <c r="E62" s="21"/>
      <c r="F62" s="21"/>
      <c r="G62" s="21"/>
    </row>
    <row r="63" spans="1:7">
      <c r="A63" s="21"/>
      <c r="B63" s="21"/>
      <c r="C63" s="21"/>
      <c r="D63" s="21"/>
      <c r="E63" s="21"/>
      <c r="F63" s="21"/>
      <c r="G63" s="21"/>
    </row>
    <row r="64" spans="1:7">
      <c r="A64" s="21"/>
      <c r="B64" s="21"/>
      <c r="C64" s="21"/>
      <c r="D64" s="21"/>
      <c r="E64" s="21"/>
      <c r="F64" s="21"/>
      <c r="G64" s="21"/>
    </row>
    <row r="65" spans="1:7">
      <c r="A65" s="21"/>
      <c r="B65" s="21"/>
      <c r="C65" s="21"/>
      <c r="D65" s="21"/>
      <c r="E65" s="21"/>
      <c r="F65" s="21"/>
      <c r="G65" s="21"/>
    </row>
    <row r="66" spans="1:7">
      <c r="A66" s="21"/>
      <c r="B66" s="21"/>
      <c r="C66" s="21"/>
      <c r="D66" s="21"/>
      <c r="E66" s="21"/>
      <c r="F66" s="21"/>
      <c r="G66" s="21"/>
    </row>
    <row r="67" spans="1:7">
      <c r="A67" s="21"/>
      <c r="B67" s="21"/>
      <c r="C67" s="21"/>
      <c r="D67" s="21"/>
      <c r="E67" s="21"/>
      <c r="F67" s="21"/>
      <c r="G67" s="21"/>
    </row>
    <row r="68" spans="1:7">
      <c r="A68" s="21"/>
      <c r="B68" s="21"/>
      <c r="C68" s="21"/>
      <c r="D68" s="21"/>
      <c r="E68" s="21"/>
      <c r="F68" s="21"/>
      <c r="G68" s="21"/>
    </row>
    <row r="69" spans="1:7">
      <c r="A69" s="21"/>
      <c r="B69" s="21"/>
      <c r="C69" s="21"/>
      <c r="D69" s="21"/>
      <c r="E69" s="21"/>
      <c r="F69" s="21"/>
      <c r="G69" s="21"/>
    </row>
    <row r="70" spans="1:7">
      <c r="A70" s="21"/>
      <c r="B70" s="21"/>
      <c r="C70" s="21"/>
      <c r="D70" s="21"/>
      <c r="E70" s="21"/>
      <c r="F70" s="21"/>
      <c r="G70" s="21"/>
    </row>
    <row r="71" spans="1:7">
      <c r="A71" s="21"/>
      <c r="B71" s="21"/>
      <c r="C71" s="21"/>
      <c r="D71" s="21"/>
      <c r="E71" s="21"/>
      <c r="F71" s="21"/>
      <c r="G71" s="21"/>
    </row>
    <row r="72" spans="1:7">
      <c r="A72" s="21"/>
      <c r="B72" s="21"/>
      <c r="C72" s="21"/>
      <c r="D72" s="21"/>
      <c r="E72" s="21"/>
      <c r="F72" s="21"/>
      <c r="G72" s="21"/>
    </row>
    <row r="73" spans="1:7">
      <c r="A73" s="21"/>
      <c r="B73" s="21"/>
      <c r="C73" s="21"/>
      <c r="D73" s="21"/>
      <c r="E73" s="21"/>
      <c r="F73" s="21"/>
      <c r="G73" s="21"/>
    </row>
    <row r="74" spans="1:7">
      <c r="A74" s="21"/>
      <c r="B74" s="21"/>
      <c r="C74" s="21"/>
      <c r="D74" s="21"/>
      <c r="E74" s="21"/>
      <c r="F74" s="21"/>
      <c r="G74" s="21"/>
    </row>
    <row r="75" spans="1:7">
      <c r="A75" s="21"/>
      <c r="B75" s="21"/>
      <c r="C75" s="21"/>
      <c r="D75" s="21"/>
      <c r="E75" s="21"/>
      <c r="F75" s="21"/>
      <c r="G75" s="21"/>
    </row>
    <row r="76" spans="1:7">
      <c r="A76" s="21"/>
      <c r="B76" s="21"/>
      <c r="C76" s="21"/>
      <c r="D76" s="21"/>
      <c r="E76" s="21"/>
      <c r="F76" s="21"/>
      <c r="G76" s="21"/>
    </row>
    <row r="77" spans="1:7">
      <c r="A77" s="21"/>
      <c r="B77" s="21"/>
      <c r="C77" s="21"/>
      <c r="D77" s="21"/>
      <c r="E77" s="21"/>
      <c r="F77" s="21"/>
      <c r="G77" s="21"/>
    </row>
    <row r="78" spans="1:7">
      <c r="A78" s="21"/>
      <c r="B78" s="21"/>
      <c r="C78" s="21"/>
      <c r="D78" s="21"/>
      <c r="E78" s="21"/>
      <c r="F78" s="21"/>
      <c r="G78" s="21"/>
    </row>
    <row r="79" spans="1:7">
      <c r="A79" s="21"/>
      <c r="B79" s="21"/>
      <c r="C79" s="21"/>
      <c r="D79" s="21"/>
      <c r="E79" s="21"/>
      <c r="F79" s="21"/>
      <c r="G79" s="21"/>
    </row>
    <row r="80" spans="1:7">
      <c r="A80" s="21"/>
      <c r="B80" s="21"/>
      <c r="C80" s="21"/>
      <c r="D80" s="21"/>
      <c r="E80" s="21"/>
      <c r="F80" s="21"/>
      <c r="G80" s="21"/>
    </row>
    <row r="81" spans="1:7">
      <c r="A81" s="21"/>
      <c r="B81" s="21"/>
      <c r="C81" s="21"/>
      <c r="D81" s="21"/>
      <c r="E81" s="21"/>
      <c r="F81" s="21"/>
      <c r="G81" s="21"/>
    </row>
    <row r="82" spans="1:7">
      <c r="A82" s="21"/>
      <c r="B82" s="21"/>
      <c r="C82" s="21"/>
      <c r="D82" s="21"/>
      <c r="E82" s="21"/>
      <c r="F82" s="21"/>
      <c r="G82" s="21"/>
    </row>
    <row r="83" spans="1:7">
      <c r="A83" s="21"/>
      <c r="B83" s="21"/>
      <c r="C83" s="21"/>
      <c r="D83" s="21"/>
      <c r="E83" s="21"/>
      <c r="F83" s="21"/>
      <c r="G83" s="21"/>
    </row>
    <row r="84" spans="1:7">
      <c r="A84" s="21"/>
      <c r="B84" s="21"/>
      <c r="C84" s="21"/>
      <c r="D84" s="21"/>
      <c r="E84" s="21"/>
      <c r="F84" s="21"/>
      <c r="G84" s="21"/>
    </row>
    <row r="85" spans="1:7">
      <c r="A85" s="21"/>
      <c r="B85" s="21"/>
      <c r="C85" s="21"/>
      <c r="D85" s="21"/>
      <c r="E85" s="21"/>
      <c r="F85" s="21"/>
      <c r="G85" s="21"/>
    </row>
    <row r="86" spans="1:7">
      <c r="A86" s="21"/>
      <c r="B86" s="21"/>
      <c r="C86" s="21"/>
      <c r="D86" s="21"/>
      <c r="E86" s="21"/>
      <c r="F86" s="21"/>
      <c r="G86" s="21"/>
    </row>
    <row r="87" spans="1:7">
      <c r="A87" s="21"/>
      <c r="B87" s="21"/>
      <c r="C87" s="21"/>
      <c r="D87" s="21"/>
      <c r="E87" s="21"/>
      <c r="F87" s="21"/>
      <c r="G87" s="21"/>
    </row>
    <row r="88" spans="1:7">
      <c r="A88" s="21"/>
      <c r="B88" s="21"/>
      <c r="C88" s="21"/>
      <c r="D88" s="21"/>
      <c r="E88" s="21"/>
      <c r="F88" s="21"/>
      <c r="G88" s="21"/>
    </row>
    <row r="89" spans="1:7">
      <c r="A89" s="21"/>
      <c r="B89" s="21"/>
      <c r="C89" s="21"/>
      <c r="D89" s="21"/>
      <c r="E89" s="21"/>
      <c r="F89" s="21"/>
      <c r="G89" s="21"/>
    </row>
    <row r="90" spans="1:7">
      <c r="A90" s="21"/>
      <c r="B90" s="21"/>
      <c r="C90" s="21"/>
      <c r="D90" s="21"/>
      <c r="E90" s="21"/>
      <c r="F90" s="21"/>
      <c r="G90" s="21"/>
    </row>
    <row r="91" spans="1:7">
      <c r="A91" s="21"/>
      <c r="B91" s="21"/>
      <c r="C91" s="21"/>
      <c r="D91" s="21"/>
      <c r="E91" s="21"/>
      <c r="F91" s="21"/>
      <c r="G91" s="21"/>
    </row>
    <row r="92" spans="1:7">
      <c r="A92" s="21"/>
      <c r="B92" s="21"/>
      <c r="C92" s="21"/>
      <c r="D92" s="21"/>
      <c r="E92" s="21"/>
      <c r="F92" s="21"/>
      <c r="G92" s="21"/>
    </row>
    <row r="93" spans="1:7">
      <c r="A93" s="21"/>
      <c r="B93" s="21"/>
      <c r="C93" s="21"/>
      <c r="D93" s="21"/>
      <c r="E93" s="21"/>
      <c r="F93" s="21"/>
      <c r="G93" s="21"/>
    </row>
    <row r="94" spans="1:7">
      <c r="A94" s="21"/>
      <c r="B94" s="21"/>
      <c r="C94" s="21"/>
      <c r="D94" s="21"/>
      <c r="E94" s="21"/>
      <c r="F94" s="21"/>
      <c r="G94" s="21"/>
    </row>
    <row r="95" spans="1:7">
      <c r="A95" s="21"/>
      <c r="B95" s="21"/>
      <c r="C95" s="21"/>
      <c r="D95" s="21"/>
      <c r="E95" s="21"/>
      <c r="F95" s="21"/>
      <c r="G95" s="21"/>
    </row>
    <row r="96" spans="1:7">
      <c r="A96" s="21"/>
      <c r="B96" s="21"/>
      <c r="C96" s="21"/>
      <c r="D96" s="21"/>
      <c r="E96" s="21"/>
      <c r="F96" s="21"/>
      <c r="G96" s="21"/>
    </row>
    <row r="97" spans="1:7">
      <c r="A97" s="21"/>
      <c r="B97" s="21"/>
      <c r="C97" s="21"/>
      <c r="D97" s="21"/>
      <c r="E97" s="21"/>
      <c r="F97" s="21"/>
      <c r="G97" s="21"/>
    </row>
    <row r="98" spans="1:7">
      <c r="A98" s="21"/>
      <c r="B98" s="21"/>
      <c r="C98" s="21"/>
      <c r="D98" s="21"/>
      <c r="E98" s="21"/>
      <c r="F98" s="21"/>
      <c r="G98" s="21"/>
    </row>
    <row r="99" spans="1:7">
      <c r="A99" s="21"/>
      <c r="B99" s="21"/>
      <c r="C99" s="21"/>
      <c r="D99" s="21"/>
      <c r="E99" s="21"/>
      <c r="F99" s="21"/>
      <c r="G99" s="21"/>
    </row>
    <row r="100" spans="1:7">
      <c r="A100" s="21"/>
      <c r="B100" s="21"/>
      <c r="C100" s="21"/>
      <c r="D100" s="21"/>
      <c r="E100" s="21"/>
      <c r="F100" s="21"/>
      <c r="G100" s="21"/>
    </row>
    <row r="101" spans="1:7">
      <c r="A101" s="21"/>
      <c r="B101" s="21"/>
      <c r="C101" s="21"/>
      <c r="D101" s="21"/>
      <c r="E101" s="21"/>
      <c r="F101" s="21"/>
      <c r="G101" s="21"/>
    </row>
    <row r="102" spans="1:7">
      <c r="A102" s="21"/>
      <c r="B102" s="21"/>
      <c r="C102" s="21"/>
      <c r="D102" s="21"/>
      <c r="E102" s="21"/>
      <c r="F102" s="21"/>
      <c r="G102" s="21"/>
    </row>
    <row r="103" spans="1:7">
      <c r="A103" s="21"/>
      <c r="B103" s="21"/>
      <c r="C103" s="21"/>
      <c r="D103" s="21"/>
      <c r="E103" s="21"/>
      <c r="F103" s="21"/>
      <c r="G103" s="21"/>
    </row>
    <row r="104" spans="1:7">
      <c r="A104" s="21"/>
      <c r="B104" s="21"/>
      <c r="C104" s="21"/>
      <c r="D104" s="21"/>
      <c r="E104" s="21"/>
      <c r="F104" s="21"/>
      <c r="G104" s="21"/>
    </row>
    <row r="105" spans="1:7">
      <c r="A105" s="21"/>
      <c r="B105" s="21"/>
      <c r="C105" s="21"/>
      <c r="D105" s="21"/>
      <c r="E105" s="21"/>
      <c r="F105" s="21"/>
      <c r="G105" s="21"/>
    </row>
    <row r="106" spans="1:7">
      <c r="A106" s="21"/>
      <c r="B106" s="21"/>
      <c r="C106" s="21"/>
      <c r="D106" s="21"/>
      <c r="E106" s="21"/>
      <c r="F106" s="21"/>
      <c r="G106" s="21"/>
    </row>
    <row r="107" spans="1:7">
      <c r="A107" s="21"/>
      <c r="B107" s="21"/>
      <c r="C107" s="21"/>
      <c r="D107" s="21"/>
      <c r="E107" s="21"/>
      <c r="F107" s="21"/>
      <c r="G107" s="21"/>
    </row>
    <row r="108" spans="1:7">
      <c r="A108" s="21"/>
      <c r="B108" s="21"/>
      <c r="C108" s="21"/>
      <c r="D108" s="21"/>
      <c r="E108" s="21"/>
      <c r="F108" s="21"/>
      <c r="G108" s="21"/>
    </row>
    <row r="109" spans="1:7">
      <c r="A109" s="21"/>
      <c r="B109" s="21"/>
      <c r="C109" s="21"/>
      <c r="D109" s="21"/>
      <c r="E109" s="21"/>
      <c r="F109" s="21"/>
      <c r="G109" s="21"/>
    </row>
    <row r="110" spans="1:7">
      <c r="A110" s="21"/>
      <c r="B110" s="21"/>
      <c r="C110" s="21"/>
      <c r="D110" s="21"/>
      <c r="E110" s="21"/>
      <c r="F110" s="21"/>
      <c r="G110" s="21"/>
    </row>
    <row r="111" spans="1:7">
      <c r="A111" s="21"/>
      <c r="B111" s="21"/>
      <c r="C111" s="21"/>
      <c r="D111" s="21"/>
      <c r="E111" s="21"/>
      <c r="F111" s="21"/>
      <c r="G111" s="21"/>
    </row>
    <row r="112" spans="1:7">
      <c r="A112" s="21"/>
      <c r="B112" s="21"/>
      <c r="C112" s="21"/>
      <c r="D112" s="21"/>
      <c r="E112" s="21"/>
      <c r="F112" s="21"/>
      <c r="G112" s="21"/>
    </row>
    <row r="113" spans="1:7">
      <c r="A113" s="21"/>
      <c r="B113" s="21"/>
      <c r="C113" s="21"/>
      <c r="D113" s="21"/>
      <c r="E113" s="21"/>
      <c r="F113" s="21"/>
      <c r="G113" s="21"/>
    </row>
    <row r="114" spans="1:7">
      <c r="A114" s="21"/>
      <c r="B114" s="21"/>
      <c r="C114" s="21"/>
      <c r="D114" s="21"/>
      <c r="E114" s="21"/>
      <c r="F114" s="21"/>
      <c r="G114" s="21"/>
    </row>
    <row r="115" spans="1:7">
      <c r="A115" s="21"/>
      <c r="B115" s="21"/>
      <c r="C115" s="21"/>
      <c r="D115" s="21"/>
      <c r="E115" s="21"/>
      <c r="F115" s="21"/>
      <c r="G115" s="21"/>
    </row>
    <row r="116" spans="1:7">
      <c r="A116" s="21"/>
      <c r="B116" s="21"/>
      <c r="C116" s="21"/>
      <c r="D116" s="21"/>
      <c r="E116" s="21"/>
      <c r="F116" s="21"/>
      <c r="G116" s="21"/>
    </row>
    <row r="117" spans="1:7">
      <c r="A117" s="21"/>
      <c r="B117" s="21"/>
      <c r="C117" s="21"/>
      <c r="D117" s="21"/>
      <c r="E117" s="21"/>
      <c r="F117" s="21"/>
      <c r="G117" s="21"/>
    </row>
    <row r="118" spans="1:7">
      <c r="A118" s="21"/>
      <c r="B118" s="21"/>
      <c r="C118" s="21"/>
      <c r="D118" s="21"/>
      <c r="E118" s="21"/>
      <c r="F118" s="21"/>
      <c r="G118" s="21"/>
    </row>
    <row r="119" spans="1:7">
      <c r="A119" s="21"/>
      <c r="B119" s="21"/>
      <c r="C119" s="21"/>
      <c r="D119" s="21"/>
      <c r="E119" s="21"/>
      <c r="F119" s="21"/>
      <c r="G119" s="21"/>
    </row>
    <row r="120" spans="1:7">
      <c r="A120" s="21"/>
      <c r="B120" s="21"/>
      <c r="C120" s="21"/>
      <c r="D120" s="21"/>
      <c r="E120" s="21"/>
      <c r="F120" s="21"/>
      <c r="G120" s="21"/>
    </row>
    <row r="121" spans="1:7">
      <c r="A121" s="21"/>
      <c r="B121" s="21"/>
      <c r="C121" s="21"/>
      <c r="D121" s="21"/>
      <c r="E121" s="21"/>
      <c r="F121" s="21"/>
      <c r="G121" s="21"/>
    </row>
    <row r="122" spans="1:7">
      <c r="A122" s="21"/>
      <c r="B122" s="21"/>
      <c r="C122" s="21"/>
      <c r="D122" s="21"/>
      <c r="E122" s="21"/>
      <c r="F122" s="21"/>
      <c r="G122" s="21"/>
    </row>
    <row r="123" spans="1:7">
      <c r="A123" s="21"/>
      <c r="B123" s="21"/>
      <c r="C123" s="21"/>
      <c r="D123" s="21"/>
      <c r="E123" s="21"/>
      <c r="F123" s="21"/>
      <c r="G123" s="21"/>
    </row>
    <row r="124" spans="1:7">
      <c r="A124" s="21"/>
      <c r="B124" s="21"/>
      <c r="C124" s="21"/>
      <c r="D124" s="21"/>
      <c r="E124" s="21"/>
      <c r="F124" s="21"/>
      <c r="G124" s="21"/>
    </row>
    <row r="125" spans="1:7">
      <c r="A125" s="21"/>
      <c r="B125" s="21"/>
      <c r="C125" s="21"/>
      <c r="D125" s="21"/>
      <c r="E125" s="21"/>
      <c r="F125" s="21"/>
      <c r="G125" s="21"/>
    </row>
    <row r="126" spans="1:7">
      <c r="A126" s="21"/>
      <c r="B126" s="21"/>
      <c r="C126" s="21"/>
      <c r="D126" s="21"/>
      <c r="E126" s="21"/>
      <c r="F126" s="21"/>
      <c r="G126" s="21"/>
    </row>
    <row r="127" spans="1:7">
      <c r="A127" s="21"/>
      <c r="B127" s="21"/>
      <c r="C127" s="21"/>
      <c r="D127" s="21"/>
      <c r="E127" s="21"/>
      <c r="F127" s="21"/>
      <c r="G127" s="21"/>
    </row>
    <row r="128" spans="1:7">
      <c r="A128" s="21"/>
      <c r="B128" s="21"/>
      <c r="C128" s="21"/>
      <c r="D128" s="21"/>
      <c r="E128" s="21"/>
      <c r="F128" s="21"/>
      <c r="G128" s="21"/>
    </row>
    <row r="129" spans="1:7">
      <c r="A129" s="21"/>
      <c r="B129" s="21"/>
      <c r="C129" s="21"/>
      <c r="D129" s="21"/>
      <c r="E129" s="21"/>
      <c r="F129" s="21"/>
      <c r="G129" s="21"/>
    </row>
    <row r="130" spans="1:7">
      <c r="A130" s="21"/>
      <c r="B130" s="21"/>
      <c r="C130" s="21"/>
      <c r="D130" s="21"/>
      <c r="E130" s="21"/>
      <c r="F130" s="21"/>
      <c r="G130" s="21"/>
    </row>
    <row r="131" spans="1:7">
      <c r="A131" s="21"/>
      <c r="B131" s="21"/>
      <c r="C131" s="21"/>
      <c r="D131" s="21"/>
      <c r="E131" s="21"/>
      <c r="F131" s="21"/>
      <c r="G131" s="21"/>
    </row>
    <row r="132" spans="1:7">
      <c r="A132" s="21"/>
      <c r="B132" s="21"/>
      <c r="C132" s="21"/>
      <c r="D132" s="21"/>
      <c r="E132" s="21"/>
      <c r="F132" s="21"/>
      <c r="G132" s="21"/>
    </row>
    <row r="133" spans="1:7">
      <c r="A133" s="21"/>
      <c r="B133" s="21"/>
      <c r="C133" s="21"/>
      <c r="D133" s="21"/>
      <c r="E133" s="21"/>
      <c r="F133" s="21"/>
      <c r="G133" s="21"/>
    </row>
    <row r="134" spans="1:7">
      <c r="A134" s="21"/>
      <c r="B134" s="21"/>
      <c r="C134" s="21"/>
      <c r="D134" s="21"/>
      <c r="E134" s="21"/>
      <c r="F134" s="21"/>
      <c r="G134" s="21"/>
    </row>
    <row r="135" spans="1:7">
      <c r="A135" s="21"/>
      <c r="B135" s="21"/>
      <c r="C135" s="21"/>
      <c r="D135" s="21"/>
      <c r="E135" s="21"/>
      <c r="F135" s="21"/>
      <c r="G135" s="21"/>
    </row>
    <row r="136" spans="1:7">
      <c r="A136" s="21"/>
      <c r="B136" s="21"/>
      <c r="C136" s="21"/>
      <c r="D136" s="21"/>
      <c r="E136" s="21"/>
      <c r="F136" s="21"/>
      <c r="G136" s="21"/>
    </row>
    <row r="137" spans="1:7">
      <c r="A137" s="21"/>
      <c r="B137" s="21"/>
      <c r="C137" s="21"/>
      <c r="D137" s="21"/>
      <c r="E137" s="21"/>
      <c r="F137" s="21"/>
      <c r="G137" s="21"/>
    </row>
    <row r="138" spans="1:7">
      <c r="A138" s="21"/>
      <c r="B138" s="21"/>
      <c r="C138" s="21"/>
      <c r="D138" s="21"/>
      <c r="E138" s="21"/>
      <c r="F138" s="21"/>
      <c r="G138" s="21"/>
    </row>
    <row r="139" spans="1:7">
      <c r="A139" s="21"/>
      <c r="B139" s="21"/>
      <c r="C139" s="21"/>
      <c r="D139" s="21"/>
      <c r="E139" s="21"/>
      <c r="F139" s="21"/>
      <c r="G139" s="21"/>
    </row>
    <row r="140" spans="1:7">
      <c r="A140" s="21"/>
      <c r="B140" s="21"/>
      <c r="C140" s="21"/>
      <c r="D140" s="21"/>
      <c r="E140" s="21"/>
      <c r="F140" s="21"/>
      <c r="G140" s="21"/>
    </row>
    <row r="141" spans="1:7">
      <c r="A141" s="21"/>
      <c r="B141" s="21"/>
      <c r="C141" s="21"/>
      <c r="D141" s="21"/>
      <c r="E141" s="21"/>
      <c r="F141" s="21"/>
      <c r="G141" s="21"/>
    </row>
    <row r="142" spans="1:7">
      <c r="A142" s="21"/>
      <c r="B142" s="21"/>
      <c r="C142" s="21"/>
      <c r="D142" s="21"/>
      <c r="E142" s="21"/>
      <c r="F142" s="21"/>
      <c r="G142" s="21"/>
    </row>
    <row r="143" spans="1:7">
      <c r="A143" s="21"/>
      <c r="B143" s="21"/>
      <c r="C143" s="21"/>
      <c r="D143" s="21"/>
      <c r="E143" s="21"/>
      <c r="F143" s="21"/>
      <c r="G143" s="21"/>
    </row>
    <row r="144" spans="1:7">
      <c r="A144" s="21"/>
      <c r="B144" s="21"/>
      <c r="C144" s="21"/>
      <c r="D144" s="21"/>
      <c r="E144" s="21"/>
      <c r="F144" s="21"/>
      <c r="G144" s="21"/>
    </row>
    <row r="145" spans="1:7">
      <c r="A145" s="21"/>
      <c r="B145" s="21"/>
      <c r="C145" s="21"/>
      <c r="D145" s="21"/>
      <c r="E145" s="21"/>
      <c r="F145" s="21"/>
      <c r="G145" s="21"/>
    </row>
    <row r="146" spans="1:7">
      <c r="A146" s="21"/>
      <c r="B146" s="21"/>
      <c r="C146" s="21"/>
      <c r="D146" s="21"/>
      <c r="E146" s="21"/>
      <c r="F146" s="21"/>
      <c r="G146" s="21"/>
    </row>
    <row r="147" spans="1:7">
      <c r="A147" s="21"/>
      <c r="B147" s="21"/>
      <c r="C147" s="21"/>
      <c r="D147" s="21"/>
      <c r="E147" s="21"/>
      <c r="F147" s="21"/>
      <c r="G147" s="21"/>
    </row>
    <row r="148" spans="1:7">
      <c r="A148" s="21"/>
      <c r="B148" s="21"/>
      <c r="C148" s="21"/>
      <c r="D148" s="21"/>
      <c r="E148" s="21"/>
      <c r="F148" s="21"/>
      <c r="G148" s="21"/>
    </row>
    <row r="149" spans="1:7">
      <c r="A149" s="21"/>
      <c r="B149" s="21"/>
      <c r="C149" s="21"/>
      <c r="D149" s="21"/>
      <c r="E149" s="21"/>
      <c r="F149" s="21"/>
      <c r="G149" s="21"/>
    </row>
    <row r="150" spans="1:7">
      <c r="A150" s="21"/>
      <c r="B150" s="21"/>
      <c r="C150" s="21"/>
      <c r="D150" s="21"/>
      <c r="E150" s="21"/>
      <c r="F150" s="21"/>
      <c r="G150" s="21"/>
    </row>
    <row r="151" spans="1:7">
      <c r="A151" s="21"/>
      <c r="B151" s="21"/>
      <c r="C151" s="21"/>
      <c r="D151" s="21"/>
      <c r="E151" s="21"/>
      <c r="F151" s="21"/>
      <c r="G151" s="21"/>
    </row>
    <row r="152" spans="1:7">
      <c r="A152" s="21"/>
      <c r="B152" s="21"/>
      <c r="C152" s="21"/>
      <c r="D152" s="21"/>
      <c r="E152" s="21"/>
      <c r="F152" s="21"/>
      <c r="G152" s="21"/>
    </row>
    <row r="153" spans="1:7">
      <c r="A153" s="21"/>
      <c r="B153" s="21"/>
      <c r="C153" s="21"/>
      <c r="D153" s="21"/>
      <c r="E153" s="21"/>
      <c r="F153" s="21"/>
      <c r="G153" s="21"/>
    </row>
    <row r="154" spans="1:7">
      <c r="A154" s="21"/>
      <c r="B154" s="21"/>
      <c r="C154" s="21"/>
      <c r="D154" s="21"/>
      <c r="E154" s="21"/>
      <c r="F154" s="21"/>
      <c r="G154" s="21"/>
    </row>
    <row r="155" spans="1:7">
      <c r="A155" s="21"/>
      <c r="B155" s="21"/>
      <c r="C155" s="21"/>
      <c r="D155" s="21"/>
      <c r="E155" s="21"/>
      <c r="F155" s="21"/>
      <c r="G155" s="21"/>
    </row>
    <row r="156" spans="1:7">
      <c r="A156" s="21"/>
      <c r="B156" s="21"/>
      <c r="C156" s="21"/>
      <c r="D156" s="21"/>
      <c r="E156" s="21"/>
      <c r="F156" s="21"/>
      <c r="G156" s="21"/>
    </row>
    <row r="157" spans="1:7">
      <c r="A157" s="21"/>
      <c r="B157" s="21"/>
      <c r="C157" s="21"/>
      <c r="D157" s="21"/>
      <c r="E157" s="21"/>
      <c r="F157" s="21"/>
      <c r="G157" s="21"/>
    </row>
    <row r="158" spans="1:7">
      <c r="A158" s="21"/>
      <c r="B158" s="21"/>
      <c r="C158" s="21"/>
      <c r="D158" s="21"/>
      <c r="E158" s="21"/>
      <c r="F158" s="21"/>
      <c r="G158" s="21"/>
    </row>
    <row r="159" spans="1:7">
      <c r="A159" s="21"/>
      <c r="B159" s="21"/>
      <c r="C159" s="21"/>
      <c r="D159" s="21"/>
      <c r="E159" s="21"/>
      <c r="F159" s="21"/>
      <c r="G159" s="21"/>
    </row>
    <row r="160" spans="1:7">
      <c r="A160" s="21"/>
      <c r="B160" s="21"/>
      <c r="C160" s="21"/>
      <c r="D160" s="21"/>
      <c r="E160" s="21"/>
      <c r="F160" s="21"/>
      <c r="G160" s="21"/>
    </row>
    <row r="161" spans="1:7">
      <c r="A161" s="21"/>
      <c r="B161" s="21"/>
      <c r="C161" s="21"/>
      <c r="D161" s="21"/>
      <c r="E161" s="21"/>
      <c r="F161" s="21"/>
      <c r="G161" s="21"/>
    </row>
    <row r="162" spans="1:7">
      <c r="A162" s="21"/>
      <c r="B162" s="21"/>
      <c r="C162" s="21"/>
      <c r="D162" s="21"/>
      <c r="E162" s="21"/>
      <c r="F162" s="21"/>
      <c r="G162" s="21"/>
    </row>
    <row r="163" spans="1:7">
      <c r="A163" s="21"/>
      <c r="B163" s="21"/>
      <c r="C163" s="21"/>
      <c r="D163" s="21"/>
      <c r="E163" s="21"/>
      <c r="F163" s="21"/>
      <c r="G163" s="21"/>
    </row>
    <row r="164" spans="1:7">
      <c r="A164" s="21"/>
      <c r="B164" s="21"/>
      <c r="C164" s="21"/>
      <c r="D164" s="21"/>
      <c r="E164" s="21"/>
      <c r="F164" s="21"/>
      <c r="G164" s="21"/>
    </row>
    <row r="165" spans="1:7">
      <c r="A165" s="21"/>
      <c r="B165" s="21"/>
      <c r="C165" s="21"/>
      <c r="D165" s="21"/>
      <c r="E165" s="21"/>
      <c r="F165" s="21"/>
      <c r="G165" s="21"/>
    </row>
    <row r="166" spans="1:7">
      <c r="A166" s="21"/>
      <c r="B166" s="21"/>
      <c r="C166" s="21"/>
      <c r="D166" s="21"/>
      <c r="E166" s="21"/>
      <c r="F166" s="21"/>
      <c r="G166" s="21"/>
    </row>
    <row r="167" spans="1:7">
      <c r="A167" s="21"/>
      <c r="B167" s="21"/>
      <c r="C167" s="21"/>
      <c r="D167" s="21"/>
      <c r="E167" s="21"/>
      <c r="F167" s="21"/>
      <c r="G167" s="21"/>
    </row>
    <row r="168" spans="1:7">
      <c r="A168" s="21"/>
      <c r="B168" s="21"/>
      <c r="C168" s="21"/>
      <c r="D168" s="21"/>
      <c r="E168" s="21"/>
      <c r="F168" s="21"/>
      <c r="G168" s="21"/>
    </row>
    <row r="169" spans="1:7">
      <c r="A169" s="21"/>
      <c r="B169" s="21"/>
      <c r="C169" s="21"/>
      <c r="D169" s="21"/>
      <c r="E169" s="21"/>
      <c r="F169" s="21"/>
      <c r="G169" s="21"/>
    </row>
    <row r="170" spans="1:7">
      <c r="A170" s="21"/>
      <c r="B170" s="21"/>
      <c r="C170" s="21"/>
      <c r="D170" s="21"/>
      <c r="E170" s="21"/>
      <c r="F170" s="21"/>
      <c r="G170" s="21"/>
    </row>
    <row r="171" spans="1:7">
      <c r="A171" s="21"/>
      <c r="B171" s="21"/>
      <c r="C171" s="21"/>
      <c r="D171" s="21"/>
      <c r="E171" s="21"/>
      <c r="F171" s="21"/>
      <c r="G171" s="21"/>
    </row>
    <row r="172" spans="1:7">
      <c r="A172" s="21"/>
      <c r="B172" s="21"/>
      <c r="C172" s="21"/>
      <c r="D172" s="21"/>
      <c r="E172" s="21"/>
      <c r="F172" s="21"/>
      <c r="G172" s="21"/>
    </row>
    <row r="173" spans="1:7">
      <c r="A173" s="21"/>
      <c r="B173" s="21"/>
      <c r="C173" s="21"/>
      <c r="D173" s="21"/>
      <c r="E173" s="21"/>
      <c r="F173" s="21"/>
      <c r="G173" s="21"/>
    </row>
    <row r="174" spans="1:7">
      <c r="A174" s="21"/>
      <c r="B174" s="21"/>
      <c r="C174" s="21"/>
      <c r="D174" s="21"/>
      <c r="E174" s="21"/>
      <c r="F174" s="21"/>
      <c r="G174" s="21"/>
    </row>
    <row r="175" spans="1:7">
      <c r="A175" s="21"/>
      <c r="B175" s="21"/>
      <c r="C175" s="21"/>
      <c r="D175" s="21"/>
      <c r="E175" s="21"/>
      <c r="F175" s="21"/>
      <c r="G175" s="21"/>
    </row>
    <row r="176" spans="1:7">
      <c r="A176" s="21"/>
      <c r="B176" s="21"/>
      <c r="C176" s="21"/>
      <c r="D176" s="21"/>
      <c r="E176" s="21"/>
      <c r="F176" s="21"/>
      <c r="G176" s="21"/>
    </row>
    <row r="177" spans="1:7">
      <c r="A177" s="21"/>
      <c r="B177" s="21"/>
      <c r="C177" s="21"/>
      <c r="D177" s="21"/>
      <c r="E177" s="21"/>
      <c r="F177" s="21"/>
      <c r="G177" s="21"/>
    </row>
    <row r="178" spans="1:7">
      <c r="A178" s="21"/>
      <c r="B178" s="21"/>
      <c r="C178" s="21"/>
      <c r="D178" s="21"/>
      <c r="E178" s="21"/>
      <c r="F178" s="21"/>
      <c r="G178" s="21"/>
    </row>
    <row r="179" spans="1:7">
      <c r="A179" s="21"/>
      <c r="B179" s="21"/>
      <c r="C179" s="21"/>
      <c r="D179" s="21"/>
      <c r="E179" s="21"/>
      <c r="F179" s="21"/>
      <c r="G179" s="21"/>
    </row>
    <row r="180" spans="1:7">
      <c r="A180" s="21"/>
      <c r="B180" s="21"/>
      <c r="C180" s="21"/>
      <c r="D180" s="21"/>
      <c r="E180" s="21"/>
      <c r="F180" s="21"/>
      <c r="G180" s="21"/>
    </row>
    <row r="181" spans="1:7">
      <c r="A181" s="21"/>
      <c r="B181" s="21"/>
      <c r="C181" s="21"/>
      <c r="D181" s="21"/>
      <c r="E181" s="21"/>
      <c r="F181" s="21"/>
      <c r="G181" s="21"/>
    </row>
    <row r="182" spans="1:7">
      <c r="A182" s="21"/>
      <c r="B182" s="21"/>
      <c r="C182" s="21"/>
      <c r="D182" s="21"/>
      <c r="E182" s="21"/>
      <c r="F182" s="21"/>
      <c r="G182" s="21"/>
    </row>
    <row r="183" spans="1:7">
      <c r="A183" s="21"/>
      <c r="B183" s="21"/>
      <c r="C183" s="21"/>
      <c r="D183" s="21"/>
      <c r="E183" s="21"/>
      <c r="F183" s="21"/>
      <c r="G183" s="21"/>
    </row>
    <row r="184" spans="1:7">
      <c r="A184" s="21"/>
      <c r="B184" s="21"/>
      <c r="C184" s="21"/>
      <c r="D184" s="21"/>
      <c r="E184" s="21"/>
      <c r="F184" s="21"/>
      <c r="G184" s="21"/>
    </row>
    <row r="185" spans="1:7">
      <c r="A185" s="21"/>
      <c r="B185" s="21"/>
      <c r="C185" s="21"/>
      <c r="D185" s="21"/>
      <c r="E185" s="21"/>
      <c r="F185" s="21"/>
      <c r="G185" s="21"/>
    </row>
    <row r="186" spans="1:7">
      <c r="A186" s="21"/>
      <c r="B186" s="21"/>
      <c r="C186" s="21"/>
      <c r="D186" s="21"/>
      <c r="E186" s="21"/>
      <c r="F186" s="21"/>
      <c r="G186" s="21"/>
    </row>
    <row r="187" spans="1:7">
      <c r="A187" s="21"/>
      <c r="B187" s="21"/>
      <c r="C187" s="21"/>
      <c r="D187" s="21"/>
      <c r="E187" s="21"/>
      <c r="F187" s="21"/>
      <c r="G187" s="21"/>
    </row>
    <row r="188" spans="1:7">
      <c r="A188" s="21"/>
      <c r="B188" s="21"/>
      <c r="C188" s="21"/>
      <c r="D188" s="21"/>
      <c r="E188" s="21"/>
      <c r="F188" s="21"/>
      <c r="G188" s="21"/>
    </row>
    <row r="189" spans="1:7">
      <c r="A189" s="21"/>
      <c r="B189" s="21"/>
      <c r="C189" s="21"/>
      <c r="D189" s="21"/>
      <c r="E189" s="21"/>
      <c r="F189" s="21"/>
      <c r="G189" s="21"/>
    </row>
    <row r="190" spans="1:7">
      <c r="A190" s="21"/>
      <c r="B190" s="21"/>
      <c r="C190" s="21"/>
      <c r="D190" s="21"/>
      <c r="E190" s="21"/>
      <c r="F190" s="21"/>
      <c r="G190" s="21"/>
    </row>
    <row r="191" spans="1:7">
      <c r="A191" s="21"/>
      <c r="B191" s="21"/>
      <c r="C191" s="21"/>
      <c r="D191" s="21"/>
      <c r="E191" s="21"/>
      <c r="F191" s="21"/>
      <c r="G191" s="21"/>
    </row>
    <row r="192" spans="1:7">
      <c r="A192" s="21"/>
      <c r="B192" s="21"/>
      <c r="C192" s="21"/>
      <c r="D192" s="21"/>
      <c r="E192" s="21"/>
      <c r="F192" s="21"/>
      <c r="G192" s="21"/>
    </row>
    <row r="193" spans="1:7">
      <c r="A193" s="21"/>
      <c r="B193" s="21"/>
      <c r="C193" s="21"/>
      <c r="D193" s="21"/>
      <c r="E193" s="21"/>
      <c r="F193" s="21"/>
      <c r="G193" s="21"/>
    </row>
    <row r="194" spans="1:7">
      <c r="A194" s="21"/>
      <c r="B194" s="21"/>
      <c r="C194" s="21"/>
      <c r="D194" s="21"/>
      <c r="E194" s="21"/>
      <c r="F194" s="21"/>
      <c r="G194" s="21"/>
    </row>
    <row r="195" spans="1:7">
      <c r="A195" s="21"/>
      <c r="B195" s="21"/>
      <c r="C195" s="21"/>
      <c r="D195" s="21"/>
      <c r="E195" s="21"/>
      <c r="F195" s="21"/>
      <c r="G195" s="21"/>
    </row>
    <row r="196" spans="1:7">
      <c r="A196" s="21"/>
      <c r="B196" s="21"/>
      <c r="C196" s="21"/>
      <c r="D196" s="21"/>
      <c r="E196" s="21"/>
      <c r="F196" s="21"/>
      <c r="G196" s="21"/>
    </row>
    <row r="197" spans="1:7">
      <c r="A197" s="21"/>
      <c r="B197" s="21"/>
      <c r="C197" s="21"/>
      <c r="D197" s="21"/>
      <c r="E197" s="21"/>
      <c r="F197" s="21"/>
      <c r="G197" s="21"/>
    </row>
    <row r="198" spans="1:7">
      <c r="A198" s="21"/>
      <c r="B198" s="21"/>
      <c r="C198" s="21"/>
      <c r="D198" s="21"/>
      <c r="E198" s="21"/>
      <c r="F198" s="21"/>
      <c r="G198" s="21"/>
    </row>
    <row r="199" spans="1:7">
      <c r="A199" s="21"/>
      <c r="B199" s="21"/>
      <c r="C199" s="21"/>
      <c r="D199" s="21"/>
      <c r="E199" s="21"/>
      <c r="F199" s="21"/>
      <c r="G199" s="21"/>
    </row>
    <row r="200" spans="1:7">
      <c r="A200" s="21"/>
      <c r="B200" s="21"/>
      <c r="C200" s="21"/>
      <c r="D200" s="21"/>
      <c r="E200" s="21"/>
      <c r="F200" s="21"/>
      <c r="G200" s="21"/>
    </row>
    <row r="201" spans="1:7">
      <c r="A201" s="21"/>
      <c r="B201" s="21"/>
      <c r="C201" s="21"/>
      <c r="D201" s="21"/>
      <c r="E201" s="21"/>
      <c r="F201" s="21"/>
      <c r="G201" s="21"/>
    </row>
    <row r="202" spans="1:7">
      <c r="A202" s="21"/>
      <c r="B202" s="21"/>
      <c r="C202" s="21"/>
      <c r="D202" s="21"/>
      <c r="E202" s="21"/>
      <c r="F202" s="21"/>
      <c r="G202" s="21"/>
    </row>
    <row r="203" spans="1:7">
      <c r="A203" s="21"/>
      <c r="B203" s="21"/>
      <c r="C203" s="21"/>
      <c r="D203" s="21"/>
      <c r="E203" s="21"/>
      <c r="F203" s="21"/>
      <c r="G203" s="21"/>
    </row>
    <row r="204" spans="1:7">
      <c r="A204" s="21"/>
      <c r="B204" s="21"/>
      <c r="C204" s="21"/>
      <c r="D204" s="21"/>
      <c r="E204" s="21"/>
      <c r="F204" s="21"/>
      <c r="G204" s="21"/>
    </row>
    <row r="205" spans="1:7">
      <c r="A205" s="21"/>
      <c r="B205" s="21"/>
      <c r="C205" s="21"/>
      <c r="D205" s="21"/>
      <c r="E205" s="21"/>
      <c r="F205" s="21"/>
      <c r="G205" s="21"/>
    </row>
    <row r="206" spans="1:7">
      <c r="A206" s="21"/>
      <c r="B206" s="21"/>
      <c r="C206" s="21"/>
      <c r="D206" s="21"/>
      <c r="E206" s="21"/>
      <c r="F206" s="21"/>
      <c r="G206" s="21"/>
    </row>
    <row r="207" spans="1:7">
      <c r="A207" s="21"/>
      <c r="B207" s="21"/>
      <c r="C207" s="21"/>
      <c r="D207" s="21"/>
      <c r="E207" s="21"/>
      <c r="F207" s="21"/>
      <c r="G207" s="21"/>
    </row>
    <row r="208" spans="1:7">
      <c r="A208" s="21"/>
      <c r="B208" s="21"/>
      <c r="C208" s="21"/>
      <c r="D208" s="21"/>
      <c r="E208" s="21"/>
      <c r="F208" s="21"/>
      <c r="G208" s="21"/>
    </row>
    <row r="209" spans="1:7">
      <c r="A209" s="21"/>
      <c r="B209" s="21"/>
      <c r="C209" s="21"/>
      <c r="D209" s="21"/>
      <c r="E209" s="21"/>
      <c r="F209" s="21"/>
      <c r="G209" s="21"/>
    </row>
    <row r="210" spans="1:7">
      <c r="A210" s="21"/>
      <c r="B210" s="21"/>
      <c r="C210" s="21"/>
      <c r="D210" s="21"/>
      <c r="E210" s="21"/>
      <c r="F210" s="21"/>
      <c r="G210" s="21"/>
    </row>
    <row r="211" spans="1:7">
      <c r="A211" s="21"/>
      <c r="B211" s="21"/>
      <c r="C211" s="21"/>
      <c r="D211" s="21"/>
      <c r="E211" s="21"/>
      <c r="F211" s="21"/>
      <c r="G211" s="21"/>
    </row>
    <row r="212" spans="1:7">
      <c r="A212" s="21"/>
      <c r="B212" s="21"/>
      <c r="C212" s="21"/>
      <c r="D212" s="21"/>
      <c r="E212" s="21"/>
      <c r="F212" s="21"/>
      <c r="G212" s="21"/>
    </row>
    <row r="213" spans="1:7">
      <c r="A213" s="21"/>
      <c r="B213" s="21"/>
      <c r="C213" s="21"/>
      <c r="D213" s="21"/>
      <c r="E213" s="21"/>
      <c r="F213" s="21"/>
      <c r="G213" s="21"/>
    </row>
    <row r="214" spans="1:7">
      <c r="A214" s="21"/>
      <c r="B214" s="21"/>
      <c r="C214" s="21"/>
      <c r="D214" s="21"/>
      <c r="E214" s="21"/>
      <c r="F214" s="21"/>
      <c r="G214" s="21"/>
    </row>
    <row r="215" spans="1:7">
      <c r="A215" s="21"/>
      <c r="B215" s="21"/>
      <c r="C215" s="21"/>
      <c r="D215" s="21"/>
      <c r="E215" s="21"/>
      <c r="F215" s="21"/>
      <c r="G215" s="21"/>
    </row>
    <row r="216" spans="1:7">
      <c r="A216" s="21"/>
      <c r="B216" s="21"/>
      <c r="C216" s="21"/>
      <c r="D216" s="21"/>
      <c r="E216" s="21"/>
      <c r="F216" s="21"/>
      <c r="G216" s="21"/>
    </row>
    <row r="217" spans="1:7">
      <c r="A217" s="21"/>
      <c r="B217" s="21"/>
      <c r="C217" s="21"/>
      <c r="D217" s="21"/>
      <c r="E217" s="21"/>
      <c r="F217" s="21"/>
      <c r="G217" s="21"/>
    </row>
    <row r="218" spans="1:7">
      <c r="A218" s="21"/>
      <c r="B218" s="21"/>
      <c r="C218" s="21"/>
      <c r="D218" s="21"/>
      <c r="E218" s="21"/>
      <c r="F218" s="21"/>
      <c r="G218" s="21"/>
    </row>
    <row r="219" spans="1:7">
      <c r="A219" s="21"/>
      <c r="B219" s="21"/>
      <c r="C219" s="21"/>
      <c r="D219" s="21"/>
      <c r="E219" s="21"/>
      <c r="F219" s="21"/>
      <c r="G219" s="21"/>
    </row>
    <row r="220" spans="1:7">
      <c r="A220" s="21"/>
      <c r="B220" s="21"/>
      <c r="C220" s="21"/>
      <c r="D220" s="21"/>
      <c r="E220" s="21"/>
      <c r="F220" s="21"/>
      <c r="G220" s="21"/>
    </row>
    <row r="221" spans="1:7">
      <c r="A221" s="21"/>
      <c r="B221" s="21"/>
      <c r="C221" s="21"/>
      <c r="D221" s="21"/>
      <c r="E221" s="21"/>
      <c r="F221" s="21"/>
      <c r="G221" s="21"/>
    </row>
    <row r="222" spans="1:7">
      <c r="A222" s="21"/>
      <c r="B222" s="21"/>
      <c r="C222" s="21"/>
      <c r="D222" s="21"/>
      <c r="E222" s="21"/>
      <c r="F222" s="21"/>
      <c r="G222" s="21"/>
    </row>
    <row r="223" spans="1:7">
      <c r="A223" s="21"/>
      <c r="B223" s="21"/>
      <c r="C223" s="21"/>
      <c r="D223" s="21"/>
      <c r="E223" s="21"/>
      <c r="F223" s="21"/>
      <c r="G223" s="21"/>
    </row>
    <row r="224" spans="1:7">
      <c r="A224" s="21"/>
      <c r="B224" s="21"/>
      <c r="C224" s="21"/>
      <c r="D224" s="21"/>
      <c r="E224" s="21"/>
      <c r="F224" s="21"/>
      <c r="G224" s="21"/>
    </row>
    <row r="225" spans="1:7">
      <c r="A225" s="21"/>
      <c r="B225" s="21"/>
      <c r="C225" s="21"/>
      <c r="D225" s="21"/>
      <c r="E225" s="21"/>
      <c r="F225" s="21"/>
      <c r="G225" s="21"/>
    </row>
    <row r="226" spans="1:7">
      <c r="A226" s="21"/>
      <c r="B226" s="21"/>
      <c r="C226" s="21"/>
      <c r="D226" s="21"/>
      <c r="E226" s="21"/>
      <c r="F226" s="21"/>
      <c r="G226" s="21"/>
    </row>
    <row r="227" spans="1:7">
      <c r="A227" s="21"/>
      <c r="B227" s="21"/>
      <c r="C227" s="21"/>
      <c r="D227" s="21"/>
      <c r="E227" s="21"/>
      <c r="F227" s="21"/>
      <c r="G227" s="21"/>
    </row>
    <row r="228" spans="1:7">
      <c r="A228" s="21"/>
      <c r="B228" s="21"/>
      <c r="C228" s="21"/>
      <c r="D228" s="21"/>
      <c r="E228" s="21"/>
      <c r="F228" s="21"/>
      <c r="G228" s="21"/>
    </row>
    <row r="229" spans="1:7">
      <c r="A229" s="21"/>
      <c r="B229" s="21"/>
      <c r="C229" s="21"/>
      <c r="D229" s="21"/>
      <c r="E229" s="21"/>
      <c r="F229" s="21"/>
      <c r="G229" s="21"/>
    </row>
    <row r="230" spans="1:7">
      <c r="A230" s="21"/>
      <c r="B230" s="21"/>
      <c r="C230" s="21"/>
      <c r="D230" s="21"/>
      <c r="E230" s="21"/>
      <c r="F230" s="21"/>
      <c r="G230" s="21"/>
    </row>
    <row r="231" spans="1:7">
      <c r="A231" s="21"/>
      <c r="B231" s="21"/>
      <c r="C231" s="21"/>
      <c r="D231" s="21"/>
      <c r="E231" s="21"/>
      <c r="F231" s="21"/>
      <c r="G231" s="21"/>
    </row>
    <row r="232" spans="1:7">
      <c r="A232" s="21"/>
      <c r="B232" s="21"/>
      <c r="C232" s="21"/>
      <c r="D232" s="21"/>
      <c r="E232" s="21"/>
      <c r="F232" s="21"/>
      <c r="G232" s="21"/>
    </row>
    <row r="233" spans="1:7">
      <c r="A233" s="21"/>
      <c r="B233" s="21"/>
      <c r="C233" s="21"/>
      <c r="D233" s="21"/>
      <c r="E233" s="21"/>
      <c r="F233" s="21"/>
      <c r="G233" s="21"/>
    </row>
    <row r="234" spans="1:7">
      <c r="A234" s="21"/>
      <c r="B234" s="21"/>
      <c r="C234" s="21"/>
      <c r="D234" s="21"/>
      <c r="E234" s="21"/>
      <c r="F234" s="21"/>
      <c r="G234" s="21"/>
    </row>
    <row r="235" spans="1:7">
      <c r="A235" s="21"/>
      <c r="B235" s="21"/>
      <c r="C235" s="21"/>
      <c r="D235" s="21"/>
      <c r="E235" s="21"/>
      <c r="F235" s="21"/>
      <c r="G235" s="21"/>
    </row>
    <row r="236" spans="1:7">
      <c r="A236" s="21"/>
      <c r="B236" s="21"/>
      <c r="C236" s="21"/>
      <c r="D236" s="21"/>
      <c r="E236" s="21"/>
      <c r="F236" s="21"/>
      <c r="G236" s="21"/>
    </row>
    <row r="237" spans="1:7">
      <c r="A237" s="21"/>
      <c r="B237" s="21"/>
      <c r="C237" s="21"/>
      <c r="D237" s="21"/>
      <c r="E237" s="21"/>
      <c r="F237" s="21"/>
      <c r="G237" s="21"/>
    </row>
    <row r="238" spans="1:7">
      <c r="A238" s="21"/>
      <c r="B238" s="21"/>
      <c r="C238" s="21"/>
      <c r="D238" s="21"/>
      <c r="E238" s="21"/>
      <c r="F238" s="21"/>
      <c r="G238" s="21"/>
    </row>
    <row r="239" spans="1:7">
      <c r="A239" s="21"/>
      <c r="B239" s="21"/>
      <c r="C239" s="21"/>
      <c r="D239" s="21"/>
      <c r="E239" s="21"/>
      <c r="F239" s="21"/>
      <c r="G239" s="21"/>
    </row>
    <row r="240" spans="1:7">
      <c r="A240" s="21"/>
      <c r="B240" s="21"/>
      <c r="C240" s="21"/>
      <c r="D240" s="21"/>
      <c r="E240" s="21"/>
      <c r="F240" s="21"/>
      <c r="G240" s="21"/>
    </row>
    <row r="241" spans="1:7">
      <c r="A241" s="21"/>
      <c r="B241" s="21"/>
      <c r="C241" s="21"/>
      <c r="D241" s="21"/>
      <c r="E241" s="21"/>
      <c r="F241" s="21"/>
      <c r="G241" s="21"/>
    </row>
    <row r="242" spans="1:7">
      <c r="A242" s="21"/>
      <c r="B242" s="21"/>
      <c r="C242" s="21"/>
      <c r="D242" s="21"/>
      <c r="E242" s="21"/>
      <c r="F242" s="21"/>
      <c r="G242" s="21"/>
    </row>
    <row r="243" spans="1:7">
      <c r="A243" s="21"/>
      <c r="B243" s="21"/>
      <c r="C243" s="21"/>
      <c r="D243" s="21"/>
      <c r="E243" s="21"/>
      <c r="F243" s="21"/>
      <c r="G243" s="21"/>
    </row>
    <row r="244" spans="1:7">
      <c r="A244" s="21"/>
      <c r="B244" s="21"/>
      <c r="C244" s="21"/>
      <c r="D244" s="21"/>
      <c r="E244" s="21"/>
      <c r="F244" s="21"/>
      <c r="G244" s="21"/>
    </row>
    <row r="245" spans="1:7">
      <c r="A245" s="21"/>
      <c r="B245" s="21"/>
      <c r="C245" s="21"/>
      <c r="D245" s="21"/>
      <c r="E245" s="21"/>
      <c r="F245" s="21"/>
      <c r="G245" s="21"/>
    </row>
    <row r="246" spans="1:7">
      <c r="A246" s="21"/>
      <c r="B246" s="21"/>
      <c r="C246" s="21"/>
      <c r="D246" s="21"/>
      <c r="E246" s="21"/>
      <c r="F246" s="21"/>
      <c r="G246" s="21"/>
    </row>
    <row r="247" spans="1:7">
      <c r="A247" s="21"/>
      <c r="B247" s="21"/>
      <c r="C247" s="21"/>
      <c r="D247" s="21"/>
      <c r="E247" s="21"/>
      <c r="F247" s="21"/>
      <c r="G247" s="21"/>
    </row>
    <row r="248" spans="1:7">
      <c r="A248" s="21"/>
      <c r="B248" s="21"/>
      <c r="C248" s="21"/>
      <c r="D248" s="21"/>
      <c r="E248" s="21"/>
      <c r="F248" s="21"/>
      <c r="G248" s="21"/>
    </row>
    <row r="249" spans="1:7">
      <c r="A249" s="21"/>
      <c r="B249" s="21"/>
      <c r="C249" s="21"/>
      <c r="D249" s="21"/>
      <c r="E249" s="21"/>
      <c r="F249" s="21"/>
      <c r="G249" s="21"/>
    </row>
    <row r="250" spans="1:7">
      <c r="A250" s="21"/>
      <c r="B250" s="21"/>
      <c r="C250" s="21"/>
      <c r="D250" s="21"/>
      <c r="E250" s="21"/>
      <c r="F250" s="21"/>
      <c r="G250" s="21"/>
    </row>
    <row r="251" spans="1:7">
      <c r="A251" s="21"/>
      <c r="B251" s="21"/>
      <c r="C251" s="21"/>
      <c r="D251" s="21"/>
      <c r="E251" s="21"/>
      <c r="F251" s="21"/>
      <c r="G251" s="21"/>
    </row>
    <row r="252" spans="1:7">
      <c r="A252" s="21"/>
      <c r="B252" s="21"/>
      <c r="C252" s="21"/>
      <c r="D252" s="21"/>
      <c r="E252" s="21"/>
      <c r="F252" s="21"/>
      <c r="G252" s="21"/>
    </row>
    <row r="253" spans="1:7">
      <c r="A253" s="21"/>
      <c r="B253" s="21"/>
      <c r="C253" s="21"/>
      <c r="D253" s="21"/>
      <c r="E253" s="21"/>
      <c r="F253" s="21"/>
      <c r="G253" s="21"/>
    </row>
    <row r="254" spans="1:7">
      <c r="A254" s="21"/>
      <c r="B254" s="21"/>
      <c r="C254" s="21"/>
      <c r="D254" s="21"/>
      <c r="E254" s="21"/>
      <c r="F254" s="21"/>
      <c r="G254" s="21"/>
    </row>
    <row r="255" spans="1:7">
      <c r="A255" s="21"/>
      <c r="B255" s="21"/>
      <c r="C255" s="21"/>
      <c r="D255" s="21"/>
      <c r="E255" s="21"/>
      <c r="F255" s="21"/>
      <c r="G255" s="21"/>
    </row>
    <row r="256" spans="1:7">
      <c r="A256" s="21"/>
      <c r="B256" s="21"/>
      <c r="C256" s="21"/>
      <c r="D256" s="21"/>
      <c r="E256" s="21"/>
      <c r="F256" s="21"/>
      <c r="G256" s="21"/>
    </row>
    <row r="257" spans="1:7">
      <c r="A257" s="21"/>
      <c r="B257" s="21"/>
      <c r="C257" s="21"/>
      <c r="D257" s="21"/>
      <c r="E257" s="21"/>
      <c r="F257" s="21"/>
      <c r="G257" s="21"/>
    </row>
    <row r="258" spans="1:7">
      <c r="A258" s="21"/>
      <c r="B258" s="21"/>
      <c r="C258" s="21"/>
      <c r="D258" s="21"/>
      <c r="E258" s="21"/>
      <c r="F258" s="21"/>
      <c r="G258" s="21"/>
    </row>
    <row r="259" spans="1:7">
      <c r="A259" s="21"/>
      <c r="B259" s="21"/>
      <c r="C259" s="21"/>
      <c r="D259" s="21"/>
      <c r="E259" s="21"/>
      <c r="F259" s="21"/>
      <c r="G259" s="21"/>
    </row>
    <row r="260" spans="1:7">
      <c r="A260" s="21"/>
      <c r="B260" s="21"/>
      <c r="C260" s="21"/>
      <c r="D260" s="21"/>
      <c r="E260" s="21"/>
      <c r="F260" s="21"/>
      <c r="G260" s="21"/>
    </row>
    <row r="261" spans="1:7">
      <c r="A261" s="21"/>
      <c r="B261" s="21"/>
      <c r="C261" s="21"/>
      <c r="D261" s="21"/>
      <c r="E261" s="21"/>
      <c r="F261" s="21"/>
      <c r="G261" s="21"/>
    </row>
    <row r="262" spans="1:7">
      <c r="A262" s="21"/>
      <c r="B262" s="21"/>
      <c r="C262" s="21"/>
      <c r="D262" s="21"/>
      <c r="E262" s="21"/>
      <c r="F262" s="21"/>
      <c r="G262" s="21"/>
    </row>
    <row r="263" spans="1:7">
      <c r="A263" s="21"/>
      <c r="B263" s="21"/>
      <c r="C263" s="21"/>
      <c r="D263" s="21"/>
      <c r="E263" s="21"/>
      <c r="F263" s="21"/>
      <c r="G263" s="21"/>
    </row>
    <row r="264" spans="1:7">
      <c r="A264" s="21"/>
      <c r="B264" s="21"/>
      <c r="C264" s="21"/>
      <c r="D264" s="21"/>
      <c r="E264" s="21"/>
      <c r="F264" s="21"/>
      <c r="G264" s="21"/>
    </row>
    <row r="265" spans="1:7">
      <c r="A265" s="21"/>
      <c r="B265" s="21"/>
      <c r="C265" s="21"/>
      <c r="D265" s="21"/>
      <c r="E265" s="21"/>
      <c r="F265" s="21"/>
      <c r="G265" s="21"/>
    </row>
    <row r="266" spans="1:7">
      <c r="A266" s="21"/>
      <c r="B266" s="21"/>
      <c r="C266" s="21"/>
      <c r="D266" s="21"/>
      <c r="E266" s="21"/>
      <c r="F266" s="21"/>
      <c r="G266" s="21"/>
    </row>
    <row r="267" spans="1:7">
      <c r="A267" s="21"/>
      <c r="B267" s="21"/>
      <c r="C267" s="21"/>
      <c r="D267" s="21"/>
      <c r="E267" s="21"/>
      <c r="F267" s="21"/>
      <c r="G267" s="21"/>
    </row>
    <row r="268" spans="1:7">
      <c r="A268" s="21"/>
      <c r="B268" s="21"/>
      <c r="C268" s="21"/>
      <c r="D268" s="21"/>
      <c r="E268" s="21"/>
      <c r="F268" s="21"/>
      <c r="G268" s="21"/>
    </row>
    <row r="269" spans="1:7">
      <c r="A269" s="21"/>
      <c r="B269" s="21"/>
      <c r="C269" s="21"/>
      <c r="D269" s="21"/>
      <c r="E269" s="21"/>
      <c r="F269" s="21"/>
      <c r="G269" s="21"/>
    </row>
    <row r="270" spans="1:7">
      <c r="A270" s="21"/>
      <c r="B270" s="21"/>
      <c r="C270" s="21"/>
      <c r="D270" s="21"/>
      <c r="E270" s="21"/>
      <c r="F270" s="21"/>
      <c r="G270" s="21"/>
    </row>
    <row r="271" spans="1:7">
      <c r="A271" s="21"/>
      <c r="B271" s="21"/>
      <c r="C271" s="21"/>
      <c r="D271" s="21"/>
      <c r="E271" s="21"/>
      <c r="F271" s="21"/>
      <c r="G271" s="21"/>
    </row>
    <row r="272" spans="1:7">
      <c r="A272" s="21"/>
      <c r="B272" s="21"/>
      <c r="C272" s="21"/>
      <c r="D272" s="21"/>
      <c r="E272" s="21"/>
      <c r="F272" s="21"/>
      <c r="G272" s="21"/>
    </row>
    <row r="273" spans="1:7">
      <c r="A273" s="21"/>
      <c r="B273" s="21"/>
      <c r="C273" s="21"/>
      <c r="D273" s="21"/>
      <c r="E273" s="21"/>
      <c r="F273" s="21"/>
      <c r="G273" s="21"/>
    </row>
    <row r="274" spans="1:7">
      <c r="A274" s="21"/>
      <c r="B274" s="21"/>
      <c r="C274" s="21"/>
      <c r="D274" s="21"/>
      <c r="E274" s="21"/>
      <c r="F274" s="21"/>
      <c r="G274" s="21"/>
    </row>
    <row r="275" spans="1:7">
      <c r="A275" s="21"/>
      <c r="B275" s="21"/>
      <c r="C275" s="21"/>
      <c r="D275" s="21"/>
      <c r="E275" s="21"/>
      <c r="F275" s="21"/>
      <c r="G275" s="21"/>
    </row>
    <row r="276" spans="1:7">
      <c r="A276" s="21"/>
      <c r="B276" s="21"/>
      <c r="C276" s="21"/>
      <c r="D276" s="21"/>
      <c r="E276" s="21"/>
      <c r="F276" s="21"/>
      <c r="G276" s="21"/>
    </row>
    <row r="277" spans="1:7">
      <c r="A277" s="21"/>
      <c r="B277" s="21"/>
      <c r="C277" s="21"/>
      <c r="D277" s="21"/>
      <c r="E277" s="21"/>
      <c r="F277" s="21"/>
      <c r="G277" s="21"/>
    </row>
    <row r="278" spans="1:7">
      <c r="A278" s="21"/>
      <c r="B278" s="21"/>
      <c r="C278" s="21"/>
      <c r="D278" s="21"/>
      <c r="E278" s="21"/>
      <c r="F278" s="21"/>
      <c r="G278" s="21"/>
    </row>
    <row r="279" spans="1:7">
      <c r="A279" s="21"/>
      <c r="B279" s="21"/>
      <c r="C279" s="21"/>
      <c r="D279" s="21"/>
      <c r="E279" s="21"/>
      <c r="F279" s="21"/>
      <c r="G279" s="21"/>
    </row>
    <row r="280" spans="1:7">
      <c r="A280" s="21"/>
      <c r="B280" s="21"/>
      <c r="C280" s="21"/>
      <c r="D280" s="21"/>
      <c r="E280" s="21"/>
      <c r="F280" s="21"/>
      <c r="G280" s="21"/>
    </row>
    <row r="281" spans="1:7">
      <c r="A281" s="21"/>
      <c r="B281" s="21"/>
      <c r="C281" s="21"/>
      <c r="D281" s="21"/>
      <c r="E281" s="21"/>
      <c r="F281" s="21"/>
      <c r="G281" s="21"/>
    </row>
    <row r="282" spans="1:7">
      <c r="A282" s="21"/>
      <c r="B282" s="21"/>
      <c r="C282" s="21"/>
      <c r="D282" s="21"/>
      <c r="E282" s="21"/>
      <c r="F282" s="21"/>
      <c r="G282" s="21"/>
    </row>
    <row r="283" spans="1:7">
      <c r="A283" s="21"/>
      <c r="B283" s="21"/>
      <c r="C283" s="21"/>
      <c r="D283" s="21"/>
      <c r="E283" s="21"/>
      <c r="F283" s="21"/>
      <c r="G283" s="21"/>
    </row>
    <row r="284" spans="1:7">
      <c r="A284" s="21"/>
      <c r="B284" s="21"/>
      <c r="C284" s="21"/>
      <c r="D284" s="21"/>
      <c r="E284" s="21"/>
      <c r="F284" s="21"/>
      <c r="G284" s="21"/>
    </row>
    <row r="285" spans="1:7">
      <c r="A285" s="21"/>
      <c r="B285" s="21"/>
      <c r="C285" s="21"/>
      <c r="D285" s="21"/>
      <c r="E285" s="21"/>
      <c r="F285" s="21"/>
      <c r="G285" s="21"/>
    </row>
    <row r="286" spans="1:7">
      <c r="A286" s="21"/>
      <c r="B286" s="21"/>
      <c r="C286" s="21"/>
      <c r="D286" s="21"/>
      <c r="E286" s="21"/>
      <c r="F286" s="21"/>
      <c r="G286" s="21"/>
    </row>
    <row r="287" spans="1:7">
      <c r="A287" s="21"/>
      <c r="B287" s="21"/>
      <c r="C287" s="21"/>
      <c r="D287" s="21"/>
      <c r="E287" s="21"/>
      <c r="F287" s="21"/>
      <c r="G287" s="21"/>
    </row>
    <row r="288" spans="1:7">
      <c r="A288" s="21"/>
      <c r="B288" s="21"/>
      <c r="C288" s="21"/>
      <c r="D288" s="21"/>
      <c r="E288" s="21"/>
      <c r="F288" s="21"/>
      <c r="G288" s="21"/>
    </row>
    <row r="289" spans="1:7">
      <c r="A289" s="21"/>
      <c r="B289" s="21"/>
      <c r="C289" s="21"/>
      <c r="D289" s="21"/>
      <c r="E289" s="21"/>
      <c r="F289" s="21"/>
      <c r="G289" s="21"/>
    </row>
    <row r="290" spans="1:7">
      <c r="A290" s="21"/>
      <c r="B290" s="21"/>
      <c r="C290" s="21"/>
      <c r="D290" s="21"/>
      <c r="E290" s="21"/>
      <c r="F290" s="21"/>
      <c r="G290" s="21"/>
    </row>
    <row r="291" spans="1:7">
      <c r="A291" s="21"/>
      <c r="B291" s="21"/>
      <c r="C291" s="21"/>
      <c r="D291" s="21"/>
      <c r="E291" s="21"/>
      <c r="F291" s="21"/>
      <c r="G291" s="21"/>
    </row>
    <row r="292" spans="1:7">
      <c r="A292" s="21"/>
      <c r="B292" s="21"/>
      <c r="C292" s="21"/>
      <c r="D292" s="21"/>
      <c r="E292" s="21"/>
      <c r="F292" s="21"/>
      <c r="G292" s="21"/>
    </row>
    <row r="293" spans="1:7">
      <c r="A293" s="21"/>
      <c r="B293" s="21"/>
      <c r="C293" s="21"/>
      <c r="D293" s="21"/>
      <c r="E293" s="21"/>
      <c r="F293" s="21"/>
      <c r="G293" s="21"/>
    </row>
    <row r="294" spans="1:7">
      <c r="A294" s="21"/>
      <c r="B294" s="21"/>
      <c r="C294" s="21"/>
      <c r="D294" s="21"/>
      <c r="E294" s="21"/>
      <c r="F294" s="21"/>
      <c r="G294" s="21"/>
    </row>
    <row r="295" spans="1:7">
      <c r="A295" s="21"/>
      <c r="B295" s="21"/>
      <c r="C295" s="21"/>
      <c r="D295" s="21"/>
      <c r="E295" s="21"/>
      <c r="F295" s="21"/>
      <c r="G295" s="21"/>
    </row>
    <row r="296" spans="1:7">
      <c r="A296" s="21"/>
      <c r="B296" s="21"/>
      <c r="C296" s="21"/>
      <c r="D296" s="21"/>
      <c r="E296" s="21"/>
      <c r="F296" s="21"/>
      <c r="G296" s="21"/>
    </row>
    <row r="297" spans="1:7">
      <c r="A297" s="21"/>
      <c r="B297" s="21"/>
      <c r="C297" s="21"/>
      <c r="D297" s="21"/>
      <c r="E297" s="21"/>
      <c r="F297" s="21"/>
      <c r="G297" s="21"/>
    </row>
    <row r="298" spans="1:7">
      <c r="A298" s="21"/>
      <c r="B298" s="21"/>
      <c r="C298" s="21"/>
      <c r="D298" s="21"/>
      <c r="E298" s="21"/>
      <c r="F298" s="21"/>
      <c r="G298" s="21"/>
    </row>
    <row r="299" spans="1:7">
      <c r="A299" s="21"/>
      <c r="B299" s="21"/>
      <c r="C299" s="21"/>
      <c r="D299" s="21"/>
      <c r="E299" s="21"/>
      <c r="F299" s="21"/>
      <c r="G299" s="21"/>
    </row>
    <row r="300" spans="1:7">
      <c r="A300" s="21"/>
      <c r="B300" s="21"/>
      <c r="C300" s="21"/>
      <c r="D300" s="21"/>
      <c r="E300" s="21"/>
      <c r="F300" s="21"/>
      <c r="G300" s="21"/>
    </row>
    <row r="301" spans="1:7">
      <c r="A301" s="21"/>
      <c r="B301" s="21"/>
      <c r="C301" s="21"/>
      <c r="D301" s="21"/>
      <c r="E301" s="21"/>
      <c r="F301" s="21"/>
      <c r="G301" s="21"/>
    </row>
    <row r="302" spans="1:7">
      <c r="A302" s="21"/>
      <c r="B302" s="21"/>
      <c r="C302" s="21"/>
      <c r="D302" s="21"/>
      <c r="E302" s="21"/>
      <c r="F302" s="21"/>
      <c r="G302" s="21"/>
    </row>
    <row r="303" spans="1:7">
      <c r="A303" s="21"/>
      <c r="B303" s="21"/>
      <c r="C303" s="21"/>
      <c r="D303" s="21"/>
      <c r="E303" s="21"/>
      <c r="F303" s="21"/>
      <c r="G303" s="21"/>
    </row>
    <row r="304" spans="1:7">
      <c r="A304" s="21"/>
      <c r="B304" s="21"/>
      <c r="C304" s="21"/>
      <c r="D304" s="21"/>
      <c r="E304" s="21"/>
      <c r="F304" s="21"/>
      <c r="G304" s="21"/>
    </row>
    <row r="305" spans="1:7">
      <c r="A305" s="21"/>
      <c r="B305" s="21"/>
      <c r="C305" s="21"/>
      <c r="D305" s="21"/>
      <c r="E305" s="21"/>
      <c r="F305" s="21"/>
      <c r="G305" s="21"/>
    </row>
    <row r="306" spans="1:7">
      <c r="A306" s="21"/>
      <c r="B306" s="21"/>
      <c r="C306" s="21"/>
      <c r="D306" s="21"/>
      <c r="E306" s="21"/>
      <c r="F306" s="21"/>
      <c r="G306" s="21"/>
    </row>
    <row r="307" spans="1:7">
      <c r="A307" s="21"/>
      <c r="B307" s="21"/>
      <c r="C307" s="21"/>
      <c r="D307" s="21"/>
      <c r="E307" s="21"/>
      <c r="F307" s="21"/>
      <c r="G307" s="21"/>
    </row>
    <row r="308" spans="1:7">
      <c r="A308" s="21"/>
      <c r="B308" s="21"/>
      <c r="C308" s="21"/>
      <c r="D308" s="21"/>
      <c r="E308" s="21"/>
      <c r="F308" s="21"/>
      <c r="G308" s="21"/>
    </row>
    <row r="309" spans="1:7">
      <c r="A309" s="21"/>
      <c r="B309" s="21"/>
      <c r="C309" s="21"/>
      <c r="D309" s="21"/>
      <c r="E309" s="21"/>
      <c r="F309" s="21"/>
      <c r="G309" s="21"/>
    </row>
    <row r="310" spans="1:7">
      <c r="A310" s="21"/>
      <c r="B310" s="21"/>
      <c r="C310" s="21"/>
      <c r="D310" s="21"/>
      <c r="E310" s="21"/>
      <c r="F310" s="21"/>
      <c r="G310" s="21"/>
    </row>
    <row r="311" spans="1:7">
      <c r="A311" s="21"/>
      <c r="B311" s="21"/>
      <c r="C311" s="21"/>
      <c r="D311" s="21"/>
      <c r="E311" s="21"/>
      <c r="F311" s="21"/>
      <c r="G311" s="21"/>
    </row>
    <row r="312" spans="1:7">
      <c r="A312" s="21"/>
      <c r="B312" s="21"/>
      <c r="C312" s="21"/>
      <c r="D312" s="21"/>
      <c r="E312" s="21"/>
      <c r="F312" s="21"/>
      <c r="G312" s="21"/>
    </row>
    <row r="313" spans="1:7">
      <c r="A313" s="21"/>
      <c r="B313" s="21"/>
      <c r="C313" s="21"/>
      <c r="D313" s="21"/>
      <c r="E313" s="21"/>
      <c r="F313" s="21"/>
      <c r="G313" s="21"/>
    </row>
    <row r="314" spans="1:7">
      <c r="A314" s="21"/>
      <c r="B314" s="21"/>
      <c r="C314" s="21"/>
      <c r="D314" s="21"/>
      <c r="E314" s="21"/>
      <c r="F314" s="21"/>
      <c r="G314" s="21"/>
    </row>
    <row r="315" spans="1:7">
      <c r="A315" s="21"/>
      <c r="B315" s="21"/>
      <c r="C315" s="21"/>
      <c r="D315" s="21"/>
      <c r="E315" s="21"/>
      <c r="F315" s="21"/>
      <c r="G315" s="21"/>
    </row>
    <row r="316" spans="1:7">
      <c r="A316" s="21"/>
      <c r="B316" s="21"/>
      <c r="C316" s="21"/>
      <c r="D316" s="21"/>
      <c r="E316" s="21"/>
      <c r="F316" s="21"/>
      <c r="G316" s="21"/>
    </row>
    <row r="317" spans="1:7">
      <c r="A317" s="21"/>
      <c r="B317" s="21"/>
      <c r="C317" s="21"/>
      <c r="D317" s="21"/>
      <c r="E317" s="21"/>
      <c r="F317" s="21"/>
      <c r="G317" s="21"/>
    </row>
    <row r="318" spans="1:7">
      <c r="A318" s="21"/>
      <c r="B318" s="21"/>
      <c r="C318" s="21"/>
      <c r="D318" s="21"/>
      <c r="E318" s="21"/>
      <c r="F318" s="21"/>
      <c r="G318" s="21"/>
    </row>
    <row r="319" spans="1:7">
      <c r="A319" s="21"/>
      <c r="B319" s="21"/>
      <c r="C319" s="21"/>
      <c r="D319" s="21"/>
      <c r="E319" s="21"/>
      <c r="F319" s="21"/>
      <c r="G319" s="21"/>
    </row>
    <row r="320" spans="1:7">
      <c r="A320" s="21"/>
      <c r="B320" s="21"/>
      <c r="C320" s="21"/>
      <c r="D320" s="21"/>
      <c r="E320" s="21"/>
      <c r="F320" s="21"/>
      <c r="G320" s="21"/>
    </row>
    <row r="321" spans="1:7">
      <c r="A321" s="21"/>
      <c r="B321" s="21"/>
      <c r="C321" s="21"/>
      <c r="D321" s="21"/>
      <c r="E321" s="21"/>
      <c r="F321" s="21"/>
      <c r="G321" s="21"/>
    </row>
    <row r="322" spans="1:7">
      <c r="A322" s="21"/>
      <c r="B322" s="21"/>
      <c r="C322" s="21"/>
      <c r="D322" s="21"/>
      <c r="E322" s="21"/>
      <c r="F322" s="21"/>
      <c r="G322" s="21"/>
    </row>
    <row r="323" spans="1:7">
      <c r="A323" s="21"/>
      <c r="B323" s="21"/>
      <c r="C323" s="21"/>
      <c r="D323" s="21"/>
      <c r="E323" s="21"/>
      <c r="F323" s="21"/>
      <c r="G323" s="21"/>
    </row>
    <row r="324" spans="1:7">
      <c r="A324" s="21"/>
      <c r="B324" s="21"/>
      <c r="C324" s="21"/>
      <c r="D324" s="21"/>
      <c r="E324" s="21"/>
      <c r="F324" s="21"/>
      <c r="G324" s="21"/>
    </row>
    <row r="325" spans="1:7">
      <c r="A325" s="21"/>
      <c r="B325" s="21"/>
      <c r="C325" s="21"/>
      <c r="D325" s="21"/>
      <c r="E325" s="21"/>
      <c r="F325" s="21"/>
      <c r="G325" s="21"/>
    </row>
    <row r="326" spans="1:7">
      <c r="A326" s="21"/>
      <c r="B326" s="21"/>
      <c r="C326" s="21"/>
      <c r="D326" s="21"/>
      <c r="E326" s="21"/>
      <c r="F326" s="21"/>
      <c r="G326" s="21"/>
    </row>
    <row r="327" spans="1:7">
      <c r="A327" s="21"/>
      <c r="B327" s="21"/>
      <c r="C327" s="21"/>
      <c r="D327" s="21"/>
      <c r="E327" s="21"/>
      <c r="F327" s="21"/>
      <c r="G327" s="21"/>
    </row>
    <row r="328" spans="1:7">
      <c r="A328" s="21"/>
      <c r="B328" s="21"/>
      <c r="C328" s="21"/>
      <c r="D328" s="21"/>
      <c r="E328" s="21"/>
      <c r="F328" s="21"/>
      <c r="G328" s="21"/>
    </row>
    <row r="329" spans="1:7">
      <c r="A329" s="21"/>
      <c r="B329" s="21"/>
      <c r="C329" s="21"/>
      <c r="D329" s="21"/>
      <c r="E329" s="21"/>
      <c r="F329" s="21"/>
      <c r="G329" s="21"/>
    </row>
    <row r="330" spans="1:7">
      <c r="A330" s="21"/>
      <c r="B330" s="21"/>
      <c r="C330" s="21"/>
      <c r="D330" s="21"/>
      <c r="E330" s="21"/>
      <c r="F330" s="21"/>
      <c r="G330" s="21"/>
    </row>
    <row r="331" spans="1:7">
      <c r="A331" s="21"/>
      <c r="B331" s="21"/>
      <c r="C331" s="21"/>
      <c r="D331" s="21"/>
      <c r="E331" s="21"/>
      <c r="F331" s="21"/>
      <c r="G331" s="21"/>
    </row>
    <row r="332" spans="1:7">
      <c r="A332" s="21"/>
      <c r="B332" s="21"/>
      <c r="C332" s="21"/>
      <c r="D332" s="21"/>
      <c r="E332" s="21"/>
      <c r="F332" s="21"/>
      <c r="G332" s="21"/>
    </row>
    <row r="333" spans="1:7">
      <c r="A333" s="21"/>
      <c r="B333" s="21"/>
      <c r="C333" s="21"/>
      <c r="D333" s="21"/>
      <c r="E333" s="21"/>
      <c r="F333" s="21"/>
      <c r="G333" s="21"/>
    </row>
    <row r="334" spans="1:7">
      <c r="A334" s="21"/>
      <c r="B334" s="21"/>
      <c r="C334" s="21"/>
      <c r="D334" s="21"/>
      <c r="E334" s="21"/>
      <c r="F334" s="21"/>
      <c r="G334" s="21"/>
    </row>
    <row r="335" spans="1:7">
      <c r="A335" s="21"/>
      <c r="B335" s="21"/>
      <c r="C335" s="21"/>
      <c r="D335" s="21"/>
      <c r="E335" s="21"/>
      <c r="F335" s="21"/>
      <c r="G335" s="21"/>
    </row>
    <row r="336" spans="1:7">
      <c r="A336" s="21"/>
      <c r="B336" s="21"/>
      <c r="C336" s="21"/>
      <c r="D336" s="21"/>
      <c r="E336" s="21"/>
      <c r="F336" s="21"/>
      <c r="G336" s="21"/>
    </row>
    <row r="337" spans="1:7">
      <c r="A337" s="21"/>
      <c r="B337" s="21"/>
      <c r="C337" s="21"/>
      <c r="D337" s="21"/>
      <c r="E337" s="21"/>
      <c r="F337" s="21"/>
      <c r="G337" s="21"/>
    </row>
    <row r="338" spans="1:7">
      <c r="A338" s="21"/>
      <c r="B338" s="21"/>
      <c r="C338" s="21"/>
      <c r="D338" s="21"/>
      <c r="E338" s="21"/>
      <c r="F338" s="21"/>
      <c r="G338" s="21"/>
    </row>
    <row r="339" spans="1:7">
      <c r="A339" s="21"/>
      <c r="B339" s="21"/>
      <c r="C339" s="21"/>
      <c r="D339" s="21"/>
      <c r="E339" s="21"/>
      <c r="F339" s="21"/>
      <c r="G339" s="21"/>
    </row>
    <row r="340" spans="1:7">
      <c r="A340" s="21"/>
      <c r="B340" s="21"/>
      <c r="C340" s="21"/>
      <c r="D340" s="21"/>
      <c r="E340" s="21"/>
      <c r="F340" s="21"/>
      <c r="G340" s="21"/>
    </row>
    <row r="341" spans="1:7">
      <c r="A341" s="21"/>
      <c r="B341" s="21"/>
      <c r="C341" s="21"/>
      <c r="D341" s="21"/>
      <c r="E341" s="21"/>
      <c r="F341" s="21"/>
      <c r="G341" s="21"/>
    </row>
    <row r="342" spans="1:7">
      <c r="A342" s="21"/>
      <c r="B342" s="21"/>
      <c r="C342" s="21"/>
      <c r="D342" s="21"/>
      <c r="E342" s="21"/>
      <c r="F342" s="21"/>
      <c r="G342" s="21"/>
    </row>
    <row r="343" spans="1:7">
      <c r="A343" s="21"/>
      <c r="B343" s="21"/>
      <c r="C343" s="21"/>
      <c r="D343" s="21"/>
      <c r="E343" s="21"/>
      <c r="F343" s="21"/>
      <c r="G343" s="21"/>
    </row>
    <row r="344" spans="1:7">
      <c r="A344" s="21"/>
      <c r="B344" s="21"/>
      <c r="C344" s="21"/>
      <c r="D344" s="21"/>
      <c r="E344" s="21"/>
      <c r="F344" s="21"/>
      <c r="G344" s="21"/>
    </row>
    <row r="345" spans="1:7">
      <c r="A345" s="21"/>
      <c r="B345" s="21"/>
      <c r="C345" s="21"/>
      <c r="D345" s="21"/>
      <c r="E345" s="21"/>
      <c r="F345" s="21"/>
      <c r="G345" s="21"/>
    </row>
    <row r="346" spans="1:7">
      <c r="A346" s="21"/>
      <c r="B346" s="21"/>
      <c r="C346" s="21"/>
      <c r="D346" s="21"/>
      <c r="E346" s="21"/>
      <c r="F346" s="21"/>
      <c r="G346" s="21"/>
    </row>
    <row r="347" spans="1:7">
      <c r="A347" s="21"/>
      <c r="B347" s="21"/>
      <c r="C347" s="21"/>
      <c r="D347" s="21"/>
      <c r="E347" s="21"/>
      <c r="F347" s="21"/>
      <c r="G347" s="21"/>
    </row>
    <row r="348" spans="1:7">
      <c r="A348" s="21"/>
      <c r="B348" s="21"/>
      <c r="C348" s="21"/>
      <c r="D348" s="21"/>
      <c r="E348" s="21"/>
      <c r="F348" s="21"/>
      <c r="G348" s="21"/>
    </row>
    <row r="349" spans="1:7">
      <c r="A349" s="21"/>
      <c r="B349" s="21"/>
      <c r="C349" s="21"/>
      <c r="D349" s="21"/>
      <c r="E349" s="21"/>
      <c r="F349" s="21"/>
      <c r="G349" s="21"/>
    </row>
    <row r="350" spans="1:7">
      <c r="A350" s="21"/>
      <c r="B350" s="21"/>
      <c r="C350" s="21"/>
      <c r="D350" s="21"/>
      <c r="E350" s="21"/>
      <c r="F350" s="21"/>
      <c r="G350" s="21"/>
    </row>
    <row r="351" spans="1:7">
      <c r="A351" s="21"/>
      <c r="B351" s="21"/>
      <c r="C351" s="21"/>
      <c r="D351" s="21"/>
      <c r="E351" s="21"/>
      <c r="F351" s="21"/>
      <c r="G351" s="21"/>
    </row>
    <row r="352" spans="1:7">
      <c r="A352" s="21"/>
      <c r="B352" s="21"/>
      <c r="C352" s="21"/>
      <c r="D352" s="21"/>
      <c r="E352" s="21"/>
      <c r="F352" s="21"/>
      <c r="G352" s="21"/>
    </row>
    <row r="353" spans="1:7">
      <c r="A353" s="21"/>
      <c r="B353" s="21"/>
      <c r="C353" s="21"/>
      <c r="D353" s="21"/>
      <c r="E353" s="21"/>
      <c r="F353" s="21"/>
      <c r="G353" s="21"/>
    </row>
    <row r="354" spans="1:7">
      <c r="A354" s="21"/>
      <c r="B354" s="21"/>
      <c r="C354" s="21"/>
      <c r="D354" s="21"/>
      <c r="E354" s="21"/>
      <c r="F354" s="21"/>
      <c r="G354" s="21"/>
    </row>
    <row r="355" spans="1:7">
      <c r="A355" s="21"/>
      <c r="B355" s="21"/>
      <c r="C355" s="21"/>
      <c r="D355" s="21"/>
      <c r="E355" s="21"/>
      <c r="F355" s="21"/>
      <c r="G355" s="21"/>
    </row>
    <row r="356" spans="1:7">
      <c r="A356" s="21"/>
      <c r="B356" s="21"/>
      <c r="C356" s="21"/>
      <c r="D356" s="21"/>
      <c r="E356" s="21"/>
      <c r="F356" s="21"/>
      <c r="G356" s="21"/>
    </row>
    <row r="357" spans="1:7">
      <c r="A357" s="21"/>
      <c r="B357" s="21"/>
      <c r="C357" s="21"/>
      <c r="D357" s="21"/>
      <c r="E357" s="21"/>
      <c r="F357" s="21"/>
      <c r="G357" s="21"/>
    </row>
    <row r="358" spans="1:7">
      <c r="A358" s="21"/>
      <c r="B358" s="21"/>
      <c r="C358" s="21"/>
      <c r="D358" s="21"/>
      <c r="E358" s="21"/>
      <c r="F358" s="21"/>
      <c r="G358" s="21"/>
    </row>
    <row r="359" spans="1:7">
      <c r="A359" s="21"/>
      <c r="B359" s="21"/>
      <c r="C359" s="21"/>
      <c r="D359" s="21"/>
      <c r="E359" s="21"/>
      <c r="F359" s="21"/>
      <c r="G359" s="21"/>
    </row>
    <row r="360" spans="1:7">
      <c r="A360" s="21"/>
      <c r="B360" s="21"/>
      <c r="C360" s="21"/>
      <c r="D360" s="21"/>
      <c r="E360" s="21"/>
      <c r="F360" s="21"/>
      <c r="G360" s="21"/>
    </row>
    <row r="361" spans="1:7">
      <c r="A361" s="21"/>
      <c r="B361" s="21"/>
      <c r="C361" s="21"/>
      <c r="D361" s="21"/>
      <c r="E361" s="21"/>
      <c r="F361" s="21"/>
      <c r="G361" s="21"/>
    </row>
    <row r="362" spans="1:7">
      <c r="A362" s="21"/>
      <c r="B362" s="21"/>
      <c r="C362" s="21"/>
      <c r="D362" s="21"/>
      <c r="E362" s="21"/>
      <c r="F362" s="21"/>
      <c r="G362" s="21"/>
    </row>
    <row r="363" spans="1:7">
      <c r="A363" s="21"/>
      <c r="B363" s="21"/>
      <c r="C363" s="21"/>
      <c r="D363" s="21"/>
      <c r="E363" s="21"/>
      <c r="F363" s="21"/>
      <c r="G363" s="21"/>
    </row>
    <row r="364" spans="1:7">
      <c r="A364" s="21"/>
      <c r="B364" s="21"/>
      <c r="C364" s="21"/>
      <c r="D364" s="21"/>
      <c r="E364" s="21"/>
      <c r="F364" s="21"/>
      <c r="G364" s="21"/>
    </row>
    <row r="365" spans="1:7">
      <c r="A365" s="21"/>
      <c r="B365" s="21"/>
      <c r="C365" s="21"/>
      <c r="D365" s="21"/>
      <c r="E365" s="21"/>
      <c r="F365" s="21"/>
      <c r="G365" s="21"/>
    </row>
    <row r="366" spans="1:7">
      <c r="A366" s="21"/>
      <c r="B366" s="21"/>
      <c r="C366" s="21"/>
      <c r="D366" s="21"/>
      <c r="E366" s="21"/>
      <c r="F366" s="21"/>
      <c r="G366" s="21"/>
    </row>
    <row r="367" spans="1:7">
      <c r="A367" s="21"/>
      <c r="B367" s="21"/>
      <c r="C367" s="21"/>
      <c r="D367" s="21"/>
      <c r="E367" s="21"/>
      <c r="F367" s="21"/>
      <c r="G367" s="21"/>
    </row>
    <row r="368" spans="1:7">
      <c r="A368" s="21"/>
      <c r="B368" s="21"/>
      <c r="C368" s="21"/>
      <c r="D368" s="21"/>
      <c r="E368" s="21"/>
      <c r="F368" s="21"/>
      <c r="G368" s="21"/>
    </row>
    <row r="369" spans="1:7">
      <c r="A369" s="21"/>
      <c r="B369" s="21"/>
      <c r="C369" s="21"/>
      <c r="D369" s="21"/>
      <c r="E369" s="21"/>
      <c r="F369" s="21"/>
      <c r="G369" s="21"/>
    </row>
    <row r="370" spans="1:7">
      <c r="A370" s="21"/>
      <c r="B370" s="21"/>
      <c r="C370" s="21"/>
      <c r="D370" s="21"/>
      <c r="E370" s="21"/>
      <c r="F370" s="21"/>
      <c r="G370" s="21"/>
    </row>
    <row r="371" spans="1:7">
      <c r="A371" s="21"/>
      <c r="B371" s="21"/>
      <c r="C371" s="21"/>
      <c r="D371" s="21"/>
      <c r="E371" s="21"/>
      <c r="F371" s="21"/>
      <c r="G371" s="21"/>
    </row>
    <row r="372" spans="1:7">
      <c r="A372" s="21"/>
      <c r="B372" s="21"/>
      <c r="C372" s="21"/>
      <c r="D372" s="21"/>
      <c r="E372" s="21"/>
      <c r="F372" s="21"/>
      <c r="G372" s="21"/>
    </row>
    <row r="373" spans="1:7">
      <c r="A373" s="21"/>
      <c r="B373" s="21"/>
      <c r="C373" s="21"/>
      <c r="D373" s="21"/>
      <c r="E373" s="21"/>
      <c r="F373" s="21"/>
      <c r="G373" s="21"/>
    </row>
    <row r="374" spans="1:7">
      <c r="A374" s="21"/>
      <c r="B374" s="21"/>
      <c r="C374" s="21"/>
      <c r="D374" s="21"/>
      <c r="E374" s="21"/>
      <c r="F374" s="21"/>
      <c r="G374" s="21"/>
    </row>
    <row r="375" spans="1:7">
      <c r="A375" s="21"/>
      <c r="B375" s="21"/>
      <c r="C375" s="21"/>
      <c r="D375" s="21"/>
      <c r="E375" s="21"/>
      <c r="F375" s="21"/>
      <c r="G375" s="21"/>
    </row>
    <row r="376" spans="1:7">
      <c r="A376" s="21"/>
      <c r="B376" s="21"/>
      <c r="C376" s="21"/>
      <c r="D376" s="21"/>
      <c r="E376" s="21"/>
      <c r="F376" s="21"/>
      <c r="G376" s="21"/>
    </row>
    <row r="377" spans="1:7">
      <c r="A377" s="21"/>
      <c r="B377" s="21"/>
      <c r="C377" s="21"/>
      <c r="D377" s="21"/>
      <c r="E377" s="21"/>
      <c r="F377" s="21"/>
      <c r="G377" s="21"/>
    </row>
    <row r="378" spans="1:7">
      <c r="A378" s="21"/>
      <c r="B378" s="21"/>
      <c r="C378" s="21"/>
      <c r="D378" s="21"/>
      <c r="E378" s="21"/>
      <c r="F378" s="21"/>
      <c r="G378" s="21"/>
    </row>
    <row r="379" spans="1:7">
      <c r="A379" s="21"/>
      <c r="B379" s="21"/>
      <c r="C379" s="21"/>
      <c r="D379" s="21"/>
      <c r="E379" s="21"/>
      <c r="F379" s="21"/>
      <c r="G379" s="21"/>
    </row>
    <row r="380" spans="1:7">
      <c r="A380" s="21"/>
      <c r="B380" s="21"/>
      <c r="C380" s="21"/>
      <c r="D380" s="21"/>
      <c r="E380" s="21"/>
      <c r="F380" s="21"/>
      <c r="G380" s="21"/>
    </row>
    <row r="381" spans="1:7">
      <c r="A381" s="21"/>
      <c r="B381" s="21"/>
      <c r="C381" s="21"/>
      <c r="D381" s="21"/>
      <c r="E381" s="21"/>
      <c r="F381" s="21"/>
      <c r="G381" s="21"/>
    </row>
    <row r="382" spans="1:7">
      <c r="A382" s="21"/>
      <c r="B382" s="21"/>
      <c r="C382" s="21"/>
      <c r="D382" s="21"/>
      <c r="E382" s="21"/>
      <c r="F382" s="21"/>
      <c r="G382" s="21"/>
    </row>
    <row r="383" spans="1:7">
      <c r="A383" s="21"/>
      <c r="B383" s="21"/>
      <c r="C383" s="21"/>
      <c r="D383" s="21"/>
      <c r="E383" s="21"/>
      <c r="F383" s="21"/>
      <c r="G383" s="21"/>
    </row>
    <row r="384" spans="1:7">
      <c r="A384" s="21"/>
      <c r="B384" s="21"/>
      <c r="C384" s="21"/>
      <c r="D384" s="21"/>
      <c r="E384" s="21"/>
      <c r="F384" s="21"/>
      <c r="G384" s="21"/>
    </row>
    <row r="385" spans="1:7">
      <c r="A385" s="21"/>
      <c r="B385" s="21"/>
      <c r="C385" s="21"/>
      <c r="D385" s="21"/>
      <c r="E385" s="21"/>
      <c r="F385" s="21"/>
      <c r="G385" s="21"/>
    </row>
    <row r="386" spans="1:7">
      <c r="A386" s="21"/>
      <c r="B386" s="21"/>
      <c r="C386" s="21"/>
      <c r="D386" s="21"/>
      <c r="E386" s="21"/>
      <c r="F386" s="21"/>
      <c r="G386" s="21"/>
    </row>
    <row r="387" spans="1:7">
      <c r="A387" s="21"/>
      <c r="B387" s="21"/>
      <c r="C387" s="21"/>
      <c r="D387" s="21"/>
      <c r="E387" s="21"/>
      <c r="F387" s="21"/>
      <c r="G387" s="21"/>
    </row>
    <row r="388" spans="1:7">
      <c r="A388" s="21"/>
      <c r="B388" s="21"/>
      <c r="C388" s="21"/>
      <c r="D388" s="21"/>
      <c r="E388" s="21"/>
      <c r="F388" s="21"/>
      <c r="G388" s="21"/>
    </row>
    <row r="389" spans="1:7">
      <c r="A389" s="21"/>
      <c r="B389" s="21"/>
      <c r="C389" s="21"/>
      <c r="D389" s="21"/>
      <c r="E389" s="21"/>
      <c r="F389" s="21"/>
      <c r="G389" s="21"/>
    </row>
    <row r="390" spans="1:7">
      <c r="A390" s="21"/>
      <c r="B390" s="21"/>
      <c r="C390" s="21"/>
      <c r="D390" s="21"/>
      <c r="E390" s="21"/>
      <c r="F390" s="21"/>
      <c r="G390" s="21"/>
    </row>
    <row r="391" spans="1:7">
      <c r="A391" s="21"/>
      <c r="B391" s="21"/>
      <c r="C391" s="21"/>
      <c r="D391" s="21"/>
      <c r="E391" s="21"/>
      <c r="F391" s="21"/>
      <c r="G391" s="21"/>
    </row>
    <row r="392" spans="1:7">
      <c r="A392" s="21"/>
      <c r="B392" s="21"/>
      <c r="C392" s="21"/>
      <c r="D392" s="21"/>
      <c r="E392" s="21"/>
      <c r="F392" s="21"/>
      <c r="G392" s="21"/>
    </row>
    <row r="393" spans="1:7">
      <c r="A393" s="21"/>
      <c r="B393" s="21"/>
      <c r="C393" s="21"/>
      <c r="D393" s="21"/>
      <c r="E393" s="21"/>
      <c r="F393" s="21"/>
      <c r="G393" s="21"/>
    </row>
    <row r="394" spans="1:7">
      <c r="A394" s="21"/>
      <c r="B394" s="21"/>
      <c r="C394" s="21"/>
      <c r="D394" s="21"/>
      <c r="E394" s="21"/>
      <c r="F394" s="21"/>
      <c r="G394" s="21"/>
    </row>
    <row r="395" spans="1:7">
      <c r="A395" s="21"/>
      <c r="B395" s="21"/>
      <c r="C395" s="21"/>
      <c r="D395" s="21"/>
      <c r="E395" s="21"/>
      <c r="F395" s="21"/>
      <c r="G395" s="21"/>
    </row>
    <row r="396" spans="1:7">
      <c r="A396" s="21"/>
      <c r="B396" s="21"/>
      <c r="C396" s="21"/>
      <c r="D396" s="21"/>
      <c r="E396" s="21"/>
      <c r="F396" s="21"/>
      <c r="G396" s="21"/>
    </row>
    <row r="397" spans="1:7">
      <c r="A397" s="21"/>
      <c r="B397" s="21"/>
      <c r="C397" s="21"/>
      <c r="D397" s="21"/>
      <c r="E397" s="21"/>
      <c r="F397" s="21"/>
      <c r="G397" s="21"/>
    </row>
    <row r="398" spans="1:7">
      <c r="A398" s="21"/>
      <c r="B398" s="21"/>
      <c r="C398" s="21"/>
      <c r="D398" s="21"/>
      <c r="E398" s="21"/>
      <c r="F398" s="21"/>
      <c r="G398" s="21"/>
    </row>
    <row r="399" spans="1:7">
      <c r="A399" s="21"/>
      <c r="B399" s="21"/>
      <c r="C399" s="21"/>
      <c r="D399" s="21"/>
      <c r="E399" s="21"/>
      <c r="F399" s="21"/>
      <c r="G399" s="21"/>
    </row>
    <row r="400" spans="1:7">
      <c r="A400" s="21"/>
      <c r="B400" s="21"/>
      <c r="C400" s="21"/>
      <c r="D400" s="21"/>
      <c r="E400" s="21"/>
      <c r="F400" s="21"/>
      <c r="G400" s="21"/>
    </row>
    <row r="401" spans="1:7">
      <c r="A401" s="21"/>
      <c r="B401" s="21"/>
      <c r="C401" s="21"/>
      <c r="D401" s="21"/>
      <c r="E401" s="21"/>
      <c r="F401" s="21"/>
      <c r="G401" s="21"/>
    </row>
    <row r="402" spans="1:7">
      <c r="A402" s="21"/>
      <c r="B402" s="21"/>
      <c r="C402" s="21"/>
      <c r="D402" s="21"/>
      <c r="E402" s="21"/>
      <c r="F402" s="21"/>
      <c r="G402" s="21"/>
    </row>
    <row r="403" spans="1:7">
      <c r="A403" s="21"/>
      <c r="B403" s="21"/>
      <c r="C403" s="21"/>
      <c r="D403" s="21"/>
      <c r="E403" s="21"/>
      <c r="F403" s="21"/>
      <c r="G403" s="21"/>
    </row>
    <row r="404" spans="1:7">
      <c r="A404" s="21"/>
      <c r="B404" s="21"/>
      <c r="C404" s="21"/>
      <c r="D404" s="21"/>
      <c r="E404" s="21"/>
      <c r="F404" s="21"/>
      <c r="G404" s="21"/>
    </row>
    <row r="405" spans="1:7">
      <c r="A405" s="21"/>
      <c r="B405" s="21"/>
      <c r="C405" s="21"/>
      <c r="D405" s="21"/>
      <c r="E405" s="21"/>
      <c r="F405" s="21"/>
      <c r="G405" s="21"/>
    </row>
    <row r="406" spans="1:7">
      <c r="A406" s="21"/>
      <c r="B406" s="21"/>
      <c r="C406" s="21"/>
      <c r="D406" s="21"/>
      <c r="E406" s="21"/>
      <c r="F406" s="21"/>
      <c r="G406" s="21"/>
    </row>
    <row r="407" spans="1:7">
      <c r="A407" s="21"/>
      <c r="B407" s="21"/>
      <c r="C407" s="21"/>
      <c r="D407" s="21"/>
      <c r="E407" s="21"/>
      <c r="F407" s="21"/>
      <c r="G407" s="21"/>
    </row>
    <row r="408" spans="1:7">
      <c r="A408" s="21"/>
      <c r="B408" s="21"/>
      <c r="C408" s="21"/>
      <c r="D408" s="21"/>
      <c r="E408" s="21"/>
      <c r="F408" s="21"/>
      <c r="G408" s="21"/>
    </row>
    <row r="409" spans="1:7">
      <c r="A409" s="21"/>
      <c r="B409" s="21"/>
      <c r="C409" s="21"/>
      <c r="D409" s="21"/>
      <c r="E409" s="21"/>
      <c r="F409" s="21"/>
      <c r="G409" s="21"/>
    </row>
    <row r="410" spans="1:7">
      <c r="A410" s="21"/>
      <c r="B410" s="21"/>
      <c r="C410" s="21"/>
      <c r="D410" s="21"/>
      <c r="E410" s="21"/>
      <c r="F410" s="21"/>
      <c r="G410" s="21"/>
    </row>
    <row r="411" spans="1:7">
      <c r="A411" s="21"/>
      <c r="B411" s="21"/>
      <c r="C411" s="21"/>
      <c r="D411" s="21"/>
      <c r="E411" s="21"/>
      <c r="F411" s="21"/>
      <c r="G411" s="21"/>
    </row>
    <row r="412" spans="1:7">
      <c r="A412" s="21"/>
      <c r="B412" s="21"/>
      <c r="C412" s="21"/>
      <c r="D412" s="21"/>
      <c r="E412" s="21"/>
      <c r="F412" s="21"/>
      <c r="G412" s="21"/>
    </row>
    <row r="413" spans="1:7">
      <c r="A413" s="21"/>
      <c r="B413" s="21"/>
      <c r="C413" s="21"/>
      <c r="D413" s="21"/>
      <c r="E413" s="21"/>
      <c r="F413" s="21"/>
      <c r="G413" s="21"/>
    </row>
    <row r="414" spans="1:7">
      <c r="A414" s="21"/>
      <c r="B414" s="21"/>
      <c r="C414" s="21"/>
      <c r="D414" s="21"/>
      <c r="E414" s="21"/>
      <c r="F414" s="21"/>
      <c r="G414" s="21"/>
    </row>
    <row r="415" spans="1:7">
      <c r="A415" s="21"/>
      <c r="B415" s="21"/>
      <c r="C415" s="21"/>
      <c r="D415" s="21"/>
      <c r="E415" s="21"/>
      <c r="F415" s="21"/>
      <c r="G415" s="21"/>
    </row>
    <row r="416" spans="1:7">
      <c r="A416" s="21"/>
      <c r="B416" s="21"/>
      <c r="C416" s="21"/>
      <c r="D416" s="21"/>
      <c r="E416" s="21"/>
      <c r="F416" s="21"/>
      <c r="G416" s="21"/>
    </row>
    <row r="417" spans="1:7">
      <c r="A417" s="21"/>
      <c r="B417" s="21"/>
      <c r="C417" s="21"/>
      <c r="D417" s="21"/>
      <c r="E417" s="21"/>
      <c r="F417" s="21"/>
      <c r="G417" s="21"/>
    </row>
    <row r="418" spans="1:7">
      <c r="A418" s="21"/>
      <c r="B418" s="21"/>
      <c r="C418" s="21"/>
      <c r="D418" s="21"/>
      <c r="E418" s="21"/>
      <c r="F418" s="21"/>
      <c r="G418" s="21"/>
    </row>
    <row r="419" spans="1:7">
      <c r="A419" s="21"/>
      <c r="B419" s="21"/>
      <c r="C419" s="21"/>
      <c r="D419" s="21"/>
      <c r="E419" s="21"/>
      <c r="F419" s="21"/>
      <c r="G419" s="21"/>
    </row>
    <row r="420" spans="1:7">
      <c r="A420" s="21"/>
      <c r="B420" s="21"/>
      <c r="C420" s="21"/>
      <c r="D420" s="21"/>
      <c r="E420" s="21"/>
      <c r="F420" s="21"/>
      <c r="G420" s="21"/>
    </row>
    <row r="421" spans="1:7">
      <c r="A421" s="21"/>
      <c r="B421" s="21"/>
      <c r="C421" s="21"/>
      <c r="D421" s="21"/>
      <c r="E421" s="21"/>
      <c r="F421" s="21"/>
      <c r="G421" s="21"/>
    </row>
    <row r="422" spans="1:7">
      <c r="A422" s="21"/>
      <c r="B422" s="21"/>
      <c r="C422" s="21"/>
      <c r="D422" s="21"/>
      <c r="E422" s="21"/>
      <c r="F422" s="21"/>
      <c r="G422" s="21"/>
    </row>
    <row r="423" spans="1:7">
      <c r="A423" s="21"/>
      <c r="B423" s="21"/>
      <c r="C423" s="21"/>
      <c r="D423" s="21"/>
      <c r="E423" s="21"/>
      <c r="F423" s="21"/>
      <c r="G423" s="21"/>
    </row>
    <row r="424" spans="1:7">
      <c r="A424" s="21"/>
      <c r="B424" s="21"/>
      <c r="C424" s="21"/>
      <c r="D424" s="21"/>
      <c r="E424" s="21"/>
      <c r="F424" s="21"/>
      <c r="G424" s="21"/>
    </row>
    <row r="425" spans="1:7">
      <c r="A425" s="21"/>
      <c r="B425" s="21"/>
      <c r="C425" s="21"/>
      <c r="D425" s="21"/>
      <c r="E425" s="21"/>
      <c r="F425" s="21"/>
      <c r="G425" s="21"/>
    </row>
    <row r="426" spans="1:7">
      <c r="A426" s="21"/>
      <c r="B426" s="21"/>
      <c r="C426" s="21"/>
      <c r="D426" s="21"/>
      <c r="E426" s="21"/>
      <c r="F426" s="21"/>
      <c r="G426" s="21"/>
    </row>
    <row r="427" spans="1:7">
      <c r="A427" s="21"/>
      <c r="B427" s="21"/>
      <c r="C427" s="21"/>
      <c r="D427" s="21"/>
      <c r="E427" s="21"/>
      <c r="F427" s="21"/>
      <c r="G427" s="21"/>
    </row>
    <row r="428" spans="1:7">
      <c r="A428" s="21"/>
      <c r="B428" s="21"/>
      <c r="C428" s="21"/>
      <c r="D428" s="21"/>
      <c r="E428" s="21"/>
      <c r="F428" s="21"/>
      <c r="G428" s="21"/>
    </row>
    <row r="429" spans="1:7">
      <c r="A429" s="21"/>
      <c r="B429" s="21"/>
      <c r="C429" s="21"/>
      <c r="D429" s="21"/>
      <c r="E429" s="21"/>
      <c r="F429" s="21"/>
      <c r="G429" s="21"/>
    </row>
    <row r="430" spans="1:7">
      <c r="A430" s="21"/>
      <c r="B430" s="21"/>
      <c r="C430" s="21"/>
      <c r="D430" s="21"/>
      <c r="E430" s="21"/>
      <c r="F430" s="21"/>
      <c r="G430" s="21"/>
    </row>
    <row r="431" spans="1:7">
      <c r="A431" s="21"/>
      <c r="B431" s="21"/>
      <c r="C431" s="21"/>
      <c r="D431" s="21"/>
      <c r="E431" s="21"/>
      <c r="F431" s="21"/>
      <c r="G431" s="21"/>
    </row>
    <row r="432" spans="1:7">
      <c r="A432" s="21"/>
      <c r="B432" s="21"/>
      <c r="C432" s="21"/>
      <c r="D432" s="21"/>
      <c r="E432" s="21"/>
      <c r="F432" s="21"/>
      <c r="G432" s="21"/>
    </row>
    <row r="433" spans="1:7">
      <c r="A433" s="21"/>
      <c r="B433" s="21"/>
      <c r="C433" s="21"/>
      <c r="D433" s="21"/>
      <c r="E433" s="21"/>
      <c r="F433" s="21"/>
      <c r="G433" s="21"/>
    </row>
    <row r="434" spans="1:7">
      <c r="A434" s="21"/>
      <c r="B434" s="21"/>
      <c r="C434" s="21"/>
      <c r="D434" s="21"/>
      <c r="E434" s="21"/>
      <c r="F434" s="21"/>
      <c r="G434" s="21"/>
    </row>
    <row r="435" spans="1:7">
      <c r="A435" s="21"/>
      <c r="B435" s="21"/>
      <c r="C435" s="21"/>
      <c r="D435" s="21"/>
      <c r="E435" s="21"/>
      <c r="F435" s="21"/>
      <c r="G435" s="21"/>
    </row>
    <row r="436" spans="1:7">
      <c r="A436" s="21"/>
      <c r="B436" s="21"/>
      <c r="C436" s="21"/>
      <c r="D436" s="21"/>
      <c r="E436" s="21"/>
      <c r="F436" s="21"/>
      <c r="G436" s="21"/>
    </row>
    <row r="437" spans="1:7">
      <c r="A437" s="21"/>
      <c r="B437" s="21"/>
      <c r="C437" s="21"/>
      <c r="D437" s="21"/>
      <c r="E437" s="21"/>
      <c r="F437" s="21"/>
      <c r="G437" s="21"/>
    </row>
    <row r="438" spans="1:7">
      <c r="A438" s="21"/>
      <c r="B438" s="21"/>
      <c r="C438" s="21"/>
      <c r="D438" s="21"/>
      <c r="E438" s="21"/>
      <c r="F438" s="21"/>
      <c r="G438" s="21"/>
    </row>
    <row r="439" spans="1:7">
      <c r="A439" s="21"/>
      <c r="B439" s="21"/>
      <c r="C439" s="21"/>
      <c r="D439" s="21"/>
      <c r="E439" s="21"/>
      <c r="F439" s="21"/>
      <c r="G439" s="21"/>
    </row>
    <row r="440" spans="1:7">
      <c r="A440" s="21"/>
      <c r="B440" s="21"/>
      <c r="C440" s="21"/>
      <c r="D440" s="21"/>
      <c r="E440" s="21"/>
      <c r="F440" s="21"/>
      <c r="G440" s="21"/>
    </row>
    <row r="441" spans="1:7">
      <c r="A441" s="21"/>
      <c r="B441" s="21"/>
      <c r="C441" s="21"/>
      <c r="D441" s="21"/>
      <c r="E441" s="21"/>
      <c r="F441" s="21"/>
      <c r="G441" s="21"/>
    </row>
    <row r="442" spans="1:7">
      <c r="A442" s="21"/>
      <c r="B442" s="21"/>
      <c r="C442" s="21"/>
      <c r="D442" s="21"/>
      <c r="E442" s="21"/>
      <c r="F442" s="21"/>
      <c r="G442" s="21"/>
    </row>
    <row r="443" spans="1:7">
      <c r="A443" s="21"/>
      <c r="B443" s="21"/>
      <c r="C443" s="21"/>
      <c r="D443" s="21"/>
      <c r="E443" s="21"/>
      <c r="F443" s="21"/>
      <c r="G443" s="21"/>
    </row>
    <row r="444" spans="1:7">
      <c r="A444" s="21"/>
      <c r="B444" s="21"/>
      <c r="C444" s="21"/>
      <c r="D444" s="21"/>
      <c r="E444" s="21"/>
      <c r="F444" s="21"/>
      <c r="G444" s="21"/>
    </row>
    <row r="445" spans="1:7">
      <c r="A445" s="21"/>
      <c r="B445" s="21"/>
      <c r="C445" s="21"/>
      <c r="D445" s="21"/>
      <c r="E445" s="21"/>
      <c r="F445" s="21"/>
      <c r="G445" s="21"/>
    </row>
    <row r="446" spans="1:7">
      <c r="A446" s="21"/>
      <c r="B446" s="21"/>
      <c r="C446" s="21"/>
      <c r="D446" s="21"/>
      <c r="E446" s="21"/>
      <c r="F446" s="21"/>
      <c r="G446" s="21"/>
    </row>
    <row r="447" spans="1:7">
      <c r="A447" s="21"/>
      <c r="B447" s="21"/>
      <c r="C447" s="21"/>
      <c r="D447" s="21"/>
      <c r="E447" s="21"/>
      <c r="F447" s="21"/>
      <c r="G447" s="21"/>
    </row>
    <row r="448" spans="1:7">
      <c r="A448" s="21"/>
      <c r="B448" s="21"/>
      <c r="C448" s="21"/>
      <c r="D448" s="21"/>
      <c r="E448" s="21"/>
      <c r="F448" s="21"/>
      <c r="G448" s="21"/>
    </row>
    <row r="449" spans="1:7">
      <c r="A449" s="21"/>
      <c r="B449" s="21"/>
      <c r="C449" s="21"/>
      <c r="D449" s="21"/>
      <c r="E449" s="21"/>
      <c r="F449" s="21"/>
      <c r="G449" s="21"/>
    </row>
    <row r="450" spans="1:7">
      <c r="A450" s="21"/>
      <c r="B450" s="21"/>
      <c r="C450" s="21"/>
      <c r="D450" s="21"/>
      <c r="E450" s="21"/>
      <c r="F450" s="21"/>
      <c r="G450" s="21"/>
    </row>
    <row r="451" spans="1:7">
      <c r="A451" s="21"/>
      <c r="B451" s="21"/>
      <c r="C451" s="21"/>
      <c r="D451" s="21"/>
      <c r="E451" s="21"/>
      <c r="F451" s="21"/>
      <c r="G451" s="21"/>
    </row>
    <row r="452" spans="1:7">
      <c r="A452" s="21"/>
      <c r="B452" s="21"/>
      <c r="C452" s="21"/>
      <c r="D452" s="21"/>
      <c r="E452" s="21"/>
      <c r="F452" s="21"/>
      <c r="G452" s="21"/>
    </row>
    <row r="453" spans="1:7">
      <c r="A453" s="21"/>
      <c r="B453" s="21"/>
      <c r="C453" s="21"/>
      <c r="D453" s="21"/>
      <c r="E453" s="21"/>
      <c r="F453" s="21"/>
      <c r="G453" s="21"/>
    </row>
    <row r="454" spans="1:7">
      <c r="A454" s="21"/>
      <c r="B454" s="21"/>
      <c r="C454" s="21"/>
      <c r="D454" s="21"/>
      <c r="E454" s="21"/>
      <c r="F454" s="21"/>
      <c r="G454" s="21"/>
    </row>
    <row r="455" spans="1:7">
      <c r="A455" s="21"/>
      <c r="B455" s="21"/>
      <c r="C455" s="21"/>
      <c r="D455" s="21"/>
      <c r="E455" s="21"/>
      <c r="F455" s="21"/>
      <c r="G455" s="21"/>
    </row>
    <row r="456" spans="1:7">
      <c r="A456" s="21"/>
      <c r="B456" s="21"/>
      <c r="C456" s="21"/>
      <c r="D456" s="21"/>
      <c r="E456" s="21"/>
      <c r="F456" s="21"/>
      <c r="G456" s="21"/>
    </row>
    <row r="457" spans="1:7">
      <c r="A457" s="21"/>
      <c r="B457" s="21"/>
      <c r="C457" s="21"/>
      <c r="D457" s="21"/>
      <c r="E457" s="21"/>
      <c r="F457" s="21"/>
      <c r="G457" s="21"/>
    </row>
    <row r="458" spans="1:7">
      <c r="A458" s="21"/>
      <c r="B458" s="21"/>
      <c r="C458" s="21"/>
      <c r="D458" s="21"/>
      <c r="E458" s="21"/>
      <c r="F458" s="21"/>
      <c r="G458" s="21"/>
    </row>
    <row r="459" spans="1:7">
      <c r="A459" s="21"/>
      <c r="B459" s="21"/>
      <c r="C459" s="21"/>
      <c r="D459" s="21"/>
      <c r="E459" s="21"/>
      <c r="F459" s="21"/>
      <c r="G459" s="21"/>
    </row>
    <row r="460" spans="1:7">
      <c r="A460" s="21"/>
      <c r="B460" s="21"/>
      <c r="C460" s="21"/>
      <c r="D460" s="21"/>
      <c r="E460" s="21"/>
      <c r="F460" s="21"/>
      <c r="G460" s="21"/>
    </row>
    <row r="461" spans="1:7">
      <c r="A461" s="21"/>
      <c r="B461" s="21"/>
      <c r="C461" s="21"/>
      <c r="D461" s="21"/>
      <c r="E461" s="21"/>
      <c r="F461" s="21"/>
      <c r="G461" s="21"/>
    </row>
    <row r="462" spans="1:7">
      <c r="A462" s="21"/>
      <c r="B462" s="21"/>
      <c r="C462" s="21"/>
      <c r="D462" s="21"/>
      <c r="E462" s="21"/>
      <c r="F462" s="21"/>
      <c r="G462" s="21"/>
    </row>
    <row r="463" spans="1:7">
      <c r="A463" s="21"/>
      <c r="B463" s="21"/>
      <c r="C463" s="21"/>
      <c r="D463" s="21"/>
      <c r="E463" s="21"/>
      <c r="F463" s="21"/>
      <c r="G463" s="21"/>
    </row>
    <row r="464" spans="1:7">
      <c r="A464" s="21"/>
      <c r="B464" s="21"/>
      <c r="C464" s="21"/>
      <c r="D464" s="21"/>
      <c r="E464" s="21"/>
      <c r="F464" s="21"/>
      <c r="G464" s="21"/>
    </row>
    <row r="465" spans="1:7">
      <c r="A465" s="21"/>
      <c r="B465" s="21"/>
      <c r="C465" s="21"/>
      <c r="D465" s="21"/>
      <c r="E465" s="21"/>
      <c r="F465" s="21"/>
      <c r="G465" s="21"/>
    </row>
    <row r="466" spans="1:7">
      <c r="A466" s="21"/>
      <c r="B466" s="21"/>
      <c r="C466" s="21"/>
      <c r="D466" s="21"/>
      <c r="E466" s="21"/>
      <c r="F466" s="21"/>
      <c r="G466" s="21"/>
    </row>
    <row r="467" spans="1:7">
      <c r="A467" s="21"/>
      <c r="B467" s="21"/>
      <c r="C467" s="21"/>
      <c r="D467" s="21"/>
      <c r="E467" s="21"/>
      <c r="F467" s="21"/>
      <c r="G467" s="21"/>
    </row>
    <row r="468" spans="1:7">
      <c r="A468" s="21"/>
      <c r="B468" s="21"/>
      <c r="C468" s="21"/>
      <c r="D468" s="21"/>
      <c r="E468" s="21"/>
      <c r="F468" s="21"/>
      <c r="G468" s="21"/>
    </row>
    <row r="469" spans="1:7">
      <c r="A469" s="21"/>
      <c r="B469" s="21"/>
      <c r="C469" s="21"/>
      <c r="D469" s="21"/>
      <c r="E469" s="21"/>
      <c r="F469" s="21"/>
      <c r="G469" s="21"/>
    </row>
    <row r="470" spans="1:7">
      <c r="A470" s="21"/>
      <c r="B470" s="21"/>
      <c r="C470" s="21"/>
      <c r="D470" s="21"/>
      <c r="E470" s="21"/>
      <c r="F470" s="21"/>
      <c r="G470" s="21"/>
    </row>
    <row r="471" spans="1:7">
      <c r="A471" s="21"/>
      <c r="B471" s="21"/>
      <c r="C471" s="21"/>
      <c r="D471" s="21"/>
      <c r="E471" s="21"/>
      <c r="F471" s="21"/>
      <c r="G471" s="21"/>
    </row>
    <row r="472" spans="1:7">
      <c r="A472" s="21"/>
      <c r="B472" s="21"/>
      <c r="C472" s="21"/>
      <c r="D472" s="21"/>
      <c r="E472" s="21"/>
      <c r="F472" s="21"/>
      <c r="G472" s="21"/>
    </row>
    <row r="473" spans="1:7">
      <c r="A473" s="21"/>
      <c r="B473" s="21"/>
      <c r="C473" s="21"/>
      <c r="D473" s="21"/>
      <c r="E473" s="21"/>
      <c r="F473" s="21"/>
      <c r="G473" s="21"/>
    </row>
    <row r="474" spans="1:7">
      <c r="A474" s="21"/>
      <c r="B474" s="21"/>
      <c r="C474" s="21"/>
      <c r="D474" s="21"/>
      <c r="E474" s="21"/>
      <c r="F474" s="21"/>
      <c r="G474" s="21"/>
    </row>
    <row r="475" spans="1:7">
      <c r="A475" s="21"/>
      <c r="B475" s="21"/>
      <c r="C475" s="21"/>
      <c r="D475" s="21"/>
      <c r="E475" s="21"/>
      <c r="F475" s="21"/>
      <c r="G475" s="21"/>
    </row>
    <row r="476" spans="1:7">
      <c r="A476" s="21"/>
      <c r="B476" s="21"/>
      <c r="C476" s="21"/>
      <c r="D476" s="21"/>
      <c r="E476" s="21"/>
      <c r="F476" s="21"/>
      <c r="G476" s="21"/>
    </row>
    <row r="477" spans="1:7">
      <c r="A477" s="21"/>
      <c r="B477" s="21"/>
      <c r="C477" s="21"/>
      <c r="D477" s="21"/>
      <c r="E477" s="21"/>
      <c r="F477" s="21"/>
      <c r="G477" s="21"/>
    </row>
    <row r="478" spans="1:7">
      <c r="A478" s="21"/>
      <c r="B478" s="21"/>
      <c r="C478" s="21"/>
      <c r="D478" s="21"/>
      <c r="E478" s="21"/>
      <c r="F478" s="21"/>
      <c r="G478" s="21"/>
    </row>
    <row r="479" spans="1:7">
      <c r="A479" s="21"/>
      <c r="B479" s="21"/>
      <c r="C479" s="21"/>
      <c r="D479" s="21"/>
      <c r="E479" s="21"/>
      <c r="F479" s="21"/>
      <c r="G479" s="21"/>
    </row>
    <row r="480" spans="1:7">
      <c r="A480" s="21"/>
      <c r="B480" s="21"/>
      <c r="C480" s="21"/>
      <c r="D480" s="21"/>
      <c r="E480" s="21"/>
      <c r="F480" s="21"/>
      <c r="G480" s="21"/>
    </row>
    <row r="481" spans="1:7">
      <c r="A481" s="21"/>
      <c r="B481" s="21"/>
      <c r="C481" s="21"/>
      <c r="D481" s="21"/>
      <c r="E481" s="21"/>
      <c r="F481" s="21"/>
      <c r="G481" s="21"/>
    </row>
    <row r="482" spans="1:7">
      <c r="A482" s="21"/>
      <c r="B482" s="21"/>
      <c r="C482" s="21"/>
      <c r="D482" s="21"/>
      <c r="E482" s="21"/>
      <c r="F482" s="21"/>
      <c r="G482" s="21"/>
    </row>
    <row r="483" spans="1:7">
      <c r="A483" s="21"/>
      <c r="B483" s="21"/>
      <c r="C483" s="21"/>
      <c r="D483" s="21"/>
      <c r="E483" s="21"/>
      <c r="F483" s="21"/>
      <c r="G483" s="21"/>
    </row>
    <row r="484" spans="1:7">
      <c r="A484" s="21"/>
      <c r="B484" s="21"/>
      <c r="C484" s="21"/>
      <c r="D484" s="21"/>
      <c r="E484" s="21"/>
      <c r="F484" s="21"/>
      <c r="G484" s="21"/>
    </row>
    <row r="485" spans="1:7">
      <c r="A485" s="21"/>
      <c r="B485" s="21"/>
      <c r="C485" s="21"/>
      <c r="D485" s="21"/>
      <c r="E485" s="21"/>
      <c r="F485" s="21"/>
      <c r="G485" s="21"/>
    </row>
    <row r="486" spans="1:7">
      <c r="A486" s="21"/>
      <c r="B486" s="21"/>
      <c r="C486" s="21"/>
      <c r="D486" s="21"/>
      <c r="E486" s="21"/>
      <c r="F486" s="21"/>
      <c r="G486" s="21"/>
    </row>
    <row r="487" spans="1:7">
      <c r="A487" s="21"/>
      <c r="B487" s="21"/>
      <c r="C487" s="21"/>
      <c r="D487" s="21"/>
      <c r="E487" s="21"/>
      <c r="F487" s="21"/>
      <c r="G487" s="21"/>
    </row>
    <row r="488" spans="1:7">
      <c r="A488" s="21"/>
      <c r="B488" s="21"/>
      <c r="C488" s="21"/>
      <c r="D488" s="21"/>
      <c r="E488" s="21"/>
      <c r="F488" s="21"/>
      <c r="G488" s="21"/>
    </row>
    <row r="489" spans="1:7">
      <c r="A489" s="21"/>
      <c r="B489" s="21"/>
      <c r="C489" s="21"/>
      <c r="D489" s="21"/>
      <c r="E489" s="21"/>
      <c r="F489" s="21"/>
      <c r="G489" s="21"/>
    </row>
    <row r="490" spans="1:7">
      <c r="A490" s="21"/>
      <c r="B490" s="21"/>
      <c r="C490" s="21"/>
      <c r="D490" s="21"/>
      <c r="E490" s="21"/>
      <c r="F490" s="21"/>
      <c r="G490" s="21"/>
    </row>
    <row r="491" spans="1:7">
      <c r="A491" s="21"/>
      <c r="B491" s="21"/>
      <c r="C491" s="21"/>
      <c r="D491" s="21"/>
      <c r="E491" s="21"/>
      <c r="F491" s="21"/>
      <c r="G491" s="21"/>
    </row>
    <row r="492" spans="1:7">
      <c r="A492" s="21"/>
      <c r="B492" s="21"/>
      <c r="C492" s="21"/>
      <c r="D492" s="21"/>
      <c r="E492" s="21"/>
      <c r="F492" s="21"/>
      <c r="G492" s="21"/>
    </row>
    <row r="493" spans="1:7">
      <c r="A493" s="21"/>
      <c r="B493" s="21"/>
      <c r="C493" s="21"/>
      <c r="D493" s="21"/>
      <c r="E493" s="21"/>
      <c r="F493" s="21"/>
      <c r="G493" s="21"/>
    </row>
    <row r="494" spans="1:7">
      <c r="A494" s="21"/>
      <c r="B494" s="21"/>
      <c r="C494" s="21"/>
      <c r="D494" s="21"/>
      <c r="E494" s="21"/>
      <c r="F494" s="21"/>
      <c r="G494" s="21"/>
    </row>
    <row r="495" spans="1:7">
      <c r="A495" s="21"/>
      <c r="B495" s="21"/>
      <c r="C495" s="21"/>
      <c r="D495" s="21"/>
      <c r="E495" s="21"/>
      <c r="F495" s="21"/>
      <c r="G495" s="21"/>
    </row>
    <row r="496" spans="1:7">
      <c r="A496" s="21"/>
      <c r="B496" s="21"/>
      <c r="C496" s="21"/>
      <c r="D496" s="21"/>
      <c r="E496" s="21"/>
      <c r="F496" s="21"/>
      <c r="G496" s="21"/>
    </row>
    <row r="497" spans="1:7">
      <c r="A497" s="21"/>
      <c r="B497" s="21"/>
      <c r="C497" s="21"/>
      <c r="D497" s="21"/>
      <c r="E497" s="21"/>
      <c r="F497" s="21"/>
      <c r="G497" s="21"/>
    </row>
    <row r="498" spans="1:7">
      <c r="A498" s="21"/>
      <c r="B498" s="21"/>
      <c r="C498" s="21"/>
      <c r="D498" s="21"/>
      <c r="E498" s="21"/>
      <c r="F498" s="21"/>
      <c r="G498" s="21"/>
    </row>
    <row r="499" spans="1:7">
      <c r="A499" s="21"/>
      <c r="B499" s="21"/>
      <c r="C499" s="21"/>
      <c r="D499" s="21"/>
      <c r="E499" s="21"/>
      <c r="F499" s="21"/>
      <c r="G499" s="21"/>
    </row>
    <row r="500" spans="1:7">
      <c r="A500" s="21"/>
      <c r="B500" s="21"/>
      <c r="C500" s="21"/>
      <c r="D500" s="21"/>
      <c r="E500" s="21"/>
      <c r="F500" s="21"/>
      <c r="G500" s="21"/>
    </row>
    <row r="501" spans="1:7">
      <c r="A501" s="21"/>
      <c r="B501" s="21"/>
      <c r="C501" s="21"/>
      <c r="D501" s="21"/>
      <c r="E501" s="21"/>
      <c r="F501" s="21"/>
      <c r="G501" s="21"/>
    </row>
    <row r="502" spans="1:7">
      <c r="A502" s="21"/>
      <c r="B502" s="21"/>
      <c r="C502" s="21"/>
      <c r="D502" s="21"/>
      <c r="E502" s="21"/>
      <c r="F502" s="21"/>
      <c r="G502" s="21"/>
    </row>
    <row r="503" spans="1:7">
      <c r="A503" s="21"/>
      <c r="B503" s="21"/>
      <c r="C503" s="21"/>
      <c r="D503" s="21"/>
      <c r="E503" s="21"/>
      <c r="F503" s="21"/>
      <c r="G503" s="21"/>
    </row>
    <row r="504" spans="1:7">
      <c r="A504" s="21"/>
      <c r="B504" s="21"/>
      <c r="C504" s="21"/>
      <c r="D504" s="21"/>
      <c r="E504" s="21"/>
      <c r="F504" s="21"/>
      <c r="G504" s="21"/>
    </row>
    <row r="505" spans="1:7">
      <c r="A505" s="21"/>
      <c r="B505" s="21"/>
      <c r="C505" s="21"/>
      <c r="D505" s="21"/>
      <c r="E505" s="21"/>
      <c r="F505" s="21"/>
      <c r="G505" s="21"/>
    </row>
    <row r="506" spans="1:7">
      <c r="A506" s="21"/>
      <c r="B506" s="21"/>
      <c r="C506" s="21"/>
      <c r="D506" s="21"/>
      <c r="E506" s="21"/>
      <c r="F506" s="21"/>
      <c r="G506" s="21"/>
    </row>
    <row r="507" spans="1:7">
      <c r="A507" s="21"/>
      <c r="B507" s="21"/>
      <c r="C507" s="21"/>
      <c r="D507" s="21"/>
      <c r="E507" s="21"/>
      <c r="F507" s="21"/>
      <c r="G507" s="21"/>
    </row>
    <row r="508" spans="1:7">
      <c r="A508" s="21"/>
      <c r="B508" s="21"/>
      <c r="C508" s="21"/>
      <c r="D508" s="21"/>
      <c r="E508" s="21"/>
      <c r="F508" s="21"/>
      <c r="G508" s="21"/>
    </row>
    <row r="509" spans="1:7">
      <c r="A509" s="21"/>
      <c r="B509" s="21"/>
      <c r="C509" s="21"/>
      <c r="D509" s="21"/>
      <c r="E509" s="21"/>
      <c r="F509" s="21"/>
      <c r="G509" s="21"/>
    </row>
    <row r="510" spans="1:7">
      <c r="A510" s="21"/>
      <c r="B510" s="21"/>
      <c r="C510" s="21"/>
      <c r="D510" s="21"/>
      <c r="E510" s="21"/>
      <c r="F510" s="21"/>
      <c r="G510" s="21"/>
    </row>
    <row r="511" spans="1:7">
      <c r="A511" s="21"/>
      <c r="B511" s="21"/>
      <c r="C511" s="21"/>
      <c r="D511" s="21"/>
      <c r="E511" s="21"/>
      <c r="F511" s="21"/>
      <c r="G511" s="21"/>
    </row>
    <row r="512" spans="1:7">
      <c r="A512" s="21"/>
      <c r="B512" s="21"/>
      <c r="C512" s="21"/>
      <c r="D512" s="21"/>
      <c r="E512" s="21"/>
      <c r="F512" s="21"/>
      <c r="G512" s="21"/>
    </row>
    <row r="513" spans="1:7">
      <c r="A513" s="21"/>
      <c r="B513" s="21"/>
      <c r="C513" s="21"/>
      <c r="D513" s="21"/>
      <c r="E513" s="21"/>
      <c r="F513" s="21"/>
      <c r="G513" s="21"/>
    </row>
    <row r="514" spans="1:7">
      <c r="A514" s="21"/>
      <c r="B514" s="21"/>
      <c r="C514" s="21"/>
      <c r="D514" s="21"/>
      <c r="E514" s="21"/>
      <c r="F514" s="21"/>
      <c r="G514" s="21"/>
    </row>
    <row r="515" spans="1:7">
      <c r="A515" s="21"/>
      <c r="B515" s="21"/>
      <c r="C515" s="21"/>
      <c r="D515" s="21"/>
      <c r="E515" s="21"/>
      <c r="F515" s="21"/>
      <c r="G515" s="21"/>
    </row>
    <row r="516" spans="1:7">
      <c r="A516" s="21"/>
      <c r="B516" s="21"/>
      <c r="C516" s="21"/>
      <c r="D516" s="21"/>
      <c r="E516" s="21"/>
      <c r="F516" s="21"/>
      <c r="G516" s="21"/>
    </row>
    <row r="517" spans="1:7">
      <c r="A517" s="21"/>
      <c r="B517" s="21"/>
      <c r="C517" s="21"/>
      <c r="D517" s="21"/>
      <c r="E517" s="21"/>
      <c r="F517" s="21"/>
      <c r="G517" s="21"/>
    </row>
    <row r="518" spans="1:7">
      <c r="A518" s="21"/>
      <c r="B518" s="21"/>
      <c r="C518" s="21"/>
      <c r="D518" s="21"/>
      <c r="E518" s="21"/>
      <c r="F518" s="21"/>
      <c r="G518" s="21"/>
    </row>
    <row r="519" spans="1:7">
      <c r="A519" s="21"/>
      <c r="B519" s="21"/>
      <c r="C519" s="21"/>
      <c r="D519" s="21"/>
      <c r="E519" s="21"/>
      <c r="F519" s="21"/>
      <c r="G519" s="21"/>
    </row>
    <row r="520" spans="1:7">
      <c r="A520" s="21"/>
      <c r="B520" s="21"/>
      <c r="C520" s="21"/>
      <c r="D520" s="21"/>
      <c r="E520" s="21"/>
      <c r="F520" s="21"/>
      <c r="G520" s="21"/>
    </row>
    <row r="521" spans="1:7">
      <c r="A521" s="21"/>
      <c r="B521" s="21"/>
      <c r="C521" s="21"/>
      <c r="D521" s="21"/>
      <c r="E521" s="21"/>
      <c r="F521" s="21"/>
      <c r="G521" s="21"/>
    </row>
    <row r="522" spans="1:7">
      <c r="A522" s="21"/>
      <c r="B522" s="21"/>
      <c r="C522" s="21"/>
      <c r="D522" s="21"/>
      <c r="E522" s="21"/>
      <c r="F522" s="21"/>
      <c r="G522" s="21"/>
    </row>
    <row r="523" spans="1:7">
      <c r="A523" s="21"/>
      <c r="B523" s="21"/>
      <c r="C523" s="21"/>
      <c r="D523" s="21"/>
      <c r="E523" s="21"/>
      <c r="F523" s="21"/>
      <c r="G523" s="21"/>
    </row>
    <row r="524" spans="1:7">
      <c r="A524" s="21"/>
      <c r="B524" s="21"/>
      <c r="C524" s="21"/>
      <c r="D524" s="21"/>
      <c r="E524" s="21"/>
      <c r="F524" s="21"/>
      <c r="G524" s="21"/>
    </row>
    <row r="525" spans="1:7">
      <c r="A525" s="21"/>
      <c r="B525" s="21"/>
      <c r="C525" s="21"/>
      <c r="D525" s="21"/>
      <c r="E525" s="21"/>
      <c r="F525" s="21"/>
      <c r="G525" s="21"/>
    </row>
    <row r="526" spans="1:7">
      <c r="A526" s="21"/>
      <c r="B526" s="21"/>
      <c r="C526" s="21"/>
      <c r="D526" s="21"/>
      <c r="E526" s="21"/>
      <c r="F526" s="21"/>
      <c r="G526" s="21"/>
    </row>
    <row r="527" spans="1:7">
      <c r="A527" s="21"/>
      <c r="B527" s="21"/>
      <c r="C527" s="21"/>
      <c r="D527" s="21"/>
      <c r="E527" s="21"/>
      <c r="F527" s="21"/>
      <c r="G527" s="21"/>
    </row>
    <row r="528" spans="1:7">
      <c r="A528" s="21"/>
      <c r="B528" s="21"/>
      <c r="C528" s="21"/>
      <c r="D528" s="21"/>
      <c r="E528" s="21"/>
      <c r="F528" s="21"/>
      <c r="G528" s="21"/>
    </row>
    <row r="529" spans="1:7">
      <c r="A529" s="21"/>
      <c r="B529" s="21"/>
      <c r="C529" s="21"/>
      <c r="D529" s="21"/>
      <c r="E529" s="21"/>
      <c r="F529" s="21"/>
      <c r="G529" s="21"/>
    </row>
    <row r="530" spans="1:7">
      <c r="A530" s="21"/>
      <c r="B530" s="21"/>
      <c r="C530" s="21"/>
      <c r="D530" s="21"/>
      <c r="E530" s="21"/>
      <c r="F530" s="21"/>
      <c r="G530" s="21"/>
    </row>
    <row r="531" spans="1:7">
      <c r="A531" s="21"/>
      <c r="B531" s="21"/>
      <c r="C531" s="21"/>
      <c r="D531" s="21"/>
      <c r="E531" s="21"/>
      <c r="F531" s="21"/>
      <c r="G531" s="21"/>
    </row>
    <row r="532" spans="1:7">
      <c r="A532" s="21"/>
      <c r="B532" s="21"/>
      <c r="C532" s="21"/>
      <c r="D532" s="21"/>
      <c r="E532" s="21"/>
      <c r="F532" s="21"/>
      <c r="G532" s="21"/>
    </row>
    <row r="533" spans="1:7">
      <c r="A533" s="21"/>
      <c r="B533" s="21"/>
      <c r="C533" s="21"/>
      <c r="D533" s="21"/>
      <c r="E533" s="21"/>
      <c r="F533" s="21"/>
      <c r="G533" s="21"/>
    </row>
    <row r="534" spans="1:7">
      <c r="A534" s="21"/>
      <c r="B534" s="21"/>
      <c r="C534" s="21"/>
      <c r="D534" s="21"/>
      <c r="E534" s="21"/>
      <c r="F534" s="21"/>
      <c r="G534" s="21"/>
    </row>
    <row r="535" spans="1:7">
      <c r="A535" s="21"/>
      <c r="B535" s="21"/>
      <c r="C535" s="21"/>
      <c r="D535" s="21"/>
      <c r="E535" s="21"/>
      <c r="F535" s="21"/>
      <c r="G535" s="21"/>
    </row>
    <row r="536" spans="1:7">
      <c r="A536" s="21"/>
      <c r="B536" s="21"/>
      <c r="C536" s="21"/>
      <c r="D536" s="21"/>
      <c r="E536" s="21"/>
      <c r="F536" s="21"/>
      <c r="G536" s="21"/>
    </row>
    <row r="537" spans="1:7">
      <c r="A537" s="21"/>
      <c r="B537" s="21"/>
      <c r="C537" s="21"/>
      <c r="D537" s="21"/>
      <c r="E537" s="21"/>
      <c r="F537" s="21"/>
      <c r="G537" s="21"/>
    </row>
    <row r="538" spans="1:7">
      <c r="A538" s="21"/>
      <c r="B538" s="21"/>
      <c r="C538" s="21"/>
      <c r="D538" s="21"/>
      <c r="E538" s="21"/>
      <c r="F538" s="21"/>
      <c r="G538" s="21"/>
    </row>
    <row r="539" spans="1:7">
      <c r="A539" s="21"/>
      <c r="B539" s="21"/>
      <c r="C539" s="21"/>
      <c r="D539" s="21"/>
      <c r="E539" s="21"/>
      <c r="F539" s="21"/>
      <c r="G539" s="21"/>
    </row>
    <row r="540" spans="1:7">
      <c r="A540" s="21"/>
      <c r="B540" s="21"/>
      <c r="C540" s="21"/>
      <c r="D540" s="21"/>
      <c r="E540" s="21"/>
      <c r="F540" s="21"/>
      <c r="G540" s="21"/>
    </row>
    <row r="541" spans="1:7">
      <c r="A541" s="21"/>
      <c r="B541" s="21"/>
      <c r="C541" s="21"/>
      <c r="D541" s="21"/>
      <c r="E541" s="21"/>
      <c r="F541" s="21"/>
      <c r="G541" s="21"/>
    </row>
    <row r="542" spans="1:7">
      <c r="A542" s="21"/>
      <c r="B542" s="21"/>
      <c r="C542" s="21"/>
      <c r="D542" s="21"/>
      <c r="E542" s="21"/>
      <c r="F542" s="21"/>
      <c r="G542" s="21"/>
    </row>
    <row r="543" spans="1:7">
      <c r="A543" s="21"/>
      <c r="B543" s="21"/>
      <c r="C543" s="21"/>
      <c r="D543" s="21"/>
      <c r="E543" s="21"/>
      <c r="F543" s="21"/>
      <c r="G543" s="21"/>
    </row>
    <row r="544" spans="1:7">
      <c r="A544" s="21"/>
      <c r="B544" s="21"/>
      <c r="C544" s="21"/>
      <c r="D544" s="21"/>
      <c r="E544" s="21"/>
      <c r="F544" s="21"/>
      <c r="G544" s="21"/>
    </row>
    <row r="545" spans="1:7">
      <c r="A545" s="21"/>
      <c r="B545" s="21"/>
      <c r="C545" s="21"/>
      <c r="D545" s="21"/>
      <c r="E545" s="21"/>
      <c r="F545" s="21"/>
      <c r="G545" s="21"/>
    </row>
    <row r="546" spans="1:7">
      <c r="A546" s="21"/>
      <c r="B546" s="21"/>
      <c r="C546" s="21"/>
      <c r="D546" s="21"/>
      <c r="E546" s="21"/>
      <c r="F546" s="21"/>
      <c r="G546" s="21"/>
    </row>
    <row r="547" spans="1:7">
      <c r="A547" s="21"/>
      <c r="B547" s="21"/>
      <c r="C547" s="21"/>
      <c r="D547" s="21"/>
      <c r="E547" s="21"/>
      <c r="F547" s="21"/>
      <c r="G547" s="21"/>
    </row>
    <row r="548" spans="1:7">
      <c r="A548" s="21"/>
      <c r="B548" s="21"/>
      <c r="C548" s="21"/>
      <c r="D548" s="21"/>
      <c r="E548" s="21"/>
      <c r="F548" s="21"/>
      <c r="G548" s="21"/>
    </row>
    <row r="549" spans="1:7">
      <c r="A549" s="21"/>
      <c r="B549" s="21"/>
      <c r="C549" s="21"/>
      <c r="D549" s="21"/>
      <c r="E549" s="21"/>
      <c r="F549" s="21"/>
      <c r="G549" s="21"/>
    </row>
    <row r="550" spans="1:7">
      <c r="A550" s="21"/>
      <c r="B550" s="21"/>
      <c r="C550" s="21"/>
      <c r="D550" s="21"/>
      <c r="E550" s="21"/>
      <c r="F550" s="21"/>
      <c r="G550" s="21"/>
    </row>
  </sheetData>
  <sheetProtection password="CA12" sheet="1" objects="1" scenarios="1"/>
  <mergeCells count="5">
    <mergeCell ref="B7:D7"/>
    <mergeCell ref="E1:F1"/>
    <mergeCell ref="E2:F2"/>
    <mergeCell ref="A1:D1"/>
    <mergeCell ref="A2:D2"/>
  </mergeCells>
  <dataValidations count="4">
    <dataValidation type="list" allowBlank="1" showInputMessage="1" showErrorMessage="1" sqref="E11:E511">
      <formula1>$E$4:$E$6</formula1>
    </dataValidation>
    <dataValidation type="list" allowBlank="1" showInputMessage="1" showErrorMessage="1" errorTitle="Select From The List Provided" promptTitle="POS" prompt="Place Of Supply&#10;&#10;Inter_ Supply Between Two States&#10;&#10;Intra_ Supply With in Same State" sqref="F11:F511">
      <formula1>$F$4:$F$5</formula1>
    </dataValidation>
    <dataValidation allowBlank="1" showInputMessage="1" showErrorMessage="1" promptTitle="GSTIN" prompt="Provide GSTIN in the Case Of Supply to Registered person ie;B2B&#10;&#10;&#10;Provide Simply URD in the case of Supplies Made to Unregistered Dealer ie; B2C" sqref="D11:D511"/>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10;" sqref="A11:A520">
      <formula1>16</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12"/>
  <dimension ref="A1:DH190"/>
  <sheetViews>
    <sheetView topLeftCell="A14" workbookViewId="0">
      <selection activeCell="J28" sqref="J28"/>
    </sheetView>
  </sheetViews>
  <sheetFormatPr defaultRowHeight="15"/>
  <cols>
    <col min="1" max="1" width="5.42578125" customWidth="1"/>
    <col min="2" max="2" width="18.5703125" bestFit="1" customWidth="1"/>
    <col min="3" max="3" width="20.5703125" customWidth="1"/>
    <col min="4" max="4" width="21.140625" bestFit="1" customWidth="1"/>
    <col min="5" max="5" width="14.42578125" customWidth="1"/>
    <col min="6" max="6" width="13.85546875" customWidth="1"/>
    <col min="7" max="7" width="13.28515625" customWidth="1"/>
    <col min="8" max="8" width="14" bestFit="1" customWidth="1"/>
    <col min="9" max="11" width="11.28515625" bestFit="1" customWidth="1"/>
    <col min="108" max="108" width="0" hidden="1" customWidth="1"/>
    <col min="109" max="109" width="28.42578125" hidden="1" customWidth="1"/>
    <col min="110" max="110" width="7.7109375" hidden="1" customWidth="1"/>
    <col min="111" max="111" width="24.28515625" hidden="1" customWidth="1"/>
    <col min="112" max="112" width="48.5703125" hidden="1" customWidth="1"/>
  </cols>
  <sheetData>
    <row r="1" spans="1:12">
      <c r="B1" s="231" t="s">
        <v>419</v>
      </c>
      <c r="C1" s="231"/>
      <c r="D1" s="231"/>
      <c r="E1" s="231"/>
      <c r="F1" s="231"/>
      <c r="G1" s="231"/>
      <c r="H1" s="231"/>
      <c r="I1" s="231"/>
      <c r="J1" s="231"/>
      <c r="K1" s="231"/>
      <c r="L1" s="231"/>
    </row>
    <row r="2" spans="1:12">
      <c r="B2" s="231" t="s">
        <v>420</v>
      </c>
      <c r="C2" s="231"/>
      <c r="D2" s="231"/>
      <c r="E2" s="231"/>
      <c r="F2" s="231"/>
      <c r="G2" s="231"/>
      <c r="H2" s="231"/>
      <c r="I2" s="231"/>
      <c r="J2" s="231"/>
      <c r="K2" s="231"/>
      <c r="L2" s="231"/>
    </row>
    <row r="3" spans="1:12">
      <c r="B3" s="20"/>
      <c r="C3" s="20"/>
      <c r="D3" s="20"/>
      <c r="E3" s="20"/>
      <c r="F3" s="20"/>
      <c r="G3" s="20"/>
      <c r="H3" s="20"/>
      <c r="I3" s="20"/>
      <c r="J3" s="20"/>
      <c r="K3" s="20"/>
      <c r="L3" s="20"/>
    </row>
    <row r="4" spans="1:12">
      <c r="B4" s="231" t="s">
        <v>421</v>
      </c>
      <c r="C4" s="231"/>
      <c r="D4" s="231"/>
      <c r="E4" s="231"/>
      <c r="F4" s="231"/>
      <c r="G4" s="231"/>
      <c r="H4" s="231"/>
      <c r="I4" s="231"/>
      <c r="J4" s="231"/>
      <c r="K4" s="231"/>
      <c r="L4" s="231"/>
    </row>
    <row r="5" spans="1:12">
      <c r="A5" s="20" t="s">
        <v>0</v>
      </c>
      <c r="D5" s="264" t="str">
        <f>Data!C4</f>
        <v>33AAAAA0000A1ZA</v>
      </c>
      <c r="E5" s="264"/>
      <c r="F5" s="264"/>
      <c r="G5" s="264"/>
      <c r="H5" s="19"/>
      <c r="J5" s="20" t="s">
        <v>52</v>
      </c>
      <c r="K5" s="20" t="str">
        <f>Data!G4</f>
        <v>2018-19</v>
      </c>
    </row>
    <row r="6" spans="1:12">
      <c r="A6" s="20" t="s">
        <v>57</v>
      </c>
      <c r="D6" s="264" t="str">
        <f>Data!C6</f>
        <v>XXXXXXXXXXXXXX</v>
      </c>
      <c r="E6" s="264"/>
      <c r="F6" s="264"/>
      <c r="G6" s="264"/>
      <c r="H6" s="19"/>
      <c r="J6" s="20" t="s">
        <v>53</v>
      </c>
      <c r="K6" s="20" t="str">
        <f>Data!G6</f>
        <v>November</v>
      </c>
    </row>
    <row r="7" spans="1:12">
      <c r="A7" s="20" t="s">
        <v>453</v>
      </c>
      <c r="C7" s="19"/>
      <c r="D7" s="231"/>
      <c r="E7" s="231"/>
      <c r="F7" s="231"/>
      <c r="G7" s="231"/>
      <c r="H7" s="19"/>
    </row>
    <row r="9" spans="1:12">
      <c r="A9" t="s">
        <v>422</v>
      </c>
    </row>
    <row r="11" spans="1:12">
      <c r="A11" t="s">
        <v>423</v>
      </c>
    </row>
    <row r="13" spans="1:12" ht="30">
      <c r="B13" s="218" t="s">
        <v>482</v>
      </c>
      <c r="C13" s="218" t="s">
        <v>403</v>
      </c>
      <c r="D13" s="219" t="s">
        <v>483</v>
      </c>
      <c r="E13" s="218" t="s">
        <v>484</v>
      </c>
      <c r="F13" s="218" t="s">
        <v>485</v>
      </c>
      <c r="G13" s="218" t="s">
        <v>486</v>
      </c>
      <c r="H13" s="218" t="s">
        <v>487</v>
      </c>
      <c r="I13" s="218" t="s">
        <v>488</v>
      </c>
    </row>
    <row r="14" spans="1:12">
      <c r="A14" s="73" t="str">
        <f>IF(B14&lt;&gt;"",1,"")</f>
        <v/>
      </c>
      <c r="B14" s="73" t="str">
        <f>'UNIQUE GSTIN'!H2</f>
        <v/>
      </c>
      <c r="C14" s="73" t="str">
        <f>IFERROR(VLOOKUP($B14,SALES_Taxable_B2B!$D$11:$D$1011,3,FALSE),"")</f>
        <v/>
      </c>
      <c r="D14" s="73" t="str">
        <f>IF(B14&lt;&gt;"",(COUNTIF(SALES_Taxable_B2B!$D$11:$D$1011,Anex_GSTR_1!$B14)),"")</f>
        <v/>
      </c>
      <c r="E14" s="215">
        <f>SUMIFS(SALES_Taxable_B2B!G$11:G$1011,SALES_Taxable_B2B!$D$11:$D$1011,Anex_GSTR_1!$B14,SALES_Taxable_B2B!G$11:G$1011,"&gt;0",SALES_Taxable_B2B!$H$11:$H$1011,"&lt;&gt;0%")</f>
        <v>0</v>
      </c>
      <c r="F14" s="215">
        <f>SUMIFS(SALES_Taxable_B2B!I$11:I$1011,SALES_Taxable_B2B!$D$11:$D$1011,Anex_GSTR_1!$B14,SALES_Taxable_B2B!I$11:I$1011,"&gt;0")</f>
        <v>0</v>
      </c>
      <c r="G14" s="215">
        <f>SUMIFS(SALES_Taxable_B2B!J$11:J$1011,SALES_Taxable_B2B!$D$11:$D$1011,Anex_GSTR_1!$B14,SALES_Taxable_B2B!J$11:J$1011,"&gt;0")</f>
        <v>0</v>
      </c>
      <c r="H14" s="215">
        <f>SUMIFS(SALES_Taxable_B2B!K$11:K$1011,SALES_Taxable_B2B!$D$11:$D$1011,Anex_GSTR_1!$B14,SALES_Taxable_B2B!K$11:K$1011,"&gt;0")</f>
        <v>0</v>
      </c>
      <c r="I14" s="215">
        <f>SUMIFS(SALES_Taxable_B2B!L$11:L$1011,SALES_Taxable_B2B!$D$11:$D$1011,Anex_GSTR_1!$B14,SALES_Taxable_B2B!L$11:L$1011,"&gt;0")</f>
        <v>0</v>
      </c>
    </row>
    <row r="15" spans="1:12">
      <c r="A15" s="73" t="str">
        <f>IF(B15&lt;&gt;"",A14+1,"")</f>
        <v/>
      </c>
      <c r="B15" s="73" t="str">
        <f>'UNIQUE GSTIN'!H3</f>
        <v/>
      </c>
      <c r="C15" s="73" t="str">
        <f>IFERROR(VLOOKUP($B15,SALES_Taxable_B2B!$D$11:$D$1011,3,FALSE),"")</f>
        <v/>
      </c>
      <c r="D15" s="73" t="str">
        <f>IF(B15&lt;&gt;"",(COUNTIF(SALES_Taxable_B2B!$D$11:$D$1011,Anex_GSTR_1!$B15)),"")</f>
        <v/>
      </c>
      <c r="E15" s="215">
        <f>SUMIFS(SALES_Taxable_B2B!G$11:G$1011,SALES_Taxable_B2B!$D$11:$D$1011,Anex_GSTR_1!$B15,SALES_Taxable_B2B!G$11:G$1011,"&gt;0",SALES_Taxable_B2B!$H$11:$H$1011,"&lt;&gt;0%")</f>
        <v>0</v>
      </c>
      <c r="F15" s="215">
        <f>SUMIFS(SALES_Taxable_B2B!I$11:I$1011,SALES_Taxable_B2B!$D$11:$D$1011,Anex_GSTR_1!$B15,SALES_Taxable_B2B!I$11:I$1011,"&gt;0")</f>
        <v>0</v>
      </c>
      <c r="G15" s="215">
        <f>SUMIFS(SALES_Taxable_B2B!J$11:J$1011,SALES_Taxable_B2B!$D$11:$D$1011,Anex_GSTR_1!$B15,SALES_Taxable_B2B!J$11:J$1011,"&gt;0")</f>
        <v>0</v>
      </c>
      <c r="H15" s="215">
        <f>SUMIFS(SALES_Taxable_B2B!K$11:K$1011,SALES_Taxable_B2B!$D$11:$D$1011,Anex_GSTR_1!$B15,SALES_Taxable_B2B!K$11:K$1011,"&gt;0")</f>
        <v>0</v>
      </c>
      <c r="I15" s="215">
        <f>SUMIFS(SALES_Taxable_B2B!L$11:L$1011,SALES_Taxable_B2B!$D$11:$D$1011,Anex_GSTR_1!$B15,SALES_Taxable_B2B!L$11:L$1011,"&gt;0")</f>
        <v>0</v>
      </c>
    </row>
    <row r="16" spans="1:12">
      <c r="A16" s="73" t="str">
        <f t="shared" ref="A16:A35" si="0">IF(B16&lt;&gt;"",A15+1,"")</f>
        <v/>
      </c>
      <c r="B16" s="73" t="str">
        <f>'UNIQUE GSTIN'!H4</f>
        <v/>
      </c>
      <c r="C16" s="73" t="str">
        <f>IFERROR(VLOOKUP($B16,SALES_Taxable_B2B!$D$11:$D$1011,3,FALSE),"")</f>
        <v/>
      </c>
      <c r="D16" s="73" t="str">
        <f>IF(B16&lt;&gt;"",(COUNTIF(SALES_Taxable_B2B!$D$11:$D$1011,Anex_GSTR_1!$B16)),"")</f>
        <v/>
      </c>
      <c r="E16" s="215">
        <f>SUMIFS(SALES_Taxable_B2B!G$11:G$1011,SALES_Taxable_B2B!$D$11:$D$1011,Anex_GSTR_1!$B16,SALES_Taxable_B2B!G$11:G$1011,"&gt;0",SALES_Taxable_B2B!$H$11:$H$1011,"&lt;&gt;0%")</f>
        <v>0</v>
      </c>
      <c r="F16" s="215">
        <f>SUMIFS(SALES_Taxable_B2B!I$11:I$1011,SALES_Taxable_B2B!$D$11:$D$1011,Anex_GSTR_1!$B16,SALES_Taxable_B2B!I$11:I$1011,"&gt;0")</f>
        <v>0</v>
      </c>
      <c r="G16" s="215">
        <f>SUMIFS(SALES_Taxable_B2B!J$11:J$1011,SALES_Taxable_B2B!$D$11:$D$1011,Anex_GSTR_1!$B16,SALES_Taxable_B2B!J$11:J$1011,"&gt;0")</f>
        <v>0</v>
      </c>
      <c r="H16" s="215">
        <f>SUMIFS(SALES_Taxable_B2B!K$11:K$1011,SALES_Taxable_B2B!$D$11:$D$1011,Anex_GSTR_1!$B16,SALES_Taxable_B2B!K$11:K$1011,"&gt;0")</f>
        <v>0</v>
      </c>
      <c r="I16" s="215">
        <f>SUMIFS(SALES_Taxable_B2B!L$11:L$1011,SALES_Taxable_B2B!$D$11:$D$1011,Anex_GSTR_1!$B16,SALES_Taxable_B2B!L$11:L$1011,"&gt;0")</f>
        <v>0</v>
      </c>
    </row>
    <row r="17" spans="1:9">
      <c r="A17" s="73" t="str">
        <f t="shared" si="0"/>
        <v/>
      </c>
      <c r="B17" s="73" t="str">
        <f>'UNIQUE GSTIN'!H5</f>
        <v/>
      </c>
      <c r="C17" s="73" t="str">
        <f>IFERROR(VLOOKUP($B17,SALES_Taxable_B2B!$D$11:$D$1011,3,FALSE),"")</f>
        <v/>
      </c>
      <c r="D17" s="73" t="str">
        <f>IF(B17&lt;&gt;"",(COUNTIF(SALES_Taxable_B2B!$D$11:$D$1011,Anex_GSTR_1!$B17)),"")</f>
        <v/>
      </c>
      <c r="E17" s="215">
        <f>SUMIFS(SALES_Taxable_B2B!G$11:G$1011,SALES_Taxable_B2B!$D$11:$D$1011,Anex_GSTR_1!$B17,SALES_Taxable_B2B!G$11:G$1011,"&gt;0",SALES_Taxable_B2B!$H$11:$H$1011,"&lt;&gt;0%")</f>
        <v>0</v>
      </c>
      <c r="F17" s="215">
        <f>SUMIFS(SALES_Taxable_B2B!I$11:I$1011,SALES_Taxable_B2B!$D$11:$D$1011,Anex_GSTR_1!$B17,SALES_Taxable_B2B!I$11:I$1011,"&gt;0")</f>
        <v>0</v>
      </c>
      <c r="G17" s="215">
        <f>SUMIFS(SALES_Taxable_B2B!J$11:J$1011,SALES_Taxable_B2B!$D$11:$D$1011,Anex_GSTR_1!$B17,SALES_Taxable_B2B!J$11:J$1011,"&gt;0")</f>
        <v>0</v>
      </c>
      <c r="H17" s="215">
        <f>SUMIFS(SALES_Taxable_B2B!K$11:K$1011,SALES_Taxable_B2B!$D$11:$D$1011,Anex_GSTR_1!$B17,SALES_Taxable_B2B!K$11:K$1011,"&gt;0")</f>
        <v>0</v>
      </c>
      <c r="I17" s="215">
        <f>SUMIFS(SALES_Taxable_B2B!L$11:L$1011,SALES_Taxable_B2B!$D$11:$D$1011,Anex_GSTR_1!$B17,SALES_Taxable_B2B!L$11:L$1011,"&gt;0")</f>
        <v>0</v>
      </c>
    </row>
    <row r="18" spans="1:9">
      <c r="A18" s="73" t="str">
        <f t="shared" si="0"/>
        <v/>
      </c>
      <c r="B18" s="73" t="str">
        <f>'UNIQUE GSTIN'!H6</f>
        <v/>
      </c>
      <c r="C18" s="73" t="str">
        <f>IFERROR(VLOOKUP($B18,SALES_Taxable_B2B!$D$11:$D$1011,3,FALSE),"")</f>
        <v/>
      </c>
      <c r="D18" s="73" t="str">
        <f>IF(B18&lt;&gt;"",(COUNTIF(SALES_Taxable_B2B!$D$11:$D$1011,Anex_GSTR_1!$B18)),"")</f>
        <v/>
      </c>
      <c r="E18" s="215">
        <f>SUMIFS(SALES_Taxable_B2B!G$11:G$1011,SALES_Taxable_B2B!$D$11:$D$1011,Anex_GSTR_1!$B18,SALES_Taxable_B2B!G$11:G$1011,"&gt;0",SALES_Taxable_B2B!$H$11:$H$1011,"&lt;&gt;0%")</f>
        <v>0</v>
      </c>
      <c r="F18" s="215">
        <f>SUMIFS(SALES_Taxable_B2B!I$11:I$1011,SALES_Taxable_B2B!$D$11:$D$1011,Anex_GSTR_1!$B18,SALES_Taxable_B2B!I$11:I$1011,"&gt;0")</f>
        <v>0</v>
      </c>
      <c r="G18" s="215">
        <f>SUMIFS(SALES_Taxable_B2B!J$11:J$1011,SALES_Taxable_B2B!$D$11:$D$1011,Anex_GSTR_1!$B18,SALES_Taxable_B2B!J$11:J$1011,"&gt;0")</f>
        <v>0</v>
      </c>
      <c r="H18" s="215">
        <f>SUMIFS(SALES_Taxable_B2B!K$11:K$1011,SALES_Taxable_B2B!$D$11:$D$1011,Anex_GSTR_1!$B18,SALES_Taxable_B2B!K$11:K$1011,"&gt;0")</f>
        <v>0</v>
      </c>
      <c r="I18" s="215">
        <f>SUMIFS(SALES_Taxable_B2B!L$11:L$1011,SALES_Taxable_B2B!$D$11:$D$1011,Anex_GSTR_1!$B18,SALES_Taxable_B2B!L$11:L$1011,"&gt;0")</f>
        <v>0</v>
      </c>
    </row>
    <row r="19" spans="1:9">
      <c r="A19" s="73" t="str">
        <f t="shared" si="0"/>
        <v/>
      </c>
      <c r="B19" s="73" t="str">
        <f>'UNIQUE GSTIN'!H7</f>
        <v/>
      </c>
      <c r="C19" s="73" t="str">
        <f>IFERROR(VLOOKUP($B19,SALES_Taxable_B2B!$D$11:$D$1011,3,FALSE),"")</f>
        <v/>
      </c>
      <c r="D19" s="73" t="str">
        <f>IF(B19&lt;&gt;"",(COUNTIF(SALES_Taxable_B2B!$D$11:$D$1011,Anex_GSTR_1!$B19)),"")</f>
        <v/>
      </c>
      <c r="E19" s="215">
        <f>SUMIFS(SALES_Taxable_B2B!G$11:G$1011,SALES_Taxable_B2B!$D$11:$D$1011,Anex_GSTR_1!$B19,SALES_Taxable_B2B!G$11:G$1011,"&gt;0",SALES_Taxable_B2B!$H$11:$H$1011,"&lt;&gt;0%")</f>
        <v>0</v>
      </c>
      <c r="F19" s="215">
        <f>SUMIFS(SALES_Taxable_B2B!I$11:I$1011,SALES_Taxable_B2B!$D$11:$D$1011,Anex_GSTR_1!$B19,SALES_Taxable_B2B!I$11:I$1011,"&gt;0")</f>
        <v>0</v>
      </c>
      <c r="G19" s="215">
        <f>SUMIFS(SALES_Taxable_B2B!J$11:J$1011,SALES_Taxable_B2B!$D$11:$D$1011,Anex_GSTR_1!$B19,SALES_Taxable_B2B!J$11:J$1011,"&gt;0")</f>
        <v>0</v>
      </c>
      <c r="H19" s="215">
        <f>SUMIFS(SALES_Taxable_B2B!K$11:K$1011,SALES_Taxable_B2B!$D$11:$D$1011,Anex_GSTR_1!$B19,SALES_Taxable_B2B!K$11:K$1011,"&gt;0")</f>
        <v>0</v>
      </c>
      <c r="I19" s="215">
        <f>SUMIFS(SALES_Taxable_B2B!L$11:L$1011,SALES_Taxable_B2B!$D$11:$D$1011,Anex_GSTR_1!$B19,SALES_Taxable_B2B!L$11:L$1011,"&gt;0")</f>
        <v>0</v>
      </c>
    </row>
    <row r="20" spans="1:9">
      <c r="A20" s="73" t="str">
        <f t="shared" si="0"/>
        <v/>
      </c>
      <c r="B20" s="73" t="str">
        <f>'UNIQUE GSTIN'!H8</f>
        <v/>
      </c>
      <c r="C20" s="73" t="str">
        <f>IFERROR(VLOOKUP($B20,SALES_Taxable_B2B!$D$11:$D$1011,3,FALSE),"")</f>
        <v/>
      </c>
      <c r="D20" s="73" t="str">
        <f>IF(B20&lt;&gt;"",(COUNTIF(SALES_Taxable_B2B!$D$11:$D$1011,Anex_GSTR_1!$B20)),"")</f>
        <v/>
      </c>
      <c r="E20" s="215">
        <f>SUMIFS(SALES_Taxable_B2B!G$11:G$1011,SALES_Taxable_B2B!$D$11:$D$1011,Anex_GSTR_1!$B20,SALES_Taxable_B2B!G$11:G$1011,"&gt;0",SALES_Taxable_B2B!$H$11:$H$1011,"&lt;&gt;0%")</f>
        <v>0</v>
      </c>
      <c r="F20" s="215">
        <f>SUMIFS(SALES_Taxable_B2B!I$11:I$1011,SALES_Taxable_B2B!$D$11:$D$1011,Anex_GSTR_1!$B20,SALES_Taxable_B2B!I$11:I$1011,"&gt;0")</f>
        <v>0</v>
      </c>
      <c r="G20" s="215">
        <f>SUMIFS(SALES_Taxable_B2B!J$11:J$1011,SALES_Taxable_B2B!$D$11:$D$1011,Anex_GSTR_1!$B20,SALES_Taxable_B2B!J$11:J$1011,"&gt;0")</f>
        <v>0</v>
      </c>
      <c r="H20" s="215">
        <f>SUMIFS(SALES_Taxable_B2B!K$11:K$1011,SALES_Taxable_B2B!$D$11:$D$1011,Anex_GSTR_1!$B20,SALES_Taxable_B2B!K$11:K$1011,"&gt;0")</f>
        <v>0</v>
      </c>
      <c r="I20" s="215">
        <f>SUMIFS(SALES_Taxable_B2B!L$11:L$1011,SALES_Taxable_B2B!$D$11:$D$1011,Anex_GSTR_1!$B20,SALES_Taxable_B2B!L$11:L$1011,"&gt;0")</f>
        <v>0</v>
      </c>
    </row>
    <row r="21" spans="1:9">
      <c r="A21" s="73" t="str">
        <f t="shared" si="0"/>
        <v/>
      </c>
      <c r="B21" s="73" t="str">
        <f>'UNIQUE GSTIN'!H9</f>
        <v/>
      </c>
      <c r="C21" s="73" t="str">
        <f>IFERROR(VLOOKUP($B21,SALES_Taxable_B2B!$D$11:$D$1011,3,FALSE),"")</f>
        <v/>
      </c>
      <c r="D21" s="73" t="str">
        <f>IF(B21&lt;&gt;"",(COUNTIF(SALES_Taxable_B2B!$D$11:$D$1011,Anex_GSTR_1!$B21)),"")</f>
        <v/>
      </c>
      <c r="E21" s="215">
        <f>SUMIFS(SALES_Taxable_B2B!G$11:G$1011,SALES_Taxable_B2B!$D$11:$D$1011,Anex_GSTR_1!$B21,SALES_Taxable_B2B!G$11:G$1011,"&gt;0",SALES_Taxable_B2B!$H$11:$H$1011,"&lt;&gt;0%")</f>
        <v>0</v>
      </c>
      <c r="F21" s="215">
        <f>SUMIFS(SALES_Taxable_B2B!I$11:I$1011,SALES_Taxable_B2B!$D$11:$D$1011,Anex_GSTR_1!$B21,SALES_Taxable_B2B!I$11:I$1011,"&gt;0")</f>
        <v>0</v>
      </c>
      <c r="G21" s="215">
        <f>SUMIFS(SALES_Taxable_B2B!J$11:J$1011,SALES_Taxable_B2B!$D$11:$D$1011,Anex_GSTR_1!$B21,SALES_Taxable_B2B!J$11:J$1011,"&gt;0")</f>
        <v>0</v>
      </c>
      <c r="H21" s="215">
        <f>SUMIFS(SALES_Taxable_B2B!K$11:K$1011,SALES_Taxable_B2B!$D$11:$D$1011,Anex_GSTR_1!$B21,SALES_Taxable_B2B!K$11:K$1011,"&gt;0")</f>
        <v>0</v>
      </c>
      <c r="I21" s="215">
        <f>SUMIFS(SALES_Taxable_B2B!L$11:L$1011,SALES_Taxable_B2B!$D$11:$D$1011,Anex_GSTR_1!$B21,SALES_Taxable_B2B!L$11:L$1011,"&gt;0")</f>
        <v>0</v>
      </c>
    </row>
    <row r="22" spans="1:9">
      <c r="A22" s="73" t="str">
        <f t="shared" si="0"/>
        <v/>
      </c>
      <c r="B22" s="73" t="str">
        <f>'UNIQUE GSTIN'!H10</f>
        <v/>
      </c>
      <c r="C22" s="73" t="str">
        <f>IFERROR(VLOOKUP($B22,SALES_Taxable_B2B!$D$11:$D$1011,3,FALSE),"")</f>
        <v/>
      </c>
      <c r="D22" s="73" t="str">
        <f>IF(B22&lt;&gt;"",(COUNTIF(SALES_Taxable_B2B!$D$11:$D$1011,Anex_GSTR_1!$B22)),"")</f>
        <v/>
      </c>
      <c r="E22" s="215">
        <f>SUMIFS(SALES_Taxable_B2B!G$11:G$1011,SALES_Taxable_B2B!$D$11:$D$1011,Anex_GSTR_1!$B22,SALES_Taxable_B2B!G$11:G$1011,"&gt;0",SALES_Taxable_B2B!$H$11:$H$1011,"&lt;&gt;0%")</f>
        <v>0</v>
      </c>
      <c r="F22" s="215">
        <f>SUMIFS(SALES_Taxable_B2B!I$11:I$1011,SALES_Taxable_B2B!$D$11:$D$1011,Anex_GSTR_1!$B22,SALES_Taxable_B2B!I$11:I$1011,"&gt;0")</f>
        <v>0</v>
      </c>
      <c r="G22" s="215">
        <f>SUMIFS(SALES_Taxable_B2B!J$11:J$1011,SALES_Taxable_B2B!$D$11:$D$1011,Anex_GSTR_1!$B22,SALES_Taxable_B2B!J$11:J$1011,"&gt;0")</f>
        <v>0</v>
      </c>
      <c r="H22" s="215">
        <f>SUMIFS(SALES_Taxable_B2B!K$11:K$1011,SALES_Taxable_B2B!$D$11:$D$1011,Anex_GSTR_1!$B22,SALES_Taxable_B2B!K$11:K$1011,"&gt;0")</f>
        <v>0</v>
      </c>
      <c r="I22" s="215">
        <f>SUMIFS(SALES_Taxable_B2B!L$11:L$1011,SALES_Taxable_B2B!$D$11:$D$1011,Anex_GSTR_1!$B22,SALES_Taxable_B2B!L$11:L$1011,"&gt;0")</f>
        <v>0</v>
      </c>
    </row>
    <row r="23" spans="1:9">
      <c r="A23" s="73" t="str">
        <f t="shared" si="0"/>
        <v/>
      </c>
      <c r="B23" s="73" t="str">
        <f>'UNIQUE GSTIN'!H11</f>
        <v/>
      </c>
      <c r="C23" s="73" t="str">
        <f>IFERROR(VLOOKUP($B23,SALES_Taxable_B2B!$D$11:$D$1011,3,FALSE),"")</f>
        <v/>
      </c>
      <c r="D23" s="73" t="str">
        <f>IF(B23&lt;&gt;"",(COUNTIF(SALES_Taxable_B2B!$D$11:$D$1011,Anex_GSTR_1!$B23)),"")</f>
        <v/>
      </c>
      <c r="E23" s="215">
        <f>SUMIFS(SALES_Taxable_B2B!G$11:G$1011,SALES_Taxable_B2B!$D$11:$D$1011,Anex_GSTR_1!$B23,SALES_Taxable_B2B!G$11:G$1011,"&gt;0",SALES_Taxable_B2B!$H$11:$H$1011,"&lt;&gt;0%")</f>
        <v>0</v>
      </c>
      <c r="F23" s="215">
        <f>SUMIFS(SALES_Taxable_B2B!I$11:I$1011,SALES_Taxable_B2B!$D$11:$D$1011,Anex_GSTR_1!$B23,SALES_Taxable_B2B!I$11:I$1011,"&gt;0")</f>
        <v>0</v>
      </c>
      <c r="G23" s="215">
        <f>SUMIFS(SALES_Taxable_B2B!J$11:J$1011,SALES_Taxable_B2B!$D$11:$D$1011,Anex_GSTR_1!$B23,SALES_Taxable_B2B!J$11:J$1011,"&gt;0")</f>
        <v>0</v>
      </c>
      <c r="H23" s="215">
        <f>SUMIFS(SALES_Taxable_B2B!K$11:K$1011,SALES_Taxable_B2B!$D$11:$D$1011,Anex_GSTR_1!$B23,SALES_Taxable_B2B!K$11:K$1011,"&gt;0")</f>
        <v>0</v>
      </c>
      <c r="I23" s="215">
        <f>SUMIFS(SALES_Taxable_B2B!L$11:L$1011,SALES_Taxable_B2B!$D$11:$D$1011,Anex_GSTR_1!$B23,SALES_Taxable_B2B!L$11:L$1011,"&gt;0")</f>
        <v>0</v>
      </c>
    </row>
    <row r="24" spans="1:9">
      <c r="A24" s="73" t="str">
        <f t="shared" si="0"/>
        <v/>
      </c>
      <c r="B24" s="73" t="str">
        <f>'UNIQUE GSTIN'!H12</f>
        <v/>
      </c>
      <c r="C24" s="73" t="str">
        <f>IFERROR(VLOOKUP($B24,SALES_Taxable_B2B!$D$11:$D$1011,3,FALSE),"")</f>
        <v/>
      </c>
      <c r="D24" s="73" t="str">
        <f>IF(B24&lt;&gt;"",(COUNTIF(SALES_Taxable_B2B!$D$11:$D$1011,Anex_GSTR_1!$B24)),"")</f>
        <v/>
      </c>
      <c r="E24" s="215">
        <f>SUMIFS(SALES_Taxable_B2B!G$11:G$1011,SALES_Taxable_B2B!$D$11:$D$1011,Anex_GSTR_1!$B24,SALES_Taxable_B2B!G$11:G$1011,"&gt;0",SALES_Taxable_B2B!$H$11:$H$1011,"&lt;&gt;0%")</f>
        <v>0</v>
      </c>
      <c r="F24" s="215">
        <f>SUMIFS(SALES_Taxable_B2B!I$11:I$1011,SALES_Taxable_B2B!$D$11:$D$1011,Anex_GSTR_1!$B24,SALES_Taxable_B2B!I$11:I$1011,"&gt;0")</f>
        <v>0</v>
      </c>
      <c r="G24" s="215">
        <f>SUMIFS(SALES_Taxable_B2B!J$11:J$1011,SALES_Taxable_B2B!$D$11:$D$1011,Anex_GSTR_1!$B24,SALES_Taxable_B2B!J$11:J$1011,"&gt;0")</f>
        <v>0</v>
      </c>
      <c r="H24" s="215">
        <f>SUMIFS(SALES_Taxable_B2B!K$11:K$1011,SALES_Taxable_B2B!$D$11:$D$1011,Anex_GSTR_1!$B24,SALES_Taxable_B2B!K$11:K$1011,"&gt;0")</f>
        <v>0</v>
      </c>
      <c r="I24" s="215">
        <f>SUMIFS(SALES_Taxable_B2B!L$11:L$1011,SALES_Taxable_B2B!$D$11:$D$1011,Anex_GSTR_1!$B24,SALES_Taxable_B2B!L$11:L$1011,"&gt;0")</f>
        <v>0</v>
      </c>
    </row>
    <row r="25" spans="1:9">
      <c r="A25" s="73" t="str">
        <f t="shared" si="0"/>
        <v/>
      </c>
      <c r="B25" s="73" t="str">
        <f>'UNIQUE GSTIN'!H13</f>
        <v/>
      </c>
      <c r="C25" s="73" t="str">
        <f>IFERROR(VLOOKUP($B25,SALES_Taxable_B2B!$D$11:$D$1011,3,FALSE),"")</f>
        <v/>
      </c>
      <c r="D25" s="73" t="str">
        <f>IF(B25&lt;&gt;"",(COUNTIF(SALES_Taxable_B2B!$D$11:$D$1011,Anex_GSTR_1!$B25)),"")</f>
        <v/>
      </c>
      <c r="E25" s="215">
        <f>SUMIFS(SALES_Taxable_B2B!G$11:G$1011,SALES_Taxable_B2B!$D$11:$D$1011,Anex_GSTR_1!$B25,SALES_Taxable_B2B!G$11:G$1011,"&gt;0",SALES_Taxable_B2B!$H$11:$H$1011,"&lt;&gt;0%")</f>
        <v>0</v>
      </c>
      <c r="F25" s="215">
        <f>SUMIFS(SALES_Taxable_B2B!I$11:I$1011,SALES_Taxable_B2B!$D$11:$D$1011,Anex_GSTR_1!$B25,SALES_Taxable_B2B!I$11:I$1011,"&gt;0")</f>
        <v>0</v>
      </c>
      <c r="G25" s="215">
        <f>SUMIFS(SALES_Taxable_B2B!J$11:J$1011,SALES_Taxable_B2B!$D$11:$D$1011,Anex_GSTR_1!$B25,SALES_Taxable_B2B!J$11:J$1011,"&gt;0")</f>
        <v>0</v>
      </c>
      <c r="H25" s="215">
        <f>SUMIFS(SALES_Taxable_B2B!K$11:K$1011,SALES_Taxable_B2B!$D$11:$D$1011,Anex_GSTR_1!$B25,SALES_Taxable_B2B!K$11:K$1011,"&gt;0")</f>
        <v>0</v>
      </c>
      <c r="I25" s="215">
        <f>SUMIFS(SALES_Taxable_B2B!L$11:L$1011,SALES_Taxable_B2B!$D$11:$D$1011,Anex_GSTR_1!$B25,SALES_Taxable_B2B!L$11:L$1011,"&gt;0")</f>
        <v>0</v>
      </c>
    </row>
    <row r="26" spans="1:9">
      <c r="A26" s="73" t="str">
        <f t="shared" si="0"/>
        <v/>
      </c>
      <c r="B26" s="73" t="str">
        <f>'UNIQUE GSTIN'!H14</f>
        <v/>
      </c>
      <c r="C26" s="73" t="str">
        <f>IFERROR(VLOOKUP($B26,SALES_Taxable_B2B!$D$11:$D$1011,3,FALSE),"")</f>
        <v/>
      </c>
      <c r="D26" s="73" t="str">
        <f>IF(B26&lt;&gt;"",(COUNTIF(SALES_Taxable_B2B!$D$11:$D$1011,Anex_GSTR_1!$B26)),"")</f>
        <v/>
      </c>
      <c r="E26" s="215">
        <f>SUMIFS(SALES_Taxable_B2B!G$11:G$1011,SALES_Taxable_B2B!$D$11:$D$1011,Anex_GSTR_1!$B26,SALES_Taxable_B2B!G$11:G$1011,"&gt;0",SALES_Taxable_B2B!$H$11:$H$1011,"&lt;&gt;0%")</f>
        <v>0</v>
      </c>
      <c r="F26" s="215">
        <f>SUMIFS(SALES_Taxable_B2B!I$11:I$1011,SALES_Taxable_B2B!$D$11:$D$1011,Anex_GSTR_1!$B26,SALES_Taxable_B2B!I$11:I$1011,"&gt;0")</f>
        <v>0</v>
      </c>
      <c r="G26" s="215">
        <f>SUMIFS(SALES_Taxable_B2B!J$11:J$1011,SALES_Taxable_B2B!$D$11:$D$1011,Anex_GSTR_1!$B26,SALES_Taxable_B2B!J$11:J$1011,"&gt;0")</f>
        <v>0</v>
      </c>
      <c r="H26" s="215">
        <f>SUMIFS(SALES_Taxable_B2B!K$11:K$1011,SALES_Taxable_B2B!$D$11:$D$1011,Anex_GSTR_1!$B26,SALES_Taxable_B2B!K$11:K$1011,"&gt;0")</f>
        <v>0</v>
      </c>
      <c r="I26" s="215">
        <f>SUMIFS(SALES_Taxable_B2B!L$11:L$1011,SALES_Taxable_B2B!$D$11:$D$1011,Anex_GSTR_1!$B26,SALES_Taxable_B2B!L$11:L$1011,"&gt;0")</f>
        <v>0</v>
      </c>
    </row>
    <row r="27" spans="1:9">
      <c r="A27" s="73" t="str">
        <f t="shared" si="0"/>
        <v/>
      </c>
      <c r="B27" s="73" t="str">
        <f>'UNIQUE GSTIN'!H15</f>
        <v/>
      </c>
      <c r="C27" s="73" t="str">
        <f>IFERROR(VLOOKUP($B27,SALES_Taxable_B2B!$D$11:$D$1011,3,FALSE),"")</f>
        <v/>
      </c>
      <c r="D27" s="73" t="str">
        <f>IF(B27&lt;&gt;"",(COUNTIF(SALES_Taxable_B2B!$D$11:$D$1011,Anex_GSTR_1!$B27)),"")</f>
        <v/>
      </c>
      <c r="E27" s="215">
        <f>SUMIFS(SALES_Taxable_B2B!G$11:G$1011,SALES_Taxable_B2B!$D$11:$D$1011,Anex_GSTR_1!$B27,SALES_Taxable_B2B!G$11:G$1011,"&gt;0",SALES_Taxable_B2B!$H$11:$H$1011,"&lt;&gt;0%")</f>
        <v>0</v>
      </c>
      <c r="F27" s="215">
        <f>SUMIFS(SALES_Taxable_B2B!I$11:I$1011,SALES_Taxable_B2B!$D$11:$D$1011,Anex_GSTR_1!$B27,SALES_Taxable_B2B!I$11:I$1011,"&gt;0")</f>
        <v>0</v>
      </c>
      <c r="G27" s="215">
        <f>SUMIFS(SALES_Taxable_B2B!J$11:J$1011,SALES_Taxable_B2B!$D$11:$D$1011,Anex_GSTR_1!$B27,SALES_Taxable_B2B!J$11:J$1011,"&gt;0")</f>
        <v>0</v>
      </c>
      <c r="H27" s="215">
        <f>SUMIFS(SALES_Taxable_B2B!K$11:K$1011,SALES_Taxable_B2B!$D$11:$D$1011,Anex_GSTR_1!$B27,SALES_Taxable_B2B!K$11:K$1011,"&gt;0")</f>
        <v>0</v>
      </c>
      <c r="I27" s="215">
        <f>SUMIFS(SALES_Taxable_B2B!L$11:L$1011,SALES_Taxable_B2B!$D$11:$D$1011,Anex_GSTR_1!$B27,SALES_Taxable_B2B!L$11:L$1011,"&gt;0")</f>
        <v>0</v>
      </c>
    </row>
    <row r="28" spans="1:9">
      <c r="A28" s="73" t="str">
        <f t="shared" si="0"/>
        <v/>
      </c>
      <c r="B28" s="73" t="str">
        <f>'UNIQUE GSTIN'!H16</f>
        <v/>
      </c>
      <c r="C28" s="73" t="str">
        <f>IFERROR(VLOOKUP($B28,SALES_Taxable_B2B!$D$11:$D$1011,3,FALSE),"")</f>
        <v/>
      </c>
      <c r="D28" s="73" t="str">
        <f>IF(B28&lt;&gt;"",(COUNTIF(SALES_Taxable_B2B!$D$11:$D$1011,Anex_GSTR_1!$B28)),"")</f>
        <v/>
      </c>
      <c r="E28" s="215">
        <f>SUMIFS(SALES_Taxable_B2B!G$11:G$1011,SALES_Taxable_B2B!$D$11:$D$1011,Anex_GSTR_1!$B28,SALES_Taxable_B2B!G$11:G$1011,"&gt;0",SALES_Taxable_B2B!$H$11:$H$1011,"&lt;&gt;0%")</f>
        <v>0</v>
      </c>
      <c r="F28" s="215">
        <f>SUMIFS(SALES_Taxable_B2B!I$11:I$1011,SALES_Taxable_B2B!$D$11:$D$1011,Anex_GSTR_1!$B28,SALES_Taxable_B2B!I$11:I$1011,"&gt;0")</f>
        <v>0</v>
      </c>
      <c r="G28" s="215">
        <f>SUMIFS(SALES_Taxable_B2B!J$11:J$1011,SALES_Taxable_B2B!$D$11:$D$1011,Anex_GSTR_1!$B28,SALES_Taxable_B2B!J$11:J$1011,"&gt;0")</f>
        <v>0</v>
      </c>
      <c r="H28" s="215">
        <f>SUMIFS(SALES_Taxable_B2B!K$11:K$1011,SALES_Taxable_B2B!$D$11:$D$1011,Anex_GSTR_1!$B28,SALES_Taxable_B2B!K$11:K$1011,"&gt;0")</f>
        <v>0</v>
      </c>
      <c r="I28" s="215">
        <f>SUMIFS(SALES_Taxable_B2B!L$11:L$1011,SALES_Taxable_B2B!$D$11:$D$1011,Anex_GSTR_1!$B28,SALES_Taxable_B2B!L$11:L$1011,"&gt;0")</f>
        <v>0</v>
      </c>
    </row>
    <row r="29" spans="1:9">
      <c r="A29" s="73" t="str">
        <f t="shared" si="0"/>
        <v/>
      </c>
      <c r="B29" s="73" t="str">
        <f>'UNIQUE GSTIN'!H17</f>
        <v/>
      </c>
      <c r="C29" s="73" t="str">
        <f>IFERROR(VLOOKUP($B29,SALES_Taxable_B2B!$D$11:$D$1011,3,FALSE),"")</f>
        <v/>
      </c>
      <c r="D29" s="73" t="str">
        <f>IF(B29&lt;&gt;"",(COUNTIF(SALES_Taxable_B2B!$D$11:$D$1011,Anex_GSTR_1!$B29)),"")</f>
        <v/>
      </c>
      <c r="E29" s="215">
        <f>SUMIFS(SALES_Taxable_B2B!G$11:G$1011,SALES_Taxable_B2B!$D$11:$D$1011,Anex_GSTR_1!$B29,SALES_Taxable_B2B!G$11:G$1011,"&gt;0",SALES_Taxable_B2B!$H$11:$H$1011,"&lt;&gt;0%")</f>
        <v>0</v>
      </c>
      <c r="F29" s="215">
        <f>SUMIFS(SALES_Taxable_B2B!I$11:I$1011,SALES_Taxable_B2B!$D$11:$D$1011,Anex_GSTR_1!$B29,SALES_Taxable_B2B!I$11:I$1011,"&gt;0")</f>
        <v>0</v>
      </c>
      <c r="G29" s="215">
        <f>SUMIFS(SALES_Taxable_B2B!J$11:J$1011,SALES_Taxable_B2B!$D$11:$D$1011,Anex_GSTR_1!$B29,SALES_Taxable_B2B!J$11:J$1011,"&gt;0")</f>
        <v>0</v>
      </c>
      <c r="H29" s="215">
        <f>SUMIFS(SALES_Taxable_B2B!K$11:K$1011,SALES_Taxable_B2B!$D$11:$D$1011,Anex_GSTR_1!$B29,SALES_Taxable_B2B!K$11:K$1011,"&gt;0")</f>
        <v>0</v>
      </c>
      <c r="I29" s="215">
        <f>SUMIFS(SALES_Taxable_B2B!L$11:L$1011,SALES_Taxable_B2B!$D$11:$D$1011,Anex_GSTR_1!$B29,SALES_Taxable_B2B!L$11:L$1011,"&gt;0")</f>
        <v>0</v>
      </c>
    </row>
    <row r="30" spans="1:9">
      <c r="A30" s="73" t="str">
        <f t="shared" si="0"/>
        <v/>
      </c>
      <c r="B30" s="73" t="str">
        <f>'UNIQUE GSTIN'!H18</f>
        <v/>
      </c>
      <c r="C30" s="73" t="str">
        <f>IFERROR(VLOOKUP($B30,SALES_Taxable_B2B!$D$11:$D$1011,3,FALSE),"")</f>
        <v/>
      </c>
      <c r="D30" s="73" t="str">
        <f>IF(B30&lt;&gt;"",(COUNTIF(SALES_Taxable_B2B!$D$11:$D$1011,Anex_GSTR_1!$B30)),"")</f>
        <v/>
      </c>
      <c r="E30" s="215">
        <f>SUMIFS(SALES_Taxable_B2B!G$11:G$1011,SALES_Taxable_B2B!$D$11:$D$1011,Anex_GSTR_1!$B30,SALES_Taxable_B2B!G$11:G$1011,"&gt;0",SALES_Taxable_B2B!$H$11:$H$1011,"&lt;&gt;0%")</f>
        <v>0</v>
      </c>
      <c r="F30" s="215">
        <f>SUMIFS(SALES_Taxable_B2B!I$11:I$1011,SALES_Taxable_B2B!$D$11:$D$1011,Anex_GSTR_1!$B30,SALES_Taxable_B2B!I$11:I$1011,"&gt;0")</f>
        <v>0</v>
      </c>
      <c r="G30" s="215">
        <f>SUMIFS(SALES_Taxable_B2B!J$11:J$1011,SALES_Taxable_B2B!$D$11:$D$1011,Anex_GSTR_1!$B30,SALES_Taxable_B2B!J$11:J$1011,"&gt;0")</f>
        <v>0</v>
      </c>
      <c r="H30" s="215">
        <f>SUMIFS(SALES_Taxable_B2B!K$11:K$1011,SALES_Taxable_B2B!$D$11:$D$1011,Anex_GSTR_1!$B30,SALES_Taxable_B2B!K$11:K$1011,"&gt;0")</f>
        <v>0</v>
      </c>
      <c r="I30" s="215">
        <f>SUMIFS(SALES_Taxable_B2B!L$11:L$1011,SALES_Taxable_B2B!$D$11:$D$1011,Anex_GSTR_1!$B30,SALES_Taxable_B2B!L$11:L$1011,"&gt;0")</f>
        <v>0</v>
      </c>
    </row>
    <row r="31" spans="1:9">
      <c r="A31" s="73" t="str">
        <f t="shared" si="0"/>
        <v/>
      </c>
      <c r="B31" s="73" t="str">
        <f>'UNIQUE GSTIN'!H19</f>
        <v/>
      </c>
      <c r="C31" s="73" t="str">
        <f>IFERROR(VLOOKUP($B31,SALES_Taxable_B2B!$D$11:$D$1011,3,FALSE),"")</f>
        <v/>
      </c>
      <c r="D31" s="73" t="str">
        <f>IF(B31&lt;&gt;"",(COUNTIF(SALES_Taxable_B2B!$D$11:$D$1011,Anex_GSTR_1!$B31)),"")</f>
        <v/>
      </c>
      <c r="E31" s="215">
        <f>SUMIFS(SALES_Taxable_B2B!G$11:G$1011,SALES_Taxable_B2B!$D$11:$D$1011,Anex_GSTR_1!$B31,SALES_Taxable_B2B!G$11:G$1011,"&gt;0",SALES_Taxable_B2B!$H$11:$H$1011,"&lt;&gt;0%")</f>
        <v>0</v>
      </c>
      <c r="F31" s="215">
        <f>SUMIFS(SALES_Taxable_B2B!I$11:I$1011,SALES_Taxable_B2B!$D$11:$D$1011,Anex_GSTR_1!$B31,SALES_Taxable_B2B!I$11:I$1011,"&gt;0")</f>
        <v>0</v>
      </c>
      <c r="G31" s="215">
        <f>SUMIFS(SALES_Taxable_B2B!J$11:J$1011,SALES_Taxable_B2B!$D$11:$D$1011,Anex_GSTR_1!$B31,SALES_Taxable_B2B!J$11:J$1011,"&gt;0")</f>
        <v>0</v>
      </c>
      <c r="H31" s="215">
        <f>SUMIFS(SALES_Taxable_B2B!K$11:K$1011,SALES_Taxable_B2B!$D$11:$D$1011,Anex_GSTR_1!$B31,SALES_Taxable_B2B!K$11:K$1011,"&gt;0")</f>
        <v>0</v>
      </c>
      <c r="I31" s="215">
        <f>SUMIFS(SALES_Taxable_B2B!L$11:L$1011,SALES_Taxable_B2B!$D$11:$D$1011,Anex_GSTR_1!$B31,SALES_Taxable_B2B!L$11:L$1011,"&gt;0")</f>
        <v>0</v>
      </c>
    </row>
    <row r="32" spans="1:9">
      <c r="A32" s="73" t="str">
        <f t="shared" si="0"/>
        <v/>
      </c>
      <c r="B32" s="73" t="str">
        <f>'UNIQUE GSTIN'!H20</f>
        <v/>
      </c>
      <c r="C32" s="73" t="str">
        <f>IFERROR(VLOOKUP($B32,SALES_Taxable_B2B!$D$11:$D$1011,3,FALSE),"")</f>
        <v/>
      </c>
      <c r="D32" s="73" t="str">
        <f>IF(B32&lt;&gt;"",(COUNTIF(SALES_Taxable_B2B!$D$11:$D$1011,Anex_GSTR_1!$B32)),"")</f>
        <v/>
      </c>
      <c r="E32" s="215">
        <f>SUMIFS(SALES_Taxable_B2B!G$11:G$1011,SALES_Taxable_B2B!$D$11:$D$1011,Anex_GSTR_1!$B32,SALES_Taxable_B2B!G$11:G$1011,"&gt;0",SALES_Taxable_B2B!$H$11:$H$1011,"&lt;&gt;0%")</f>
        <v>0</v>
      </c>
      <c r="F32" s="215">
        <f>SUMIFS(SALES_Taxable_B2B!I$11:I$1011,SALES_Taxable_B2B!$D$11:$D$1011,Anex_GSTR_1!$B32,SALES_Taxable_B2B!I$11:I$1011,"&gt;0")</f>
        <v>0</v>
      </c>
      <c r="G32" s="215">
        <f>SUMIFS(SALES_Taxable_B2B!J$11:J$1011,SALES_Taxable_B2B!$D$11:$D$1011,Anex_GSTR_1!$B32,SALES_Taxable_B2B!J$11:J$1011,"&gt;0")</f>
        <v>0</v>
      </c>
      <c r="H32" s="215">
        <f>SUMIFS(SALES_Taxable_B2B!K$11:K$1011,SALES_Taxable_B2B!$D$11:$D$1011,Anex_GSTR_1!$B32,SALES_Taxable_B2B!K$11:K$1011,"&gt;0")</f>
        <v>0</v>
      </c>
      <c r="I32" s="215">
        <f>SUMIFS(SALES_Taxable_B2B!L$11:L$1011,SALES_Taxable_B2B!$D$11:$D$1011,Anex_GSTR_1!$B32,SALES_Taxable_B2B!L$11:L$1011,"&gt;0")</f>
        <v>0</v>
      </c>
    </row>
    <row r="33" spans="1:9">
      <c r="A33" s="73" t="str">
        <f t="shared" si="0"/>
        <v/>
      </c>
      <c r="B33" s="73" t="str">
        <f>'UNIQUE GSTIN'!H21</f>
        <v/>
      </c>
      <c r="C33" s="73" t="str">
        <f>IFERROR(VLOOKUP($B33,SALES_Taxable_B2B!$D$11:$D$1011,3,FALSE),"")</f>
        <v/>
      </c>
      <c r="D33" s="73" t="str">
        <f>IF(B33&lt;&gt;"",(COUNTIF(SALES_Taxable_B2B!$D$11:$D$1011,Anex_GSTR_1!$B33)),"")</f>
        <v/>
      </c>
      <c r="E33" s="215">
        <f>SUMIFS(SALES_Taxable_B2B!G$11:G$1011,SALES_Taxable_B2B!$D$11:$D$1011,Anex_GSTR_1!$B33,SALES_Taxable_B2B!G$11:G$1011,"&gt;0",SALES_Taxable_B2B!$H$11:$H$1011,"&lt;&gt;0%")</f>
        <v>0</v>
      </c>
      <c r="F33" s="215">
        <f>SUMIFS(SALES_Taxable_B2B!I$11:I$1011,SALES_Taxable_B2B!$D$11:$D$1011,Anex_GSTR_1!$B33,SALES_Taxable_B2B!I$11:I$1011,"&gt;0")</f>
        <v>0</v>
      </c>
      <c r="G33" s="215">
        <f>SUMIFS(SALES_Taxable_B2B!J$11:J$1011,SALES_Taxable_B2B!$D$11:$D$1011,Anex_GSTR_1!$B33,SALES_Taxable_B2B!J$11:J$1011,"&gt;0")</f>
        <v>0</v>
      </c>
      <c r="H33" s="215">
        <f>SUMIFS(SALES_Taxable_B2B!K$11:K$1011,SALES_Taxable_B2B!$D$11:$D$1011,Anex_GSTR_1!$B33,SALES_Taxable_B2B!K$11:K$1011,"&gt;0")</f>
        <v>0</v>
      </c>
      <c r="I33" s="215">
        <f>SUMIFS(SALES_Taxable_B2B!L$11:L$1011,SALES_Taxable_B2B!$D$11:$D$1011,Anex_GSTR_1!$B33,SALES_Taxable_B2B!L$11:L$1011,"&gt;0")</f>
        <v>0</v>
      </c>
    </row>
    <row r="34" spans="1:9">
      <c r="A34" s="73" t="str">
        <f t="shared" si="0"/>
        <v/>
      </c>
      <c r="B34" s="73" t="str">
        <f>'UNIQUE GSTIN'!H22</f>
        <v/>
      </c>
      <c r="C34" s="73" t="str">
        <f>IFERROR(VLOOKUP($B34,SALES_Taxable_B2B!$D$11:$D$1011,3,FALSE),"")</f>
        <v/>
      </c>
      <c r="D34" s="73" t="str">
        <f>IF(B34&lt;&gt;"",(COUNTIF(SALES_Taxable_B2B!$D$11:$D$1011,Anex_GSTR_1!$B34)),"")</f>
        <v/>
      </c>
      <c r="E34" s="215">
        <f>SUMIFS(SALES_Taxable_B2B!G$11:G$1011,SALES_Taxable_B2B!$D$11:$D$1011,Anex_GSTR_1!$B34,SALES_Taxable_B2B!G$11:G$1011,"&gt;0",SALES_Taxable_B2B!$H$11:$H$1011,"&lt;&gt;0%")</f>
        <v>0</v>
      </c>
      <c r="F34" s="215">
        <f>SUMIFS(SALES_Taxable_B2B!I$11:I$1011,SALES_Taxable_B2B!$D$11:$D$1011,Anex_GSTR_1!$B34,SALES_Taxable_B2B!I$11:I$1011,"&gt;0")</f>
        <v>0</v>
      </c>
      <c r="G34" s="215">
        <f>SUMIFS(SALES_Taxable_B2B!J$11:J$1011,SALES_Taxable_B2B!$D$11:$D$1011,Anex_GSTR_1!$B34,SALES_Taxable_B2B!J$11:J$1011,"&gt;0")</f>
        <v>0</v>
      </c>
      <c r="H34" s="215">
        <f>SUMIFS(SALES_Taxable_B2B!K$11:K$1011,SALES_Taxable_B2B!$D$11:$D$1011,Anex_GSTR_1!$B34,SALES_Taxable_B2B!K$11:K$1011,"&gt;0")</f>
        <v>0</v>
      </c>
      <c r="I34" s="215">
        <f>SUMIFS(SALES_Taxable_B2B!L$11:L$1011,SALES_Taxable_B2B!$D$11:$D$1011,Anex_GSTR_1!$B34,SALES_Taxable_B2B!L$11:L$1011,"&gt;0")</f>
        <v>0</v>
      </c>
    </row>
    <row r="35" spans="1:9">
      <c r="A35" s="73" t="str">
        <f t="shared" si="0"/>
        <v/>
      </c>
      <c r="B35" s="73" t="str">
        <f>'UNIQUE GSTIN'!H23</f>
        <v/>
      </c>
      <c r="C35" s="73" t="str">
        <f>IFERROR(VLOOKUP($B35,SALES_Taxable_B2B!$D$11:$D$1011,3,FALSE),"")</f>
        <v/>
      </c>
      <c r="D35" s="73" t="str">
        <f>IF(B35&lt;&gt;"",(COUNTIF(SALES_Taxable_B2B!$D$11:$D$1011,Anex_GSTR_1!$B35)),"")</f>
        <v/>
      </c>
      <c r="E35" s="215">
        <f>SUMIFS(SALES_Taxable_B2B!G$11:G$1011,SALES_Taxable_B2B!$D$11:$D$1011,Anex_GSTR_1!$B35,SALES_Taxable_B2B!G$11:G$1011,"&gt;0",SALES_Taxable_B2B!$H$11:$H$1011,"&lt;&gt;0%")</f>
        <v>0</v>
      </c>
      <c r="F35" s="215">
        <f>SUMIFS(SALES_Taxable_B2B!I$11:I$1011,SALES_Taxable_B2B!$D$11:$D$1011,Anex_GSTR_1!$B35,SALES_Taxable_B2B!I$11:I$1011,"&gt;0")</f>
        <v>0</v>
      </c>
      <c r="G35" s="215">
        <f>SUMIFS(SALES_Taxable_B2B!J$11:J$1011,SALES_Taxable_B2B!$D$11:$D$1011,Anex_GSTR_1!$B35,SALES_Taxable_B2B!J$11:J$1011,"&gt;0")</f>
        <v>0</v>
      </c>
      <c r="H35" s="215">
        <f>SUMIFS(SALES_Taxable_B2B!K$11:K$1011,SALES_Taxable_B2B!$D$11:$D$1011,Anex_GSTR_1!$B35,SALES_Taxable_B2B!K$11:K$1011,"&gt;0")</f>
        <v>0</v>
      </c>
      <c r="I35" s="215">
        <f>SUMIFS(SALES_Taxable_B2B!L$11:L$1011,SALES_Taxable_B2B!$D$11:$D$1011,Anex_GSTR_1!$B35,SALES_Taxable_B2B!L$11:L$1011,"&gt;0")</f>
        <v>0</v>
      </c>
    </row>
    <row r="36" spans="1:9">
      <c r="A36" s="73"/>
      <c r="B36" s="73">
        <f>'UNIQUE GSTIN'!H24</f>
        <v>0</v>
      </c>
      <c r="C36" s="73" t="str">
        <f>IFERROR(VLOOKUP($B36,SALES_Taxable_B2B!$D$11:$D$1011,3,FALSE),"")</f>
        <v/>
      </c>
      <c r="D36" s="73">
        <f>IF(B36&lt;&gt;"",(COUNTIF(SALES_Taxable_B2B!$D$11:$D$1011,Anex_GSTR_1!$B36)),"")</f>
        <v>0</v>
      </c>
      <c r="E36" s="215">
        <f>SUMIFS(SALES_Taxable_B2B!G$11:G$1011,SALES_Taxable_B2B!$D$11:$D$1011,Anex_GSTR_1!$B36,SALES_Taxable_B2B!G$11:G$1011,"&gt;0",SALES_Taxable_B2B!$H$11:$H$1011,"&lt;&gt;0%")</f>
        <v>0</v>
      </c>
      <c r="F36" s="215">
        <f>SUMIFS(SALES_Taxable_B2B!I$11:I$1011,SALES_Taxable_B2B!$D$11:$D$1011,Anex_GSTR_1!$B36,SALES_Taxable_B2B!I$11:I$1011,"&gt;0")</f>
        <v>0</v>
      </c>
      <c r="G36" s="215">
        <f>SUMIFS(SALES_Taxable_B2B!J$11:J$1011,SALES_Taxable_B2B!$D$11:$D$1011,Anex_GSTR_1!$B36,SALES_Taxable_B2B!J$11:J$1011,"&gt;0")</f>
        <v>0</v>
      </c>
      <c r="H36" s="215">
        <f>SUMIFS(SALES_Taxable_B2B!K$11:K$1011,SALES_Taxable_B2B!$D$11:$D$1011,Anex_GSTR_1!$B36,SALES_Taxable_B2B!K$11:K$1011,"&gt;0")</f>
        <v>0</v>
      </c>
      <c r="I36" s="215">
        <f>SUMIFS(SALES_Taxable_B2B!L$11:L$1011,SALES_Taxable_B2B!$D$11:$D$1011,Anex_GSTR_1!$B36,SALES_Taxable_B2B!L$11:L$1011,"&gt;0")</f>
        <v>0</v>
      </c>
    </row>
    <row r="37" spans="1:9">
      <c r="A37" s="73"/>
      <c r="B37" s="73" t="str">
        <f>'UNIQUE GSTIN'!H25</f>
        <v/>
      </c>
      <c r="C37" s="73" t="str">
        <f>IFERROR(VLOOKUP($B37,SALES_Taxable_B2B!$D$11:$D$1011,3,FALSE),"")</f>
        <v/>
      </c>
      <c r="D37" s="73" t="str">
        <f>IF(B37&lt;&gt;"",(COUNTIF(SALES_Taxable_B2B!$D$11:$D$1011,Anex_GSTR_1!$B37)),"")</f>
        <v/>
      </c>
      <c r="E37" s="215">
        <f>SUMIFS(SALES_Taxable_B2B!G$11:G$1011,SALES_Taxable_B2B!$D$11:$D$1011,Anex_GSTR_1!$B37,SALES_Taxable_B2B!G$11:G$1011,"&gt;0",SALES_Taxable_B2B!$H$11:$H$1011,"&lt;&gt;0%")</f>
        <v>0</v>
      </c>
      <c r="F37" s="215">
        <f>SUMIFS(SALES_Taxable_B2B!I$11:I$1011,SALES_Taxable_B2B!$D$11:$D$1011,Anex_GSTR_1!$B37,SALES_Taxable_B2B!I$11:I$1011,"&gt;0")</f>
        <v>0</v>
      </c>
      <c r="G37" s="215">
        <f>SUMIFS(SALES_Taxable_B2B!J$11:J$1011,SALES_Taxable_B2B!$D$11:$D$1011,Anex_GSTR_1!$B37,SALES_Taxable_B2B!J$11:J$1011,"&gt;0")</f>
        <v>0</v>
      </c>
      <c r="H37" s="215">
        <f>SUMIFS(SALES_Taxable_B2B!K$11:K$1011,SALES_Taxable_B2B!$D$11:$D$1011,Anex_GSTR_1!$B37,SALES_Taxable_B2B!K$11:K$1011,"&gt;0")</f>
        <v>0</v>
      </c>
      <c r="I37" s="215">
        <f>SUMIFS(SALES_Taxable_B2B!L$11:L$1011,SALES_Taxable_B2B!$D$11:$D$1011,Anex_GSTR_1!$B37,SALES_Taxable_B2B!L$11:L$1011,"&gt;0")</f>
        <v>0</v>
      </c>
    </row>
    <row r="38" spans="1:9">
      <c r="A38" s="73"/>
      <c r="B38" s="73" t="str">
        <f>'UNIQUE GSTIN'!H26</f>
        <v/>
      </c>
      <c r="C38" s="73" t="str">
        <f>IFERROR(VLOOKUP($B38,SALES_Taxable_B2B!$D$11:$D$1011,3,FALSE),"")</f>
        <v/>
      </c>
      <c r="D38" s="73" t="str">
        <f>IF(B38&lt;&gt;"",(COUNTIF(SALES_Taxable_B2B!$D$11:$D$1011,Anex_GSTR_1!$B38)),"")</f>
        <v/>
      </c>
      <c r="E38" s="215">
        <f>SUMIFS(SALES_Taxable_B2B!G$11:G$1011,SALES_Taxable_B2B!$D$11:$D$1011,Anex_GSTR_1!$B38,SALES_Taxable_B2B!G$11:G$1011,"&gt;0",SALES_Taxable_B2B!$H$11:$H$1011,"&lt;&gt;0%")</f>
        <v>0</v>
      </c>
      <c r="F38" s="215">
        <f>SUMIFS(SALES_Taxable_B2B!I$11:I$1011,SALES_Taxable_B2B!$D$11:$D$1011,Anex_GSTR_1!$B38,SALES_Taxable_B2B!I$11:I$1011,"&gt;0")</f>
        <v>0</v>
      </c>
      <c r="G38" s="215">
        <f>SUMIFS(SALES_Taxable_B2B!J$11:J$1011,SALES_Taxable_B2B!$D$11:$D$1011,Anex_GSTR_1!$B38,SALES_Taxable_B2B!J$11:J$1011,"&gt;0")</f>
        <v>0</v>
      </c>
      <c r="H38" s="215">
        <f>SUMIFS(SALES_Taxable_B2B!K$11:K$1011,SALES_Taxable_B2B!$D$11:$D$1011,Anex_GSTR_1!$B38,SALES_Taxable_B2B!K$11:K$1011,"&gt;0")</f>
        <v>0</v>
      </c>
      <c r="I38" s="215">
        <f>SUMIFS(SALES_Taxable_B2B!L$11:L$1011,SALES_Taxable_B2B!$D$11:$D$1011,Anex_GSTR_1!$B38,SALES_Taxable_B2B!L$11:L$1011,"&gt;0")</f>
        <v>0</v>
      </c>
    </row>
    <row r="39" spans="1:9">
      <c r="A39" s="73"/>
      <c r="B39" s="73" t="str">
        <f>'UNIQUE GSTIN'!H27</f>
        <v/>
      </c>
      <c r="C39" s="73" t="str">
        <f>IFERROR(VLOOKUP($B39,SALES_Taxable_B2B!$D$11:$D$1011,3,FALSE),"")</f>
        <v/>
      </c>
      <c r="D39" s="73" t="str">
        <f>IF(B39&lt;&gt;"",(COUNTIF(SALES_Taxable_B2B!$D$11:$D$1011,Anex_GSTR_1!$B39)),"")</f>
        <v/>
      </c>
      <c r="E39" s="215">
        <f>SUMIFS(SALES_Taxable_B2B!G$11:G$1011,SALES_Taxable_B2B!$D$11:$D$1011,Anex_GSTR_1!$B39,SALES_Taxable_B2B!G$11:G$1011,"&gt;0",SALES_Taxable_B2B!$H$11:$H$1011,"&lt;&gt;0%")</f>
        <v>0</v>
      </c>
      <c r="F39" s="215">
        <f>SUMIFS(SALES_Taxable_B2B!I$11:I$1011,SALES_Taxable_B2B!$D$11:$D$1011,Anex_GSTR_1!$B39,SALES_Taxable_B2B!I$11:I$1011,"&gt;0")</f>
        <v>0</v>
      </c>
      <c r="G39" s="215">
        <f>SUMIFS(SALES_Taxable_B2B!J$11:J$1011,SALES_Taxable_B2B!$D$11:$D$1011,Anex_GSTR_1!$B39,SALES_Taxable_B2B!J$11:J$1011,"&gt;0")</f>
        <v>0</v>
      </c>
      <c r="H39" s="215">
        <f>SUMIFS(SALES_Taxable_B2B!K$11:K$1011,SALES_Taxable_B2B!$D$11:$D$1011,Anex_GSTR_1!$B39,SALES_Taxable_B2B!K$11:K$1011,"&gt;0")</f>
        <v>0</v>
      </c>
      <c r="I39" s="215">
        <f>SUMIFS(SALES_Taxable_B2B!L$11:L$1011,SALES_Taxable_B2B!$D$11:$D$1011,Anex_GSTR_1!$B39,SALES_Taxable_B2B!L$11:L$1011,"&gt;0")</f>
        <v>0</v>
      </c>
    </row>
    <row r="40" spans="1:9">
      <c r="A40" s="73"/>
      <c r="B40" s="73" t="str">
        <f>'UNIQUE GSTIN'!H28</f>
        <v/>
      </c>
      <c r="C40" s="73" t="str">
        <f>IFERROR(VLOOKUP($B40,SALES_Taxable_B2B!$D$11:$D$1011,3,FALSE),"")</f>
        <v/>
      </c>
      <c r="D40" s="73" t="str">
        <f>IF(B40&lt;&gt;"",(COUNTIF(SALES_Taxable_B2B!$D$11:$D$1011,Anex_GSTR_1!$B40)),"")</f>
        <v/>
      </c>
      <c r="E40" s="215">
        <f>SUMIFS(SALES_Taxable_B2B!G$11:G$1011,SALES_Taxable_B2B!$D$11:$D$1011,Anex_GSTR_1!$B40,SALES_Taxable_B2B!G$11:G$1011,"&gt;0",SALES_Taxable_B2B!$H$11:$H$1011,"&lt;&gt;0%")</f>
        <v>0</v>
      </c>
      <c r="F40" s="215">
        <f>SUMIFS(SALES_Taxable_B2B!I$11:I$1011,SALES_Taxable_B2B!$D$11:$D$1011,Anex_GSTR_1!$B40,SALES_Taxable_B2B!I$11:I$1011,"&gt;0")</f>
        <v>0</v>
      </c>
      <c r="G40" s="215">
        <f>SUMIFS(SALES_Taxable_B2B!J$11:J$1011,SALES_Taxable_B2B!$D$11:$D$1011,Anex_GSTR_1!$B40,SALES_Taxable_B2B!J$11:J$1011,"&gt;0")</f>
        <v>0</v>
      </c>
      <c r="H40" s="215">
        <f>SUMIFS(SALES_Taxable_B2B!K$11:K$1011,SALES_Taxable_B2B!$D$11:$D$1011,Anex_GSTR_1!$B40,SALES_Taxable_B2B!K$11:K$1011,"&gt;0")</f>
        <v>0</v>
      </c>
      <c r="I40" s="215">
        <f>SUMIFS(SALES_Taxable_B2B!L$11:L$1011,SALES_Taxable_B2B!$D$11:$D$1011,Anex_GSTR_1!$B40,SALES_Taxable_B2B!L$11:L$1011,"&gt;0")</f>
        <v>0</v>
      </c>
    </row>
    <row r="41" spans="1:9">
      <c r="A41" s="73"/>
      <c r="B41" s="73" t="str">
        <f>'UNIQUE GSTIN'!H29</f>
        <v/>
      </c>
      <c r="C41" s="73" t="str">
        <f>IFERROR(VLOOKUP($B41,SALES_Taxable_B2B!$D$11:$D$1011,3,FALSE),"")</f>
        <v/>
      </c>
      <c r="D41" s="73" t="str">
        <f>IF(B41&lt;&gt;"",(COUNTIF(SALES_Taxable_B2B!$D$11:$D$1011,Anex_GSTR_1!$B41)),"")</f>
        <v/>
      </c>
      <c r="E41" s="215">
        <f>SUMIFS(SALES_Taxable_B2B!G$11:G$1011,SALES_Taxable_B2B!$D$11:$D$1011,Anex_GSTR_1!$B41,SALES_Taxable_B2B!G$11:G$1011,"&gt;0",SALES_Taxable_B2B!$H$11:$H$1011,"&lt;&gt;0%")</f>
        <v>0</v>
      </c>
      <c r="F41" s="215">
        <f>SUMIFS(SALES_Taxable_B2B!I$11:I$1011,SALES_Taxable_B2B!$D$11:$D$1011,Anex_GSTR_1!$B41,SALES_Taxable_B2B!I$11:I$1011,"&gt;0")</f>
        <v>0</v>
      </c>
      <c r="G41" s="215">
        <f>SUMIFS(SALES_Taxable_B2B!J$11:J$1011,SALES_Taxable_B2B!$D$11:$D$1011,Anex_GSTR_1!$B41,SALES_Taxable_B2B!J$11:J$1011,"&gt;0")</f>
        <v>0</v>
      </c>
      <c r="H41" s="215">
        <f>SUMIFS(SALES_Taxable_B2B!K$11:K$1011,SALES_Taxable_B2B!$D$11:$D$1011,Anex_GSTR_1!$B41,SALES_Taxable_B2B!K$11:K$1011,"&gt;0")</f>
        <v>0</v>
      </c>
      <c r="I41" s="215">
        <f>SUMIFS(SALES_Taxable_B2B!L$11:L$1011,SALES_Taxable_B2B!$D$11:$D$1011,Anex_GSTR_1!$B41,SALES_Taxable_B2B!L$11:L$1011,"&gt;0")</f>
        <v>0</v>
      </c>
    </row>
    <row r="42" spans="1:9">
      <c r="A42" s="73"/>
      <c r="B42" s="73" t="str">
        <f>'UNIQUE GSTIN'!H30</f>
        <v/>
      </c>
      <c r="C42" s="73" t="str">
        <f>IFERROR(VLOOKUP($B42,SALES_Taxable_B2B!$D$11:$D$1011,3,FALSE),"")</f>
        <v/>
      </c>
      <c r="D42" s="73" t="str">
        <f>IF(B42&lt;&gt;"",(COUNTIF(SALES_Taxable_B2B!$D$11:$D$1011,Anex_GSTR_1!$B42)),"")</f>
        <v/>
      </c>
      <c r="E42" s="215">
        <f>SUMIFS(SALES_Taxable_B2B!G$11:G$1011,SALES_Taxable_B2B!$D$11:$D$1011,Anex_GSTR_1!$B42,SALES_Taxable_B2B!G$11:G$1011,"&gt;0",SALES_Taxable_B2B!$H$11:$H$1011,"&lt;&gt;0%")</f>
        <v>0</v>
      </c>
      <c r="F42" s="215">
        <f>SUMIFS(SALES_Taxable_B2B!I$11:I$1011,SALES_Taxable_B2B!$D$11:$D$1011,Anex_GSTR_1!$B42,SALES_Taxable_B2B!I$11:I$1011,"&gt;0")</f>
        <v>0</v>
      </c>
      <c r="G42" s="215">
        <f>SUMIFS(SALES_Taxable_B2B!J$11:J$1011,SALES_Taxable_B2B!$D$11:$D$1011,Anex_GSTR_1!$B42,SALES_Taxable_B2B!J$11:J$1011,"&gt;0")</f>
        <v>0</v>
      </c>
      <c r="H42" s="215">
        <f>SUMIFS(SALES_Taxable_B2B!K$11:K$1011,SALES_Taxable_B2B!$D$11:$D$1011,Anex_GSTR_1!$B42,SALES_Taxable_B2B!K$11:K$1011,"&gt;0")</f>
        <v>0</v>
      </c>
      <c r="I42" s="215">
        <f>SUMIFS(SALES_Taxable_B2B!L$11:L$1011,SALES_Taxable_B2B!$D$11:$D$1011,Anex_GSTR_1!$B42,SALES_Taxable_B2B!L$11:L$1011,"&gt;0")</f>
        <v>0</v>
      </c>
    </row>
    <row r="43" spans="1:9">
      <c r="A43" s="73"/>
      <c r="B43" s="73" t="str">
        <f>'UNIQUE GSTIN'!H31</f>
        <v/>
      </c>
      <c r="C43" s="73" t="str">
        <f>IFERROR(VLOOKUP($B43,SALES_Taxable_B2B!$D$11:$D$1011,3,FALSE),"")</f>
        <v/>
      </c>
      <c r="D43" s="73" t="str">
        <f>IF(B43&lt;&gt;"",(COUNTIF(SALES_Taxable_B2B!$D$11:$D$1011,Anex_GSTR_1!$B43)),"")</f>
        <v/>
      </c>
      <c r="E43" s="215">
        <f>SUMIFS(SALES_Taxable_B2B!G$11:G$1011,SALES_Taxable_B2B!$D$11:$D$1011,Anex_GSTR_1!$B43,SALES_Taxable_B2B!G$11:G$1011,"&gt;0",SALES_Taxable_B2B!$H$11:$H$1011,"&lt;&gt;0%")</f>
        <v>0</v>
      </c>
      <c r="F43" s="215">
        <f>SUMIFS(SALES_Taxable_B2B!I$11:I$1011,SALES_Taxable_B2B!$D$11:$D$1011,Anex_GSTR_1!$B43,SALES_Taxable_B2B!I$11:I$1011,"&gt;0")</f>
        <v>0</v>
      </c>
      <c r="G43" s="215">
        <f>SUMIFS(SALES_Taxable_B2B!J$11:J$1011,SALES_Taxable_B2B!$D$11:$D$1011,Anex_GSTR_1!$B43,SALES_Taxable_B2B!J$11:J$1011,"&gt;0")</f>
        <v>0</v>
      </c>
      <c r="H43" s="215">
        <f>SUMIFS(SALES_Taxable_B2B!K$11:K$1011,SALES_Taxable_B2B!$D$11:$D$1011,Anex_GSTR_1!$B43,SALES_Taxable_B2B!K$11:K$1011,"&gt;0")</f>
        <v>0</v>
      </c>
      <c r="I43" s="215">
        <f>SUMIFS(SALES_Taxable_B2B!L$11:L$1011,SALES_Taxable_B2B!$D$11:$D$1011,Anex_GSTR_1!$B43,SALES_Taxable_B2B!L$11:L$1011,"&gt;0")</f>
        <v>0</v>
      </c>
    </row>
    <row r="44" spans="1:9">
      <c r="A44" s="73"/>
      <c r="B44" s="73" t="str">
        <f>'UNIQUE GSTIN'!H32</f>
        <v/>
      </c>
      <c r="D44" s="73"/>
      <c r="E44" s="73"/>
      <c r="F44" s="73"/>
      <c r="G44" s="73"/>
      <c r="H44" s="73"/>
      <c r="I44" s="73"/>
    </row>
    <row r="45" spans="1:9">
      <c r="A45" s="73"/>
      <c r="B45" s="73"/>
      <c r="D45" s="216">
        <f t="shared" ref="D45:I45" si="1">SUM(D14:D44)</f>
        <v>0</v>
      </c>
      <c r="E45" s="217">
        <f t="shared" si="1"/>
        <v>0</v>
      </c>
      <c r="F45" s="217">
        <f t="shared" si="1"/>
        <v>0</v>
      </c>
      <c r="G45" s="217">
        <f t="shared" si="1"/>
        <v>0</v>
      </c>
      <c r="H45" s="217">
        <f t="shared" si="1"/>
        <v>0</v>
      </c>
      <c r="I45" s="217">
        <f t="shared" si="1"/>
        <v>0</v>
      </c>
    </row>
    <row r="46" spans="1:9" ht="29.25" customHeight="1">
      <c r="B46" s="289" t="s">
        <v>424</v>
      </c>
      <c r="C46" s="289"/>
      <c r="D46" s="289"/>
      <c r="E46" s="289"/>
      <c r="F46" s="289"/>
      <c r="G46" s="289"/>
      <c r="H46" s="289"/>
      <c r="I46" s="289"/>
    </row>
    <row r="48" spans="1:9">
      <c r="C48" s="191">
        <f>+C49-'Taxable Supplies B2C'!G5</f>
        <v>0</v>
      </c>
      <c r="D48" s="192"/>
      <c r="E48" s="192"/>
      <c r="F48" s="191">
        <f>+F49-'Taxable Supplies B2C'!H5</f>
        <v>0</v>
      </c>
      <c r="G48" s="191">
        <f>+G49-'Taxable Supplies B2C'!I5</f>
        <v>0</v>
      </c>
      <c r="H48" s="191">
        <f>+H49-'Taxable Supplies B2C'!J5</f>
        <v>0</v>
      </c>
      <c r="I48" s="191">
        <f>+I49-'Taxable Supplies B2C'!K5</f>
        <v>0</v>
      </c>
    </row>
    <row r="49" spans="1:112">
      <c r="C49" s="193">
        <f>SUM(C$51:C$127)</f>
        <v>0</v>
      </c>
      <c r="D49" s="194"/>
      <c r="E49" s="194"/>
      <c r="F49" s="193">
        <f>SUM(F$51:F$127)</f>
        <v>0</v>
      </c>
      <c r="G49" s="193">
        <f>SUM(G$51:G$127)</f>
        <v>0</v>
      </c>
      <c r="H49" s="193">
        <f>SUM(H$51:H$127)</f>
        <v>0</v>
      </c>
      <c r="I49" s="193">
        <f>SUM(I$51:I$127)</f>
        <v>0</v>
      </c>
    </row>
    <row r="50" spans="1:112" ht="15" customHeight="1">
      <c r="B50" s="48" t="s">
        <v>122</v>
      </c>
      <c r="C50" s="48" t="s">
        <v>48</v>
      </c>
      <c r="D50" s="48" t="s">
        <v>49</v>
      </c>
      <c r="E50" s="48" t="s">
        <v>425</v>
      </c>
      <c r="F50" s="48" t="s">
        <v>2</v>
      </c>
      <c r="G50" s="48" t="s">
        <v>3</v>
      </c>
      <c r="H50" s="48" t="s">
        <v>4</v>
      </c>
      <c r="I50" s="48" t="s">
        <v>264</v>
      </c>
    </row>
    <row r="51" spans="1:112" ht="15" customHeight="1">
      <c r="A51" s="287" t="s">
        <v>265</v>
      </c>
      <c r="B51" s="287"/>
      <c r="C51" s="74">
        <f>SUMIFS('Taxable Supplies B2C'!$G$8:'Taxable Supplies B2C'!G$1010,'Taxable Supplies B2C'!D$8:D$1010,Anex_GSTR_1!A51,'Taxable Supplies B2C'!$F$8:$F$1010,Anex_GSTR_1!D51)</f>
        <v>0</v>
      </c>
      <c r="D51" s="161">
        <v>0.05</v>
      </c>
      <c r="E51" s="71" t="str">
        <f>IF(A51&gt;0,IF((LEFT(A51,2)=LEFT(Data!$C$4,2)),"Intra","Inter"),"")</f>
        <v>Intra</v>
      </c>
      <c r="F51" s="74">
        <f t="shared" ref="F51:F82" si="2">IF(E51="Inter",(C51*D51),(0))</f>
        <v>0</v>
      </c>
      <c r="G51" s="74">
        <f t="shared" ref="G51:G82" si="3">IF(E51="intra",(C51*(D51/2)),(0))</f>
        <v>0</v>
      </c>
      <c r="H51" s="74">
        <f t="shared" ref="H51:H82" si="4">IF(E51="intra",(C51*(D51/2)),(0))</f>
        <v>0</v>
      </c>
      <c r="I51" s="73"/>
      <c r="DE51" s="49" t="s">
        <v>132</v>
      </c>
      <c r="DF51" s="23" t="s">
        <v>417</v>
      </c>
      <c r="DG51" t="s">
        <v>127</v>
      </c>
      <c r="DH51" t="s">
        <v>440</v>
      </c>
    </row>
    <row r="52" spans="1:112" ht="15" customHeight="1">
      <c r="A52" s="287" t="s">
        <v>265</v>
      </c>
      <c r="B52" s="287"/>
      <c r="C52" s="74">
        <f>SUMIFS('Taxable Supplies B2C'!$G$8:'Taxable Supplies B2C'!G$1010,'Taxable Supplies B2C'!D$8:D$1010,Anex_GSTR_1!A52,'Taxable Supplies B2C'!$F$8:$F$1010,Anex_GSTR_1!D52)</f>
        <v>0</v>
      </c>
      <c r="D52" s="161">
        <v>0.12</v>
      </c>
      <c r="E52" s="71" t="str">
        <f>IF(A52&gt;0,IF((LEFT(A52,2)=LEFT(Data!$C$4,2)),"Intra","Inter"),"")</f>
        <v>Intra</v>
      </c>
      <c r="F52" s="74">
        <f t="shared" si="2"/>
        <v>0</v>
      </c>
      <c r="G52" s="74">
        <f t="shared" si="3"/>
        <v>0</v>
      </c>
      <c r="H52" s="74">
        <f t="shared" si="4"/>
        <v>0</v>
      </c>
      <c r="I52" s="73"/>
      <c r="DE52" s="49" t="s">
        <v>142</v>
      </c>
      <c r="DF52" s="52">
        <v>0</v>
      </c>
      <c r="DG52" t="s">
        <v>137</v>
      </c>
      <c r="DH52" t="s">
        <v>441</v>
      </c>
    </row>
    <row r="53" spans="1:112" ht="15" customHeight="1">
      <c r="A53" s="287" t="s">
        <v>265</v>
      </c>
      <c r="B53" s="287"/>
      <c r="C53" s="74">
        <f>SUMIFS('Taxable Supplies B2C'!$G$8:'Taxable Supplies B2C'!G$1010,'Taxable Supplies B2C'!D$8:D$1010,Anex_GSTR_1!A53,'Taxable Supplies B2C'!$F$8:$F$1010,Anex_GSTR_1!D53)</f>
        <v>0</v>
      </c>
      <c r="D53" s="161">
        <v>0.18</v>
      </c>
      <c r="E53" s="71" t="str">
        <f>IF(A53&gt;0,IF((LEFT(A53,2)=LEFT(Data!$C$4,2)),"Intra","Inter"),"")</f>
        <v>Intra</v>
      </c>
      <c r="F53" s="74">
        <f t="shared" si="2"/>
        <v>0</v>
      </c>
      <c r="G53" s="74">
        <f t="shared" si="3"/>
        <v>0</v>
      </c>
      <c r="H53" s="74">
        <f t="shared" si="4"/>
        <v>0</v>
      </c>
      <c r="I53" s="73"/>
      <c r="DE53" s="49" t="s">
        <v>149</v>
      </c>
      <c r="DF53" s="53">
        <v>1E-3</v>
      </c>
      <c r="DG53" t="s">
        <v>147</v>
      </c>
      <c r="DH53" t="s">
        <v>152</v>
      </c>
    </row>
    <row r="54" spans="1:112" ht="15" customHeight="1">
      <c r="A54" s="287" t="s">
        <v>265</v>
      </c>
      <c r="B54" s="287"/>
      <c r="C54" s="74">
        <f>SUMIFS('Taxable Supplies B2C'!$G$8:'Taxable Supplies B2C'!G$1010,'Taxable Supplies B2C'!D$8:D$1010,Anex_GSTR_1!A54,'Taxable Supplies B2C'!$F$8:$F$1010,Anex_GSTR_1!D54)</f>
        <v>0</v>
      </c>
      <c r="D54" s="161">
        <v>0.28000000000000003</v>
      </c>
      <c r="E54" s="71" t="str">
        <f>IF(A54&gt;0,IF((LEFT(A54,2)=LEFT(Data!$C$4,2)),"Intra","Inter"),"")</f>
        <v>Intra</v>
      </c>
      <c r="F54" s="74">
        <f t="shared" si="2"/>
        <v>0</v>
      </c>
      <c r="G54" s="74">
        <f t="shared" si="3"/>
        <v>0</v>
      </c>
      <c r="H54" s="74">
        <f t="shared" si="4"/>
        <v>0</v>
      </c>
      <c r="I54" s="73"/>
      <c r="DE54" s="49" t="s">
        <v>154</v>
      </c>
      <c r="DF54" s="54">
        <v>2.5000000000000001E-3</v>
      </c>
      <c r="DG54" t="s">
        <v>153</v>
      </c>
      <c r="DH54" t="s">
        <v>157</v>
      </c>
    </row>
    <row r="55" spans="1:112" ht="15" customHeight="1">
      <c r="A55" s="287"/>
      <c r="B55" s="287"/>
      <c r="C55" s="74">
        <f>SUMIFS('Taxable Supplies B2C'!$G$8:'Taxable Supplies B2C'!G$1010,'Taxable Supplies B2C'!D$8:D$1010,Anex_GSTR_1!A55,'Taxable Supplies B2C'!$F$8:$F$1010,Anex_GSTR_1!D55)</f>
        <v>0</v>
      </c>
      <c r="D55" s="161"/>
      <c r="E55" s="71" t="str">
        <f>IF(A55&gt;0,IF((LEFT(A55,2)=LEFT(Data!$C$4,2)),"Intra","Inter"),"")</f>
        <v/>
      </c>
      <c r="F55" s="74">
        <f t="shared" si="2"/>
        <v>0</v>
      </c>
      <c r="G55" s="74">
        <f t="shared" si="3"/>
        <v>0</v>
      </c>
      <c r="H55" s="74">
        <f t="shared" si="4"/>
        <v>0</v>
      </c>
      <c r="I55" s="73"/>
      <c r="DE55" s="49" t="s">
        <v>159</v>
      </c>
      <c r="DF55" s="52">
        <v>0.03</v>
      </c>
      <c r="DG55" t="s">
        <v>158</v>
      </c>
      <c r="DH55" t="s">
        <v>161</v>
      </c>
    </row>
    <row r="56" spans="1:112" ht="15" customHeight="1">
      <c r="A56" s="287"/>
      <c r="B56" s="287"/>
      <c r="C56" s="74">
        <f>SUMIFS('Taxable Supplies B2C'!$G$8:'Taxable Supplies B2C'!G$1010,'Taxable Supplies B2C'!D$8:D$1010,Anex_GSTR_1!A56,'Taxable Supplies B2C'!$F$8:$F$1010,Anex_GSTR_1!D56)</f>
        <v>0</v>
      </c>
      <c r="D56" s="161"/>
      <c r="E56" s="71" t="str">
        <f>IF(A56&gt;0,IF((LEFT(A56,2)=LEFT(Data!$C$4,2)),"Intra","Inter"),"")</f>
        <v/>
      </c>
      <c r="F56" s="74">
        <f t="shared" si="2"/>
        <v>0</v>
      </c>
      <c r="G56" s="74">
        <f t="shared" si="3"/>
        <v>0</v>
      </c>
      <c r="H56" s="74">
        <f t="shared" si="4"/>
        <v>0</v>
      </c>
      <c r="I56" s="73"/>
      <c r="DE56" s="49" t="s">
        <v>163</v>
      </c>
      <c r="DF56" s="52">
        <v>0.05</v>
      </c>
      <c r="DG56" t="s">
        <v>162</v>
      </c>
      <c r="DH56" t="s">
        <v>442</v>
      </c>
    </row>
    <row r="57" spans="1:112" ht="15" customHeight="1">
      <c r="A57" s="287"/>
      <c r="B57" s="287"/>
      <c r="C57" s="74">
        <f>SUMIFS('Taxable Supplies B2C'!$G$8:'Taxable Supplies B2C'!G$1010,'Taxable Supplies B2C'!D$8:D$1010,Anex_GSTR_1!A57,'Taxable Supplies B2C'!$F$8:$F$1010,Anex_GSTR_1!D57)</f>
        <v>0</v>
      </c>
      <c r="D57" s="161"/>
      <c r="E57" s="71" t="str">
        <f>IF(A57&gt;0,IF((LEFT(A57,2)=LEFT(Data!$C$4,2)),"Intra","Inter"),"")</f>
        <v/>
      </c>
      <c r="F57" s="74">
        <f t="shared" si="2"/>
        <v>0</v>
      </c>
      <c r="G57" s="74">
        <f t="shared" si="3"/>
        <v>0</v>
      </c>
      <c r="H57" s="74">
        <f t="shared" si="4"/>
        <v>0</v>
      </c>
      <c r="I57" s="73"/>
      <c r="DE57" s="49" t="s">
        <v>167</v>
      </c>
      <c r="DF57" s="52">
        <v>0.12</v>
      </c>
      <c r="DG57" t="s">
        <v>166</v>
      </c>
      <c r="DH57" t="s">
        <v>169</v>
      </c>
    </row>
    <row r="58" spans="1:112" ht="15" customHeight="1">
      <c r="A58" s="287"/>
      <c r="B58" s="287"/>
      <c r="C58" s="74">
        <f>SUMIFS('Taxable Supplies B2C'!$G$8:'Taxable Supplies B2C'!G$1010,'Taxable Supplies B2C'!D$8:D$1010,Anex_GSTR_1!A58,'Taxable Supplies B2C'!$F$8:$F$1010,Anex_GSTR_1!D58)</f>
        <v>0</v>
      </c>
      <c r="D58" s="161"/>
      <c r="E58" s="71" t="str">
        <f>IF(A58&gt;0,IF((LEFT(A58,2)=LEFT(Data!$C$4,2)),"Intra","Inter"),"")</f>
        <v/>
      </c>
      <c r="F58" s="74">
        <f t="shared" si="2"/>
        <v>0</v>
      </c>
      <c r="G58" s="74">
        <f t="shared" si="3"/>
        <v>0</v>
      </c>
      <c r="H58" s="74">
        <f t="shared" si="4"/>
        <v>0</v>
      </c>
      <c r="I58" s="73"/>
      <c r="DE58" s="49" t="s">
        <v>171</v>
      </c>
      <c r="DF58" s="52">
        <v>0.18</v>
      </c>
      <c r="DG58" t="s">
        <v>170</v>
      </c>
      <c r="DH58" t="s">
        <v>443</v>
      </c>
    </row>
    <row r="59" spans="1:112" ht="15" customHeight="1">
      <c r="A59" s="287"/>
      <c r="B59" s="287"/>
      <c r="C59" s="74">
        <f>SUMIFS('Taxable Supplies B2C'!$G$8:'Taxable Supplies B2C'!G$1010,'Taxable Supplies B2C'!D$8:D$1010,Anex_GSTR_1!A59,'Taxable Supplies B2C'!$F$8:$F$1010,Anex_GSTR_1!D59)</f>
        <v>0</v>
      </c>
      <c r="D59" s="161"/>
      <c r="E59" s="71" t="str">
        <f>IF(A59&gt;0,IF((LEFT(A59,2)=LEFT(Data!$C$4,2)),"Intra","Inter"),"")</f>
        <v/>
      </c>
      <c r="F59" s="74">
        <f t="shared" si="2"/>
        <v>0</v>
      </c>
      <c r="G59" s="74">
        <f t="shared" si="3"/>
        <v>0</v>
      </c>
      <c r="H59" s="74">
        <f t="shared" si="4"/>
        <v>0</v>
      </c>
      <c r="I59" s="73"/>
      <c r="DE59" s="49" t="s">
        <v>174</v>
      </c>
      <c r="DF59" s="52">
        <v>0.28000000000000003</v>
      </c>
      <c r="DG59" t="s">
        <v>173</v>
      </c>
      <c r="DH59" t="s">
        <v>175</v>
      </c>
    </row>
    <row r="60" spans="1:112" ht="15" customHeight="1">
      <c r="A60" s="287"/>
      <c r="B60" s="287"/>
      <c r="C60" s="74">
        <f>SUMIFS('Taxable Supplies B2C'!$G$8:'Taxable Supplies B2C'!G$1010,'Taxable Supplies B2C'!D$8:D$1010,Anex_GSTR_1!A60,'Taxable Supplies B2C'!$F$8:$F$1010,Anex_GSTR_1!D60)</f>
        <v>0</v>
      </c>
      <c r="D60" s="161"/>
      <c r="E60" s="71" t="str">
        <f>IF(A60&gt;0,IF((LEFT(A60,2)=LEFT(Data!$C$4,2)),"Intra","Inter"),"")</f>
        <v/>
      </c>
      <c r="F60" s="74">
        <f t="shared" si="2"/>
        <v>0</v>
      </c>
      <c r="G60" s="74">
        <f t="shared" si="3"/>
        <v>0</v>
      </c>
      <c r="H60" s="74">
        <f t="shared" si="4"/>
        <v>0</v>
      </c>
      <c r="I60" s="73"/>
      <c r="DE60" s="49" t="s">
        <v>177</v>
      </c>
      <c r="DF60" s="52">
        <v>0.65</v>
      </c>
      <c r="DG60" t="s">
        <v>176</v>
      </c>
      <c r="DH60" t="s">
        <v>178</v>
      </c>
    </row>
    <row r="61" spans="1:112" ht="15" customHeight="1">
      <c r="A61" s="287"/>
      <c r="B61" s="287"/>
      <c r="C61" s="74">
        <f>SUMIFS('Taxable Supplies B2C'!$G$8:'Taxable Supplies B2C'!G$1010,'Taxable Supplies B2C'!D$8:D$1010,Anex_GSTR_1!A61,'Taxable Supplies B2C'!$F$8:$F$1010,Anex_GSTR_1!D61)</f>
        <v>0</v>
      </c>
      <c r="D61" s="161"/>
      <c r="E61" s="71" t="str">
        <f>IF(A61&gt;0,IF((LEFT(A61,2)=LEFT(Data!$C$4,2)),"Intra","Inter"),"")</f>
        <v/>
      </c>
      <c r="F61" s="74">
        <f t="shared" si="2"/>
        <v>0</v>
      </c>
      <c r="G61" s="74">
        <f t="shared" si="3"/>
        <v>0</v>
      </c>
      <c r="H61" s="74">
        <f t="shared" si="4"/>
        <v>0</v>
      </c>
      <c r="I61" s="73"/>
      <c r="DE61" s="49" t="s">
        <v>180</v>
      </c>
      <c r="DG61" t="s">
        <v>179</v>
      </c>
    </row>
    <row r="62" spans="1:112" ht="15" customHeight="1">
      <c r="A62" s="287"/>
      <c r="B62" s="287"/>
      <c r="C62" s="74">
        <f>SUMIFS('Taxable Supplies B2C'!$G$8:'Taxable Supplies B2C'!G$1010,'Taxable Supplies B2C'!D$8:D$1010,Anex_GSTR_1!A62,'Taxable Supplies B2C'!$F$8:$F$1010,Anex_GSTR_1!D62)</f>
        <v>0</v>
      </c>
      <c r="D62" s="161"/>
      <c r="E62" s="71" t="str">
        <f>IF(A62&gt;0,IF((LEFT(A62,2)=LEFT(Data!$C$4,2)),"Intra","Inter"),"")</f>
        <v/>
      </c>
      <c r="F62" s="74">
        <f t="shared" si="2"/>
        <v>0</v>
      </c>
      <c r="G62" s="74">
        <f t="shared" si="3"/>
        <v>0</v>
      </c>
      <c r="H62" s="74">
        <f t="shared" si="4"/>
        <v>0</v>
      </c>
      <c r="I62" s="73"/>
      <c r="DE62" s="49" t="s">
        <v>183</v>
      </c>
      <c r="DG62" t="s">
        <v>182</v>
      </c>
    </row>
    <row r="63" spans="1:112" ht="15" customHeight="1">
      <c r="A63" s="287"/>
      <c r="B63" s="287"/>
      <c r="C63" s="74">
        <f>SUMIFS('Taxable Supplies B2C'!$G$8:'Taxable Supplies B2C'!G$1010,'Taxable Supplies B2C'!D$8:D$1010,Anex_GSTR_1!A63,'Taxable Supplies B2C'!$F$8:$F$1010,Anex_GSTR_1!D63)</f>
        <v>0</v>
      </c>
      <c r="D63" s="161"/>
      <c r="E63" s="71" t="str">
        <f>IF(A63&gt;0,IF((LEFT(A63,2)=LEFT(Data!$C$4,2)),"Intra","Inter"),"")</f>
        <v/>
      </c>
      <c r="F63" s="74">
        <f t="shared" si="2"/>
        <v>0</v>
      </c>
      <c r="G63" s="74">
        <f t="shared" si="3"/>
        <v>0</v>
      </c>
      <c r="H63" s="74">
        <f t="shared" si="4"/>
        <v>0</v>
      </c>
      <c r="I63" s="73"/>
      <c r="DE63" s="49" t="s">
        <v>186</v>
      </c>
      <c r="DG63" t="s">
        <v>185</v>
      </c>
    </row>
    <row r="64" spans="1:112" ht="15" customHeight="1">
      <c r="A64" s="287"/>
      <c r="B64" s="287"/>
      <c r="C64" s="74">
        <f>SUMIFS('Taxable Supplies B2C'!$G$8:'Taxable Supplies B2C'!G$1010,'Taxable Supplies B2C'!D$8:D$1010,Anex_GSTR_1!A64,'Taxable Supplies B2C'!$F$8:$F$1010,Anex_GSTR_1!D64)</f>
        <v>0</v>
      </c>
      <c r="D64" s="161"/>
      <c r="E64" s="71" t="str">
        <f>IF(A64&gt;0,IF((LEFT(A64,2)=LEFT(Data!$C$4,2)),"Intra","Inter"),"")</f>
        <v/>
      </c>
      <c r="F64" s="74">
        <f t="shared" si="2"/>
        <v>0</v>
      </c>
      <c r="G64" s="74">
        <f t="shared" si="3"/>
        <v>0</v>
      </c>
      <c r="H64" s="74">
        <f t="shared" si="4"/>
        <v>0</v>
      </c>
      <c r="I64" s="73"/>
      <c r="DE64" s="49" t="s">
        <v>188</v>
      </c>
      <c r="DG64" t="s">
        <v>187</v>
      </c>
    </row>
    <row r="65" spans="1:111" ht="15" customHeight="1">
      <c r="A65" s="287"/>
      <c r="B65" s="287"/>
      <c r="C65" s="74">
        <f>SUMIFS('Taxable Supplies B2C'!$G$8:'Taxable Supplies B2C'!G$1010,'Taxable Supplies B2C'!D$8:D$1010,Anex_GSTR_1!A65,'Taxable Supplies B2C'!$F$8:$F$1010,Anex_GSTR_1!D65)</f>
        <v>0</v>
      </c>
      <c r="D65" s="161"/>
      <c r="E65" s="71" t="str">
        <f>IF(A65&gt;0,IF((LEFT(A65,2)=LEFT(Data!$C$4,2)),"Intra","Inter"),"")</f>
        <v/>
      </c>
      <c r="F65" s="74">
        <f t="shared" si="2"/>
        <v>0</v>
      </c>
      <c r="G65" s="74">
        <f t="shared" si="3"/>
        <v>0</v>
      </c>
      <c r="H65" s="74">
        <f t="shared" si="4"/>
        <v>0</v>
      </c>
      <c r="I65" s="73"/>
      <c r="DE65" s="49" t="s">
        <v>190</v>
      </c>
      <c r="DG65" t="s">
        <v>189</v>
      </c>
    </row>
    <row r="66" spans="1:111" ht="15" customHeight="1">
      <c r="A66" s="287"/>
      <c r="B66" s="287"/>
      <c r="C66" s="74">
        <f>SUMIFS('Taxable Supplies B2C'!$G$8:'Taxable Supplies B2C'!G$1010,'Taxable Supplies B2C'!D$8:D$1010,Anex_GSTR_1!A66,'Taxable Supplies B2C'!$F$8:$F$1010,Anex_GSTR_1!D66)</f>
        <v>0</v>
      </c>
      <c r="D66" s="161"/>
      <c r="E66" s="71" t="str">
        <f>IF(A66&gt;0,IF((LEFT(A66,2)=LEFT(Data!$C$4,2)),"Intra","Inter"),"")</f>
        <v/>
      </c>
      <c r="F66" s="74">
        <f t="shared" si="2"/>
        <v>0</v>
      </c>
      <c r="G66" s="74">
        <f t="shared" si="3"/>
        <v>0</v>
      </c>
      <c r="H66" s="74">
        <f t="shared" si="4"/>
        <v>0</v>
      </c>
      <c r="I66" s="73"/>
      <c r="DE66" s="49" t="s">
        <v>192</v>
      </c>
      <c r="DG66" t="s">
        <v>191</v>
      </c>
    </row>
    <row r="67" spans="1:111" ht="15" customHeight="1">
      <c r="A67" s="287"/>
      <c r="B67" s="287"/>
      <c r="C67" s="74">
        <f>SUMIFS('Taxable Supplies B2C'!$G$8:'Taxable Supplies B2C'!G$1010,'Taxable Supplies B2C'!D$8:D$1010,Anex_GSTR_1!A67,'Taxable Supplies B2C'!$F$8:$F$1010,Anex_GSTR_1!D67)</f>
        <v>0</v>
      </c>
      <c r="D67" s="161"/>
      <c r="E67" s="71" t="str">
        <f>IF(A67&gt;0,IF((LEFT(A67,2)=LEFT(Data!$C$4,2)),"Intra","Inter"),"")</f>
        <v/>
      </c>
      <c r="F67" s="74">
        <f t="shared" si="2"/>
        <v>0</v>
      </c>
      <c r="G67" s="74">
        <f t="shared" si="3"/>
        <v>0</v>
      </c>
      <c r="H67" s="74">
        <f t="shared" si="4"/>
        <v>0</v>
      </c>
      <c r="I67" s="73"/>
      <c r="DE67" s="49" t="s">
        <v>194</v>
      </c>
      <c r="DG67" t="s">
        <v>193</v>
      </c>
    </row>
    <row r="68" spans="1:111" ht="15" customHeight="1">
      <c r="A68" s="287"/>
      <c r="B68" s="287"/>
      <c r="C68" s="74">
        <f>SUMIFS('Taxable Supplies B2C'!$G$8:'Taxable Supplies B2C'!G$1010,'Taxable Supplies B2C'!D$8:D$1010,Anex_GSTR_1!A68,'Taxable Supplies B2C'!$F$8:$F$1010,Anex_GSTR_1!D68)</f>
        <v>0</v>
      </c>
      <c r="D68" s="161"/>
      <c r="E68" s="71" t="str">
        <f>IF(A68&gt;0,IF((LEFT(A68,2)=LEFT(Data!$C$4,2)),"Intra","Inter"),"")</f>
        <v/>
      </c>
      <c r="F68" s="74">
        <f t="shared" si="2"/>
        <v>0</v>
      </c>
      <c r="G68" s="74">
        <f t="shared" si="3"/>
        <v>0</v>
      </c>
      <c r="H68" s="74">
        <f t="shared" si="4"/>
        <v>0</v>
      </c>
      <c r="I68" s="73"/>
      <c r="DE68" s="49" t="s">
        <v>196</v>
      </c>
      <c r="DG68" t="s">
        <v>195</v>
      </c>
    </row>
    <row r="69" spans="1:111" ht="15" customHeight="1">
      <c r="A69" s="287"/>
      <c r="B69" s="287"/>
      <c r="C69" s="74">
        <f>SUMIFS('Taxable Supplies B2C'!$G$8:'Taxable Supplies B2C'!G$1010,'Taxable Supplies B2C'!D$8:D$1010,Anex_GSTR_1!A69,'Taxable Supplies B2C'!$F$8:$F$1010,Anex_GSTR_1!D69)</f>
        <v>0</v>
      </c>
      <c r="D69" s="161"/>
      <c r="E69" s="71" t="str">
        <f>IF(A69&gt;0,IF((LEFT(A69,2)=LEFT(Data!$C$4,2)),"Intra","Inter"),"")</f>
        <v/>
      </c>
      <c r="F69" s="74">
        <f t="shared" si="2"/>
        <v>0</v>
      </c>
      <c r="G69" s="74">
        <f t="shared" si="3"/>
        <v>0</v>
      </c>
      <c r="H69" s="74">
        <f t="shared" si="4"/>
        <v>0</v>
      </c>
      <c r="I69" s="73"/>
      <c r="DE69" s="49" t="s">
        <v>198</v>
      </c>
      <c r="DG69" t="s">
        <v>197</v>
      </c>
    </row>
    <row r="70" spans="1:111" ht="15" customHeight="1">
      <c r="A70" s="287"/>
      <c r="B70" s="287"/>
      <c r="C70" s="74">
        <f>SUMIFS('Taxable Supplies B2C'!$G$8:'Taxable Supplies B2C'!G$1010,'Taxable Supplies B2C'!D$8:D$1010,Anex_GSTR_1!A70,'Taxable Supplies B2C'!$F$8:$F$1010,Anex_GSTR_1!D70)</f>
        <v>0</v>
      </c>
      <c r="D70" s="161"/>
      <c r="E70" s="71" t="str">
        <f>IF(A70&gt;0,IF((LEFT(A70,2)=LEFT(Data!$C$4,2)),"Intra","Inter"),"")</f>
        <v/>
      </c>
      <c r="F70" s="74">
        <f t="shared" si="2"/>
        <v>0</v>
      </c>
      <c r="G70" s="74">
        <f t="shared" si="3"/>
        <v>0</v>
      </c>
      <c r="H70" s="74">
        <f t="shared" si="4"/>
        <v>0</v>
      </c>
      <c r="I70" s="73"/>
      <c r="DE70" s="49" t="s">
        <v>200</v>
      </c>
      <c r="DG70" t="s">
        <v>199</v>
      </c>
    </row>
    <row r="71" spans="1:111" ht="15" customHeight="1">
      <c r="A71" s="287"/>
      <c r="B71" s="287"/>
      <c r="C71" s="74">
        <f>SUMIFS('Taxable Supplies B2C'!$G$8:'Taxable Supplies B2C'!G$1010,'Taxable Supplies B2C'!D$8:D$1010,Anex_GSTR_1!A71,'Taxable Supplies B2C'!$F$8:$F$1010,Anex_GSTR_1!D71)</f>
        <v>0</v>
      </c>
      <c r="D71" s="161"/>
      <c r="E71" s="71" t="str">
        <f>IF(A71&gt;0,IF((LEFT(A71,2)=LEFT(Data!$C$4,2)),"Intra","Inter"),"")</f>
        <v/>
      </c>
      <c r="F71" s="74">
        <f t="shared" si="2"/>
        <v>0</v>
      </c>
      <c r="G71" s="74">
        <f t="shared" si="3"/>
        <v>0</v>
      </c>
      <c r="H71" s="74">
        <f t="shared" si="4"/>
        <v>0</v>
      </c>
      <c r="I71" s="73"/>
      <c r="DE71" s="49" t="s">
        <v>202</v>
      </c>
      <c r="DG71" t="s">
        <v>201</v>
      </c>
    </row>
    <row r="72" spans="1:111" ht="15" customHeight="1">
      <c r="A72" s="287"/>
      <c r="B72" s="287"/>
      <c r="C72" s="74">
        <f>SUMIFS('Taxable Supplies B2C'!$G$8:'Taxable Supplies B2C'!G$1010,'Taxable Supplies B2C'!D$8:D$1010,Anex_GSTR_1!A72,'Taxable Supplies B2C'!$F$8:$F$1010,Anex_GSTR_1!D72)</f>
        <v>0</v>
      </c>
      <c r="D72" s="161"/>
      <c r="E72" s="71" t="str">
        <f>IF(A72&gt;0,IF((LEFT(A72,2)=LEFT(Data!$C$4,2)),"Intra","Inter"),"")</f>
        <v/>
      </c>
      <c r="F72" s="74">
        <f t="shared" si="2"/>
        <v>0</v>
      </c>
      <c r="G72" s="74">
        <f t="shared" si="3"/>
        <v>0</v>
      </c>
      <c r="H72" s="74">
        <f t="shared" si="4"/>
        <v>0</v>
      </c>
      <c r="I72" s="73"/>
      <c r="DE72" s="49" t="s">
        <v>204</v>
      </c>
      <c r="DG72" t="s">
        <v>203</v>
      </c>
    </row>
    <row r="73" spans="1:111" ht="15" customHeight="1">
      <c r="A73" s="287"/>
      <c r="B73" s="287"/>
      <c r="C73" s="74">
        <f>SUMIFS('Taxable Supplies B2C'!$G$8:'Taxable Supplies B2C'!G$1010,'Taxable Supplies B2C'!D$8:D$1010,Anex_GSTR_1!A73,'Taxable Supplies B2C'!$F$8:$F$1010,Anex_GSTR_1!D73)</f>
        <v>0</v>
      </c>
      <c r="D73" s="161"/>
      <c r="E73" s="71" t="str">
        <f>IF(A73&gt;0,IF((LEFT(A73,2)=LEFT(Data!$C$4,2)),"Intra","Inter"),"")</f>
        <v/>
      </c>
      <c r="F73" s="74">
        <f t="shared" si="2"/>
        <v>0</v>
      </c>
      <c r="G73" s="74">
        <f t="shared" si="3"/>
        <v>0</v>
      </c>
      <c r="H73" s="74">
        <f t="shared" si="4"/>
        <v>0</v>
      </c>
      <c r="I73" s="73"/>
      <c r="DE73" s="49" t="s">
        <v>206</v>
      </c>
      <c r="DG73" t="s">
        <v>205</v>
      </c>
    </row>
    <row r="74" spans="1:111" ht="15" customHeight="1">
      <c r="A74" s="287"/>
      <c r="B74" s="287"/>
      <c r="C74" s="74">
        <f>SUMIFS('Taxable Supplies B2C'!$G$8:'Taxable Supplies B2C'!G$1010,'Taxable Supplies B2C'!D$8:D$1010,Anex_GSTR_1!A74,'Taxable Supplies B2C'!$F$8:$F$1010,Anex_GSTR_1!D74)</f>
        <v>0</v>
      </c>
      <c r="D74" s="161"/>
      <c r="E74" s="71" t="str">
        <f>IF(A74&gt;0,IF((LEFT(A74,2)=LEFT(Data!$C$4,2)),"Intra","Inter"),"")</f>
        <v/>
      </c>
      <c r="F74" s="74">
        <f t="shared" si="2"/>
        <v>0</v>
      </c>
      <c r="G74" s="74">
        <f t="shared" si="3"/>
        <v>0</v>
      </c>
      <c r="H74" s="74">
        <f t="shared" si="4"/>
        <v>0</v>
      </c>
      <c r="I74" s="73"/>
      <c r="DE74" s="49" t="s">
        <v>208</v>
      </c>
      <c r="DG74" t="s">
        <v>207</v>
      </c>
    </row>
    <row r="75" spans="1:111" ht="15" customHeight="1">
      <c r="A75" s="287"/>
      <c r="B75" s="287"/>
      <c r="C75" s="74">
        <f>SUMIFS('Taxable Supplies B2C'!$G$8:'Taxable Supplies B2C'!G$1010,'Taxable Supplies B2C'!D$8:D$1010,Anex_GSTR_1!A75,'Taxable Supplies B2C'!$F$8:$F$1010,Anex_GSTR_1!D75)</f>
        <v>0</v>
      </c>
      <c r="D75" s="161"/>
      <c r="E75" s="71" t="str">
        <f>IF(A75&gt;0,IF((LEFT(A75,2)=LEFT(Data!$C$4,2)),"Intra","Inter"),"")</f>
        <v/>
      </c>
      <c r="F75" s="74">
        <f t="shared" si="2"/>
        <v>0</v>
      </c>
      <c r="G75" s="74">
        <f t="shared" si="3"/>
        <v>0</v>
      </c>
      <c r="H75" s="74">
        <f t="shared" si="4"/>
        <v>0</v>
      </c>
      <c r="I75" s="73"/>
      <c r="DE75" s="49" t="s">
        <v>210</v>
      </c>
      <c r="DG75" t="s">
        <v>209</v>
      </c>
    </row>
    <row r="76" spans="1:111" ht="15" customHeight="1">
      <c r="A76" s="287"/>
      <c r="B76" s="287"/>
      <c r="C76" s="74">
        <f>SUMIFS('Taxable Supplies B2C'!$G$8:'Taxable Supplies B2C'!G$1010,'Taxable Supplies B2C'!D$8:D$1010,Anex_GSTR_1!A76,'Taxable Supplies B2C'!$F$8:$F$1010,Anex_GSTR_1!D76)</f>
        <v>0</v>
      </c>
      <c r="D76" s="161"/>
      <c r="E76" s="71" t="str">
        <f>IF(A76&gt;0,IF((LEFT(A76,2)=LEFT(Data!$C$4,2)),"Intra","Inter"),"")</f>
        <v/>
      </c>
      <c r="F76" s="74">
        <f t="shared" si="2"/>
        <v>0</v>
      </c>
      <c r="G76" s="74">
        <f t="shared" si="3"/>
        <v>0</v>
      </c>
      <c r="H76" s="74">
        <f t="shared" si="4"/>
        <v>0</v>
      </c>
      <c r="I76" s="73"/>
      <c r="DE76" s="49" t="s">
        <v>212</v>
      </c>
      <c r="DG76" t="s">
        <v>211</v>
      </c>
    </row>
    <row r="77" spans="1:111" ht="15" customHeight="1">
      <c r="A77" s="287"/>
      <c r="B77" s="287"/>
      <c r="C77" s="74">
        <f>SUMIFS('Taxable Supplies B2C'!$G$8:'Taxable Supplies B2C'!G$1010,'Taxable Supplies B2C'!D$8:D$1010,Anex_GSTR_1!A77,'Taxable Supplies B2C'!$F$8:$F$1010,Anex_GSTR_1!D77)</f>
        <v>0</v>
      </c>
      <c r="D77" s="161"/>
      <c r="E77" s="71" t="str">
        <f>IF(A77&gt;0,IF((LEFT(A77,2)=LEFT(Data!$C$4,2)),"Intra","Inter"),"")</f>
        <v/>
      </c>
      <c r="F77" s="74">
        <f t="shared" si="2"/>
        <v>0</v>
      </c>
      <c r="G77" s="74">
        <f t="shared" si="3"/>
        <v>0</v>
      </c>
      <c r="H77" s="74">
        <f t="shared" si="4"/>
        <v>0</v>
      </c>
      <c r="I77" s="73"/>
      <c r="DE77" s="49" t="s">
        <v>214</v>
      </c>
      <c r="DG77" t="s">
        <v>213</v>
      </c>
    </row>
    <row r="78" spans="1:111" ht="15" customHeight="1">
      <c r="A78" s="287"/>
      <c r="B78" s="287"/>
      <c r="C78" s="74">
        <f>SUMIFS('Taxable Supplies B2C'!$G$8:'Taxable Supplies B2C'!G$1010,'Taxable Supplies B2C'!D$8:D$1010,Anex_GSTR_1!A78,'Taxable Supplies B2C'!$F$8:$F$1010,Anex_GSTR_1!D78)</f>
        <v>0</v>
      </c>
      <c r="D78" s="161"/>
      <c r="E78" s="71" t="str">
        <f>IF(A78&gt;0,IF((LEFT(A78,2)=LEFT(Data!$C$4,2)),"Intra","Inter"),"")</f>
        <v/>
      </c>
      <c r="F78" s="74">
        <f t="shared" si="2"/>
        <v>0</v>
      </c>
      <c r="G78" s="74">
        <f t="shared" si="3"/>
        <v>0</v>
      </c>
      <c r="H78" s="74">
        <f t="shared" si="4"/>
        <v>0</v>
      </c>
      <c r="I78" s="73"/>
      <c r="DE78" s="49" t="s">
        <v>216</v>
      </c>
      <c r="DG78" t="s">
        <v>215</v>
      </c>
    </row>
    <row r="79" spans="1:111" ht="15" customHeight="1">
      <c r="A79" s="287"/>
      <c r="B79" s="287"/>
      <c r="C79" s="74">
        <f>SUMIFS('Taxable Supplies B2C'!$G$8:'Taxable Supplies B2C'!G$1010,'Taxable Supplies B2C'!D$8:D$1010,Anex_GSTR_1!A79,'Taxable Supplies B2C'!$F$8:$F$1010,Anex_GSTR_1!D79)</f>
        <v>0</v>
      </c>
      <c r="D79" s="161"/>
      <c r="E79" s="71" t="str">
        <f>IF(A79&gt;0,IF((LEFT(A79,2)=LEFT(Data!$C$4,2)),"Intra","Inter"),"")</f>
        <v/>
      </c>
      <c r="F79" s="74">
        <f t="shared" si="2"/>
        <v>0</v>
      </c>
      <c r="G79" s="74">
        <f t="shared" si="3"/>
        <v>0</v>
      </c>
      <c r="H79" s="74">
        <f t="shared" si="4"/>
        <v>0</v>
      </c>
      <c r="I79" s="73"/>
      <c r="DE79" s="49" t="s">
        <v>218</v>
      </c>
      <c r="DG79" t="s">
        <v>217</v>
      </c>
    </row>
    <row r="80" spans="1:111" ht="15" customHeight="1">
      <c r="A80" s="287"/>
      <c r="B80" s="287"/>
      <c r="C80" s="74">
        <f>SUMIFS('Taxable Supplies B2C'!$G$8:'Taxable Supplies B2C'!G$1010,'Taxable Supplies B2C'!D$8:D$1010,Anex_GSTR_1!A80,'Taxable Supplies B2C'!$F$8:$F$1010,Anex_GSTR_1!D80)</f>
        <v>0</v>
      </c>
      <c r="D80" s="161"/>
      <c r="E80" s="71" t="str">
        <f>IF(A80&gt;0,IF((LEFT(A80,2)=LEFT(Data!$C$4,2)),"Intra","Inter"),"")</f>
        <v/>
      </c>
      <c r="F80" s="74">
        <f t="shared" si="2"/>
        <v>0</v>
      </c>
      <c r="G80" s="74">
        <f t="shared" si="3"/>
        <v>0</v>
      </c>
      <c r="H80" s="74">
        <f t="shared" si="4"/>
        <v>0</v>
      </c>
      <c r="I80" s="73"/>
      <c r="DE80" s="49" t="s">
        <v>220</v>
      </c>
      <c r="DG80" t="s">
        <v>219</v>
      </c>
    </row>
    <row r="81" spans="1:111" ht="15" customHeight="1">
      <c r="A81" s="287"/>
      <c r="B81" s="287"/>
      <c r="C81" s="74">
        <f>SUMIFS('Taxable Supplies B2C'!$G$8:'Taxable Supplies B2C'!G$1010,'Taxable Supplies B2C'!D$8:D$1010,Anex_GSTR_1!A81,'Taxable Supplies B2C'!$F$8:$F$1010,Anex_GSTR_1!D81)</f>
        <v>0</v>
      </c>
      <c r="D81" s="161"/>
      <c r="E81" s="71" t="str">
        <f>IF(A81&gt;0,IF((LEFT(A81,2)=LEFT(Data!$C$4,2)),"Intra","Inter"),"")</f>
        <v/>
      </c>
      <c r="F81" s="74">
        <f t="shared" si="2"/>
        <v>0</v>
      </c>
      <c r="G81" s="74">
        <f t="shared" si="3"/>
        <v>0</v>
      </c>
      <c r="H81" s="74">
        <f t="shared" si="4"/>
        <v>0</v>
      </c>
      <c r="I81" s="73"/>
      <c r="DE81" s="49" t="s">
        <v>222</v>
      </c>
      <c r="DG81" t="s">
        <v>221</v>
      </c>
    </row>
    <row r="82" spans="1:111" ht="15" customHeight="1">
      <c r="A82" s="287"/>
      <c r="B82" s="287"/>
      <c r="C82" s="74">
        <f>SUMIFS('Taxable Supplies B2C'!$G$8:'Taxable Supplies B2C'!G$1010,'Taxable Supplies B2C'!D$8:D$1010,Anex_GSTR_1!A82,'Taxable Supplies B2C'!$F$8:$F$1010,Anex_GSTR_1!D82)</f>
        <v>0</v>
      </c>
      <c r="D82" s="161"/>
      <c r="E82" s="71" t="str">
        <f>IF(A82&gt;0,IF((LEFT(A82,2)=LEFT(Data!$C$4,2)),"Intra","Inter"),"")</f>
        <v/>
      </c>
      <c r="F82" s="74">
        <f t="shared" si="2"/>
        <v>0</v>
      </c>
      <c r="G82" s="74">
        <f t="shared" si="3"/>
        <v>0</v>
      </c>
      <c r="H82" s="74">
        <f t="shared" si="4"/>
        <v>0</v>
      </c>
      <c r="I82" s="73"/>
      <c r="DE82" s="49" t="s">
        <v>265</v>
      </c>
      <c r="DG82" t="s">
        <v>223</v>
      </c>
    </row>
    <row r="83" spans="1:111" ht="15" customHeight="1">
      <c r="A83" s="287"/>
      <c r="B83" s="287"/>
      <c r="C83" s="74">
        <f>SUMIFS('Taxable Supplies B2C'!$G$8:'Taxable Supplies B2C'!G$1010,'Taxable Supplies B2C'!D$8:D$1010,Anex_GSTR_1!A83,'Taxable Supplies B2C'!$F$8:$F$1010,Anex_GSTR_1!D83)</f>
        <v>0</v>
      </c>
      <c r="D83" s="161"/>
      <c r="E83" s="71" t="str">
        <f>IF(A83&gt;0,IF((LEFT(A83,2)=LEFT(Data!$C$4,2)),"Intra","Inter"),"")</f>
        <v/>
      </c>
      <c r="F83" s="74">
        <f t="shared" ref="F83:F114" si="5">IF(E83="Inter",(C83*D83),(0))</f>
        <v>0</v>
      </c>
      <c r="G83" s="74">
        <f t="shared" ref="G83:G114" si="6">IF(E83="intra",(C83*(D83/2)),(0))</f>
        <v>0</v>
      </c>
      <c r="H83" s="74">
        <f t="shared" ref="H83:H114" si="7">IF(E83="intra",(C83*(D83/2)),(0))</f>
        <v>0</v>
      </c>
      <c r="I83" s="73"/>
      <c r="DE83" s="49" t="s">
        <v>226</v>
      </c>
      <c r="DG83" t="s">
        <v>225</v>
      </c>
    </row>
    <row r="84" spans="1:111" ht="15" customHeight="1">
      <c r="A84" s="287"/>
      <c r="B84" s="287"/>
      <c r="C84" s="74">
        <f>SUMIFS('Taxable Supplies B2C'!$G$8:'Taxable Supplies B2C'!G$1010,'Taxable Supplies B2C'!D$8:D$1010,Anex_GSTR_1!A84,'Taxable Supplies B2C'!$F$8:$F$1010,Anex_GSTR_1!D84)</f>
        <v>0</v>
      </c>
      <c r="D84" s="161"/>
      <c r="E84" s="71" t="str">
        <f>IF(A84&gt;0,IF((LEFT(A84,2)=LEFT(Data!$C$4,2)),"Intra","Inter"),"")</f>
        <v/>
      </c>
      <c r="F84" s="74">
        <f t="shared" si="5"/>
        <v>0</v>
      </c>
      <c r="G84" s="74">
        <f t="shared" si="6"/>
        <v>0</v>
      </c>
      <c r="H84" s="74">
        <f t="shared" si="7"/>
        <v>0</v>
      </c>
      <c r="I84" s="73"/>
      <c r="DE84" s="49" t="s">
        <v>228</v>
      </c>
      <c r="DG84" t="s">
        <v>227</v>
      </c>
    </row>
    <row r="85" spans="1:111" ht="15" customHeight="1">
      <c r="A85" s="287"/>
      <c r="B85" s="287"/>
      <c r="C85" s="74">
        <f>SUMIFS('Taxable Supplies B2C'!$G$8:'Taxable Supplies B2C'!G$1010,'Taxable Supplies B2C'!D$8:D$1010,Anex_GSTR_1!A85,'Taxable Supplies B2C'!$F$8:$F$1010,Anex_GSTR_1!D85)</f>
        <v>0</v>
      </c>
      <c r="D85" s="161"/>
      <c r="E85" s="71" t="str">
        <f>IF(A85&gt;0,IF((LEFT(A85,2)=LEFT(Data!$C$4,2)),"Intra","Inter"),"")</f>
        <v/>
      </c>
      <c r="F85" s="74">
        <f t="shared" si="5"/>
        <v>0</v>
      </c>
      <c r="G85" s="74">
        <f t="shared" si="6"/>
        <v>0</v>
      </c>
      <c r="H85" s="74">
        <f t="shared" si="7"/>
        <v>0</v>
      </c>
      <c r="I85" s="73"/>
      <c r="DE85" s="49" t="s">
        <v>230</v>
      </c>
      <c r="DG85" t="s">
        <v>229</v>
      </c>
    </row>
    <row r="86" spans="1:111" ht="15" customHeight="1">
      <c r="A86" s="287"/>
      <c r="B86" s="287"/>
      <c r="C86" s="74">
        <f>SUMIFS('Taxable Supplies B2C'!$G$8:'Taxable Supplies B2C'!G$1010,'Taxable Supplies B2C'!D$8:D$1010,Anex_GSTR_1!A86,'Taxable Supplies B2C'!$F$8:$F$1010,Anex_GSTR_1!D86)</f>
        <v>0</v>
      </c>
      <c r="D86" s="161"/>
      <c r="E86" s="71" t="str">
        <f>IF(A86&gt;0,IF((LEFT(A86,2)=LEFT(Data!$C$4,2)),"Intra","Inter"),"")</f>
        <v/>
      </c>
      <c r="F86" s="74">
        <f t="shared" si="5"/>
        <v>0</v>
      </c>
      <c r="G86" s="74">
        <f t="shared" si="6"/>
        <v>0</v>
      </c>
      <c r="H86" s="74">
        <f t="shared" si="7"/>
        <v>0</v>
      </c>
      <c r="I86" s="73"/>
      <c r="DE86" s="49" t="s">
        <v>232</v>
      </c>
      <c r="DG86" t="s">
        <v>231</v>
      </c>
    </row>
    <row r="87" spans="1:111" ht="15" customHeight="1">
      <c r="A87" s="287"/>
      <c r="B87" s="287"/>
      <c r="C87" s="74">
        <f>SUMIFS('Taxable Supplies B2C'!$G$8:'Taxable Supplies B2C'!G$1010,'Taxable Supplies B2C'!D$8:D$1010,Anex_GSTR_1!A87,'Taxable Supplies B2C'!$F$8:$F$1010,Anex_GSTR_1!D87)</f>
        <v>0</v>
      </c>
      <c r="D87" s="161"/>
      <c r="E87" s="71" t="str">
        <f>IF(A87&gt;0,IF((LEFT(A87,2)=LEFT(Data!$C$4,2)),"Intra","Inter"),"")</f>
        <v/>
      </c>
      <c r="F87" s="74">
        <f t="shared" si="5"/>
        <v>0</v>
      </c>
      <c r="G87" s="74">
        <f t="shared" si="6"/>
        <v>0</v>
      </c>
      <c r="H87" s="74">
        <f t="shared" si="7"/>
        <v>0</v>
      </c>
      <c r="I87" s="73"/>
      <c r="DE87" s="51" t="s">
        <v>234</v>
      </c>
      <c r="DG87" t="s">
        <v>233</v>
      </c>
    </row>
    <row r="88" spans="1:111">
      <c r="A88" s="287"/>
      <c r="B88" s="287"/>
      <c r="C88" s="74">
        <f>SUMIFS('Taxable Supplies B2C'!$G$8:'Taxable Supplies B2C'!G$1010,'Taxable Supplies B2C'!D$8:D$1010,Anex_GSTR_1!A88,'Taxable Supplies B2C'!$F$8:$F$1010,Anex_GSTR_1!D88)</f>
        <v>0</v>
      </c>
      <c r="D88" s="161"/>
      <c r="E88" s="71" t="str">
        <f>IF(A88&gt;0,IF((LEFT(A88,2)=LEFT(Data!$C$4,2)),"Intra","Inter"),"")</f>
        <v/>
      </c>
      <c r="F88" s="74">
        <f t="shared" si="5"/>
        <v>0</v>
      </c>
      <c r="G88" s="74">
        <f t="shared" si="6"/>
        <v>0</v>
      </c>
      <c r="H88" s="74">
        <f t="shared" si="7"/>
        <v>0</v>
      </c>
      <c r="I88" s="73"/>
      <c r="DG88" t="s">
        <v>235</v>
      </c>
    </row>
    <row r="89" spans="1:111">
      <c r="A89" s="287"/>
      <c r="B89" s="287"/>
      <c r="C89" s="74">
        <f>SUMIFS('Taxable Supplies B2C'!$G$8:'Taxable Supplies B2C'!G$1010,'Taxable Supplies B2C'!D$8:D$1010,Anex_GSTR_1!A89,'Taxable Supplies B2C'!$F$8:$F$1010,Anex_GSTR_1!D89)</f>
        <v>0</v>
      </c>
      <c r="D89" s="161"/>
      <c r="E89" s="71" t="str">
        <f>IF(A89&gt;0,IF((LEFT(A89,2)=LEFT(Data!$C$4,2)),"Intra","Inter"),"")</f>
        <v/>
      </c>
      <c r="F89" s="74">
        <f t="shared" si="5"/>
        <v>0</v>
      </c>
      <c r="G89" s="74">
        <f t="shared" si="6"/>
        <v>0</v>
      </c>
      <c r="H89" s="74">
        <f t="shared" si="7"/>
        <v>0</v>
      </c>
      <c r="I89" s="73"/>
      <c r="DG89" t="s">
        <v>236</v>
      </c>
    </row>
    <row r="90" spans="1:111">
      <c r="A90" s="287"/>
      <c r="B90" s="287"/>
      <c r="C90" s="74">
        <f>SUMIFS('Taxable Supplies B2C'!$G$8:'Taxable Supplies B2C'!G$1010,'Taxable Supplies B2C'!D$8:D$1010,Anex_GSTR_1!A90,'Taxable Supplies B2C'!$F$8:$F$1010,Anex_GSTR_1!D90)</f>
        <v>0</v>
      </c>
      <c r="D90" s="161"/>
      <c r="E90" s="71" t="str">
        <f>IF(A90&gt;0,IF((LEFT(A90,2)=LEFT(Data!$C$4,2)),"Intra","Inter"),"")</f>
        <v/>
      </c>
      <c r="F90" s="74">
        <f t="shared" si="5"/>
        <v>0</v>
      </c>
      <c r="G90" s="74">
        <f t="shared" si="6"/>
        <v>0</v>
      </c>
      <c r="H90" s="74">
        <f t="shared" si="7"/>
        <v>0</v>
      </c>
      <c r="I90" s="73"/>
      <c r="DG90" t="s">
        <v>237</v>
      </c>
    </row>
    <row r="91" spans="1:111">
      <c r="A91" s="287"/>
      <c r="B91" s="287"/>
      <c r="C91" s="74">
        <f>SUMIFS('Taxable Supplies B2C'!$G$8:'Taxable Supplies B2C'!G$1010,'Taxable Supplies B2C'!D$8:D$1010,Anex_GSTR_1!A91,'Taxable Supplies B2C'!$F$8:$F$1010,Anex_GSTR_1!D91)</f>
        <v>0</v>
      </c>
      <c r="D91" s="161"/>
      <c r="E91" s="71" t="str">
        <f>IF(A91&gt;0,IF((LEFT(A91,2)=LEFT(Data!$C$4,2)),"Intra","Inter"),"")</f>
        <v/>
      </c>
      <c r="F91" s="74">
        <f t="shared" si="5"/>
        <v>0</v>
      </c>
      <c r="G91" s="74">
        <f t="shared" si="6"/>
        <v>0</v>
      </c>
      <c r="H91" s="74">
        <f t="shared" si="7"/>
        <v>0</v>
      </c>
      <c r="I91" s="73"/>
      <c r="DG91" t="s">
        <v>238</v>
      </c>
    </row>
    <row r="92" spans="1:111">
      <c r="A92" s="287"/>
      <c r="B92" s="287"/>
      <c r="C92" s="74">
        <f>SUMIFS('Taxable Supplies B2C'!$G$8:'Taxable Supplies B2C'!G$1010,'Taxable Supplies B2C'!D$8:D$1010,Anex_GSTR_1!A92,'Taxable Supplies B2C'!$F$8:$F$1010,Anex_GSTR_1!D92)</f>
        <v>0</v>
      </c>
      <c r="D92" s="161"/>
      <c r="E92" s="71" t="str">
        <f>IF(A92&gt;0,IF((LEFT(A92,2)=LEFT(Data!$C$4,2)),"Intra","Inter"),"")</f>
        <v/>
      </c>
      <c r="F92" s="74">
        <f t="shared" si="5"/>
        <v>0</v>
      </c>
      <c r="G92" s="74">
        <f t="shared" si="6"/>
        <v>0</v>
      </c>
      <c r="H92" s="74">
        <f t="shared" si="7"/>
        <v>0</v>
      </c>
      <c r="I92" s="73"/>
      <c r="DG92" t="s">
        <v>239</v>
      </c>
    </row>
    <row r="93" spans="1:111">
      <c r="A93" s="287"/>
      <c r="B93" s="287"/>
      <c r="C93" s="74">
        <f>SUMIFS('Taxable Supplies B2C'!$G$8:'Taxable Supplies B2C'!G$1010,'Taxable Supplies B2C'!D$8:D$1010,Anex_GSTR_1!A93,'Taxable Supplies B2C'!$F$8:$F$1010,Anex_GSTR_1!D93)</f>
        <v>0</v>
      </c>
      <c r="D93" s="161"/>
      <c r="E93" s="71" t="str">
        <f>IF(A93&gt;0,IF((LEFT(A93,2)=LEFT(Data!$C$4,2)),"Intra","Inter"),"")</f>
        <v/>
      </c>
      <c r="F93" s="74">
        <f t="shared" si="5"/>
        <v>0</v>
      </c>
      <c r="G93" s="74">
        <f t="shared" si="6"/>
        <v>0</v>
      </c>
      <c r="H93" s="74">
        <f t="shared" si="7"/>
        <v>0</v>
      </c>
      <c r="I93" s="73"/>
      <c r="DG93" t="s">
        <v>240</v>
      </c>
    </row>
    <row r="94" spans="1:111">
      <c r="A94" s="287"/>
      <c r="B94" s="287"/>
      <c r="C94" s="74">
        <f>SUMIFS('Taxable Supplies B2C'!$G$8:'Taxable Supplies B2C'!G$1010,'Taxable Supplies B2C'!D$8:D$1010,Anex_GSTR_1!A94,'Taxable Supplies B2C'!$F$8:$F$1010,Anex_GSTR_1!D94)</f>
        <v>0</v>
      </c>
      <c r="D94" s="161"/>
      <c r="E94" s="71" t="str">
        <f>IF(A94&gt;0,IF((LEFT(A94,2)=LEFT(Data!$C$4,2)),"Intra","Inter"),"")</f>
        <v/>
      </c>
      <c r="F94" s="74">
        <f t="shared" si="5"/>
        <v>0</v>
      </c>
      <c r="G94" s="74">
        <f t="shared" si="6"/>
        <v>0</v>
      </c>
      <c r="H94" s="74">
        <f t="shared" si="7"/>
        <v>0</v>
      </c>
      <c r="I94" s="73"/>
      <c r="DG94" t="s">
        <v>241</v>
      </c>
    </row>
    <row r="95" spans="1:111">
      <c r="A95" s="287"/>
      <c r="B95" s="287"/>
      <c r="C95" s="74">
        <f>SUMIFS('Taxable Supplies B2C'!$G$8:'Taxable Supplies B2C'!G$1010,'Taxable Supplies B2C'!D$8:D$1010,Anex_GSTR_1!A95,'Taxable Supplies B2C'!$F$8:$F$1010,Anex_GSTR_1!D95)</f>
        <v>0</v>
      </c>
      <c r="D95" s="161"/>
      <c r="E95" s="71" t="str">
        <f>IF(A95&gt;0,IF((LEFT(A95,2)=LEFT(Data!$C$4,2)),"Intra","Inter"),"")</f>
        <v/>
      </c>
      <c r="F95" s="74">
        <f t="shared" si="5"/>
        <v>0</v>
      </c>
      <c r="G95" s="74">
        <f t="shared" si="6"/>
        <v>0</v>
      </c>
      <c r="H95" s="74">
        <f t="shared" si="7"/>
        <v>0</v>
      </c>
      <c r="I95" s="73"/>
      <c r="DG95" t="s">
        <v>242</v>
      </c>
    </row>
    <row r="96" spans="1:111">
      <c r="A96" s="287"/>
      <c r="B96" s="287"/>
      <c r="C96" s="74">
        <f>SUMIFS('Taxable Supplies B2C'!$G$8:'Taxable Supplies B2C'!G$1010,'Taxable Supplies B2C'!D$8:D$1010,Anex_GSTR_1!A96,'Taxable Supplies B2C'!$F$8:$F$1010,Anex_GSTR_1!D96)</f>
        <v>0</v>
      </c>
      <c r="D96" s="161"/>
      <c r="E96" s="71" t="str">
        <f>IF(A96&gt;0,IF((LEFT(A96,2)=LEFT(Data!$C$4,2)),"Intra","Inter"),"")</f>
        <v/>
      </c>
      <c r="F96" s="74">
        <f t="shared" si="5"/>
        <v>0</v>
      </c>
      <c r="G96" s="74">
        <f t="shared" si="6"/>
        <v>0</v>
      </c>
      <c r="H96" s="74">
        <f t="shared" si="7"/>
        <v>0</v>
      </c>
      <c r="I96" s="73"/>
      <c r="DG96" t="s">
        <v>243</v>
      </c>
    </row>
    <row r="97" spans="1:111">
      <c r="A97" s="287"/>
      <c r="B97" s="287"/>
      <c r="C97" s="74">
        <f>SUMIFS('Taxable Supplies B2C'!$G$8:'Taxable Supplies B2C'!G$1010,'Taxable Supplies B2C'!D$8:D$1010,Anex_GSTR_1!A97,'Taxable Supplies B2C'!$F$8:$F$1010,Anex_GSTR_1!D97)</f>
        <v>0</v>
      </c>
      <c r="D97" s="161"/>
      <c r="E97" s="71" t="str">
        <f>IF(A97&gt;0,IF((LEFT(A97,2)=LEFT(Data!$C$4,2)),"Intra","Inter"),"")</f>
        <v/>
      </c>
      <c r="F97" s="74">
        <f t="shared" si="5"/>
        <v>0</v>
      </c>
      <c r="G97" s="74">
        <f t="shared" si="6"/>
        <v>0</v>
      </c>
      <c r="H97" s="74">
        <f t="shared" si="7"/>
        <v>0</v>
      </c>
      <c r="I97" s="73"/>
      <c r="DG97" t="s">
        <v>244</v>
      </c>
    </row>
    <row r="98" spans="1:111">
      <c r="A98" s="287"/>
      <c r="B98" s="287"/>
      <c r="C98" s="74">
        <f>SUMIFS('Taxable Supplies B2C'!$G$8:'Taxable Supplies B2C'!G$1010,'Taxable Supplies B2C'!D$8:D$1010,Anex_GSTR_1!A98,'Taxable Supplies B2C'!$F$8:$F$1010,Anex_GSTR_1!D98)</f>
        <v>0</v>
      </c>
      <c r="D98" s="161"/>
      <c r="E98" s="71" t="str">
        <f>IF(A98&gt;0,IF((LEFT(A98,2)=LEFT(Data!$C$4,2)),"Intra","Inter"),"")</f>
        <v/>
      </c>
      <c r="F98" s="74">
        <f t="shared" si="5"/>
        <v>0</v>
      </c>
      <c r="G98" s="74">
        <f t="shared" si="6"/>
        <v>0</v>
      </c>
      <c r="H98" s="74">
        <f t="shared" si="7"/>
        <v>0</v>
      </c>
      <c r="I98" s="73"/>
      <c r="DG98" t="s">
        <v>245</v>
      </c>
    </row>
    <row r="99" spans="1:111">
      <c r="A99" s="287"/>
      <c r="B99" s="287"/>
      <c r="C99" s="74">
        <f>SUMIFS('Taxable Supplies B2C'!$G$8:'Taxable Supplies B2C'!G$1010,'Taxable Supplies B2C'!D$8:D$1010,Anex_GSTR_1!A99,'Taxable Supplies B2C'!$F$8:$F$1010,Anex_GSTR_1!D99)</f>
        <v>0</v>
      </c>
      <c r="D99" s="161"/>
      <c r="E99" s="71" t="str">
        <f>IF(A99&gt;0,IF((LEFT(A99,2)=LEFT(Data!$C$4,2)),"Intra","Inter"),"")</f>
        <v/>
      </c>
      <c r="F99" s="74">
        <f t="shared" si="5"/>
        <v>0</v>
      </c>
      <c r="G99" s="74">
        <f t="shared" si="6"/>
        <v>0</v>
      </c>
      <c r="H99" s="74">
        <f t="shared" si="7"/>
        <v>0</v>
      </c>
      <c r="I99" s="73"/>
      <c r="DG99" t="s">
        <v>246</v>
      </c>
    </row>
    <row r="100" spans="1:111">
      <c r="A100" s="287"/>
      <c r="B100" s="287"/>
      <c r="C100" s="74">
        <f>SUMIFS('Taxable Supplies B2C'!$G$8:'Taxable Supplies B2C'!G$1010,'Taxable Supplies B2C'!D$8:D$1010,Anex_GSTR_1!A100,'Taxable Supplies B2C'!$F$8:$F$1010,Anex_GSTR_1!D100)</f>
        <v>0</v>
      </c>
      <c r="D100" s="161"/>
      <c r="E100" s="71" t="str">
        <f>IF(A100&gt;0,IF((LEFT(A100,2)=LEFT(Data!$C$4,2)),"Intra","Inter"),"")</f>
        <v/>
      </c>
      <c r="F100" s="74">
        <f t="shared" si="5"/>
        <v>0</v>
      </c>
      <c r="G100" s="74">
        <f t="shared" si="6"/>
        <v>0</v>
      </c>
      <c r="H100" s="74">
        <f t="shared" si="7"/>
        <v>0</v>
      </c>
      <c r="I100" s="73"/>
      <c r="DG100" t="s">
        <v>247</v>
      </c>
    </row>
    <row r="101" spans="1:111">
      <c r="A101" s="287"/>
      <c r="B101" s="287"/>
      <c r="C101" s="74">
        <f>SUMIFS('Taxable Supplies B2C'!$G$8:'Taxable Supplies B2C'!G$1010,'Taxable Supplies B2C'!D$8:D$1010,Anex_GSTR_1!A101,'Taxable Supplies B2C'!$F$8:$F$1010,Anex_GSTR_1!D101)</f>
        <v>0</v>
      </c>
      <c r="D101" s="161"/>
      <c r="E101" s="71" t="str">
        <f>IF(A101&gt;0,IF((LEFT(A101,2)=LEFT(Data!$C$4,2)),"Intra","Inter"),"")</f>
        <v/>
      </c>
      <c r="F101" s="74">
        <f t="shared" si="5"/>
        <v>0</v>
      </c>
      <c r="G101" s="74">
        <f t="shared" si="6"/>
        <v>0</v>
      </c>
      <c r="H101" s="74">
        <f t="shared" si="7"/>
        <v>0</v>
      </c>
      <c r="I101" s="73"/>
      <c r="DG101" t="s">
        <v>248</v>
      </c>
    </row>
    <row r="102" spans="1:111">
      <c r="A102" s="287"/>
      <c r="B102" s="287"/>
      <c r="C102" s="74">
        <f>SUMIFS('Taxable Supplies B2C'!$G$8:'Taxable Supplies B2C'!G$1010,'Taxable Supplies B2C'!D$8:D$1010,Anex_GSTR_1!A102,'Taxable Supplies B2C'!$F$8:$F$1010,Anex_GSTR_1!D102)</f>
        <v>0</v>
      </c>
      <c r="D102" s="161"/>
      <c r="E102" s="71" t="str">
        <f>IF(A102&gt;0,IF((LEFT(A102,2)=LEFT(Data!$C$4,2)),"Intra","Inter"),"")</f>
        <v/>
      </c>
      <c r="F102" s="74">
        <f t="shared" si="5"/>
        <v>0</v>
      </c>
      <c r="G102" s="74">
        <f t="shared" si="6"/>
        <v>0</v>
      </c>
      <c r="H102" s="74">
        <f t="shared" si="7"/>
        <v>0</v>
      </c>
      <c r="I102" s="73"/>
      <c r="DG102" t="s">
        <v>249</v>
      </c>
    </row>
    <row r="103" spans="1:111">
      <c r="A103" s="287"/>
      <c r="B103" s="287"/>
      <c r="C103" s="74">
        <f>SUMIFS('Taxable Supplies B2C'!$G$8:'Taxable Supplies B2C'!G$1010,'Taxable Supplies B2C'!D$8:D$1010,Anex_GSTR_1!A103,'Taxable Supplies B2C'!$F$8:$F$1010,Anex_GSTR_1!D103)</f>
        <v>0</v>
      </c>
      <c r="D103" s="161"/>
      <c r="E103" s="71" t="str">
        <f>IF(A103&gt;0,IF((LEFT(A103,2)=LEFT(Data!$C$4,2)),"Intra","Inter"),"")</f>
        <v/>
      </c>
      <c r="F103" s="74">
        <f t="shared" si="5"/>
        <v>0</v>
      </c>
      <c r="G103" s="74">
        <f t="shared" si="6"/>
        <v>0</v>
      </c>
      <c r="H103" s="74">
        <f t="shared" si="7"/>
        <v>0</v>
      </c>
      <c r="I103" s="73"/>
      <c r="DG103" t="s">
        <v>250</v>
      </c>
    </row>
    <row r="104" spans="1:111">
      <c r="A104" s="287"/>
      <c r="B104" s="287"/>
      <c r="C104" s="74">
        <f>SUMIFS('Taxable Supplies B2C'!$G$8:'Taxable Supplies B2C'!G$1010,'Taxable Supplies B2C'!D$8:D$1010,Anex_GSTR_1!A104,'Taxable Supplies B2C'!$F$8:$F$1010,Anex_GSTR_1!D104)</f>
        <v>0</v>
      </c>
      <c r="D104" s="161"/>
      <c r="E104" s="71" t="str">
        <f>IF(A104&gt;0,IF((LEFT(A104,2)=LEFT(Data!$C$4,2)),"Intra","Inter"),"")</f>
        <v/>
      </c>
      <c r="F104" s="74">
        <f t="shared" si="5"/>
        <v>0</v>
      </c>
      <c r="G104" s="74">
        <f t="shared" si="6"/>
        <v>0</v>
      </c>
      <c r="H104" s="74">
        <f t="shared" si="7"/>
        <v>0</v>
      </c>
      <c r="I104" s="73"/>
      <c r="DG104" t="s">
        <v>251</v>
      </c>
    </row>
    <row r="105" spans="1:111">
      <c r="A105" s="287"/>
      <c r="B105" s="287"/>
      <c r="C105" s="74">
        <f>SUMIFS('Taxable Supplies B2C'!$G$8:'Taxable Supplies B2C'!G$1010,'Taxable Supplies B2C'!D$8:D$1010,Anex_GSTR_1!A105,'Taxable Supplies B2C'!$F$8:$F$1010,Anex_GSTR_1!D105)</f>
        <v>0</v>
      </c>
      <c r="D105" s="161"/>
      <c r="E105" s="71" t="str">
        <f>IF(A105&gt;0,IF((LEFT(A105,2)=LEFT(Data!$C$4,2)),"Intra","Inter"),"")</f>
        <v/>
      </c>
      <c r="F105" s="74">
        <f t="shared" si="5"/>
        <v>0</v>
      </c>
      <c r="G105" s="74">
        <f t="shared" si="6"/>
        <v>0</v>
      </c>
      <c r="H105" s="74">
        <f t="shared" si="7"/>
        <v>0</v>
      </c>
      <c r="I105" s="73"/>
    </row>
    <row r="106" spans="1:111">
      <c r="A106" s="287"/>
      <c r="B106" s="287"/>
      <c r="C106" s="74">
        <f>SUMIFS('Taxable Supplies B2C'!$G$8:'Taxable Supplies B2C'!G$1010,'Taxable Supplies B2C'!D$8:D$1010,Anex_GSTR_1!A106,'Taxable Supplies B2C'!$F$8:$F$1010,Anex_GSTR_1!D106)</f>
        <v>0</v>
      </c>
      <c r="D106" s="161"/>
      <c r="E106" s="71" t="str">
        <f>IF(A106&gt;0,IF((LEFT(A106,2)=LEFT(Data!$C$4,2)),"Intra","Inter"),"")</f>
        <v/>
      </c>
      <c r="F106" s="74">
        <f t="shared" si="5"/>
        <v>0</v>
      </c>
      <c r="G106" s="74">
        <f t="shared" si="6"/>
        <v>0</v>
      </c>
      <c r="H106" s="74">
        <f t="shared" si="7"/>
        <v>0</v>
      </c>
      <c r="I106" s="73"/>
    </row>
    <row r="107" spans="1:111">
      <c r="A107" s="287"/>
      <c r="B107" s="287"/>
      <c r="C107" s="74">
        <f>SUMIFS('Taxable Supplies B2C'!$G$8:'Taxable Supplies B2C'!G$1010,'Taxable Supplies B2C'!D$8:D$1010,Anex_GSTR_1!A107,'Taxable Supplies B2C'!$F$8:$F$1010,Anex_GSTR_1!D107)</f>
        <v>0</v>
      </c>
      <c r="D107" s="161"/>
      <c r="E107" s="71" t="str">
        <f>IF(A107&gt;0,IF((LEFT(A107,2)=LEFT(Data!$C$4,2)),"Intra","Inter"),"")</f>
        <v/>
      </c>
      <c r="F107" s="74">
        <f t="shared" si="5"/>
        <v>0</v>
      </c>
      <c r="G107" s="74">
        <f t="shared" si="6"/>
        <v>0</v>
      </c>
      <c r="H107" s="74">
        <f t="shared" si="7"/>
        <v>0</v>
      </c>
      <c r="I107" s="73"/>
    </row>
    <row r="108" spans="1:111">
      <c r="A108" s="287"/>
      <c r="B108" s="287"/>
      <c r="C108" s="74">
        <f>SUMIFS('Taxable Supplies B2C'!$G$8:'Taxable Supplies B2C'!G$1010,'Taxable Supplies B2C'!D$8:D$1010,Anex_GSTR_1!A108,'Taxable Supplies B2C'!$F$8:$F$1010,Anex_GSTR_1!D108)</f>
        <v>0</v>
      </c>
      <c r="D108" s="161"/>
      <c r="E108" s="71" t="str">
        <f>IF(A108&gt;0,IF((LEFT(A108,2)=LEFT(Data!$C$4,2)),"Intra","Inter"),"")</f>
        <v/>
      </c>
      <c r="F108" s="74">
        <f t="shared" si="5"/>
        <v>0</v>
      </c>
      <c r="G108" s="74">
        <f t="shared" si="6"/>
        <v>0</v>
      </c>
      <c r="H108" s="74">
        <f t="shared" si="7"/>
        <v>0</v>
      </c>
      <c r="I108" s="73"/>
    </row>
    <row r="109" spans="1:111">
      <c r="A109" s="287"/>
      <c r="B109" s="287"/>
      <c r="C109" s="74">
        <f>SUMIFS('Taxable Supplies B2C'!$G$8:'Taxable Supplies B2C'!G$1010,'Taxable Supplies B2C'!D$8:D$1010,Anex_GSTR_1!A109,'Taxable Supplies B2C'!$F$8:$F$1010,Anex_GSTR_1!D109)</f>
        <v>0</v>
      </c>
      <c r="D109" s="161"/>
      <c r="E109" s="71" t="str">
        <f>IF(A109&gt;0,IF((LEFT(A109,2)=LEFT(Data!$C$4,2)),"Intra","Inter"),"")</f>
        <v/>
      </c>
      <c r="F109" s="74">
        <f t="shared" si="5"/>
        <v>0</v>
      </c>
      <c r="G109" s="74">
        <f t="shared" si="6"/>
        <v>0</v>
      </c>
      <c r="H109" s="74">
        <f t="shared" si="7"/>
        <v>0</v>
      </c>
      <c r="I109" s="73"/>
    </row>
    <row r="110" spans="1:111">
      <c r="A110" s="287"/>
      <c r="B110" s="287"/>
      <c r="C110" s="74">
        <f>SUMIFS('Taxable Supplies B2C'!$G$8:'Taxable Supplies B2C'!G$1010,'Taxable Supplies B2C'!D$8:D$1010,Anex_GSTR_1!A110,'Taxable Supplies B2C'!$F$8:$F$1010,Anex_GSTR_1!D110)</f>
        <v>0</v>
      </c>
      <c r="D110" s="161"/>
      <c r="E110" s="71" t="str">
        <f>IF(A110&gt;0,IF((LEFT(A110,2)=LEFT(Data!$C$4,2)),"Intra","Inter"),"")</f>
        <v/>
      </c>
      <c r="F110" s="74">
        <f t="shared" si="5"/>
        <v>0</v>
      </c>
      <c r="G110" s="74">
        <f t="shared" si="6"/>
        <v>0</v>
      </c>
      <c r="H110" s="74">
        <f t="shared" si="7"/>
        <v>0</v>
      </c>
      <c r="I110" s="73"/>
    </row>
    <row r="111" spans="1:111">
      <c r="A111" s="287"/>
      <c r="B111" s="287"/>
      <c r="C111" s="74">
        <f>SUMIFS('Taxable Supplies B2C'!$G$8:'Taxable Supplies B2C'!G$1010,'Taxable Supplies B2C'!D$8:D$1010,Anex_GSTR_1!A111,'Taxable Supplies B2C'!$F$8:$F$1010,Anex_GSTR_1!D111)</f>
        <v>0</v>
      </c>
      <c r="D111" s="161"/>
      <c r="E111" s="71" t="str">
        <f>IF(A111&gt;0,IF((LEFT(A111,2)=LEFT(Data!$C$4,2)),"Intra","Inter"),"")</f>
        <v/>
      </c>
      <c r="F111" s="74">
        <f t="shared" si="5"/>
        <v>0</v>
      </c>
      <c r="G111" s="74">
        <f t="shared" si="6"/>
        <v>0</v>
      </c>
      <c r="H111" s="74">
        <f t="shared" si="7"/>
        <v>0</v>
      </c>
      <c r="I111" s="73"/>
    </row>
    <row r="112" spans="1:111">
      <c r="A112" s="287"/>
      <c r="B112" s="287"/>
      <c r="C112" s="74">
        <f>SUMIFS('Taxable Supplies B2C'!$G$8:'Taxable Supplies B2C'!G$1010,'Taxable Supplies B2C'!D$8:D$1010,Anex_GSTR_1!A112,'Taxable Supplies B2C'!$F$8:$F$1010,Anex_GSTR_1!D112)</f>
        <v>0</v>
      </c>
      <c r="D112" s="161"/>
      <c r="E112" s="71" t="str">
        <f>IF(A112&gt;0,IF((LEFT(A112,2)=LEFT(Data!$C$4,2)),"Intra","Inter"),"")</f>
        <v/>
      </c>
      <c r="F112" s="74">
        <f t="shared" si="5"/>
        <v>0</v>
      </c>
      <c r="G112" s="74">
        <f t="shared" si="6"/>
        <v>0</v>
      </c>
      <c r="H112" s="74">
        <f t="shared" si="7"/>
        <v>0</v>
      </c>
      <c r="I112" s="73"/>
    </row>
    <row r="113" spans="1:9">
      <c r="A113" s="287"/>
      <c r="B113" s="287"/>
      <c r="C113" s="74">
        <f>SUMIFS('Taxable Supplies B2C'!$G$8:'Taxable Supplies B2C'!G$1010,'Taxable Supplies B2C'!D$8:D$1010,Anex_GSTR_1!A113,'Taxable Supplies B2C'!$F$8:$F$1010,Anex_GSTR_1!D113)</f>
        <v>0</v>
      </c>
      <c r="D113" s="161"/>
      <c r="E113" s="71" t="str">
        <f>IF(A113&gt;0,IF((LEFT(A113,2)=LEFT(Data!$C$4,2)),"Intra","Inter"),"")</f>
        <v/>
      </c>
      <c r="F113" s="74">
        <f t="shared" si="5"/>
        <v>0</v>
      </c>
      <c r="G113" s="74">
        <f t="shared" si="6"/>
        <v>0</v>
      </c>
      <c r="H113" s="74">
        <f t="shared" si="7"/>
        <v>0</v>
      </c>
      <c r="I113" s="73"/>
    </row>
    <row r="114" spans="1:9">
      <c r="A114" s="287"/>
      <c r="B114" s="287"/>
      <c r="C114" s="74">
        <f>SUMIFS('Taxable Supplies B2C'!$G$8:'Taxable Supplies B2C'!G$1010,'Taxable Supplies B2C'!D$8:D$1010,Anex_GSTR_1!A114,'Taxable Supplies B2C'!$F$8:$F$1010,Anex_GSTR_1!D114)</f>
        <v>0</v>
      </c>
      <c r="D114" s="161"/>
      <c r="E114" s="71" t="str">
        <f>IF(A114&gt;0,IF((LEFT(A114,2)=LEFT(Data!$C$4,2)),"Intra","Inter"),"")</f>
        <v/>
      </c>
      <c r="F114" s="74">
        <f t="shared" si="5"/>
        <v>0</v>
      </c>
      <c r="G114" s="74">
        <f t="shared" si="6"/>
        <v>0</v>
      </c>
      <c r="H114" s="74">
        <f t="shared" si="7"/>
        <v>0</v>
      </c>
      <c r="I114" s="73"/>
    </row>
    <row r="115" spans="1:9">
      <c r="A115" s="287"/>
      <c r="B115" s="287"/>
      <c r="C115" s="74">
        <f>SUMIFS('Taxable Supplies B2C'!$G$8:'Taxable Supplies B2C'!G$1010,'Taxable Supplies B2C'!D$8:D$1010,Anex_GSTR_1!A115,'Taxable Supplies B2C'!$F$8:$F$1010,Anex_GSTR_1!D115)</f>
        <v>0</v>
      </c>
      <c r="D115" s="161"/>
      <c r="E115" s="71" t="str">
        <f>IF(A115&gt;0,IF((LEFT(A115,2)=LEFT(Data!$C$4,2)),"Intra","Inter"),"")</f>
        <v/>
      </c>
      <c r="F115" s="74">
        <f t="shared" ref="F115:F127" si="8">IF(E115="Inter",(C115*D115),(0))</f>
        <v>0</v>
      </c>
      <c r="G115" s="74">
        <f t="shared" ref="G115:G127" si="9">IF(E115="intra",(C115*(D115/2)),(0))</f>
        <v>0</v>
      </c>
      <c r="H115" s="74">
        <f t="shared" ref="H115:H127" si="10">IF(E115="intra",(C115*(D115/2)),(0))</f>
        <v>0</v>
      </c>
      <c r="I115" s="73"/>
    </row>
    <row r="116" spans="1:9">
      <c r="A116" s="287"/>
      <c r="B116" s="287"/>
      <c r="C116" s="74">
        <f>SUMIFS('Taxable Supplies B2C'!$G$8:'Taxable Supplies B2C'!G$1010,'Taxable Supplies B2C'!D$8:D$1010,Anex_GSTR_1!A116,'Taxable Supplies B2C'!$F$8:$F$1010,Anex_GSTR_1!D116)</f>
        <v>0</v>
      </c>
      <c r="D116" s="161"/>
      <c r="E116" s="71" t="str">
        <f>IF(A116&gt;0,IF((LEFT(A116,2)=LEFT(Data!$C$4,2)),"Intra","Inter"),"")</f>
        <v/>
      </c>
      <c r="F116" s="74">
        <f t="shared" si="8"/>
        <v>0</v>
      </c>
      <c r="G116" s="74">
        <f t="shared" si="9"/>
        <v>0</v>
      </c>
      <c r="H116" s="74">
        <f t="shared" si="10"/>
        <v>0</v>
      </c>
      <c r="I116" s="73"/>
    </row>
    <row r="117" spans="1:9">
      <c r="A117" s="287"/>
      <c r="B117" s="287"/>
      <c r="C117" s="74">
        <f>SUMIFS('Taxable Supplies B2C'!$G$8:'Taxable Supplies B2C'!G$1010,'Taxable Supplies B2C'!D$8:D$1010,Anex_GSTR_1!A117,'Taxable Supplies B2C'!$F$8:$F$1010,Anex_GSTR_1!D117)</f>
        <v>0</v>
      </c>
      <c r="D117" s="161"/>
      <c r="E117" s="71" t="str">
        <f>IF(A117&gt;0,IF((LEFT(A117,2)=LEFT(Data!$C$4,2)),"Intra","Inter"),"")</f>
        <v/>
      </c>
      <c r="F117" s="74">
        <f t="shared" si="8"/>
        <v>0</v>
      </c>
      <c r="G117" s="74">
        <f t="shared" si="9"/>
        <v>0</v>
      </c>
      <c r="H117" s="74">
        <f t="shared" si="10"/>
        <v>0</v>
      </c>
      <c r="I117" s="73"/>
    </row>
    <row r="118" spans="1:9">
      <c r="A118" s="287"/>
      <c r="B118" s="287"/>
      <c r="C118" s="74">
        <f>SUMIFS('Taxable Supplies B2C'!$G$8:'Taxable Supplies B2C'!G$1010,'Taxable Supplies B2C'!D$8:D$1010,Anex_GSTR_1!A118,'Taxable Supplies B2C'!$F$8:$F$1010,Anex_GSTR_1!D118)</f>
        <v>0</v>
      </c>
      <c r="D118" s="161"/>
      <c r="E118" s="71" t="str">
        <f>IF(A118&gt;0,IF((LEFT(A118,2)=LEFT(Data!$C$4,2)),"Intra","Inter"),"")</f>
        <v/>
      </c>
      <c r="F118" s="74">
        <f t="shared" si="8"/>
        <v>0</v>
      </c>
      <c r="G118" s="74">
        <f t="shared" si="9"/>
        <v>0</v>
      </c>
      <c r="H118" s="74">
        <f t="shared" si="10"/>
        <v>0</v>
      </c>
      <c r="I118" s="73"/>
    </row>
    <row r="119" spans="1:9">
      <c r="A119" s="287"/>
      <c r="B119" s="287"/>
      <c r="C119" s="74">
        <f>SUMIFS('Taxable Supplies B2C'!$G$8:'Taxable Supplies B2C'!G$1010,'Taxable Supplies B2C'!D$8:D$1010,Anex_GSTR_1!A119,'Taxable Supplies B2C'!$F$8:$F$1010,Anex_GSTR_1!D119)</f>
        <v>0</v>
      </c>
      <c r="D119" s="161"/>
      <c r="E119" s="71" t="str">
        <f>IF(A119&gt;0,IF((LEFT(A119,2)=LEFT(Data!$C$4,2)),"Intra","Inter"),"")</f>
        <v/>
      </c>
      <c r="F119" s="74">
        <f t="shared" si="8"/>
        <v>0</v>
      </c>
      <c r="G119" s="74">
        <f t="shared" si="9"/>
        <v>0</v>
      </c>
      <c r="H119" s="74">
        <f t="shared" si="10"/>
        <v>0</v>
      </c>
      <c r="I119" s="73"/>
    </row>
    <row r="120" spans="1:9">
      <c r="A120" s="287"/>
      <c r="B120" s="287"/>
      <c r="C120" s="74">
        <f>SUMIFS('Taxable Supplies B2C'!$G$8:'Taxable Supplies B2C'!G$1010,'Taxable Supplies B2C'!D$8:D$1010,Anex_GSTR_1!A120,'Taxable Supplies B2C'!$F$8:$F$1010,Anex_GSTR_1!D120)</f>
        <v>0</v>
      </c>
      <c r="D120" s="161"/>
      <c r="E120" s="71" t="str">
        <f>IF(A120&gt;0,IF((LEFT(A120,2)=LEFT(Data!$C$4,2)),"Intra","Inter"),"")</f>
        <v/>
      </c>
      <c r="F120" s="74">
        <f t="shared" si="8"/>
        <v>0</v>
      </c>
      <c r="G120" s="74">
        <f t="shared" si="9"/>
        <v>0</v>
      </c>
      <c r="H120" s="74">
        <f t="shared" si="10"/>
        <v>0</v>
      </c>
      <c r="I120" s="73"/>
    </row>
    <row r="121" spans="1:9">
      <c r="A121" s="287"/>
      <c r="B121" s="287"/>
      <c r="C121" s="74">
        <f>SUMIFS('Taxable Supplies B2C'!$G$8:'Taxable Supplies B2C'!G$1010,'Taxable Supplies B2C'!D$8:D$1010,Anex_GSTR_1!A121,'Taxable Supplies B2C'!$F$8:$F$1010,Anex_GSTR_1!D121)</f>
        <v>0</v>
      </c>
      <c r="D121" s="161"/>
      <c r="E121" s="71" t="str">
        <f>IF(A121&gt;0,IF((LEFT(A121,2)=LEFT(Data!$C$4,2)),"Intra","Inter"),"")</f>
        <v/>
      </c>
      <c r="F121" s="74">
        <f t="shared" si="8"/>
        <v>0</v>
      </c>
      <c r="G121" s="74">
        <f t="shared" si="9"/>
        <v>0</v>
      </c>
      <c r="H121" s="74">
        <f t="shared" si="10"/>
        <v>0</v>
      </c>
      <c r="I121" s="73"/>
    </row>
    <row r="122" spans="1:9">
      <c r="A122" s="287"/>
      <c r="B122" s="287"/>
      <c r="C122" s="74">
        <f>SUMIFS('Taxable Supplies B2C'!$G$8:'Taxable Supplies B2C'!G$1010,'Taxable Supplies B2C'!D$8:D$1010,Anex_GSTR_1!A122,'Taxable Supplies B2C'!$F$8:$F$1010,Anex_GSTR_1!D122)</f>
        <v>0</v>
      </c>
      <c r="D122" s="161"/>
      <c r="E122" s="71" t="str">
        <f>IF(A122&gt;0,IF((LEFT(A122,2)=LEFT(Data!$C$4,2)),"Intra","Inter"),"")</f>
        <v/>
      </c>
      <c r="F122" s="74">
        <f t="shared" si="8"/>
        <v>0</v>
      </c>
      <c r="G122" s="74">
        <f t="shared" si="9"/>
        <v>0</v>
      </c>
      <c r="H122" s="74">
        <f t="shared" si="10"/>
        <v>0</v>
      </c>
      <c r="I122" s="73"/>
    </row>
    <row r="123" spans="1:9">
      <c r="A123" s="287"/>
      <c r="B123" s="287"/>
      <c r="C123" s="74">
        <f>SUMIFS('Taxable Supplies B2C'!$G$8:'Taxable Supplies B2C'!G$1010,'Taxable Supplies B2C'!D$8:D$1010,Anex_GSTR_1!A123,'Taxable Supplies B2C'!$F$8:$F$1010,Anex_GSTR_1!D123)</f>
        <v>0</v>
      </c>
      <c r="D123" s="161"/>
      <c r="E123" s="71" t="str">
        <f>IF(A123&gt;0,IF((LEFT(A123,2)=LEFT(Data!$C$4,2)),"Intra","Inter"),"")</f>
        <v/>
      </c>
      <c r="F123" s="74">
        <f t="shared" si="8"/>
        <v>0</v>
      </c>
      <c r="G123" s="74">
        <f t="shared" si="9"/>
        <v>0</v>
      </c>
      <c r="H123" s="74">
        <f t="shared" si="10"/>
        <v>0</v>
      </c>
      <c r="I123" s="73"/>
    </row>
    <row r="124" spans="1:9">
      <c r="A124" s="287"/>
      <c r="B124" s="287"/>
      <c r="C124" s="74">
        <f>SUMIFS('Taxable Supplies B2C'!$G$8:'Taxable Supplies B2C'!G$1010,'Taxable Supplies B2C'!D$8:D$1010,Anex_GSTR_1!A124,'Taxable Supplies B2C'!$F$8:$F$1010,Anex_GSTR_1!D124)</f>
        <v>0</v>
      </c>
      <c r="D124" s="161"/>
      <c r="E124" s="71" t="str">
        <f>IF(A124&gt;0,IF((LEFT(A124,2)=LEFT(Data!$C$4,2)),"Intra","Inter"),"")</f>
        <v/>
      </c>
      <c r="F124" s="74">
        <f t="shared" si="8"/>
        <v>0</v>
      </c>
      <c r="G124" s="74">
        <f t="shared" si="9"/>
        <v>0</v>
      </c>
      <c r="H124" s="74">
        <f t="shared" si="10"/>
        <v>0</v>
      </c>
      <c r="I124" s="73"/>
    </row>
    <row r="125" spans="1:9">
      <c r="A125" s="287"/>
      <c r="B125" s="287"/>
      <c r="C125" s="74">
        <f>SUMIFS('Taxable Supplies B2C'!$G$8:'Taxable Supplies B2C'!G$1010,'Taxable Supplies B2C'!D$8:D$1010,Anex_GSTR_1!A125,'Taxable Supplies B2C'!$F$8:$F$1010,Anex_GSTR_1!D125)</f>
        <v>0</v>
      </c>
      <c r="D125" s="161"/>
      <c r="E125" s="71" t="str">
        <f>IF(A125&gt;0,IF((LEFT(A125,2)=LEFT(Data!$C$4,2)),"Intra","Inter"),"")</f>
        <v/>
      </c>
      <c r="F125" s="74">
        <f t="shared" si="8"/>
        <v>0</v>
      </c>
      <c r="G125" s="74">
        <f t="shared" si="9"/>
        <v>0</v>
      </c>
      <c r="H125" s="74">
        <f t="shared" si="10"/>
        <v>0</v>
      </c>
      <c r="I125" s="73"/>
    </row>
    <row r="126" spans="1:9">
      <c r="A126" s="287"/>
      <c r="B126" s="287"/>
      <c r="C126" s="74">
        <f>SUMIFS('Taxable Supplies B2C'!$G$8:'Taxable Supplies B2C'!G$1010,'Taxable Supplies B2C'!D$8:D$1010,Anex_GSTR_1!A126,'Taxable Supplies B2C'!$F$8:$F$1010,Anex_GSTR_1!D126)</f>
        <v>0</v>
      </c>
      <c r="D126" s="161"/>
      <c r="E126" s="71" t="str">
        <f>IF(A126&gt;0,IF((LEFT(A126,2)=LEFT(Data!$C$4,2)),"Intra","Inter"),"")</f>
        <v/>
      </c>
      <c r="F126" s="74">
        <f t="shared" si="8"/>
        <v>0</v>
      </c>
      <c r="G126" s="74">
        <f t="shared" si="9"/>
        <v>0</v>
      </c>
      <c r="H126" s="74">
        <f t="shared" si="10"/>
        <v>0</v>
      </c>
      <c r="I126" s="73"/>
    </row>
    <row r="127" spans="1:9">
      <c r="A127" s="287"/>
      <c r="B127" s="287"/>
      <c r="C127" s="74">
        <f>SUMIFS('Taxable Supplies B2C'!$G$8:'Taxable Supplies B2C'!G$1010,'Taxable Supplies B2C'!D$8:D$1010,Anex_GSTR_1!A127,'Taxable Supplies B2C'!$F$8:$F$1010,Anex_GSTR_1!D127)</f>
        <v>0</v>
      </c>
      <c r="D127" s="161"/>
      <c r="E127" s="71" t="str">
        <f>IF(A127&gt;0,IF((LEFT(A127,2)=LEFT(Data!$C$4,2)),"Intra","Inter"),"")</f>
        <v/>
      </c>
      <c r="F127" s="74">
        <f t="shared" si="8"/>
        <v>0</v>
      </c>
      <c r="G127" s="74">
        <f t="shared" si="9"/>
        <v>0</v>
      </c>
      <c r="H127" s="74">
        <f t="shared" si="10"/>
        <v>0</v>
      </c>
      <c r="I127" s="73"/>
    </row>
    <row r="130" spans="1:12">
      <c r="A130" s="20" t="s">
        <v>426</v>
      </c>
    </row>
    <row r="131" spans="1:12" ht="15.75" thickBot="1"/>
    <row r="132" spans="1:12" ht="44.25" customHeight="1" thickBot="1">
      <c r="A132" s="278" t="s">
        <v>88</v>
      </c>
      <c r="B132" s="279"/>
      <c r="C132" s="279"/>
      <c r="D132" s="280"/>
      <c r="E132" s="170" t="s">
        <v>427</v>
      </c>
      <c r="F132" s="291" t="s">
        <v>428</v>
      </c>
      <c r="G132" s="292"/>
      <c r="H132" s="168" t="s">
        <v>429</v>
      </c>
    </row>
    <row r="133" spans="1:12">
      <c r="A133" s="281">
        <v>1</v>
      </c>
      <c r="B133" s="281"/>
      <c r="C133" s="281"/>
      <c r="D133" s="281"/>
      <c r="E133" s="171">
        <v>2</v>
      </c>
      <c r="F133" s="281">
        <v>3</v>
      </c>
      <c r="G133" s="281"/>
      <c r="H133" s="163">
        <v>4</v>
      </c>
    </row>
    <row r="134" spans="1:12">
      <c r="A134" s="282" t="s">
        <v>430</v>
      </c>
      <c r="B134" s="282"/>
      <c r="C134" s="282"/>
      <c r="D134" s="282"/>
      <c r="E134" s="172">
        <f>SUMIFS(SALES_Taxable_B2B!$F$11:$F$1011,SALES_Taxable_B2B!$E$11:$E$1011,"Inter",SALES_Taxable_B2B!$H$11:$H$1011,0%)</f>
        <v>0</v>
      </c>
      <c r="F134" s="288">
        <f>SUMIFS(SALES_Taxable_B2B!$F$11:$F$1011,SALES_Taxable_B2B!$E$11:$E$1011,"Inter",SALES_Taxable_B2B!$H$11:$H$1011,"Exempt")</f>
        <v>0</v>
      </c>
      <c r="G134" s="288">
        <f>SUMIFS(SALES_Taxable_B2B!$F$11:$F$1011,SALES_Taxable_B2B!$E$11:$E$1011,"Inter",SALES_Taxable_B2B!$H$11:$H$1011,0%)</f>
        <v>0</v>
      </c>
      <c r="H134" s="154">
        <f>SUMIFS(SALES_Taxable_B2B!$F$11:$F$1011,SALES_Taxable_B2B!$E$11:$E$1011,"Inter",SALES_Taxable_B2B!$H$11:$H$1011,"Non GST")</f>
        <v>0</v>
      </c>
    </row>
    <row r="135" spans="1:12">
      <c r="A135" s="282" t="s">
        <v>431</v>
      </c>
      <c r="B135" s="282"/>
      <c r="C135" s="282"/>
      <c r="D135" s="282"/>
      <c r="E135" s="172">
        <f>SUMIFS(SALES_Taxable_B2B!$F$11:$F$1011,SALES_Taxable_B2B!$E$11:$E$1011,"Intra",SALES_Taxable_B2B!$H$11:$H$1011,0%)</f>
        <v>0</v>
      </c>
      <c r="F135" s="293">
        <f>SUMIFS(SALES_Taxable_B2B!$F$11:$F$1011,SALES_Taxable_B2B!$E$11:$E$1011,"Intra",SALES_Taxable_B2B!$H$11:$H$1011,"Exempt")</f>
        <v>0</v>
      </c>
      <c r="G135" s="294">
        <f>SUMIFS(SALES_Taxable_B2B!$F$11:$F$1011,SALES_Taxable_B2B!$E$11:$E$1011,"Inter",SALES_Taxable_B2B!$H$11:$H$1011,0%)</f>
        <v>0</v>
      </c>
      <c r="H135" s="154">
        <f>SUMIFS(SALES_Taxable_B2B!$F$11:$F$1011,SALES_Taxable_B2B!$E$11:$E$1011,"Intra",SALES_Taxable_B2B!$H$11:$H$1011,"Non GST")</f>
        <v>0</v>
      </c>
    </row>
    <row r="136" spans="1:12">
      <c r="A136" s="282" t="s">
        <v>432</v>
      </c>
      <c r="B136" s="282"/>
      <c r="C136" s="282"/>
      <c r="D136" s="282"/>
      <c r="E136" s="172">
        <f>SUMIFS('Taxable Supplies B2C'!$G$8:$G$1010,'Taxable Supplies B2C'!$E$8:$E$1010,"Inter",'Taxable Supplies B2C'!$F$8:$F$1010,0%)</f>
        <v>0</v>
      </c>
      <c r="F136" s="288">
        <f>SUMIFS('Taxable Supplies B2C'!$G$8:$G$1010,'Taxable Supplies B2C'!$E$8:$E$1010,"Inter",'Taxable Supplies B2C'!$F$8:$F$1010,"Exempt")</f>
        <v>0</v>
      </c>
      <c r="G136" s="288">
        <f>SUMIFS('Taxable Supplies B2C'!$G$8:$G$1010,'Taxable Supplies B2C'!$E$8:$E$1010,"Inter",'Taxable Supplies B2C'!$F$8:$F$1010,0%)</f>
        <v>0</v>
      </c>
      <c r="H136" s="154">
        <f>SUMIFS('Taxable Supplies B2C'!$G$8:$G$1010,'Taxable Supplies B2C'!$E$8:$E$1010,"Inter",'Taxable Supplies B2C'!$F$8:$F$1010,"Non GST")</f>
        <v>0</v>
      </c>
    </row>
    <row r="137" spans="1:12">
      <c r="A137" s="282" t="s">
        <v>433</v>
      </c>
      <c r="B137" s="282"/>
      <c r="C137" s="282"/>
      <c r="D137" s="282"/>
      <c r="E137" s="172">
        <f>SUMIFS('Taxable Supplies B2C'!$G$8:$G$1010,'Taxable Supplies B2C'!$E$8:$E$1010,"Intra",'Taxable Supplies B2C'!$F$8:$F$1010,0%)</f>
        <v>0</v>
      </c>
      <c r="F137" s="288">
        <f>SUMIFS('Taxable Supplies B2C'!$G$8:$G$1010,'Taxable Supplies B2C'!$E$8:$E$1010,"Intra",'Taxable Supplies B2C'!$F$8:$F$1010,"Exempt")</f>
        <v>0</v>
      </c>
      <c r="G137" s="288">
        <f>SUMIFS('Taxable Supplies B2C'!$G$8:$G$1010,'Taxable Supplies B2C'!$E$8:$E$1010,"Inter",'Taxable Supplies B2C'!$F$8:$F$1010,0%)</f>
        <v>0</v>
      </c>
      <c r="H137" s="154">
        <f>SUMIFS('Taxable Supplies B2C'!$G$8:$G$1010,'Taxable Supplies B2C'!$E$8:$E$1010,"Intra",'Taxable Supplies B2C'!$F$8:$F$1010,"Non GST")</f>
        <v>0</v>
      </c>
    </row>
    <row r="139" spans="1:12">
      <c r="A139" s="20" t="s">
        <v>434</v>
      </c>
    </row>
    <row r="140" spans="1:12" ht="15.75" thickBot="1"/>
    <row r="141" spans="1:12">
      <c r="A141" s="165" t="s">
        <v>435</v>
      </c>
      <c r="B141" s="165" t="s">
        <v>436</v>
      </c>
      <c r="C141" s="283" t="s">
        <v>437</v>
      </c>
      <c r="D141" s="284"/>
      <c r="E141" s="164" t="s">
        <v>116</v>
      </c>
      <c r="F141" s="164" t="s">
        <v>438</v>
      </c>
      <c r="G141" s="164" t="s">
        <v>439</v>
      </c>
      <c r="H141" s="164" t="s">
        <v>48</v>
      </c>
      <c r="I141" s="164" t="s">
        <v>2</v>
      </c>
      <c r="J141" s="164" t="s">
        <v>3</v>
      </c>
      <c r="K141" s="164" t="s">
        <v>4</v>
      </c>
      <c r="L141" s="164" t="s">
        <v>264</v>
      </c>
    </row>
    <row r="142" spans="1:12">
      <c r="A142" s="166">
        <v>1</v>
      </c>
      <c r="B142" s="166">
        <v>2</v>
      </c>
      <c r="C142" s="285">
        <v>3</v>
      </c>
      <c r="D142" s="286"/>
      <c r="E142" s="162">
        <v>4</v>
      </c>
      <c r="F142" s="162">
        <v>5</v>
      </c>
      <c r="G142" s="162">
        <v>6</v>
      </c>
      <c r="H142" s="162">
        <v>7</v>
      </c>
      <c r="I142" s="162">
        <v>8</v>
      </c>
      <c r="J142" s="162">
        <v>9</v>
      </c>
      <c r="K142" s="162">
        <v>10</v>
      </c>
      <c r="L142" s="162">
        <v>11</v>
      </c>
    </row>
    <row r="143" spans="1:12">
      <c r="A143" s="173"/>
      <c r="B143" s="173"/>
      <c r="C143" s="274"/>
      <c r="D143" s="275"/>
      <c r="E143" s="173"/>
      <c r="F143" s="173"/>
      <c r="G143" s="173"/>
      <c r="H143" s="173"/>
      <c r="I143" s="173"/>
      <c r="J143" s="173"/>
      <c r="K143" s="173"/>
      <c r="L143" s="173"/>
    </row>
    <row r="144" spans="1:12">
      <c r="A144" s="173"/>
      <c r="B144" s="173"/>
      <c r="C144" s="274"/>
      <c r="D144" s="275"/>
      <c r="E144" s="173"/>
      <c r="F144" s="173"/>
      <c r="G144" s="173"/>
      <c r="H144" s="173"/>
      <c r="I144" s="173"/>
      <c r="J144" s="173"/>
      <c r="K144" s="173"/>
      <c r="L144" s="173"/>
    </row>
    <row r="145" spans="1:12">
      <c r="A145" s="173"/>
      <c r="B145" s="173"/>
      <c r="C145" s="274"/>
      <c r="D145" s="275"/>
      <c r="E145" s="173"/>
      <c r="F145" s="173"/>
      <c r="G145" s="173"/>
      <c r="H145" s="173"/>
      <c r="I145" s="173"/>
      <c r="J145" s="173"/>
      <c r="K145" s="173"/>
      <c r="L145" s="173"/>
    </row>
    <row r="146" spans="1:12">
      <c r="A146" s="173"/>
      <c r="B146" s="173"/>
      <c r="C146" s="274"/>
      <c r="D146" s="275"/>
      <c r="E146" s="173"/>
      <c r="F146" s="173"/>
      <c r="G146" s="173"/>
      <c r="H146" s="173"/>
      <c r="I146" s="173"/>
      <c r="J146" s="173"/>
      <c r="K146" s="173"/>
      <c r="L146" s="173"/>
    </row>
    <row r="147" spans="1:12">
      <c r="A147" s="173"/>
      <c r="B147" s="173"/>
      <c r="C147" s="274"/>
      <c r="D147" s="275"/>
      <c r="E147" s="173"/>
      <c r="F147" s="173"/>
      <c r="G147" s="173"/>
      <c r="H147" s="173"/>
      <c r="I147" s="173"/>
      <c r="J147" s="173"/>
      <c r="K147" s="173"/>
      <c r="L147" s="173"/>
    </row>
    <row r="148" spans="1:12">
      <c r="A148" s="173"/>
      <c r="B148" s="173"/>
      <c r="C148" s="274"/>
      <c r="D148" s="275"/>
      <c r="E148" s="173"/>
      <c r="F148" s="173"/>
      <c r="G148" s="173"/>
      <c r="H148" s="173"/>
      <c r="I148" s="173"/>
      <c r="J148" s="173"/>
      <c r="K148" s="173"/>
      <c r="L148" s="173"/>
    </row>
    <row r="149" spans="1:12">
      <c r="A149" s="173"/>
      <c r="B149" s="173"/>
      <c r="C149" s="274"/>
      <c r="D149" s="275"/>
      <c r="E149" s="173"/>
      <c r="F149" s="173"/>
      <c r="G149" s="173"/>
      <c r="H149" s="173"/>
      <c r="I149" s="173"/>
      <c r="J149" s="173"/>
      <c r="K149" s="173"/>
      <c r="L149" s="173"/>
    </row>
    <row r="150" spans="1:12">
      <c r="A150" s="173"/>
      <c r="B150" s="173"/>
      <c r="C150" s="274"/>
      <c r="D150" s="275"/>
      <c r="E150" s="173"/>
      <c r="F150" s="173"/>
      <c r="G150" s="173"/>
      <c r="H150" s="173"/>
      <c r="I150" s="173"/>
      <c r="J150" s="173"/>
      <c r="K150" s="173"/>
      <c r="L150" s="173"/>
    </row>
    <row r="151" spans="1:12">
      <c r="A151" s="173"/>
      <c r="B151" s="173"/>
      <c r="C151" s="274"/>
      <c r="D151" s="275"/>
      <c r="E151" s="173"/>
      <c r="F151" s="173"/>
      <c r="G151" s="173"/>
      <c r="H151" s="173"/>
      <c r="I151" s="173"/>
      <c r="J151" s="173"/>
      <c r="K151" s="173"/>
      <c r="L151" s="173"/>
    </row>
    <row r="152" spans="1:12">
      <c r="A152" s="173"/>
      <c r="B152" s="173"/>
      <c r="C152" s="274"/>
      <c r="D152" s="275"/>
      <c r="E152" s="173"/>
      <c r="F152" s="173"/>
      <c r="G152" s="173"/>
      <c r="H152" s="173"/>
      <c r="I152" s="173"/>
      <c r="J152" s="173"/>
      <c r="K152" s="173"/>
      <c r="L152" s="173"/>
    </row>
    <row r="153" spans="1:12">
      <c r="A153" s="173"/>
      <c r="B153" s="173"/>
      <c r="C153" s="274"/>
      <c r="D153" s="275"/>
      <c r="E153" s="173"/>
      <c r="F153" s="173"/>
      <c r="G153" s="173"/>
      <c r="H153" s="173"/>
      <c r="I153" s="173"/>
      <c r="J153" s="173"/>
      <c r="K153" s="173"/>
      <c r="L153" s="173"/>
    </row>
    <row r="154" spans="1:12">
      <c r="A154" s="173"/>
      <c r="B154" s="173"/>
      <c r="C154" s="274"/>
      <c r="D154" s="275"/>
      <c r="E154" s="173"/>
      <c r="F154" s="173"/>
      <c r="G154" s="173"/>
      <c r="H154" s="173"/>
      <c r="I154" s="173"/>
      <c r="J154" s="173"/>
      <c r="K154" s="173"/>
      <c r="L154" s="173"/>
    </row>
    <row r="155" spans="1:12">
      <c r="A155" s="173"/>
      <c r="B155" s="173"/>
      <c r="C155" s="274"/>
      <c r="D155" s="275"/>
      <c r="E155" s="173"/>
      <c r="F155" s="173"/>
      <c r="G155" s="173"/>
      <c r="H155" s="173"/>
      <c r="I155" s="173"/>
      <c r="J155" s="173"/>
      <c r="K155" s="173"/>
      <c r="L155" s="173"/>
    </row>
    <row r="156" spans="1:12">
      <c r="A156" s="173"/>
      <c r="B156" s="173"/>
      <c r="C156" s="274"/>
      <c r="D156" s="275"/>
      <c r="E156" s="173"/>
      <c r="F156" s="173"/>
      <c r="G156" s="173"/>
      <c r="H156" s="173"/>
      <c r="I156" s="173"/>
      <c r="J156" s="173"/>
      <c r="K156" s="173"/>
      <c r="L156" s="173"/>
    </row>
    <row r="157" spans="1:12">
      <c r="A157" s="173"/>
      <c r="B157" s="173"/>
      <c r="C157" s="274"/>
      <c r="D157" s="275"/>
      <c r="E157" s="173"/>
      <c r="F157" s="173"/>
      <c r="G157" s="173"/>
      <c r="H157" s="173"/>
      <c r="I157" s="173"/>
      <c r="J157" s="173"/>
      <c r="K157" s="173"/>
      <c r="L157" s="173"/>
    </row>
    <row r="158" spans="1:12">
      <c r="A158" s="173"/>
      <c r="B158" s="173"/>
      <c r="C158" s="274"/>
      <c r="D158" s="275"/>
      <c r="E158" s="173"/>
      <c r="F158" s="173"/>
      <c r="G158" s="173"/>
      <c r="H158" s="173"/>
      <c r="I158" s="173"/>
      <c r="J158" s="173"/>
      <c r="K158" s="173"/>
      <c r="L158" s="173"/>
    </row>
    <row r="159" spans="1:12">
      <c r="A159" s="173"/>
      <c r="B159" s="173"/>
      <c r="C159" s="274"/>
      <c r="D159" s="275"/>
      <c r="E159" s="173"/>
      <c r="F159" s="173"/>
      <c r="G159" s="173"/>
      <c r="H159" s="173"/>
      <c r="I159" s="173"/>
      <c r="J159" s="173"/>
      <c r="K159" s="173"/>
      <c r="L159" s="173"/>
    </row>
    <row r="160" spans="1:12">
      <c r="A160" s="173"/>
      <c r="B160" s="173"/>
      <c r="C160" s="274"/>
      <c r="D160" s="275"/>
      <c r="E160" s="173"/>
      <c r="F160" s="173"/>
      <c r="G160" s="173"/>
      <c r="H160" s="173"/>
      <c r="I160" s="173"/>
      <c r="J160" s="173"/>
      <c r="K160" s="173"/>
      <c r="L160" s="173"/>
    </row>
    <row r="161" spans="1:12">
      <c r="A161" s="173"/>
      <c r="B161" s="173"/>
      <c r="C161" s="274"/>
      <c r="D161" s="275"/>
      <c r="E161" s="173"/>
      <c r="F161" s="173"/>
      <c r="G161" s="173"/>
      <c r="H161" s="173"/>
      <c r="I161" s="173"/>
      <c r="J161" s="173"/>
      <c r="K161" s="173"/>
      <c r="L161" s="173"/>
    </row>
    <row r="162" spans="1:12">
      <c r="A162" s="173"/>
      <c r="B162" s="173"/>
      <c r="C162" s="274"/>
      <c r="D162" s="275"/>
      <c r="E162" s="173"/>
      <c r="F162" s="173"/>
      <c r="G162" s="173"/>
      <c r="H162" s="173"/>
      <c r="I162" s="173"/>
      <c r="J162" s="173"/>
      <c r="K162" s="173"/>
      <c r="L162" s="173"/>
    </row>
    <row r="163" spans="1:12">
      <c r="A163" s="271" t="s">
        <v>68</v>
      </c>
      <c r="B163" s="273"/>
      <c r="C163" s="276"/>
      <c r="D163" s="277"/>
      <c r="E163" s="155"/>
      <c r="F163" s="155"/>
      <c r="G163" s="154">
        <f t="shared" ref="G163:L163" si="11">SUM(G143:G162)</f>
        <v>0</v>
      </c>
      <c r="H163" s="154">
        <f t="shared" si="11"/>
        <v>0</v>
      </c>
      <c r="I163" s="154">
        <f t="shared" si="11"/>
        <v>0</v>
      </c>
      <c r="J163" s="154">
        <f t="shared" si="11"/>
        <v>0</v>
      </c>
      <c r="K163" s="154">
        <f t="shared" si="11"/>
        <v>0</v>
      </c>
      <c r="L163" s="154">
        <f t="shared" si="11"/>
        <v>0</v>
      </c>
    </row>
    <row r="164" spans="1:12">
      <c r="A164" s="271" t="s">
        <v>452</v>
      </c>
      <c r="B164" s="272"/>
      <c r="C164" s="272"/>
      <c r="D164" s="273"/>
      <c r="E164" s="174"/>
      <c r="F164" s="155"/>
      <c r="G164" s="155"/>
      <c r="H164" s="175">
        <f>H163-GSTR_3B!B13</f>
        <v>0</v>
      </c>
      <c r="I164" s="175">
        <f>I163-GSTR_3B!C13</f>
        <v>0</v>
      </c>
      <c r="J164" s="175">
        <f>J163-GSTR_3B!D13</f>
        <v>0</v>
      </c>
      <c r="K164" s="175">
        <f>K163-GSTR_3B!E13</f>
        <v>0</v>
      </c>
      <c r="L164" s="175">
        <f>L163-GSTR_3B!F13</f>
        <v>0</v>
      </c>
    </row>
    <row r="167" spans="1:12">
      <c r="A167" s="20" t="s">
        <v>444</v>
      </c>
    </row>
    <row r="169" spans="1:12" ht="30">
      <c r="A169" s="167" t="s">
        <v>445</v>
      </c>
      <c r="B169" s="265" t="s">
        <v>446</v>
      </c>
      <c r="C169" s="266"/>
      <c r="D169" s="266"/>
      <c r="E169" s="265" t="s">
        <v>445</v>
      </c>
      <c r="F169" s="267"/>
      <c r="G169" s="167" t="s">
        <v>449</v>
      </c>
      <c r="H169" s="151" t="s">
        <v>450</v>
      </c>
      <c r="I169" s="151" t="s">
        <v>451</v>
      </c>
    </row>
    <row r="170" spans="1:12">
      <c r="A170" s="167"/>
      <c r="B170" s="151"/>
      <c r="C170" s="151"/>
      <c r="D170" s="151"/>
      <c r="E170" s="167" t="s">
        <v>447</v>
      </c>
      <c r="F170" s="167" t="s">
        <v>448</v>
      </c>
      <c r="G170" s="167"/>
      <c r="H170" s="151"/>
      <c r="I170" s="151"/>
    </row>
    <row r="171" spans="1:12">
      <c r="A171" s="167">
        <v>1</v>
      </c>
      <c r="B171" s="265">
        <v>2</v>
      </c>
      <c r="C171" s="266"/>
      <c r="D171" s="266"/>
      <c r="E171" s="167">
        <v>3</v>
      </c>
      <c r="F171" s="167">
        <v>4</v>
      </c>
      <c r="G171" s="167">
        <v>5</v>
      </c>
      <c r="H171" s="151">
        <v>6</v>
      </c>
      <c r="I171" s="151">
        <v>7</v>
      </c>
    </row>
    <row r="172" spans="1:12">
      <c r="A172" s="155">
        <v>1</v>
      </c>
      <c r="B172" s="268"/>
      <c r="C172" s="269"/>
      <c r="D172" s="270"/>
      <c r="E172" s="173"/>
      <c r="F172" s="173"/>
      <c r="G172" s="173"/>
      <c r="H172" s="173"/>
      <c r="I172" s="154">
        <f>G172-H172</f>
        <v>0</v>
      </c>
    </row>
    <row r="173" spans="1:12">
      <c r="A173" s="155">
        <v>2</v>
      </c>
      <c r="B173" s="268"/>
      <c r="C173" s="269"/>
      <c r="D173" s="270"/>
      <c r="E173" s="173"/>
      <c r="F173" s="173"/>
      <c r="G173" s="173"/>
      <c r="H173" s="173"/>
      <c r="I173" s="154">
        <f t="shared" ref="I173:I181" si="12">G173-H173</f>
        <v>0</v>
      </c>
    </row>
    <row r="174" spans="1:12">
      <c r="A174" s="155">
        <v>3</v>
      </c>
      <c r="B174" s="268"/>
      <c r="C174" s="269"/>
      <c r="D174" s="270"/>
      <c r="E174" s="173"/>
      <c r="F174" s="173"/>
      <c r="G174" s="173"/>
      <c r="H174" s="173"/>
      <c r="I174" s="154">
        <f t="shared" si="12"/>
        <v>0</v>
      </c>
    </row>
    <row r="175" spans="1:12">
      <c r="A175" s="155">
        <v>4</v>
      </c>
      <c r="B175" s="268"/>
      <c r="C175" s="269"/>
      <c r="D175" s="270"/>
      <c r="E175" s="173"/>
      <c r="F175" s="173"/>
      <c r="G175" s="173"/>
      <c r="H175" s="173"/>
      <c r="I175" s="154">
        <f t="shared" si="12"/>
        <v>0</v>
      </c>
    </row>
    <row r="176" spans="1:12">
      <c r="A176" s="155">
        <v>5</v>
      </c>
      <c r="B176" s="268"/>
      <c r="C176" s="269"/>
      <c r="D176" s="270"/>
      <c r="E176" s="173"/>
      <c r="F176" s="173"/>
      <c r="G176" s="173"/>
      <c r="H176" s="173"/>
      <c r="I176" s="154">
        <f t="shared" si="12"/>
        <v>0</v>
      </c>
    </row>
    <row r="177" spans="1:9">
      <c r="A177" s="155">
        <v>6</v>
      </c>
      <c r="B177" s="268"/>
      <c r="C177" s="269"/>
      <c r="D177" s="270"/>
      <c r="E177" s="173"/>
      <c r="F177" s="173"/>
      <c r="G177" s="173"/>
      <c r="H177" s="173"/>
      <c r="I177" s="154">
        <f t="shared" si="12"/>
        <v>0</v>
      </c>
    </row>
    <row r="178" spans="1:9">
      <c r="A178" s="155">
        <v>7</v>
      </c>
      <c r="B178" s="268"/>
      <c r="C178" s="269"/>
      <c r="D178" s="270"/>
      <c r="E178" s="173"/>
      <c r="F178" s="173"/>
      <c r="G178" s="173"/>
      <c r="H178" s="173"/>
      <c r="I178" s="154">
        <f t="shared" si="12"/>
        <v>0</v>
      </c>
    </row>
    <row r="179" spans="1:9">
      <c r="A179" s="155">
        <v>8</v>
      </c>
      <c r="B179" s="268"/>
      <c r="C179" s="269"/>
      <c r="D179" s="270"/>
      <c r="E179" s="173"/>
      <c r="F179" s="173"/>
      <c r="G179" s="173"/>
      <c r="H179" s="173"/>
      <c r="I179" s="154">
        <f t="shared" si="12"/>
        <v>0</v>
      </c>
    </row>
    <row r="180" spans="1:9">
      <c r="A180" s="155">
        <v>9</v>
      </c>
      <c r="B180" s="268"/>
      <c r="C180" s="269"/>
      <c r="D180" s="270"/>
      <c r="E180" s="173"/>
      <c r="F180" s="173"/>
      <c r="G180" s="173"/>
      <c r="H180" s="173"/>
      <c r="I180" s="154">
        <f t="shared" si="12"/>
        <v>0</v>
      </c>
    </row>
    <row r="181" spans="1:9">
      <c r="A181" s="155">
        <v>10</v>
      </c>
      <c r="B181" s="268"/>
      <c r="C181" s="269"/>
      <c r="D181" s="270"/>
      <c r="E181" s="173"/>
      <c r="F181" s="173"/>
      <c r="G181" s="173"/>
      <c r="H181" s="173"/>
      <c r="I181" s="154">
        <f t="shared" si="12"/>
        <v>0</v>
      </c>
    </row>
    <row r="182" spans="1:9">
      <c r="C182" s="290"/>
      <c r="D182" s="290"/>
      <c r="E182" s="290"/>
      <c r="F182" s="290"/>
    </row>
    <row r="183" spans="1:9">
      <c r="C183" s="290"/>
      <c r="D183" s="290"/>
      <c r="E183" s="290"/>
      <c r="F183" s="290"/>
    </row>
    <row r="184" spans="1:9">
      <c r="C184" s="290"/>
      <c r="D184" s="290"/>
      <c r="E184" s="290"/>
      <c r="F184" s="290"/>
    </row>
    <row r="185" spans="1:9">
      <c r="C185" s="290"/>
      <c r="D185" s="290"/>
      <c r="E185" s="290"/>
      <c r="F185" s="290"/>
    </row>
    <row r="186" spans="1:9">
      <c r="C186" s="290"/>
      <c r="D186" s="290"/>
      <c r="E186" s="290"/>
      <c r="F186" s="290"/>
    </row>
    <row r="187" spans="1:9">
      <c r="C187" s="290"/>
      <c r="D187" s="290"/>
      <c r="E187" s="290"/>
      <c r="F187" s="290"/>
    </row>
    <row r="188" spans="1:9">
      <c r="C188" s="290"/>
      <c r="D188" s="290"/>
      <c r="E188" s="290"/>
      <c r="F188" s="290"/>
    </row>
    <row r="189" spans="1:9">
      <c r="C189" s="290"/>
      <c r="D189" s="290"/>
      <c r="E189" s="290"/>
      <c r="F189" s="290"/>
    </row>
    <row r="190" spans="1:9">
      <c r="C190" s="290"/>
      <c r="D190" s="290"/>
      <c r="E190" s="290"/>
      <c r="F190" s="290"/>
    </row>
  </sheetData>
  <sheetProtection password="CA12" sheet="1" objects="1" scenarios="1"/>
  <mergeCells count="143">
    <mergeCell ref="B1:L1"/>
    <mergeCell ref="B2:L2"/>
    <mergeCell ref="B4:L4"/>
    <mergeCell ref="F132:G132"/>
    <mergeCell ref="F133:G133"/>
    <mergeCell ref="F134:G134"/>
    <mergeCell ref="F135:G135"/>
    <mergeCell ref="F136:G136"/>
    <mergeCell ref="D5:G5"/>
    <mergeCell ref="D6:G6"/>
    <mergeCell ref="D7:G7"/>
    <mergeCell ref="A51:B51"/>
    <mergeCell ref="A52:B52"/>
    <mergeCell ref="A80:B80"/>
    <mergeCell ref="A81:B81"/>
    <mergeCell ref="A82:B82"/>
    <mergeCell ref="A73:B73"/>
    <mergeCell ref="A74:B74"/>
    <mergeCell ref="A75:B75"/>
    <mergeCell ref="A76:B76"/>
    <mergeCell ref="A77:B77"/>
    <mergeCell ref="A88:B88"/>
    <mergeCell ref="A89:B89"/>
    <mergeCell ref="A90:B90"/>
    <mergeCell ref="C190:F190"/>
    <mergeCell ref="C182:F182"/>
    <mergeCell ref="C183:F183"/>
    <mergeCell ref="C184:F184"/>
    <mergeCell ref="C185:F185"/>
    <mergeCell ref="C186:F186"/>
    <mergeCell ref="C187:F187"/>
    <mergeCell ref="C188:F188"/>
    <mergeCell ref="C189:F189"/>
    <mergeCell ref="F137:G137"/>
    <mergeCell ref="B46:I46"/>
    <mergeCell ref="A58:B58"/>
    <mergeCell ref="A59:B59"/>
    <mergeCell ref="A60:B60"/>
    <mergeCell ref="A61:B61"/>
    <mergeCell ref="A62:B62"/>
    <mergeCell ref="A53:B53"/>
    <mergeCell ref="A54:B54"/>
    <mergeCell ref="A55:B55"/>
    <mergeCell ref="A56:B56"/>
    <mergeCell ref="A57:B57"/>
    <mergeCell ref="A68:B68"/>
    <mergeCell ref="A69:B69"/>
    <mergeCell ref="A70:B70"/>
    <mergeCell ref="A71:B71"/>
    <mergeCell ref="A72:B72"/>
    <mergeCell ref="A63:B63"/>
    <mergeCell ref="A64:B64"/>
    <mergeCell ref="A65:B65"/>
    <mergeCell ref="A66:B66"/>
    <mergeCell ref="A67:B67"/>
    <mergeCell ref="A78:B78"/>
    <mergeCell ref="A79:B79"/>
    <mergeCell ref="A91:B91"/>
    <mergeCell ref="A92:B92"/>
    <mergeCell ref="A83:B83"/>
    <mergeCell ref="A84:B84"/>
    <mergeCell ref="A85:B85"/>
    <mergeCell ref="A86:B86"/>
    <mergeCell ref="A87:B87"/>
    <mergeCell ref="A98:B98"/>
    <mergeCell ref="A99:B99"/>
    <mergeCell ref="A100:B100"/>
    <mergeCell ref="A101:B101"/>
    <mergeCell ref="A102:B102"/>
    <mergeCell ref="A93:B93"/>
    <mergeCell ref="A94:B94"/>
    <mergeCell ref="A95:B95"/>
    <mergeCell ref="A96:B96"/>
    <mergeCell ref="A97:B97"/>
    <mergeCell ref="A108:B108"/>
    <mergeCell ref="A109:B109"/>
    <mergeCell ref="A110:B110"/>
    <mergeCell ref="A111:B111"/>
    <mergeCell ref="A112:B112"/>
    <mergeCell ref="A103:B103"/>
    <mergeCell ref="A104:B104"/>
    <mergeCell ref="A105:B105"/>
    <mergeCell ref="A106:B106"/>
    <mergeCell ref="A107:B107"/>
    <mergeCell ref="A118:B118"/>
    <mergeCell ref="A119:B119"/>
    <mergeCell ref="A120:B120"/>
    <mergeCell ref="A121:B121"/>
    <mergeCell ref="A122:B122"/>
    <mergeCell ref="A113:B113"/>
    <mergeCell ref="A114:B114"/>
    <mergeCell ref="A115:B115"/>
    <mergeCell ref="A116:B116"/>
    <mergeCell ref="A117:B117"/>
    <mergeCell ref="C149:D149"/>
    <mergeCell ref="C150:D150"/>
    <mergeCell ref="C141:D141"/>
    <mergeCell ref="C142:D142"/>
    <mergeCell ref="C143:D143"/>
    <mergeCell ref="C144:D144"/>
    <mergeCell ref="C145:D145"/>
    <mergeCell ref="A123:B123"/>
    <mergeCell ref="A124:B124"/>
    <mergeCell ref="A125:B125"/>
    <mergeCell ref="A126:B126"/>
    <mergeCell ref="A127:B127"/>
    <mergeCell ref="A164:D164"/>
    <mergeCell ref="A163:B163"/>
    <mergeCell ref="C161:D161"/>
    <mergeCell ref="C162:D162"/>
    <mergeCell ref="C163:D163"/>
    <mergeCell ref="A132:D132"/>
    <mergeCell ref="A133:D133"/>
    <mergeCell ref="A134:D134"/>
    <mergeCell ref="A135:D135"/>
    <mergeCell ref="A136:D136"/>
    <mergeCell ref="A137:D137"/>
    <mergeCell ref="C156:D156"/>
    <mergeCell ref="C157:D157"/>
    <mergeCell ref="C158:D158"/>
    <mergeCell ref="C159:D159"/>
    <mergeCell ref="C160:D160"/>
    <mergeCell ref="C151:D151"/>
    <mergeCell ref="C152:D152"/>
    <mergeCell ref="C153:D153"/>
    <mergeCell ref="C154:D154"/>
    <mergeCell ref="C155:D155"/>
    <mergeCell ref="C146:D146"/>
    <mergeCell ref="C147:D147"/>
    <mergeCell ref="C148:D148"/>
    <mergeCell ref="B169:D169"/>
    <mergeCell ref="B171:D171"/>
    <mergeCell ref="E169:F169"/>
    <mergeCell ref="B177:D177"/>
    <mergeCell ref="B178:D178"/>
    <mergeCell ref="B179:D179"/>
    <mergeCell ref="B180:D180"/>
    <mergeCell ref="B181:D181"/>
    <mergeCell ref="B172:D172"/>
    <mergeCell ref="B173:D173"/>
    <mergeCell ref="B174:D174"/>
    <mergeCell ref="B175:D175"/>
    <mergeCell ref="B176:D176"/>
  </mergeCells>
  <dataValidations disablePrompts="1" count="5">
    <dataValidation type="list" allowBlank="1" showInputMessage="1" showErrorMessage="1" sqref="A51:A127">
      <formula1>$DE$51:$DE$87</formula1>
    </dataValidation>
    <dataValidation allowBlank="1" showInputMessage="1" showErrorMessage="1" promptTitle="CESS" prompt="Refer The Comment Inserted on Cess cell &amp; For Rate Refer The Cess Sheet" sqref="I51:I127"/>
    <dataValidation type="list" allowBlank="1" showInputMessage="1" showErrorMessage="1" sqref="E143:E162">
      <formula1>$DG$51:$DG$104</formula1>
    </dataValidation>
    <dataValidation type="list" allowBlank="1" showInputMessage="1" showErrorMessage="1" sqref="B172:B181">
      <formula1>$DH$51:$DH$60</formula1>
    </dataValidation>
    <dataValidation type="list" allowBlank="1" showInputMessage="1" showErrorMessage="1" sqref="D51:D127">
      <formula1>$DF$53:$DF$60</formula1>
    </dataValidation>
  </dataValidations>
  <pageMargins left="0.15748031496062992" right="0.11811023622047245" top="0.31496062992125984" bottom="0.35433070866141736" header="0.31496062992125984" footer="0.31496062992125984"/>
  <pageSetup scale="80" orientation="landscape" blackAndWhite="1" r:id="rId1"/>
</worksheet>
</file>

<file path=xl/worksheets/sheet11.xml><?xml version="1.0" encoding="utf-8"?>
<worksheet xmlns="http://schemas.openxmlformats.org/spreadsheetml/2006/main" xmlns:r="http://schemas.openxmlformats.org/officeDocument/2006/relationships">
  <sheetPr codeName="Sheet5"/>
  <dimension ref="A1:C38"/>
  <sheetViews>
    <sheetView workbookViewId="0">
      <selection activeCell="B1" sqref="B1"/>
    </sheetView>
  </sheetViews>
  <sheetFormatPr defaultRowHeight="15"/>
  <cols>
    <col min="1" max="1" width="8.28515625" style="4" bestFit="1" customWidth="1"/>
    <col min="2" max="2" width="75.7109375" style="4" customWidth="1"/>
    <col min="3" max="16384" width="9.140625" style="4"/>
  </cols>
  <sheetData>
    <row r="1" spans="1:3" ht="30.75" thickBot="1">
      <c r="A1" s="5" t="s">
        <v>5</v>
      </c>
      <c r="B1" s="6" t="s">
        <v>6</v>
      </c>
      <c r="C1" s="6" t="s">
        <v>1</v>
      </c>
    </row>
    <row r="2" spans="1:3" ht="15.75" thickBot="1">
      <c r="A2" s="7">
        <v>1</v>
      </c>
      <c r="B2" s="8" t="s">
        <v>7</v>
      </c>
      <c r="C2" s="8">
        <v>1</v>
      </c>
    </row>
    <row r="3" spans="1:3" ht="15.75" customHeight="1" thickBot="1">
      <c r="A3" s="7">
        <v>2</v>
      </c>
      <c r="B3" s="8" t="s">
        <v>8</v>
      </c>
      <c r="C3" s="8">
        <v>2</v>
      </c>
    </row>
    <row r="4" spans="1:3" ht="15.75" customHeight="1" thickBot="1">
      <c r="A4" s="7">
        <v>3</v>
      </c>
      <c r="B4" s="8" t="s">
        <v>9</v>
      </c>
      <c r="C4" s="8">
        <v>3</v>
      </c>
    </row>
    <row r="5" spans="1:3" ht="15.75" customHeight="1" thickBot="1">
      <c r="A5" s="7">
        <v>4</v>
      </c>
      <c r="B5" s="8" t="s">
        <v>10</v>
      </c>
      <c r="C5" s="8">
        <v>4</v>
      </c>
    </row>
    <row r="6" spans="1:3" ht="15.75" customHeight="1" thickBot="1">
      <c r="A6" s="7">
        <v>5</v>
      </c>
      <c r="B6" s="8" t="s">
        <v>11</v>
      </c>
      <c r="C6" s="8">
        <v>5</v>
      </c>
    </row>
    <row r="7" spans="1:3" ht="15.75" customHeight="1" thickBot="1">
      <c r="A7" s="7">
        <v>6</v>
      </c>
      <c r="B7" s="8" t="s">
        <v>12</v>
      </c>
      <c r="C7" s="8">
        <v>6</v>
      </c>
    </row>
    <row r="8" spans="1:3" ht="15.75" customHeight="1" thickBot="1">
      <c r="A8" s="7">
        <v>7</v>
      </c>
      <c r="B8" s="8" t="s">
        <v>13</v>
      </c>
      <c r="C8" s="8">
        <v>7</v>
      </c>
    </row>
    <row r="9" spans="1:3" ht="15.75" customHeight="1" thickBot="1">
      <c r="A9" s="7">
        <v>8</v>
      </c>
      <c r="B9" s="8" t="s">
        <v>14</v>
      </c>
      <c r="C9" s="8">
        <v>8</v>
      </c>
    </row>
    <row r="10" spans="1:3" ht="15.75" customHeight="1" thickBot="1">
      <c r="A10" s="7">
        <v>9</v>
      </c>
      <c r="B10" s="8" t="s">
        <v>15</v>
      </c>
      <c r="C10" s="8">
        <v>9</v>
      </c>
    </row>
    <row r="11" spans="1:3" ht="15.75" customHeight="1" thickBot="1">
      <c r="A11" s="7">
        <v>10</v>
      </c>
      <c r="B11" s="8" t="s">
        <v>16</v>
      </c>
      <c r="C11" s="8">
        <v>10</v>
      </c>
    </row>
    <row r="12" spans="1:3" ht="15.75" customHeight="1" thickBot="1">
      <c r="A12" s="7">
        <v>11</v>
      </c>
      <c r="B12" s="8" t="s">
        <v>17</v>
      </c>
      <c r="C12" s="8">
        <v>11</v>
      </c>
    </row>
    <row r="13" spans="1:3" ht="15.75" customHeight="1" thickBot="1">
      <c r="A13" s="7">
        <v>12</v>
      </c>
      <c r="B13" s="8" t="s">
        <v>18</v>
      </c>
      <c r="C13" s="8">
        <v>12</v>
      </c>
    </row>
    <row r="14" spans="1:3" ht="15.75" customHeight="1" thickBot="1">
      <c r="A14" s="7">
        <v>13</v>
      </c>
      <c r="B14" s="8" t="s">
        <v>19</v>
      </c>
      <c r="C14" s="8">
        <v>13</v>
      </c>
    </row>
    <row r="15" spans="1:3" ht="15.75" customHeight="1" thickBot="1">
      <c r="A15" s="7">
        <v>14</v>
      </c>
      <c r="B15" s="8" t="s">
        <v>20</v>
      </c>
      <c r="C15" s="8">
        <v>14</v>
      </c>
    </row>
    <row r="16" spans="1:3" ht="15.75" customHeight="1" thickBot="1">
      <c r="A16" s="7">
        <v>15</v>
      </c>
      <c r="B16" s="8" t="s">
        <v>21</v>
      </c>
      <c r="C16" s="8">
        <v>15</v>
      </c>
    </row>
    <row r="17" spans="1:3" ht="15.75" customHeight="1" thickBot="1">
      <c r="A17" s="7">
        <v>16</v>
      </c>
      <c r="B17" s="8" t="s">
        <v>22</v>
      </c>
      <c r="C17" s="8">
        <v>16</v>
      </c>
    </row>
    <row r="18" spans="1:3" ht="15.75" customHeight="1" thickBot="1">
      <c r="A18" s="7">
        <v>17</v>
      </c>
      <c r="B18" s="8" t="s">
        <v>23</v>
      </c>
      <c r="C18" s="8">
        <v>17</v>
      </c>
    </row>
    <row r="19" spans="1:3" ht="15.75" customHeight="1" thickBot="1">
      <c r="A19" s="7">
        <v>18</v>
      </c>
      <c r="B19" s="8" t="s">
        <v>24</v>
      </c>
      <c r="C19" s="8">
        <v>18</v>
      </c>
    </row>
    <row r="20" spans="1:3" ht="15.75" customHeight="1" thickBot="1">
      <c r="A20" s="7">
        <v>19</v>
      </c>
      <c r="B20" s="8" t="s">
        <v>25</v>
      </c>
      <c r="C20" s="8">
        <v>19</v>
      </c>
    </row>
    <row r="21" spans="1:3" ht="15.75" customHeight="1" thickBot="1">
      <c r="A21" s="7">
        <v>20</v>
      </c>
      <c r="B21" s="8" t="s">
        <v>26</v>
      </c>
      <c r="C21" s="8">
        <v>20</v>
      </c>
    </row>
    <row r="22" spans="1:3" ht="15.75" customHeight="1" thickBot="1">
      <c r="A22" s="7">
        <v>21</v>
      </c>
      <c r="B22" s="8" t="s">
        <v>27</v>
      </c>
      <c r="C22" s="8">
        <v>21</v>
      </c>
    </row>
    <row r="23" spans="1:3" ht="15.75" customHeight="1" thickBot="1">
      <c r="A23" s="7">
        <v>22</v>
      </c>
      <c r="B23" s="8" t="s">
        <v>28</v>
      </c>
      <c r="C23" s="8">
        <v>22</v>
      </c>
    </row>
    <row r="24" spans="1:3" ht="15.75" customHeight="1" thickBot="1">
      <c r="A24" s="7">
        <v>23</v>
      </c>
      <c r="B24" s="8" t="s">
        <v>29</v>
      </c>
      <c r="C24" s="8">
        <v>23</v>
      </c>
    </row>
    <row r="25" spans="1:3" ht="15.75" customHeight="1" thickBot="1">
      <c r="A25" s="7">
        <v>24</v>
      </c>
      <c r="B25" s="8" t="s">
        <v>30</v>
      </c>
      <c r="C25" s="8">
        <v>24</v>
      </c>
    </row>
    <row r="26" spans="1:3" ht="15.75" customHeight="1" thickBot="1">
      <c r="A26" s="7">
        <v>25</v>
      </c>
      <c r="B26" s="8" t="s">
        <v>31</v>
      </c>
      <c r="C26" s="8">
        <v>25</v>
      </c>
    </row>
    <row r="27" spans="1:3" ht="15.75" customHeight="1" thickBot="1">
      <c r="A27" s="7">
        <v>26</v>
      </c>
      <c r="B27" s="8" t="s">
        <v>32</v>
      </c>
      <c r="C27" s="8">
        <v>26</v>
      </c>
    </row>
    <row r="28" spans="1:3" ht="15.75" customHeight="1" thickBot="1">
      <c r="A28" s="7">
        <v>27</v>
      </c>
      <c r="B28" s="8" t="s">
        <v>33</v>
      </c>
      <c r="C28" s="8">
        <v>27</v>
      </c>
    </row>
    <row r="29" spans="1:3" ht="15.75" customHeight="1" thickBot="1">
      <c r="A29" s="7">
        <v>28</v>
      </c>
      <c r="B29" s="8" t="s">
        <v>34</v>
      </c>
      <c r="C29" s="8">
        <v>28</v>
      </c>
    </row>
    <row r="30" spans="1:3" ht="15.75" customHeight="1" thickBot="1">
      <c r="A30" s="7">
        <v>29</v>
      </c>
      <c r="B30" s="8" t="s">
        <v>35</v>
      </c>
      <c r="C30" s="8">
        <v>29</v>
      </c>
    </row>
    <row r="31" spans="1:3" ht="15.75" customHeight="1" thickBot="1">
      <c r="A31" s="7">
        <v>30</v>
      </c>
      <c r="B31" s="8" t="s">
        <v>36</v>
      </c>
      <c r="C31" s="8">
        <v>30</v>
      </c>
    </row>
    <row r="32" spans="1:3" ht="15.75" customHeight="1" thickBot="1">
      <c r="A32" s="7">
        <v>31</v>
      </c>
      <c r="B32" s="8" t="s">
        <v>37</v>
      </c>
      <c r="C32" s="8">
        <v>31</v>
      </c>
    </row>
    <row r="33" spans="1:3" ht="15.75" customHeight="1" thickBot="1">
      <c r="A33" s="7">
        <v>32</v>
      </c>
      <c r="B33" s="8" t="s">
        <v>38</v>
      </c>
      <c r="C33" s="8">
        <v>32</v>
      </c>
    </row>
    <row r="34" spans="1:3" ht="15.75" customHeight="1" thickBot="1">
      <c r="A34" s="7">
        <v>33</v>
      </c>
      <c r="B34" s="8" t="s">
        <v>39</v>
      </c>
      <c r="C34" s="8">
        <v>33</v>
      </c>
    </row>
    <row r="35" spans="1:3" ht="15.75" customHeight="1" thickBot="1">
      <c r="A35" s="7">
        <v>34</v>
      </c>
      <c r="B35" s="8" t="s">
        <v>40</v>
      </c>
      <c r="C35" s="8">
        <v>34</v>
      </c>
    </row>
    <row r="36" spans="1:3" ht="15.75" customHeight="1" thickBot="1">
      <c r="A36" s="7">
        <v>35</v>
      </c>
      <c r="B36" s="8" t="s">
        <v>41</v>
      </c>
      <c r="C36" s="8">
        <v>35</v>
      </c>
    </row>
    <row r="37" spans="1:3" ht="15.75" customHeight="1" thickBot="1">
      <c r="A37" s="7">
        <v>36</v>
      </c>
      <c r="B37" s="8" t="s">
        <v>42</v>
      </c>
      <c r="C37" s="8">
        <v>36</v>
      </c>
    </row>
    <row r="38" spans="1:3" ht="15.75" customHeight="1" thickBot="1">
      <c r="A38" s="7">
        <v>37</v>
      </c>
      <c r="B38" s="8" t="s">
        <v>43</v>
      </c>
      <c r="C38" s="8">
        <v>37</v>
      </c>
    </row>
  </sheetData>
  <sheetProtection password="CA12" sheet="1" objects="1" scenarios="1"/>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Sheet11"/>
  <dimension ref="A1:C85"/>
  <sheetViews>
    <sheetView topLeftCell="A19" workbookViewId="0">
      <selection activeCell="O11" sqref="O11"/>
    </sheetView>
  </sheetViews>
  <sheetFormatPr defaultRowHeight="15"/>
  <cols>
    <col min="1" max="1" width="73.7109375" customWidth="1"/>
    <col min="2" max="2" width="12.7109375" bestFit="1" customWidth="1"/>
    <col min="3" max="3" width="20.7109375" bestFit="1" customWidth="1"/>
  </cols>
  <sheetData>
    <row r="1" spans="1:3" ht="30" customHeight="1" thickBot="1">
      <c r="A1" s="302" t="s">
        <v>266</v>
      </c>
      <c r="B1" s="302"/>
      <c r="C1" s="302"/>
    </row>
    <row r="2" spans="1:3" ht="15" customHeight="1" thickBot="1">
      <c r="A2" s="55" t="s">
        <v>267</v>
      </c>
      <c r="B2" s="56" t="s">
        <v>268</v>
      </c>
      <c r="C2" s="56" t="s">
        <v>269</v>
      </c>
    </row>
    <row r="3" spans="1:3" ht="15" customHeight="1" thickBot="1">
      <c r="A3" s="57" t="s">
        <v>270</v>
      </c>
      <c r="B3" s="58" t="s">
        <v>271</v>
      </c>
      <c r="C3" s="59">
        <v>0.6</v>
      </c>
    </row>
    <row r="4" spans="1:3" ht="15" customHeight="1" thickBot="1">
      <c r="A4" s="295" t="s">
        <v>272</v>
      </c>
      <c r="B4" s="296"/>
      <c r="C4" s="297"/>
    </row>
    <row r="5" spans="1:3" ht="15" customHeight="1" thickBot="1">
      <c r="A5" s="57" t="s">
        <v>273</v>
      </c>
      <c r="B5" s="58" t="s">
        <v>274</v>
      </c>
      <c r="C5" s="59">
        <v>0.12</v>
      </c>
    </row>
    <row r="6" spans="1:3" ht="15" customHeight="1" thickBot="1">
      <c r="A6" s="57" t="s">
        <v>275</v>
      </c>
      <c r="B6" s="58" t="s">
        <v>276</v>
      </c>
      <c r="C6" s="59">
        <v>0.12</v>
      </c>
    </row>
    <row r="7" spans="1:3" ht="15" customHeight="1" thickBot="1">
      <c r="A7" s="57" t="s">
        <v>168</v>
      </c>
      <c r="B7" s="58" t="s">
        <v>277</v>
      </c>
      <c r="C7" s="59">
        <v>0.12</v>
      </c>
    </row>
    <row r="8" spans="1:3" ht="15" customHeight="1" thickBot="1">
      <c r="A8" s="295" t="s">
        <v>278</v>
      </c>
      <c r="B8" s="296"/>
      <c r="C8" s="297"/>
    </row>
    <row r="9" spans="1:3" ht="15" customHeight="1">
      <c r="A9" s="60" t="s">
        <v>279</v>
      </c>
      <c r="B9" s="298">
        <v>2401</v>
      </c>
      <c r="C9" s="300">
        <v>0.65</v>
      </c>
    </row>
    <row r="10" spans="1:3" ht="15" customHeight="1" thickBot="1">
      <c r="A10" s="61" t="s">
        <v>280</v>
      </c>
      <c r="B10" s="299"/>
      <c r="C10" s="301"/>
    </row>
    <row r="11" spans="1:3" ht="15" customHeight="1" thickBot="1">
      <c r="A11" s="57" t="s">
        <v>281</v>
      </c>
      <c r="B11" s="58" t="s">
        <v>282</v>
      </c>
      <c r="C11" s="59">
        <v>0.61</v>
      </c>
    </row>
    <row r="12" spans="1:3" ht="15" customHeight="1" thickBot="1">
      <c r="A12" s="57" t="s">
        <v>283</v>
      </c>
      <c r="B12" s="58" t="s">
        <v>284</v>
      </c>
      <c r="C12" s="59">
        <v>1.6</v>
      </c>
    </row>
    <row r="13" spans="1:3" ht="15" customHeight="1" thickBot="1">
      <c r="A13" s="57" t="s">
        <v>285</v>
      </c>
      <c r="B13" s="58" t="s">
        <v>284</v>
      </c>
      <c r="C13" s="59">
        <v>1.42</v>
      </c>
    </row>
    <row r="14" spans="1:3" ht="15" customHeight="1" thickBot="1">
      <c r="A14" s="57" t="s">
        <v>286</v>
      </c>
      <c r="B14" s="58" t="s">
        <v>284</v>
      </c>
      <c r="C14" s="59">
        <v>1.6</v>
      </c>
    </row>
    <row r="15" spans="1:3" ht="15" customHeight="1" thickBot="1">
      <c r="A15" s="57" t="s">
        <v>287</v>
      </c>
      <c r="B15" s="58" t="s">
        <v>288</v>
      </c>
      <c r="C15" s="59">
        <v>1.6</v>
      </c>
    </row>
    <row r="16" spans="1:3" ht="15" customHeight="1" thickBot="1">
      <c r="A16" s="57" t="s">
        <v>289</v>
      </c>
      <c r="B16" s="58" t="s">
        <v>290</v>
      </c>
      <c r="C16" s="59">
        <v>2.04</v>
      </c>
    </row>
    <row r="17" spans="1:3" ht="15" customHeight="1" thickBot="1">
      <c r="A17" s="295" t="s">
        <v>291</v>
      </c>
      <c r="B17" s="296"/>
      <c r="C17" s="297"/>
    </row>
    <row r="18" spans="1:3" ht="15" customHeight="1" thickBot="1">
      <c r="A18" s="57" t="s">
        <v>292</v>
      </c>
      <c r="B18" s="63"/>
      <c r="C18" s="63"/>
    </row>
    <row r="19" spans="1:3" ht="15" customHeight="1">
      <c r="A19" s="303" t="s">
        <v>293</v>
      </c>
      <c r="B19" s="298" t="s">
        <v>294</v>
      </c>
      <c r="C19" s="62" t="s">
        <v>295</v>
      </c>
    </row>
    <row r="20" spans="1:3" ht="15" customHeight="1" thickBot="1">
      <c r="A20" s="305"/>
      <c r="B20" s="299"/>
      <c r="C20" s="64" t="s">
        <v>296</v>
      </c>
    </row>
    <row r="21" spans="1:3" ht="15" customHeight="1">
      <c r="A21" s="303" t="s">
        <v>297</v>
      </c>
      <c r="B21" s="298" t="s">
        <v>298</v>
      </c>
      <c r="C21" s="62" t="s">
        <v>299</v>
      </c>
    </row>
    <row r="22" spans="1:3" ht="15" customHeight="1" thickBot="1">
      <c r="A22" s="305"/>
      <c r="B22" s="299"/>
      <c r="C22" s="64" t="s">
        <v>296</v>
      </c>
    </row>
    <row r="23" spans="1:3" ht="15" customHeight="1" thickBot="1">
      <c r="A23" s="57" t="s">
        <v>300</v>
      </c>
      <c r="B23" s="63"/>
      <c r="C23" s="63"/>
    </row>
    <row r="24" spans="1:3" ht="15" customHeight="1">
      <c r="A24" s="303" t="s">
        <v>293</v>
      </c>
      <c r="B24" s="298" t="s">
        <v>301</v>
      </c>
      <c r="C24" s="62" t="s">
        <v>295</v>
      </c>
    </row>
    <row r="25" spans="1:3" ht="15" customHeight="1" thickBot="1">
      <c r="A25" s="305"/>
      <c r="B25" s="299"/>
      <c r="C25" s="64" t="s">
        <v>296</v>
      </c>
    </row>
    <row r="26" spans="1:3" ht="15" customHeight="1">
      <c r="A26" s="303" t="s">
        <v>297</v>
      </c>
      <c r="B26" s="298" t="s">
        <v>302</v>
      </c>
      <c r="C26" s="62" t="s">
        <v>303</v>
      </c>
    </row>
    <row r="27" spans="1:3" ht="15" customHeight="1" thickBot="1">
      <c r="A27" s="305"/>
      <c r="B27" s="299"/>
      <c r="C27" s="64" t="s">
        <v>296</v>
      </c>
    </row>
    <row r="28" spans="1:3" ht="15" customHeight="1">
      <c r="A28" s="303" t="s">
        <v>304</v>
      </c>
      <c r="B28" s="298" t="s">
        <v>305</v>
      </c>
      <c r="C28" s="62" t="s">
        <v>299</v>
      </c>
    </row>
    <row r="29" spans="1:3" ht="15" customHeight="1" thickBot="1">
      <c r="A29" s="305"/>
      <c r="B29" s="299"/>
      <c r="C29" s="64" t="s">
        <v>296</v>
      </c>
    </row>
    <row r="30" spans="1:3" ht="15" customHeight="1">
      <c r="A30" s="303" t="s">
        <v>168</v>
      </c>
      <c r="B30" s="298" t="s">
        <v>306</v>
      </c>
      <c r="C30" s="62" t="s">
        <v>307</v>
      </c>
    </row>
    <row r="31" spans="1:3" ht="15" customHeight="1" thickBot="1">
      <c r="A31" s="305"/>
      <c r="B31" s="299"/>
      <c r="C31" s="64" t="s">
        <v>296</v>
      </c>
    </row>
    <row r="32" spans="1:3" ht="15" customHeight="1" thickBot="1">
      <c r="A32" s="295" t="s">
        <v>308</v>
      </c>
      <c r="B32" s="296"/>
      <c r="C32" s="297"/>
    </row>
    <row r="33" spans="1:3" ht="15" customHeight="1">
      <c r="A33" s="303" t="s">
        <v>309</v>
      </c>
      <c r="B33" s="298" t="s">
        <v>310</v>
      </c>
      <c r="C33" s="62" t="s">
        <v>311</v>
      </c>
    </row>
    <row r="34" spans="1:3" ht="15" customHeight="1">
      <c r="A34" s="304"/>
      <c r="B34" s="306"/>
      <c r="C34" s="65" t="s">
        <v>312</v>
      </c>
    </row>
    <row r="35" spans="1:3" ht="15" customHeight="1" thickBot="1">
      <c r="A35" s="305"/>
      <c r="B35" s="299"/>
      <c r="C35" s="64" t="s">
        <v>313</v>
      </c>
    </row>
    <row r="36" spans="1:3" ht="15" customHeight="1">
      <c r="A36" s="303" t="s">
        <v>314</v>
      </c>
      <c r="B36" s="298" t="s">
        <v>315</v>
      </c>
      <c r="C36" s="62" t="s">
        <v>311</v>
      </c>
    </row>
    <row r="37" spans="1:3" ht="15" customHeight="1">
      <c r="A37" s="304"/>
      <c r="B37" s="306"/>
      <c r="C37" s="65" t="s">
        <v>312</v>
      </c>
    </row>
    <row r="38" spans="1:3" ht="15" customHeight="1" thickBot="1">
      <c r="A38" s="305"/>
      <c r="B38" s="299"/>
      <c r="C38" s="64" t="s">
        <v>313</v>
      </c>
    </row>
    <row r="39" spans="1:3" ht="15" customHeight="1">
      <c r="A39" s="303" t="s">
        <v>316</v>
      </c>
      <c r="B39" s="298" t="s">
        <v>317</v>
      </c>
      <c r="C39" s="62" t="s">
        <v>318</v>
      </c>
    </row>
    <row r="40" spans="1:3" ht="15" customHeight="1" thickBot="1">
      <c r="A40" s="305"/>
      <c r="B40" s="299"/>
      <c r="C40" s="64" t="s">
        <v>296</v>
      </c>
    </row>
    <row r="41" spans="1:3" ht="15" customHeight="1">
      <c r="A41" s="303" t="s">
        <v>319</v>
      </c>
      <c r="B41" s="298" t="s">
        <v>320</v>
      </c>
      <c r="C41" s="62" t="s">
        <v>321</v>
      </c>
    </row>
    <row r="42" spans="1:3" ht="15" customHeight="1">
      <c r="A42" s="304"/>
      <c r="B42" s="306"/>
      <c r="C42" s="65" t="s">
        <v>322</v>
      </c>
    </row>
    <row r="43" spans="1:3" ht="15" customHeight="1" thickBot="1">
      <c r="A43" s="305"/>
      <c r="B43" s="299"/>
      <c r="C43" s="64" t="s">
        <v>313</v>
      </c>
    </row>
    <row r="44" spans="1:3" ht="15" customHeight="1">
      <c r="A44" s="303" t="s">
        <v>323</v>
      </c>
      <c r="B44" s="298" t="s">
        <v>324</v>
      </c>
      <c r="C44" s="62" t="s">
        <v>321</v>
      </c>
    </row>
    <row r="45" spans="1:3" ht="15" customHeight="1">
      <c r="A45" s="304"/>
      <c r="B45" s="306"/>
      <c r="C45" s="65" t="s">
        <v>322</v>
      </c>
    </row>
    <row r="46" spans="1:3" ht="15" customHeight="1" thickBot="1">
      <c r="A46" s="305"/>
      <c r="B46" s="299"/>
      <c r="C46" s="64" t="s">
        <v>313</v>
      </c>
    </row>
    <row r="47" spans="1:3" ht="15" customHeight="1">
      <c r="A47" s="60" t="s">
        <v>325</v>
      </c>
      <c r="B47" s="298" t="s">
        <v>327</v>
      </c>
      <c r="C47" s="300">
        <v>0.72</v>
      </c>
    </row>
    <row r="48" spans="1:3" ht="15" customHeight="1" thickBot="1">
      <c r="A48" s="61" t="s">
        <v>326</v>
      </c>
      <c r="B48" s="299"/>
      <c r="C48" s="301"/>
    </row>
    <row r="49" spans="1:3" ht="15" customHeight="1">
      <c r="A49" s="60" t="s">
        <v>328</v>
      </c>
      <c r="B49" s="298" t="s">
        <v>327</v>
      </c>
      <c r="C49" s="300">
        <v>0.17</v>
      </c>
    </row>
    <row r="50" spans="1:3" ht="15" customHeight="1" thickBot="1">
      <c r="A50" s="61" t="s">
        <v>329</v>
      </c>
      <c r="B50" s="299"/>
      <c r="C50" s="301"/>
    </row>
    <row r="51" spans="1:3" ht="15" customHeight="1" thickBot="1">
      <c r="A51" s="57" t="s">
        <v>330</v>
      </c>
      <c r="B51" s="58" t="s">
        <v>331</v>
      </c>
      <c r="C51" s="59">
        <v>0.11</v>
      </c>
    </row>
    <row r="52" spans="1:3" ht="15" customHeight="1" thickBot="1">
      <c r="A52" s="57" t="s">
        <v>332</v>
      </c>
      <c r="B52" s="58" t="s">
        <v>333</v>
      </c>
      <c r="C52" s="59">
        <v>2.9</v>
      </c>
    </row>
    <row r="53" spans="1:3" ht="15" customHeight="1" thickBot="1">
      <c r="A53" s="57" t="s">
        <v>334</v>
      </c>
      <c r="B53" s="58" t="s">
        <v>335</v>
      </c>
      <c r="C53" s="59">
        <v>0.49</v>
      </c>
    </row>
    <row r="54" spans="1:3" ht="15" customHeight="1" thickBot="1">
      <c r="A54" s="57" t="s">
        <v>336</v>
      </c>
      <c r="B54" s="58" t="s">
        <v>335</v>
      </c>
      <c r="C54" s="59">
        <v>0.56999999999999995</v>
      </c>
    </row>
    <row r="55" spans="1:3" ht="15" customHeight="1" thickBot="1">
      <c r="A55" s="57" t="s">
        <v>337</v>
      </c>
      <c r="B55" s="58" t="s">
        <v>338</v>
      </c>
      <c r="C55" s="59">
        <v>0.72</v>
      </c>
    </row>
    <row r="56" spans="1:3" ht="15" customHeight="1" thickBot="1">
      <c r="A56" s="57" t="s">
        <v>339</v>
      </c>
      <c r="B56" s="58" t="s">
        <v>340</v>
      </c>
      <c r="C56" s="59">
        <v>0.72</v>
      </c>
    </row>
    <row r="57" spans="1:3" ht="15" customHeight="1" thickBot="1">
      <c r="A57" s="57" t="s">
        <v>341</v>
      </c>
      <c r="B57" s="58" t="s">
        <v>342</v>
      </c>
      <c r="C57" s="59">
        <v>0.72</v>
      </c>
    </row>
    <row r="58" spans="1:3" ht="15" customHeight="1" thickBot="1">
      <c r="A58" s="57" t="s">
        <v>343</v>
      </c>
      <c r="B58" s="58" t="s">
        <v>344</v>
      </c>
      <c r="C58" s="59">
        <v>0.72</v>
      </c>
    </row>
    <row r="59" spans="1:3" ht="15" customHeight="1" thickBot="1">
      <c r="A59" s="57" t="s">
        <v>345</v>
      </c>
      <c r="B59" s="58" t="s">
        <v>346</v>
      </c>
      <c r="C59" s="59">
        <v>0.72</v>
      </c>
    </row>
    <row r="60" spans="1:3" ht="15" customHeight="1" thickBot="1">
      <c r="A60" s="57" t="s">
        <v>347</v>
      </c>
      <c r="B60" s="58" t="s">
        <v>346</v>
      </c>
      <c r="C60" s="59">
        <v>0.65</v>
      </c>
    </row>
    <row r="61" spans="1:3" ht="15" customHeight="1" thickBot="1">
      <c r="A61" s="57" t="s">
        <v>348</v>
      </c>
      <c r="B61" s="58" t="s">
        <v>349</v>
      </c>
      <c r="C61" s="59">
        <v>0.2</v>
      </c>
    </row>
    <row r="62" spans="1:3" ht="15" customHeight="1" thickBot="1">
      <c r="A62" s="57" t="s">
        <v>350</v>
      </c>
      <c r="B62" s="58" t="s">
        <v>290</v>
      </c>
      <c r="C62" s="59">
        <v>0.96</v>
      </c>
    </row>
    <row r="63" spans="1:3" ht="15" customHeight="1" thickBot="1">
      <c r="A63" s="57" t="s">
        <v>351</v>
      </c>
      <c r="B63" s="58" t="s">
        <v>290</v>
      </c>
      <c r="C63" s="59">
        <v>0.89</v>
      </c>
    </row>
    <row r="64" spans="1:3" ht="15" customHeight="1" thickBot="1">
      <c r="A64" s="295" t="s">
        <v>352</v>
      </c>
      <c r="B64" s="296"/>
      <c r="C64" s="297"/>
    </row>
    <row r="65" spans="1:3" ht="15" customHeight="1">
      <c r="A65" s="60" t="s">
        <v>353</v>
      </c>
      <c r="B65" s="298">
        <v>2701</v>
      </c>
      <c r="C65" s="298" t="s">
        <v>355</v>
      </c>
    </row>
    <row r="66" spans="1:3" ht="15" customHeight="1" thickBot="1">
      <c r="A66" s="61" t="s">
        <v>354</v>
      </c>
      <c r="B66" s="299"/>
      <c r="C66" s="299"/>
    </row>
    <row r="67" spans="1:3" ht="15" customHeight="1">
      <c r="A67" s="60" t="s">
        <v>356</v>
      </c>
      <c r="B67" s="298">
        <v>2702</v>
      </c>
      <c r="C67" s="298" t="s">
        <v>355</v>
      </c>
    </row>
    <row r="68" spans="1:3" ht="15" customHeight="1" thickBot="1">
      <c r="A68" s="61" t="s">
        <v>357</v>
      </c>
      <c r="B68" s="299"/>
      <c r="C68" s="299"/>
    </row>
    <row r="69" spans="1:3" ht="15" customHeight="1">
      <c r="A69" s="60" t="s">
        <v>358</v>
      </c>
      <c r="B69" s="298">
        <v>2703</v>
      </c>
      <c r="C69" s="298" t="s">
        <v>355</v>
      </c>
    </row>
    <row r="70" spans="1:3" ht="15" customHeight="1" thickBot="1">
      <c r="A70" s="61" t="s">
        <v>359</v>
      </c>
      <c r="B70" s="299"/>
      <c r="C70" s="299"/>
    </row>
    <row r="71" spans="1:3" ht="15" customHeight="1" thickBot="1">
      <c r="A71" s="295" t="s">
        <v>360</v>
      </c>
      <c r="B71" s="296"/>
      <c r="C71" s="297"/>
    </row>
    <row r="72" spans="1:3" ht="15" customHeight="1" thickBot="1">
      <c r="A72" s="57" t="s">
        <v>361</v>
      </c>
      <c r="B72" s="58">
        <v>8702</v>
      </c>
      <c r="C72" s="59">
        <v>0.15</v>
      </c>
    </row>
    <row r="73" spans="1:3" ht="15" customHeight="1" thickBot="1">
      <c r="A73" s="57" t="s">
        <v>362</v>
      </c>
      <c r="B73" s="58">
        <v>8703</v>
      </c>
      <c r="C73" s="59">
        <v>0.01</v>
      </c>
    </row>
    <row r="74" spans="1:3" ht="15" customHeight="1" thickBot="1">
      <c r="A74" s="57" t="s">
        <v>363</v>
      </c>
      <c r="B74" s="58">
        <v>8703</v>
      </c>
      <c r="C74" s="59">
        <v>0.03</v>
      </c>
    </row>
    <row r="75" spans="1:3" ht="15" customHeight="1" thickBot="1">
      <c r="A75" s="57" t="s">
        <v>364</v>
      </c>
      <c r="B75" s="58">
        <v>8703</v>
      </c>
      <c r="C75" s="59">
        <v>0.15</v>
      </c>
    </row>
    <row r="76" spans="1:3" ht="15" customHeight="1" thickBot="1">
      <c r="A76" s="57" t="s">
        <v>365</v>
      </c>
      <c r="B76" s="58">
        <v>8703</v>
      </c>
      <c r="C76" s="59">
        <v>0.15</v>
      </c>
    </row>
    <row r="77" spans="1:3" ht="15" customHeight="1">
      <c r="A77" s="60" t="s">
        <v>366</v>
      </c>
      <c r="B77" s="298">
        <v>8703</v>
      </c>
      <c r="C77" s="300">
        <v>0.15</v>
      </c>
    </row>
    <row r="78" spans="1:3" ht="15" customHeight="1" thickBot="1">
      <c r="A78" s="61" t="s">
        <v>367</v>
      </c>
      <c r="B78" s="299"/>
      <c r="C78" s="301"/>
    </row>
    <row r="79" spans="1:3" ht="15" customHeight="1" thickBot="1">
      <c r="A79" s="57" t="s">
        <v>368</v>
      </c>
      <c r="B79" s="58">
        <v>8703</v>
      </c>
      <c r="C79" s="59">
        <v>0.15</v>
      </c>
    </row>
    <row r="80" spans="1:3" ht="15" customHeight="1" thickBot="1">
      <c r="A80" s="57" t="s">
        <v>369</v>
      </c>
      <c r="B80" s="58">
        <v>8703</v>
      </c>
      <c r="C80" s="59">
        <v>0.15</v>
      </c>
    </row>
    <row r="81" spans="1:3" ht="15" customHeight="1" thickBot="1">
      <c r="A81" s="57" t="s">
        <v>370</v>
      </c>
      <c r="B81" s="58">
        <v>8703</v>
      </c>
      <c r="C81" s="59">
        <v>0.15</v>
      </c>
    </row>
    <row r="82" spans="1:3" ht="15" customHeight="1" thickBot="1">
      <c r="A82" s="57" t="s">
        <v>371</v>
      </c>
      <c r="B82" s="58">
        <v>8711</v>
      </c>
      <c r="C82" s="59">
        <v>0.03</v>
      </c>
    </row>
    <row r="83" spans="1:3" ht="15" customHeight="1" thickBot="1">
      <c r="A83" s="57" t="s">
        <v>372</v>
      </c>
      <c r="B83" s="58">
        <v>8802</v>
      </c>
      <c r="C83" s="59">
        <v>0.03</v>
      </c>
    </row>
    <row r="84" spans="1:3" ht="15" customHeight="1" thickBot="1">
      <c r="A84" s="57" t="s">
        <v>373</v>
      </c>
      <c r="B84" s="58">
        <v>8903</v>
      </c>
      <c r="C84" s="59">
        <v>0.03</v>
      </c>
    </row>
    <row r="85" spans="1:3">
      <c r="A85" s="66"/>
    </row>
  </sheetData>
  <sheetProtection password="CA12" sheet="1" objects="1" scenarios="1"/>
  <mergeCells count="43">
    <mergeCell ref="A19:A20"/>
    <mergeCell ref="B19:B20"/>
    <mergeCell ref="A4:C4"/>
    <mergeCell ref="A8:C8"/>
    <mergeCell ref="B9:B10"/>
    <mergeCell ref="C9:C10"/>
    <mergeCell ref="A17:C17"/>
    <mergeCell ref="A33:A35"/>
    <mergeCell ref="B33:B35"/>
    <mergeCell ref="A21:A22"/>
    <mergeCell ref="B21:B22"/>
    <mergeCell ref="A24:A25"/>
    <mergeCell ref="B24:B25"/>
    <mergeCell ref="A26:A27"/>
    <mergeCell ref="B26:B27"/>
    <mergeCell ref="A28:A29"/>
    <mergeCell ref="B28:B29"/>
    <mergeCell ref="A30:A31"/>
    <mergeCell ref="B30:B31"/>
    <mergeCell ref="A32:C32"/>
    <mergeCell ref="C49:C50"/>
    <mergeCell ref="A36:A38"/>
    <mergeCell ref="B36:B38"/>
    <mergeCell ref="A39:A40"/>
    <mergeCell ref="B39:B40"/>
    <mergeCell ref="A41:A43"/>
    <mergeCell ref="B41:B43"/>
    <mergeCell ref="A71:C71"/>
    <mergeCell ref="B77:B78"/>
    <mergeCell ref="C77:C78"/>
    <mergeCell ref="A1:C1"/>
    <mergeCell ref="A64:C64"/>
    <mergeCell ref="B65:B66"/>
    <mergeCell ref="C65:C66"/>
    <mergeCell ref="B67:B68"/>
    <mergeCell ref="C67:C68"/>
    <mergeCell ref="B69:B70"/>
    <mergeCell ref="C69:C70"/>
    <mergeCell ref="A44:A46"/>
    <mergeCell ref="B44:B46"/>
    <mergeCell ref="B47:B48"/>
    <mergeCell ref="C47:C48"/>
    <mergeCell ref="B49:B50"/>
  </mergeCells>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Sheet8"/>
  <dimension ref="A1:K55"/>
  <sheetViews>
    <sheetView workbookViewId="0">
      <selection activeCell="I16" sqref="I16"/>
    </sheetView>
  </sheetViews>
  <sheetFormatPr defaultRowHeight="15"/>
  <cols>
    <col min="1" max="1" width="29" style="32" bestFit="1" customWidth="1"/>
    <col min="2" max="2" width="12.7109375" style="32" bestFit="1" customWidth="1"/>
    <col min="3" max="3" width="9" style="32" bestFit="1" customWidth="1"/>
    <col min="4" max="5" width="5.7109375" style="32" bestFit="1" customWidth="1"/>
    <col min="6" max="6" width="5.5703125" style="46" bestFit="1" customWidth="1"/>
    <col min="7" max="7" width="21.28515625" style="32" customWidth="1"/>
    <col min="8" max="8" width="8.140625" style="47" bestFit="1" customWidth="1"/>
    <col min="9" max="9" width="33.140625" style="32" bestFit="1" customWidth="1"/>
    <col min="10" max="10" width="70.42578125" style="32" bestFit="1" customWidth="1"/>
    <col min="11" max="11" width="6.140625" style="32" bestFit="1" customWidth="1"/>
    <col min="12" max="16384" width="9.140625" style="32"/>
  </cols>
  <sheetData>
    <row r="1" spans="1:11" ht="85.5">
      <c r="A1" s="30" t="s">
        <v>116</v>
      </c>
      <c r="B1" s="30" t="s">
        <v>117</v>
      </c>
      <c r="C1" s="31" t="s">
        <v>118</v>
      </c>
      <c r="D1" s="31" t="s">
        <v>119</v>
      </c>
      <c r="E1" s="31" t="s">
        <v>120</v>
      </c>
      <c r="F1" s="31" t="s">
        <v>121</v>
      </c>
      <c r="G1" s="31" t="s">
        <v>122</v>
      </c>
      <c r="H1" s="31" t="s">
        <v>123</v>
      </c>
      <c r="I1" s="31" t="s">
        <v>124</v>
      </c>
      <c r="J1" s="31" t="s">
        <v>125</v>
      </c>
      <c r="K1" s="31" t="s">
        <v>126</v>
      </c>
    </row>
    <row r="2" spans="1:11" ht="15" customHeight="1">
      <c r="A2" s="33" t="s">
        <v>127</v>
      </c>
      <c r="B2" s="34" t="s">
        <v>128</v>
      </c>
      <c r="C2" s="35" t="s">
        <v>129</v>
      </c>
      <c r="D2" s="36" t="s">
        <v>130</v>
      </c>
      <c r="E2" s="33" t="s">
        <v>131</v>
      </c>
      <c r="F2" s="37">
        <v>0</v>
      </c>
      <c r="G2" s="38" t="s">
        <v>132</v>
      </c>
      <c r="H2" s="39" t="s">
        <v>133</v>
      </c>
      <c r="I2" s="40" t="s">
        <v>134</v>
      </c>
      <c r="J2" s="33" t="s">
        <v>135</v>
      </c>
      <c r="K2" s="33" t="s">
        <v>136</v>
      </c>
    </row>
    <row r="3" spans="1:11" ht="15" customHeight="1">
      <c r="A3" s="33" t="s">
        <v>137</v>
      </c>
      <c r="B3" s="34" t="s">
        <v>138</v>
      </c>
      <c r="C3" s="35" t="s">
        <v>139</v>
      </c>
      <c r="D3" s="36" t="s">
        <v>140</v>
      </c>
      <c r="E3" s="33" t="s">
        <v>141</v>
      </c>
      <c r="F3" s="37">
        <v>0.25</v>
      </c>
      <c r="G3" s="38" t="s">
        <v>142</v>
      </c>
      <c r="H3" s="39" t="s">
        <v>143</v>
      </c>
      <c r="I3" s="41" t="s">
        <v>144</v>
      </c>
      <c r="J3" s="33" t="s">
        <v>145</v>
      </c>
      <c r="K3" s="33" t="s">
        <v>146</v>
      </c>
    </row>
    <row r="4" spans="1:11" ht="15" customHeight="1">
      <c r="A4" s="33" t="s">
        <v>147</v>
      </c>
      <c r="B4" s="42"/>
      <c r="C4" s="35"/>
      <c r="D4" s="42" t="s">
        <v>148</v>
      </c>
      <c r="E4" s="33"/>
      <c r="F4" s="37">
        <v>3</v>
      </c>
      <c r="G4" s="38" t="s">
        <v>149</v>
      </c>
      <c r="H4" s="39" t="s">
        <v>150</v>
      </c>
      <c r="I4" s="33" t="s">
        <v>151</v>
      </c>
      <c r="J4" s="33" t="s">
        <v>152</v>
      </c>
      <c r="K4" s="33"/>
    </row>
    <row r="5" spans="1:11" ht="15" customHeight="1">
      <c r="A5" s="33" t="s">
        <v>153</v>
      </c>
      <c r="B5" s="42"/>
      <c r="C5" s="43"/>
      <c r="D5" s="44"/>
      <c r="E5" s="33"/>
      <c r="F5" s="37">
        <v>5</v>
      </c>
      <c r="G5" s="38" t="s">
        <v>154</v>
      </c>
      <c r="H5" s="39" t="s">
        <v>155</v>
      </c>
      <c r="I5" s="33" t="s">
        <v>156</v>
      </c>
      <c r="J5" s="33" t="s">
        <v>157</v>
      </c>
      <c r="K5" s="33"/>
    </row>
    <row r="6" spans="1:11" ht="15" customHeight="1">
      <c r="A6" s="33" t="s">
        <v>158</v>
      </c>
      <c r="B6" s="42"/>
      <c r="C6" s="43"/>
      <c r="D6" s="44"/>
      <c r="E6" s="33"/>
      <c r="F6" s="37">
        <v>12</v>
      </c>
      <c r="G6" s="38" t="s">
        <v>159</v>
      </c>
      <c r="H6" s="39"/>
      <c r="I6" s="33" t="s">
        <v>160</v>
      </c>
      <c r="J6" s="33" t="s">
        <v>161</v>
      </c>
      <c r="K6" s="33"/>
    </row>
    <row r="7" spans="1:11" ht="15" customHeight="1">
      <c r="A7" s="33" t="s">
        <v>162</v>
      </c>
      <c r="B7" s="44"/>
      <c r="C7" s="43"/>
      <c r="D7" s="44"/>
      <c r="E7" s="33"/>
      <c r="F7" s="37">
        <v>18</v>
      </c>
      <c r="G7" s="38" t="s">
        <v>163</v>
      </c>
      <c r="H7" s="39"/>
      <c r="I7" s="33" t="s">
        <v>164</v>
      </c>
      <c r="J7" s="33" t="s">
        <v>165</v>
      </c>
      <c r="K7" s="33"/>
    </row>
    <row r="8" spans="1:11" ht="15" customHeight="1">
      <c r="A8" s="33" t="s">
        <v>166</v>
      </c>
      <c r="B8" s="44"/>
      <c r="C8" s="43"/>
      <c r="D8" s="44"/>
      <c r="E8" s="33"/>
      <c r="F8" s="37">
        <v>28</v>
      </c>
      <c r="G8" s="38" t="s">
        <v>167</v>
      </c>
      <c r="H8" s="39"/>
      <c r="I8" s="33" t="s">
        <v>168</v>
      </c>
      <c r="J8" s="33" t="s">
        <v>169</v>
      </c>
      <c r="K8" s="33"/>
    </row>
    <row r="9" spans="1:11" ht="15" customHeight="1">
      <c r="A9" s="33" t="s">
        <v>170</v>
      </c>
      <c r="B9" s="33"/>
      <c r="C9" s="33"/>
      <c r="D9" s="33"/>
      <c r="E9" s="33"/>
      <c r="F9" s="45"/>
      <c r="G9" s="38" t="s">
        <v>171</v>
      </c>
      <c r="H9" s="39"/>
      <c r="I9" s="33"/>
      <c r="J9" s="33" t="s">
        <v>172</v>
      </c>
      <c r="K9" s="33"/>
    </row>
    <row r="10" spans="1:11" ht="15" customHeight="1">
      <c r="A10" s="33" t="s">
        <v>173</v>
      </c>
      <c r="B10" s="33"/>
      <c r="C10" s="33"/>
      <c r="D10" s="33"/>
      <c r="E10" s="33"/>
      <c r="F10" s="45"/>
      <c r="G10" s="38" t="s">
        <v>174</v>
      </c>
      <c r="H10" s="39"/>
      <c r="I10" s="33"/>
      <c r="J10" s="33" t="s">
        <v>175</v>
      </c>
      <c r="K10" s="33"/>
    </row>
    <row r="11" spans="1:11" ht="15" customHeight="1">
      <c r="A11" s="33" t="s">
        <v>176</v>
      </c>
      <c r="B11" s="33"/>
      <c r="C11" s="33"/>
      <c r="D11" s="33"/>
      <c r="E11" s="33"/>
      <c r="F11" s="45"/>
      <c r="G11" s="38" t="s">
        <v>177</v>
      </c>
      <c r="H11" s="39"/>
      <c r="I11" s="33"/>
      <c r="J11" s="33" t="s">
        <v>178</v>
      </c>
      <c r="K11" s="33"/>
    </row>
    <row r="12" spans="1:11" ht="15" customHeight="1">
      <c r="A12" s="33" t="s">
        <v>179</v>
      </c>
      <c r="B12" s="33"/>
      <c r="C12" s="33"/>
      <c r="D12" s="33"/>
      <c r="E12" s="33"/>
      <c r="F12" s="45"/>
      <c r="G12" s="38" t="s">
        <v>180</v>
      </c>
      <c r="H12" s="39"/>
      <c r="I12" s="33"/>
      <c r="J12" s="33" t="s">
        <v>181</v>
      </c>
      <c r="K12" s="33"/>
    </row>
    <row r="13" spans="1:11" ht="15" customHeight="1">
      <c r="A13" s="33" t="s">
        <v>182</v>
      </c>
      <c r="B13" s="33"/>
      <c r="C13" s="33"/>
      <c r="D13" s="33"/>
      <c r="E13" s="33"/>
      <c r="F13" s="45"/>
      <c r="G13" s="38" t="s">
        <v>183</v>
      </c>
      <c r="H13" s="39"/>
      <c r="I13" s="33"/>
      <c r="J13" s="33" t="s">
        <v>184</v>
      </c>
      <c r="K13" s="33"/>
    </row>
    <row r="14" spans="1:11" ht="15" customHeight="1">
      <c r="A14" s="33" t="s">
        <v>185</v>
      </c>
      <c r="B14" s="33"/>
      <c r="C14" s="33"/>
      <c r="D14" s="33"/>
      <c r="E14" s="33"/>
      <c r="F14" s="45"/>
      <c r="G14" s="38" t="s">
        <v>186</v>
      </c>
      <c r="H14" s="39"/>
      <c r="I14" s="33"/>
      <c r="J14" s="33"/>
      <c r="K14" s="33"/>
    </row>
    <row r="15" spans="1:11" ht="15" customHeight="1">
      <c r="A15" s="33" t="s">
        <v>187</v>
      </c>
      <c r="B15" s="33"/>
      <c r="C15" s="33"/>
      <c r="D15" s="33"/>
      <c r="E15" s="33"/>
      <c r="F15" s="45"/>
      <c r="G15" s="38" t="s">
        <v>188</v>
      </c>
      <c r="H15" s="39"/>
      <c r="I15" s="33"/>
      <c r="J15" s="33"/>
      <c r="K15" s="33"/>
    </row>
    <row r="16" spans="1:11" ht="15" customHeight="1">
      <c r="A16" s="33" t="s">
        <v>189</v>
      </c>
      <c r="B16" s="33"/>
      <c r="C16" s="33"/>
      <c r="D16" s="33"/>
      <c r="E16" s="33"/>
      <c r="F16" s="45"/>
      <c r="G16" s="38" t="s">
        <v>190</v>
      </c>
      <c r="H16" s="39"/>
      <c r="I16" s="33"/>
      <c r="J16" s="33"/>
      <c r="K16" s="33"/>
    </row>
    <row r="17" spans="1:11" ht="15" customHeight="1">
      <c r="A17" s="33" t="s">
        <v>191</v>
      </c>
      <c r="B17" s="33"/>
      <c r="C17" s="33"/>
      <c r="D17" s="33"/>
      <c r="E17" s="33"/>
      <c r="F17" s="45"/>
      <c r="G17" s="38" t="s">
        <v>192</v>
      </c>
      <c r="H17" s="39"/>
      <c r="I17" s="33"/>
      <c r="J17" s="33"/>
      <c r="K17" s="33"/>
    </row>
    <row r="18" spans="1:11" ht="15" customHeight="1">
      <c r="A18" s="33" t="s">
        <v>193</v>
      </c>
      <c r="B18" s="33"/>
      <c r="C18" s="33"/>
      <c r="D18" s="33"/>
      <c r="E18" s="33"/>
      <c r="F18" s="45"/>
      <c r="G18" s="38" t="s">
        <v>194</v>
      </c>
      <c r="H18" s="39"/>
      <c r="I18" s="33"/>
      <c r="J18" s="33"/>
      <c r="K18" s="33"/>
    </row>
    <row r="19" spans="1:11" ht="15" customHeight="1">
      <c r="A19" s="33" t="s">
        <v>195</v>
      </c>
      <c r="B19" s="33"/>
      <c r="C19" s="33"/>
      <c r="D19" s="33"/>
      <c r="E19" s="33"/>
      <c r="F19" s="45"/>
      <c r="G19" s="38" t="s">
        <v>196</v>
      </c>
      <c r="H19" s="39"/>
      <c r="I19" s="33"/>
      <c r="J19" s="33"/>
      <c r="K19" s="33"/>
    </row>
    <row r="20" spans="1:11" ht="15" customHeight="1">
      <c r="A20" s="33" t="s">
        <v>197</v>
      </c>
      <c r="B20" s="33"/>
      <c r="C20" s="33"/>
      <c r="D20" s="33"/>
      <c r="E20" s="33"/>
      <c r="F20" s="45"/>
      <c r="G20" s="38" t="s">
        <v>198</v>
      </c>
      <c r="H20" s="39"/>
      <c r="I20" s="33"/>
      <c r="J20" s="33"/>
      <c r="K20" s="33"/>
    </row>
    <row r="21" spans="1:11" ht="15" customHeight="1">
      <c r="A21" s="33" t="s">
        <v>199</v>
      </c>
      <c r="B21" s="33"/>
      <c r="C21" s="33"/>
      <c r="D21" s="33"/>
      <c r="E21" s="33"/>
      <c r="F21" s="45"/>
      <c r="G21" s="38" t="s">
        <v>200</v>
      </c>
      <c r="H21" s="39"/>
      <c r="I21" s="33"/>
      <c r="J21" s="33"/>
      <c r="K21" s="33"/>
    </row>
    <row r="22" spans="1:11" ht="15" customHeight="1">
      <c r="A22" s="33" t="s">
        <v>201</v>
      </c>
      <c r="B22" s="33"/>
      <c r="C22" s="33"/>
      <c r="D22" s="33"/>
      <c r="E22" s="33"/>
      <c r="F22" s="45"/>
      <c r="G22" s="38" t="s">
        <v>202</v>
      </c>
      <c r="H22" s="39"/>
      <c r="I22" s="33"/>
      <c r="J22" s="33"/>
      <c r="K22" s="33"/>
    </row>
    <row r="23" spans="1:11" ht="15" customHeight="1">
      <c r="A23" s="33" t="s">
        <v>203</v>
      </c>
      <c r="B23" s="33"/>
      <c r="C23" s="33"/>
      <c r="D23" s="33"/>
      <c r="E23" s="33"/>
      <c r="F23" s="45"/>
      <c r="G23" s="38" t="s">
        <v>204</v>
      </c>
      <c r="H23" s="39"/>
      <c r="I23" s="33"/>
      <c r="J23" s="33"/>
      <c r="K23" s="33"/>
    </row>
    <row r="24" spans="1:11" ht="15" customHeight="1">
      <c r="A24" s="33" t="s">
        <v>205</v>
      </c>
      <c r="B24" s="33"/>
      <c r="C24" s="33"/>
      <c r="D24" s="33"/>
      <c r="E24" s="33"/>
      <c r="F24" s="45"/>
      <c r="G24" s="38" t="s">
        <v>206</v>
      </c>
      <c r="H24" s="39"/>
      <c r="I24" s="33"/>
      <c r="J24" s="33"/>
      <c r="K24" s="33"/>
    </row>
    <row r="25" spans="1:11" ht="15" customHeight="1">
      <c r="A25" s="33" t="s">
        <v>207</v>
      </c>
      <c r="B25" s="33"/>
      <c r="C25" s="33"/>
      <c r="D25" s="33"/>
      <c r="E25" s="33"/>
      <c r="F25" s="45"/>
      <c r="G25" s="38" t="s">
        <v>208</v>
      </c>
      <c r="H25" s="39"/>
      <c r="I25" s="33"/>
      <c r="J25" s="33"/>
      <c r="K25" s="33"/>
    </row>
    <row r="26" spans="1:11" ht="15" customHeight="1">
      <c r="A26" s="33" t="s">
        <v>209</v>
      </c>
      <c r="B26" s="33"/>
      <c r="C26" s="33"/>
      <c r="D26" s="33"/>
      <c r="E26" s="33"/>
      <c r="F26" s="45"/>
      <c r="G26" s="38" t="s">
        <v>210</v>
      </c>
      <c r="H26" s="39"/>
      <c r="I26" s="33"/>
      <c r="J26" s="33"/>
      <c r="K26" s="33"/>
    </row>
    <row r="27" spans="1:11" ht="15" customHeight="1">
      <c r="A27" s="33" t="s">
        <v>211</v>
      </c>
      <c r="B27" s="33"/>
      <c r="C27" s="33"/>
      <c r="D27" s="33"/>
      <c r="E27" s="33"/>
      <c r="F27" s="45"/>
      <c r="G27" s="38" t="s">
        <v>212</v>
      </c>
      <c r="H27" s="39"/>
      <c r="I27" s="33"/>
      <c r="J27" s="33"/>
      <c r="K27" s="33"/>
    </row>
    <row r="28" spans="1:11" ht="15" customHeight="1">
      <c r="A28" s="33" t="s">
        <v>213</v>
      </c>
      <c r="B28" s="33"/>
      <c r="C28" s="33"/>
      <c r="D28" s="33"/>
      <c r="E28" s="33"/>
      <c r="F28" s="45"/>
      <c r="G28" s="38" t="s">
        <v>214</v>
      </c>
      <c r="H28" s="39"/>
      <c r="I28" s="33"/>
      <c r="J28" s="33"/>
      <c r="K28" s="33"/>
    </row>
    <row r="29" spans="1:11" ht="15" customHeight="1">
      <c r="A29" s="33" t="s">
        <v>215</v>
      </c>
      <c r="B29" s="33"/>
      <c r="C29" s="33"/>
      <c r="D29" s="33"/>
      <c r="E29" s="33"/>
      <c r="F29" s="45"/>
      <c r="G29" s="38" t="s">
        <v>216</v>
      </c>
      <c r="H29" s="39"/>
      <c r="I29" s="33"/>
      <c r="J29" s="33"/>
      <c r="K29" s="33"/>
    </row>
    <row r="30" spans="1:11" ht="15" customHeight="1">
      <c r="A30" s="33" t="s">
        <v>217</v>
      </c>
      <c r="B30" s="33"/>
      <c r="C30" s="33"/>
      <c r="D30" s="33"/>
      <c r="E30" s="33"/>
      <c r="F30" s="45"/>
      <c r="G30" s="38" t="s">
        <v>218</v>
      </c>
      <c r="H30" s="39"/>
      <c r="I30" s="33"/>
      <c r="J30" s="33"/>
      <c r="K30" s="33"/>
    </row>
    <row r="31" spans="1:11" ht="15" customHeight="1">
      <c r="A31" s="33" t="s">
        <v>219</v>
      </c>
      <c r="B31" s="33"/>
      <c r="C31" s="33"/>
      <c r="D31" s="33"/>
      <c r="E31" s="33"/>
      <c r="F31" s="45"/>
      <c r="G31" s="38" t="s">
        <v>220</v>
      </c>
      <c r="H31" s="39"/>
      <c r="I31" s="33"/>
      <c r="J31" s="33"/>
      <c r="K31" s="33"/>
    </row>
    <row r="32" spans="1:11" ht="15" customHeight="1">
      <c r="A32" s="33" t="s">
        <v>221</v>
      </c>
      <c r="B32" s="33"/>
      <c r="C32" s="33"/>
      <c r="D32" s="33"/>
      <c r="E32" s="33"/>
      <c r="F32" s="45"/>
      <c r="G32" s="38" t="s">
        <v>222</v>
      </c>
      <c r="H32" s="39"/>
      <c r="I32" s="33"/>
      <c r="J32" s="33"/>
      <c r="K32" s="33"/>
    </row>
    <row r="33" spans="1:11" ht="15" customHeight="1">
      <c r="A33" s="33" t="s">
        <v>223</v>
      </c>
      <c r="B33" s="33"/>
      <c r="C33" s="33"/>
      <c r="D33" s="33"/>
      <c r="E33" s="33"/>
      <c r="F33" s="45"/>
      <c r="G33" s="38" t="s">
        <v>224</v>
      </c>
      <c r="H33" s="39"/>
      <c r="I33" s="33"/>
      <c r="J33" s="33"/>
      <c r="K33" s="33"/>
    </row>
    <row r="34" spans="1:11" ht="15" customHeight="1">
      <c r="A34" s="33" t="s">
        <v>225</v>
      </c>
      <c r="B34" s="33"/>
      <c r="C34" s="33"/>
      <c r="D34" s="33"/>
      <c r="E34" s="33"/>
      <c r="F34" s="45"/>
      <c r="G34" s="38" t="s">
        <v>226</v>
      </c>
      <c r="H34" s="39"/>
      <c r="I34" s="33"/>
      <c r="J34" s="33"/>
      <c r="K34" s="33"/>
    </row>
    <row r="35" spans="1:11" ht="15" customHeight="1">
      <c r="A35" s="33" t="s">
        <v>227</v>
      </c>
      <c r="B35" s="33"/>
      <c r="C35" s="33"/>
      <c r="D35" s="33"/>
      <c r="E35" s="33"/>
      <c r="F35" s="45"/>
      <c r="G35" s="38" t="s">
        <v>228</v>
      </c>
      <c r="H35" s="39"/>
      <c r="I35" s="33"/>
      <c r="J35" s="33"/>
      <c r="K35" s="33"/>
    </row>
    <row r="36" spans="1:11" ht="15" customHeight="1">
      <c r="A36" s="33" t="s">
        <v>229</v>
      </c>
      <c r="B36" s="33"/>
      <c r="C36" s="33"/>
      <c r="D36" s="33"/>
      <c r="E36" s="33"/>
      <c r="F36" s="45"/>
      <c r="G36" s="38" t="s">
        <v>230</v>
      </c>
      <c r="H36" s="38"/>
      <c r="I36" s="33"/>
      <c r="J36" s="33"/>
      <c r="K36" s="33"/>
    </row>
    <row r="37" spans="1:11" ht="15" customHeight="1">
      <c r="A37" s="33" t="s">
        <v>231</v>
      </c>
      <c r="B37" s="33"/>
      <c r="C37" s="33"/>
      <c r="D37" s="33"/>
      <c r="E37" s="33"/>
      <c r="F37" s="45"/>
      <c r="G37" s="38" t="s">
        <v>232</v>
      </c>
      <c r="H37" s="39"/>
      <c r="I37" s="33"/>
      <c r="J37" s="33"/>
      <c r="K37" s="33"/>
    </row>
    <row r="38" spans="1:11">
      <c r="A38" s="33" t="s">
        <v>233</v>
      </c>
      <c r="B38" s="33"/>
      <c r="C38" s="33"/>
      <c r="D38" s="33"/>
      <c r="E38" s="33"/>
      <c r="F38" s="45"/>
      <c r="G38" s="33" t="s">
        <v>234</v>
      </c>
      <c r="H38" s="39"/>
      <c r="I38" s="33"/>
      <c r="J38" s="33"/>
      <c r="K38" s="33"/>
    </row>
    <row r="39" spans="1:11">
      <c r="A39" s="33" t="s">
        <v>235</v>
      </c>
      <c r="B39" s="33"/>
      <c r="C39" s="33"/>
      <c r="D39" s="33"/>
      <c r="E39" s="33"/>
      <c r="F39" s="45"/>
      <c r="G39" s="33"/>
      <c r="H39" s="39"/>
      <c r="I39" s="33"/>
      <c r="J39" s="33"/>
      <c r="K39" s="33"/>
    </row>
    <row r="40" spans="1:11">
      <c r="A40" s="33" t="s">
        <v>236</v>
      </c>
      <c r="B40" s="33"/>
      <c r="C40" s="33"/>
      <c r="D40" s="33"/>
      <c r="E40" s="33"/>
      <c r="F40" s="45"/>
      <c r="G40" s="33"/>
      <c r="H40" s="39"/>
      <c r="I40" s="33"/>
      <c r="J40" s="33"/>
      <c r="K40" s="33"/>
    </row>
    <row r="41" spans="1:11">
      <c r="A41" s="33" t="s">
        <v>237</v>
      </c>
      <c r="B41" s="33"/>
      <c r="C41" s="33"/>
      <c r="D41" s="33"/>
      <c r="E41" s="33"/>
      <c r="F41" s="45"/>
      <c r="G41" s="33"/>
      <c r="H41" s="39"/>
      <c r="I41" s="33"/>
      <c r="J41" s="33"/>
      <c r="K41" s="33"/>
    </row>
    <row r="42" spans="1:11">
      <c r="A42" s="33" t="s">
        <v>238</v>
      </c>
      <c r="B42" s="33"/>
      <c r="C42" s="33"/>
      <c r="D42" s="33"/>
      <c r="E42" s="33"/>
      <c r="F42" s="45"/>
      <c r="G42" s="33"/>
      <c r="H42" s="39"/>
      <c r="I42" s="33"/>
      <c r="J42" s="33"/>
      <c r="K42" s="33"/>
    </row>
    <row r="43" spans="1:11">
      <c r="A43" s="33" t="s">
        <v>239</v>
      </c>
      <c r="B43" s="33"/>
      <c r="C43" s="33"/>
      <c r="D43" s="33"/>
      <c r="E43" s="33"/>
      <c r="F43" s="45"/>
      <c r="G43" s="33"/>
      <c r="H43" s="39"/>
      <c r="I43" s="33"/>
      <c r="J43" s="33"/>
      <c r="K43" s="33"/>
    </row>
    <row r="44" spans="1:11">
      <c r="A44" s="33" t="s">
        <v>240</v>
      </c>
      <c r="B44" s="33"/>
      <c r="C44" s="33"/>
      <c r="D44" s="33"/>
      <c r="E44" s="33"/>
      <c r="F44" s="45"/>
      <c r="G44" s="33"/>
      <c r="H44" s="39"/>
      <c r="I44" s="33"/>
      <c r="J44" s="33"/>
      <c r="K44" s="33"/>
    </row>
    <row r="45" spans="1:11">
      <c r="A45" s="33" t="s">
        <v>241</v>
      </c>
      <c r="B45" s="33"/>
      <c r="C45" s="33"/>
      <c r="D45" s="33"/>
      <c r="E45" s="33"/>
      <c r="F45" s="45"/>
      <c r="G45" s="33"/>
      <c r="H45" s="39"/>
      <c r="I45" s="33"/>
      <c r="J45" s="33"/>
      <c r="K45" s="33"/>
    </row>
    <row r="46" spans="1:11">
      <c r="A46" s="33" t="s">
        <v>242</v>
      </c>
      <c r="B46" s="33"/>
      <c r="C46" s="33"/>
      <c r="D46" s="33"/>
      <c r="E46" s="33"/>
      <c r="F46" s="45"/>
      <c r="G46" s="33"/>
      <c r="H46" s="39"/>
      <c r="I46" s="33"/>
      <c r="J46" s="33"/>
      <c r="K46" s="33"/>
    </row>
    <row r="47" spans="1:11">
      <c r="A47" s="33" t="s">
        <v>243</v>
      </c>
      <c r="B47" s="33"/>
      <c r="C47" s="33"/>
      <c r="D47" s="33"/>
      <c r="E47" s="33"/>
      <c r="F47" s="45"/>
      <c r="G47" s="33"/>
      <c r="H47" s="39"/>
      <c r="I47" s="33"/>
      <c r="J47" s="33"/>
      <c r="K47" s="33"/>
    </row>
    <row r="48" spans="1:11">
      <c r="A48" s="33" t="s">
        <v>244</v>
      </c>
      <c r="B48" s="33"/>
      <c r="C48" s="33"/>
      <c r="D48" s="33"/>
      <c r="E48" s="33"/>
      <c r="F48" s="45"/>
      <c r="G48" s="33"/>
      <c r="H48" s="39"/>
      <c r="I48" s="33"/>
      <c r="J48" s="33"/>
      <c r="K48" s="33"/>
    </row>
    <row r="49" spans="1:11">
      <c r="A49" s="33" t="s">
        <v>245</v>
      </c>
      <c r="B49" s="33"/>
      <c r="C49" s="33"/>
      <c r="D49" s="33"/>
      <c r="E49" s="33"/>
      <c r="F49" s="45"/>
      <c r="G49" s="33"/>
      <c r="H49" s="39"/>
      <c r="I49" s="33"/>
      <c r="J49" s="33"/>
      <c r="K49" s="33"/>
    </row>
    <row r="50" spans="1:11">
      <c r="A50" s="33" t="s">
        <v>246</v>
      </c>
      <c r="B50" s="33"/>
      <c r="C50" s="33"/>
      <c r="D50" s="33"/>
      <c r="E50" s="33"/>
      <c r="F50" s="45"/>
      <c r="G50" s="33"/>
      <c r="H50" s="39"/>
      <c r="I50" s="33"/>
      <c r="J50" s="33"/>
      <c r="K50" s="33"/>
    </row>
    <row r="51" spans="1:11">
      <c r="A51" s="33" t="s">
        <v>247</v>
      </c>
      <c r="B51" s="33"/>
      <c r="C51" s="33"/>
      <c r="D51" s="33"/>
      <c r="E51" s="33"/>
      <c r="F51" s="45"/>
      <c r="G51" s="33"/>
      <c r="H51" s="39"/>
      <c r="I51" s="33"/>
      <c r="J51" s="33"/>
      <c r="K51" s="33"/>
    </row>
    <row r="52" spans="1:11">
      <c r="A52" s="33" t="s">
        <v>248</v>
      </c>
      <c r="B52" s="33"/>
      <c r="C52" s="33"/>
      <c r="D52" s="33"/>
      <c r="E52" s="33"/>
      <c r="F52" s="45"/>
      <c r="G52" s="33"/>
      <c r="H52" s="39"/>
      <c r="I52" s="33"/>
      <c r="J52" s="33"/>
      <c r="K52" s="33"/>
    </row>
    <row r="53" spans="1:11">
      <c r="A53" s="33" t="s">
        <v>249</v>
      </c>
      <c r="B53" s="33"/>
      <c r="C53" s="33"/>
      <c r="D53" s="33"/>
      <c r="E53" s="33"/>
      <c r="F53" s="45"/>
      <c r="G53" s="33"/>
      <c r="H53" s="39"/>
      <c r="I53" s="33"/>
      <c r="J53" s="33"/>
      <c r="K53" s="33"/>
    </row>
    <row r="54" spans="1:11">
      <c r="A54" s="33" t="s">
        <v>250</v>
      </c>
      <c r="B54" s="33"/>
      <c r="C54" s="33"/>
      <c r="D54" s="33"/>
      <c r="E54" s="33"/>
      <c r="F54" s="45"/>
      <c r="G54" s="33"/>
      <c r="H54" s="39"/>
      <c r="I54" s="33"/>
      <c r="J54" s="33"/>
      <c r="K54" s="33"/>
    </row>
    <row r="55" spans="1:11">
      <c r="A55" s="33" t="s">
        <v>251</v>
      </c>
      <c r="B55" s="33"/>
      <c r="C55" s="33"/>
      <c r="D55" s="33"/>
      <c r="E55" s="33"/>
      <c r="F55" s="45"/>
      <c r="G55" s="33"/>
      <c r="H55" s="39"/>
      <c r="I55" s="33"/>
      <c r="J55" s="33"/>
      <c r="K55" s="33"/>
    </row>
  </sheetData>
  <sheetProtection password="CA12" sheet="1" objects="1" scenarios="1"/>
  <pageMargins left="0.7" right="0.7" top="0.75" bottom="0.75" header="0.3" footer="0.3"/>
</worksheet>
</file>

<file path=xl/worksheets/sheet14.xml><?xml version="1.0" encoding="utf-8"?>
<worksheet xmlns="http://schemas.openxmlformats.org/spreadsheetml/2006/main" xmlns:r="http://schemas.openxmlformats.org/officeDocument/2006/relationships">
  <sheetPr codeName="Sheet13"/>
  <dimension ref="A1:N1002"/>
  <sheetViews>
    <sheetView topLeftCell="A3" workbookViewId="0">
      <selection activeCell="H29" sqref="H29"/>
    </sheetView>
  </sheetViews>
  <sheetFormatPr defaultRowHeight="15"/>
  <cols>
    <col min="1" max="2" width="18.28515625" customWidth="1"/>
    <col min="5" max="5" width="18.42578125" customWidth="1"/>
    <col min="8" max="8" width="18.5703125" bestFit="1" customWidth="1"/>
  </cols>
  <sheetData>
    <row r="1" spans="1:14">
      <c r="A1" s="211" t="s">
        <v>480</v>
      </c>
      <c r="B1" s="213" t="s">
        <v>481</v>
      </c>
      <c r="H1" s="214" t="s">
        <v>489</v>
      </c>
    </row>
    <row r="2" spans="1:14">
      <c r="A2">
        <f>SALES_Taxable_B2B!$D$12</f>
        <v>0</v>
      </c>
      <c r="E2" t="str">
        <f>IF(A2&lt;&gt;0,A2,"")</f>
        <v/>
      </c>
      <c r="H2" t="str">
        <f>E2</f>
        <v/>
      </c>
    </row>
    <row r="3" spans="1:14">
      <c r="A3">
        <f>SALES_Taxable_B2B!D13</f>
        <v>0</v>
      </c>
      <c r="E3" t="str">
        <f t="shared" ref="E3:E66" si="0">IF(A3&lt;&gt;0,A3,"")</f>
        <v/>
      </c>
      <c r="H3" t="str">
        <f t="shared" ref="H3:H30" si="1">E3</f>
        <v/>
      </c>
    </row>
    <row r="4" spans="1:14">
      <c r="A4">
        <f>SALES_Taxable_B2B!D16</f>
        <v>0</v>
      </c>
      <c r="E4" t="str">
        <f t="shared" si="0"/>
        <v/>
      </c>
      <c r="H4" t="str">
        <f t="shared" si="1"/>
        <v/>
      </c>
      <c r="J4" s="212"/>
      <c r="K4" s="212"/>
      <c r="L4" s="212"/>
      <c r="M4" s="212"/>
      <c r="N4" s="212"/>
    </row>
    <row r="5" spans="1:14">
      <c r="A5">
        <f>SALES_Taxable_B2B!D18</f>
        <v>0</v>
      </c>
      <c r="E5" t="str">
        <f t="shared" si="0"/>
        <v/>
      </c>
      <c r="H5" t="str">
        <f t="shared" si="1"/>
        <v/>
      </c>
      <c r="J5" s="212"/>
      <c r="K5" s="212"/>
      <c r="L5" s="212"/>
      <c r="M5" s="212"/>
      <c r="N5" s="212"/>
    </row>
    <row r="6" spans="1:14">
      <c r="A6">
        <f>SALES_Taxable_B2B!D20</f>
        <v>0</v>
      </c>
      <c r="E6" t="str">
        <f t="shared" si="0"/>
        <v/>
      </c>
      <c r="H6" t="str">
        <f t="shared" si="1"/>
        <v/>
      </c>
      <c r="J6" s="212"/>
      <c r="K6" s="212"/>
      <c r="L6" s="212"/>
      <c r="M6" s="212"/>
      <c r="N6" s="212"/>
    </row>
    <row r="7" spans="1:14">
      <c r="A7">
        <f>SALES_Taxable_B2B!D21</f>
        <v>0</v>
      </c>
      <c r="E7" t="str">
        <f t="shared" si="0"/>
        <v/>
      </c>
      <c r="H7" t="str">
        <f t="shared" si="1"/>
        <v/>
      </c>
      <c r="J7" s="212"/>
      <c r="K7" s="212"/>
      <c r="L7" s="212"/>
      <c r="M7" s="212"/>
      <c r="N7" s="212"/>
    </row>
    <row r="8" spans="1:14">
      <c r="A8">
        <f>SALES_Taxable_B2B!D23</f>
        <v>0</v>
      </c>
      <c r="E8" t="str">
        <f t="shared" si="0"/>
        <v/>
      </c>
      <c r="H8" t="str">
        <f t="shared" si="1"/>
        <v/>
      </c>
      <c r="J8" s="212"/>
      <c r="K8" s="212"/>
      <c r="L8" s="212"/>
      <c r="M8" s="212"/>
      <c r="N8" s="212"/>
    </row>
    <row r="9" spans="1:14">
      <c r="A9">
        <f>SALES_Taxable_B2B!D25</f>
        <v>0</v>
      </c>
      <c r="E9" t="str">
        <f t="shared" si="0"/>
        <v/>
      </c>
      <c r="H9" t="str">
        <f t="shared" si="1"/>
        <v/>
      </c>
      <c r="J9" s="212"/>
      <c r="K9" s="212"/>
      <c r="L9" s="212"/>
      <c r="M9" s="212"/>
      <c r="N9" s="212"/>
    </row>
    <row r="10" spans="1:14">
      <c r="A10">
        <f>SALES_Taxable_B2B!D27</f>
        <v>0</v>
      </c>
      <c r="E10" t="str">
        <f t="shared" si="0"/>
        <v/>
      </c>
      <c r="H10" t="str">
        <f t="shared" si="1"/>
        <v/>
      </c>
      <c r="J10" s="212"/>
      <c r="K10" s="212"/>
      <c r="L10" s="212"/>
      <c r="M10" s="212"/>
      <c r="N10" s="212"/>
    </row>
    <row r="11" spans="1:14">
      <c r="A11">
        <f>SALES_Taxable_B2B!D33</f>
        <v>0</v>
      </c>
      <c r="E11" t="str">
        <f t="shared" si="0"/>
        <v/>
      </c>
      <c r="H11" t="str">
        <f t="shared" si="1"/>
        <v/>
      </c>
      <c r="J11" s="212"/>
      <c r="K11" s="212"/>
      <c r="L11" s="212"/>
      <c r="M11" s="212"/>
      <c r="N11" s="212"/>
    </row>
    <row r="12" spans="1:14">
      <c r="A12">
        <f>SALES_Taxable_B2B!D35</f>
        <v>0</v>
      </c>
      <c r="E12" t="str">
        <f t="shared" si="0"/>
        <v/>
      </c>
      <c r="H12" t="str">
        <f t="shared" si="1"/>
        <v/>
      </c>
      <c r="J12" s="212"/>
      <c r="K12" s="212"/>
      <c r="L12" s="212"/>
      <c r="M12" s="212"/>
      <c r="N12" s="212"/>
    </row>
    <row r="13" spans="1:14">
      <c r="A13">
        <f>SALES_Taxable_B2B!D37</f>
        <v>0</v>
      </c>
      <c r="E13" t="str">
        <f t="shared" si="0"/>
        <v/>
      </c>
      <c r="H13" t="str">
        <f t="shared" si="1"/>
        <v/>
      </c>
      <c r="J13" s="212"/>
      <c r="K13" s="212"/>
      <c r="L13" s="212"/>
      <c r="M13" s="212"/>
      <c r="N13" s="212"/>
    </row>
    <row r="14" spans="1:14">
      <c r="A14">
        <f>SALES_Taxable_B2B!D49</f>
        <v>0</v>
      </c>
      <c r="E14" t="str">
        <f t="shared" si="0"/>
        <v/>
      </c>
      <c r="H14" t="str">
        <f t="shared" si="1"/>
        <v/>
      </c>
      <c r="J14" s="212"/>
      <c r="K14" s="212"/>
      <c r="L14" s="212"/>
      <c r="M14" s="212"/>
      <c r="N14" s="212"/>
    </row>
    <row r="15" spans="1:14">
      <c r="A15">
        <f>SALES_Taxable_B2B!D56</f>
        <v>0</v>
      </c>
      <c r="E15" t="str">
        <f t="shared" si="0"/>
        <v/>
      </c>
      <c r="H15" t="str">
        <f t="shared" si="1"/>
        <v/>
      </c>
    </row>
    <row r="16" spans="1:14">
      <c r="A16">
        <f>SALES_Taxable_B2B!D58</f>
        <v>0</v>
      </c>
      <c r="E16" t="str">
        <f t="shared" si="0"/>
        <v/>
      </c>
      <c r="H16" t="str">
        <f t="shared" si="1"/>
        <v/>
      </c>
    </row>
    <row r="17" spans="1:8">
      <c r="A17">
        <f>SALES_Taxable_B2B!D69</f>
        <v>0</v>
      </c>
      <c r="E17" t="str">
        <f t="shared" si="0"/>
        <v/>
      </c>
      <c r="H17" t="str">
        <f t="shared" si="1"/>
        <v/>
      </c>
    </row>
    <row r="18" spans="1:8">
      <c r="A18">
        <f>SALES_Taxable_B2B!D70</f>
        <v>0</v>
      </c>
      <c r="E18" t="str">
        <f t="shared" si="0"/>
        <v/>
      </c>
      <c r="H18" t="str">
        <f t="shared" si="1"/>
        <v/>
      </c>
    </row>
    <row r="19" spans="1:8">
      <c r="A19">
        <f>SALES_Taxable_B2B!D85</f>
        <v>0</v>
      </c>
      <c r="E19" t="str">
        <f t="shared" si="0"/>
        <v/>
      </c>
      <c r="H19" t="str">
        <f t="shared" si="1"/>
        <v/>
      </c>
    </row>
    <row r="20" spans="1:8">
      <c r="A20">
        <f>SALES_Taxable_B2B!D97</f>
        <v>0</v>
      </c>
      <c r="E20" t="str">
        <f t="shared" si="0"/>
        <v/>
      </c>
      <c r="H20" t="str">
        <f t="shared" si="1"/>
        <v/>
      </c>
    </row>
    <row r="21" spans="1:8">
      <c r="A21">
        <f>SALES_Taxable_B2B!D139</f>
        <v>0</v>
      </c>
      <c r="E21" t="str">
        <f t="shared" si="0"/>
        <v/>
      </c>
      <c r="H21" t="str">
        <f t="shared" si="1"/>
        <v/>
      </c>
    </row>
    <row r="22" spans="1:8">
      <c r="A22">
        <f>SALES_Taxable_B2B!D174</f>
        <v>0</v>
      </c>
      <c r="E22" t="str">
        <f t="shared" si="0"/>
        <v/>
      </c>
      <c r="H22" t="str">
        <f t="shared" si="1"/>
        <v/>
      </c>
    </row>
    <row r="23" spans="1:8">
      <c r="E23" t="str">
        <f t="shared" si="0"/>
        <v/>
      </c>
      <c r="H23" t="str">
        <f t="shared" si="1"/>
        <v/>
      </c>
    </row>
    <row r="24" spans="1:8">
      <c r="H24">
        <f t="shared" si="1"/>
        <v>0</v>
      </c>
    </row>
    <row r="25" spans="1:8">
      <c r="E25" t="str">
        <f t="shared" si="0"/>
        <v/>
      </c>
      <c r="H25" t="str">
        <f t="shared" si="1"/>
        <v/>
      </c>
    </row>
    <row r="26" spans="1:8">
      <c r="E26" t="str">
        <f t="shared" si="0"/>
        <v/>
      </c>
      <c r="H26" t="str">
        <f t="shared" si="1"/>
        <v/>
      </c>
    </row>
    <row r="27" spans="1:8">
      <c r="E27" t="str">
        <f t="shared" si="0"/>
        <v/>
      </c>
      <c r="H27" t="str">
        <f t="shared" si="1"/>
        <v/>
      </c>
    </row>
    <row r="28" spans="1:8">
      <c r="E28" t="str">
        <f t="shared" si="0"/>
        <v/>
      </c>
      <c r="H28" t="str">
        <f t="shared" si="1"/>
        <v/>
      </c>
    </row>
    <row r="29" spans="1:8">
      <c r="E29" t="str">
        <f t="shared" si="0"/>
        <v/>
      </c>
      <c r="H29" t="str">
        <f t="shared" si="1"/>
        <v/>
      </c>
    </row>
    <row r="30" spans="1:8">
      <c r="E30" t="str">
        <f t="shared" si="0"/>
        <v/>
      </c>
      <c r="H30" t="str">
        <f t="shared" si="1"/>
        <v/>
      </c>
    </row>
    <row r="31" spans="1:8">
      <c r="E31" t="str">
        <f t="shared" si="0"/>
        <v/>
      </c>
      <c r="H31" t="s">
        <v>490</v>
      </c>
    </row>
    <row r="32" spans="1:8">
      <c r="E32" t="str">
        <f t="shared" si="0"/>
        <v/>
      </c>
      <c r="H32" t="s">
        <v>490</v>
      </c>
    </row>
    <row r="33" spans="5:8">
      <c r="E33" t="str">
        <f t="shared" si="0"/>
        <v/>
      </c>
      <c r="H33" t="s">
        <v>490</v>
      </c>
    </row>
    <row r="34" spans="5:8">
      <c r="E34" t="str">
        <f t="shared" si="0"/>
        <v/>
      </c>
      <c r="H34" t="s">
        <v>490</v>
      </c>
    </row>
    <row r="35" spans="5:8">
      <c r="E35" t="str">
        <f t="shared" si="0"/>
        <v/>
      </c>
      <c r="H35" t="s">
        <v>490</v>
      </c>
    </row>
    <row r="36" spans="5:8">
      <c r="E36" t="str">
        <f t="shared" si="0"/>
        <v/>
      </c>
      <c r="H36" t="s">
        <v>490</v>
      </c>
    </row>
    <row r="37" spans="5:8">
      <c r="E37" t="str">
        <f t="shared" si="0"/>
        <v/>
      </c>
      <c r="H37" t="s">
        <v>490</v>
      </c>
    </row>
    <row r="38" spans="5:8">
      <c r="E38" t="str">
        <f t="shared" si="0"/>
        <v/>
      </c>
      <c r="H38" t="s">
        <v>490</v>
      </c>
    </row>
    <row r="39" spans="5:8">
      <c r="E39" t="str">
        <f t="shared" si="0"/>
        <v/>
      </c>
      <c r="H39" t="s">
        <v>490</v>
      </c>
    </row>
    <row r="40" spans="5:8">
      <c r="E40" t="str">
        <f t="shared" si="0"/>
        <v/>
      </c>
      <c r="H40" t="s">
        <v>490</v>
      </c>
    </row>
    <row r="41" spans="5:8">
      <c r="E41" t="str">
        <f t="shared" si="0"/>
        <v/>
      </c>
      <c r="H41" t="s">
        <v>490</v>
      </c>
    </row>
    <row r="42" spans="5:8">
      <c r="E42" t="str">
        <f t="shared" si="0"/>
        <v/>
      </c>
      <c r="H42" t="s">
        <v>490</v>
      </c>
    </row>
    <row r="43" spans="5:8">
      <c r="E43" t="str">
        <f t="shared" si="0"/>
        <v/>
      </c>
      <c r="H43" t="s">
        <v>490</v>
      </c>
    </row>
    <row r="44" spans="5:8">
      <c r="E44" t="str">
        <f t="shared" si="0"/>
        <v/>
      </c>
      <c r="H44" t="s">
        <v>490</v>
      </c>
    </row>
    <row r="45" spans="5:8">
      <c r="E45" t="str">
        <f t="shared" si="0"/>
        <v/>
      </c>
      <c r="H45" t="s">
        <v>490</v>
      </c>
    </row>
    <row r="46" spans="5:8">
      <c r="E46" t="str">
        <f t="shared" si="0"/>
        <v/>
      </c>
      <c r="H46" t="s">
        <v>490</v>
      </c>
    </row>
    <row r="47" spans="5:8">
      <c r="E47" t="str">
        <f t="shared" si="0"/>
        <v/>
      </c>
      <c r="H47" t="s">
        <v>490</v>
      </c>
    </row>
    <row r="48" spans="5:8">
      <c r="E48" t="str">
        <f t="shared" si="0"/>
        <v/>
      </c>
      <c r="H48" t="s">
        <v>490</v>
      </c>
    </row>
    <row r="49" spans="5:8">
      <c r="E49" t="str">
        <f t="shared" si="0"/>
        <v/>
      </c>
      <c r="H49" t="s">
        <v>490</v>
      </c>
    </row>
    <row r="50" spans="5:8">
      <c r="E50" t="str">
        <f t="shared" si="0"/>
        <v/>
      </c>
      <c r="H50" t="s">
        <v>490</v>
      </c>
    </row>
    <row r="51" spans="5:8">
      <c r="E51" t="str">
        <f t="shared" si="0"/>
        <v/>
      </c>
      <c r="H51" t="s">
        <v>490</v>
      </c>
    </row>
    <row r="52" spans="5:8">
      <c r="E52" t="str">
        <f t="shared" si="0"/>
        <v/>
      </c>
      <c r="H52" t="s">
        <v>490</v>
      </c>
    </row>
    <row r="53" spans="5:8">
      <c r="E53" t="str">
        <f t="shared" si="0"/>
        <v/>
      </c>
      <c r="H53" t="s">
        <v>490</v>
      </c>
    </row>
    <row r="54" spans="5:8">
      <c r="E54" t="str">
        <f t="shared" si="0"/>
        <v/>
      </c>
      <c r="H54" t="s">
        <v>490</v>
      </c>
    </row>
    <row r="55" spans="5:8">
      <c r="E55" t="str">
        <f t="shared" si="0"/>
        <v/>
      </c>
      <c r="H55" t="s">
        <v>490</v>
      </c>
    </row>
    <row r="56" spans="5:8">
      <c r="E56" t="str">
        <f t="shared" si="0"/>
        <v/>
      </c>
      <c r="H56" t="s">
        <v>490</v>
      </c>
    </row>
    <row r="57" spans="5:8">
      <c r="E57" t="str">
        <f t="shared" si="0"/>
        <v/>
      </c>
      <c r="H57" t="s">
        <v>490</v>
      </c>
    </row>
    <row r="58" spans="5:8">
      <c r="E58" t="str">
        <f t="shared" si="0"/>
        <v/>
      </c>
      <c r="H58" t="s">
        <v>490</v>
      </c>
    </row>
    <row r="59" spans="5:8">
      <c r="E59" t="str">
        <f t="shared" si="0"/>
        <v/>
      </c>
      <c r="H59" t="s">
        <v>490</v>
      </c>
    </row>
    <row r="60" spans="5:8">
      <c r="E60" t="str">
        <f t="shared" si="0"/>
        <v/>
      </c>
      <c r="H60" t="s">
        <v>490</v>
      </c>
    </row>
    <row r="61" spans="5:8">
      <c r="E61" t="str">
        <f t="shared" si="0"/>
        <v/>
      </c>
      <c r="H61" t="s">
        <v>490</v>
      </c>
    </row>
    <row r="62" spans="5:8">
      <c r="E62" t="str">
        <f t="shared" si="0"/>
        <v/>
      </c>
      <c r="H62" t="s">
        <v>490</v>
      </c>
    </row>
    <row r="63" spans="5:8">
      <c r="E63" t="str">
        <f t="shared" si="0"/>
        <v/>
      </c>
      <c r="H63" t="s">
        <v>490</v>
      </c>
    </row>
    <row r="64" spans="5:8">
      <c r="E64" t="str">
        <f t="shared" si="0"/>
        <v/>
      </c>
      <c r="H64" t="s">
        <v>490</v>
      </c>
    </row>
    <row r="65" spans="5:8">
      <c r="E65" t="str">
        <f t="shared" si="0"/>
        <v/>
      </c>
      <c r="H65" t="s">
        <v>490</v>
      </c>
    </row>
    <row r="66" spans="5:8">
      <c r="E66" t="str">
        <f t="shared" si="0"/>
        <v/>
      </c>
      <c r="H66" t="s">
        <v>490</v>
      </c>
    </row>
    <row r="67" spans="5:8">
      <c r="E67" t="str">
        <f t="shared" ref="E67:E102" si="2">IF(A67&lt;&gt;0,A67,"")</f>
        <v/>
      </c>
      <c r="H67" t="s">
        <v>490</v>
      </c>
    </row>
    <row r="68" spans="5:8">
      <c r="E68" t="str">
        <f t="shared" si="2"/>
        <v/>
      </c>
      <c r="H68" t="s">
        <v>490</v>
      </c>
    </row>
    <row r="69" spans="5:8">
      <c r="E69" t="str">
        <f t="shared" si="2"/>
        <v/>
      </c>
      <c r="H69" t="s">
        <v>490</v>
      </c>
    </row>
    <row r="70" spans="5:8">
      <c r="E70" t="str">
        <f t="shared" si="2"/>
        <v/>
      </c>
      <c r="H70" t="s">
        <v>490</v>
      </c>
    </row>
    <row r="71" spans="5:8">
      <c r="E71" t="str">
        <f t="shared" si="2"/>
        <v/>
      </c>
      <c r="H71" t="s">
        <v>490</v>
      </c>
    </row>
    <row r="72" spans="5:8">
      <c r="E72" t="str">
        <f t="shared" si="2"/>
        <v/>
      </c>
      <c r="H72" t="s">
        <v>490</v>
      </c>
    </row>
    <row r="73" spans="5:8">
      <c r="E73" t="str">
        <f t="shared" si="2"/>
        <v/>
      </c>
      <c r="H73" t="s">
        <v>490</v>
      </c>
    </row>
    <row r="74" spans="5:8">
      <c r="E74" t="str">
        <f t="shared" si="2"/>
        <v/>
      </c>
      <c r="H74" t="s">
        <v>490</v>
      </c>
    </row>
    <row r="75" spans="5:8">
      <c r="E75" t="str">
        <f t="shared" si="2"/>
        <v/>
      </c>
      <c r="H75" t="s">
        <v>490</v>
      </c>
    </row>
    <row r="76" spans="5:8">
      <c r="E76" t="str">
        <f t="shared" si="2"/>
        <v/>
      </c>
      <c r="H76" t="s">
        <v>490</v>
      </c>
    </row>
    <row r="77" spans="5:8">
      <c r="E77" t="str">
        <f t="shared" si="2"/>
        <v/>
      </c>
      <c r="H77" t="s">
        <v>490</v>
      </c>
    </row>
    <row r="78" spans="5:8">
      <c r="E78" t="str">
        <f t="shared" si="2"/>
        <v/>
      </c>
      <c r="H78" t="s">
        <v>490</v>
      </c>
    </row>
    <row r="79" spans="5:8">
      <c r="E79" t="str">
        <f t="shared" si="2"/>
        <v/>
      </c>
      <c r="H79" t="s">
        <v>490</v>
      </c>
    </row>
    <row r="80" spans="5:8">
      <c r="E80" t="str">
        <f t="shared" si="2"/>
        <v/>
      </c>
      <c r="H80" t="s">
        <v>490</v>
      </c>
    </row>
    <row r="81" spans="5:8">
      <c r="E81" t="str">
        <f t="shared" si="2"/>
        <v/>
      </c>
      <c r="H81" t="s">
        <v>490</v>
      </c>
    </row>
    <row r="82" spans="5:8">
      <c r="E82" t="str">
        <f t="shared" si="2"/>
        <v/>
      </c>
      <c r="H82" t="s">
        <v>490</v>
      </c>
    </row>
    <row r="83" spans="5:8">
      <c r="E83" t="str">
        <f t="shared" si="2"/>
        <v/>
      </c>
      <c r="H83" t="s">
        <v>490</v>
      </c>
    </row>
    <row r="84" spans="5:8">
      <c r="E84" t="str">
        <f t="shared" si="2"/>
        <v/>
      </c>
      <c r="H84" t="s">
        <v>490</v>
      </c>
    </row>
    <row r="85" spans="5:8">
      <c r="E85" t="str">
        <f t="shared" si="2"/>
        <v/>
      </c>
      <c r="H85" t="s">
        <v>490</v>
      </c>
    </row>
    <row r="86" spans="5:8">
      <c r="E86" t="str">
        <f t="shared" si="2"/>
        <v/>
      </c>
      <c r="H86" t="s">
        <v>490</v>
      </c>
    </row>
    <row r="87" spans="5:8">
      <c r="E87" t="str">
        <f t="shared" si="2"/>
        <v/>
      </c>
      <c r="H87" t="s">
        <v>490</v>
      </c>
    </row>
    <row r="88" spans="5:8">
      <c r="E88" t="str">
        <f t="shared" si="2"/>
        <v/>
      </c>
      <c r="H88" t="s">
        <v>490</v>
      </c>
    </row>
    <row r="89" spans="5:8">
      <c r="E89" t="str">
        <f t="shared" si="2"/>
        <v/>
      </c>
      <c r="H89" t="s">
        <v>490</v>
      </c>
    </row>
    <row r="90" spans="5:8">
      <c r="E90" t="str">
        <f t="shared" si="2"/>
        <v/>
      </c>
      <c r="H90" t="s">
        <v>490</v>
      </c>
    </row>
    <row r="91" spans="5:8">
      <c r="E91" t="str">
        <f t="shared" si="2"/>
        <v/>
      </c>
      <c r="H91" t="s">
        <v>490</v>
      </c>
    </row>
    <row r="92" spans="5:8">
      <c r="E92" t="str">
        <f t="shared" si="2"/>
        <v/>
      </c>
      <c r="H92" t="s">
        <v>490</v>
      </c>
    </row>
    <row r="93" spans="5:8">
      <c r="E93" t="str">
        <f t="shared" si="2"/>
        <v/>
      </c>
      <c r="H93" t="s">
        <v>490</v>
      </c>
    </row>
    <row r="94" spans="5:8">
      <c r="E94" t="str">
        <f t="shared" si="2"/>
        <v/>
      </c>
      <c r="H94" t="s">
        <v>490</v>
      </c>
    </row>
    <row r="95" spans="5:8">
      <c r="E95" t="str">
        <f t="shared" si="2"/>
        <v/>
      </c>
      <c r="H95" t="s">
        <v>490</v>
      </c>
    </row>
    <row r="96" spans="5:8">
      <c r="E96" t="str">
        <f t="shared" si="2"/>
        <v/>
      </c>
      <c r="H96" t="s">
        <v>490</v>
      </c>
    </row>
    <row r="97" spans="5:8">
      <c r="E97" t="str">
        <f t="shared" si="2"/>
        <v/>
      </c>
      <c r="H97" t="s">
        <v>490</v>
      </c>
    </row>
    <row r="98" spans="5:8">
      <c r="E98" t="str">
        <f t="shared" si="2"/>
        <v/>
      </c>
      <c r="H98" t="s">
        <v>490</v>
      </c>
    </row>
    <row r="99" spans="5:8">
      <c r="E99" t="str">
        <f t="shared" si="2"/>
        <v/>
      </c>
      <c r="H99" t="s">
        <v>490</v>
      </c>
    </row>
    <row r="100" spans="5:8">
      <c r="E100" t="str">
        <f t="shared" si="2"/>
        <v/>
      </c>
      <c r="H100" t="s">
        <v>490</v>
      </c>
    </row>
    <row r="101" spans="5:8">
      <c r="E101" t="str">
        <f t="shared" si="2"/>
        <v/>
      </c>
      <c r="H101" t="s">
        <v>490</v>
      </c>
    </row>
    <row r="102" spans="5:8">
      <c r="E102" t="str">
        <f t="shared" si="2"/>
        <v/>
      </c>
      <c r="H102" t="s">
        <v>490</v>
      </c>
    </row>
    <row r="103" spans="5:8">
      <c r="E103">
        <f t="shared" ref="E103:E129" si="3">A103</f>
        <v>0</v>
      </c>
    </row>
    <row r="104" spans="5:8">
      <c r="E104">
        <f t="shared" si="3"/>
        <v>0</v>
      </c>
    </row>
    <row r="105" spans="5:8">
      <c r="E105">
        <f t="shared" si="3"/>
        <v>0</v>
      </c>
    </row>
    <row r="106" spans="5:8">
      <c r="E106">
        <f t="shared" si="3"/>
        <v>0</v>
      </c>
    </row>
    <row r="107" spans="5:8">
      <c r="E107">
        <f t="shared" si="3"/>
        <v>0</v>
      </c>
    </row>
    <row r="108" spans="5:8">
      <c r="E108">
        <f t="shared" si="3"/>
        <v>0</v>
      </c>
    </row>
    <row r="109" spans="5:8">
      <c r="E109">
        <f t="shared" si="3"/>
        <v>0</v>
      </c>
    </row>
    <row r="110" spans="5:8">
      <c r="E110">
        <f t="shared" si="3"/>
        <v>0</v>
      </c>
    </row>
    <row r="111" spans="5:8">
      <c r="E111">
        <f t="shared" si="3"/>
        <v>0</v>
      </c>
    </row>
    <row r="112" spans="5:8">
      <c r="E112">
        <f t="shared" si="3"/>
        <v>0</v>
      </c>
    </row>
    <row r="113" spans="5:5">
      <c r="E113">
        <f t="shared" si="3"/>
        <v>0</v>
      </c>
    </row>
    <row r="114" spans="5:5">
      <c r="E114">
        <f t="shared" si="3"/>
        <v>0</v>
      </c>
    </row>
    <row r="115" spans="5:5">
      <c r="E115">
        <f t="shared" si="3"/>
        <v>0</v>
      </c>
    </row>
    <row r="116" spans="5:5">
      <c r="E116">
        <f t="shared" si="3"/>
        <v>0</v>
      </c>
    </row>
    <row r="117" spans="5:5">
      <c r="E117">
        <f t="shared" si="3"/>
        <v>0</v>
      </c>
    </row>
    <row r="118" spans="5:5">
      <c r="E118">
        <f t="shared" si="3"/>
        <v>0</v>
      </c>
    </row>
    <row r="119" spans="5:5">
      <c r="E119">
        <f t="shared" si="3"/>
        <v>0</v>
      </c>
    </row>
    <row r="120" spans="5:5">
      <c r="E120">
        <f t="shared" si="3"/>
        <v>0</v>
      </c>
    </row>
    <row r="121" spans="5:5">
      <c r="E121">
        <f t="shared" si="3"/>
        <v>0</v>
      </c>
    </row>
    <row r="122" spans="5:5">
      <c r="E122">
        <f t="shared" si="3"/>
        <v>0</v>
      </c>
    </row>
    <row r="123" spans="5:5">
      <c r="E123">
        <f t="shared" si="3"/>
        <v>0</v>
      </c>
    </row>
    <row r="124" spans="5:5">
      <c r="E124">
        <f t="shared" si="3"/>
        <v>0</v>
      </c>
    </row>
    <row r="125" spans="5:5">
      <c r="E125">
        <f t="shared" si="3"/>
        <v>0</v>
      </c>
    </row>
    <row r="126" spans="5:5">
      <c r="E126">
        <f t="shared" si="3"/>
        <v>0</v>
      </c>
    </row>
    <row r="127" spans="5:5">
      <c r="E127">
        <f t="shared" si="3"/>
        <v>0</v>
      </c>
    </row>
    <row r="128" spans="5:5">
      <c r="E128">
        <f t="shared" si="3"/>
        <v>0</v>
      </c>
    </row>
    <row r="129" spans="5:5">
      <c r="E129">
        <f t="shared" si="3"/>
        <v>0</v>
      </c>
    </row>
    <row r="130" spans="5:5">
      <c r="E130">
        <f t="shared" ref="E130:E193" si="4">A130</f>
        <v>0</v>
      </c>
    </row>
    <row r="131" spans="5:5">
      <c r="E131">
        <f t="shared" si="4"/>
        <v>0</v>
      </c>
    </row>
    <row r="132" spans="5:5">
      <c r="E132">
        <f t="shared" si="4"/>
        <v>0</v>
      </c>
    </row>
    <row r="133" spans="5:5">
      <c r="E133">
        <f t="shared" si="4"/>
        <v>0</v>
      </c>
    </row>
    <row r="134" spans="5:5">
      <c r="E134">
        <f t="shared" si="4"/>
        <v>0</v>
      </c>
    </row>
    <row r="135" spans="5:5">
      <c r="E135">
        <f t="shared" si="4"/>
        <v>0</v>
      </c>
    </row>
    <row r="136" spans="5:5">
      <c r="E136">
        <f t="shared" si="4"/>
        <v>0</v>
      </c>
    </row>
    <row r="137" spans="5:5">
      <c r="E137">
        <f t="shared" si="4"/>
        <v>0</v>
      </c>
    </row>
    <row r="138" spans="5:5">
      <c r="E138">
        <f t="shared" si="4"/>
        <v>0</v>
      </c>
    </row>
    <row r="139" spans="5:5">
      <c r="E139">
        <f t="shared" si="4"/>
        <v>0</v>
      </c>
    </row>
    <row r="140" spans="5:5">
      <c r="E140">
        <f t="shared" si="4"/>
        <v>0</v>
      </c>
    </row>
    <row r="141" spans="5:5">
      <c r="E141">
        <f t="shared" si="4"/>
        <v>0</v>
      </c>
    </row>
    <row r="142" spans="5:5">
      <c r="E142">
        <f t="shared" si="4"/>
        <v>0</v>
      </c>
    </row>
    <row r="143" spans="5:5">
      <c r="E143">
        <f t="shared" si="4"/>
        <v>0</v>
      </c>
    </row>
    <row r="144" spans="5:5">
      <c r="E144">
        <f t="shared" si="4"/>
        <v>0</v>
      </c>
    </row>
    <row r="145" spans="5:5">
      <c r="E145">
        <f t="shared" si="4"/>
        <v>0</v>
      </c>
    </row>
    <row r="146" spans="5:5">
      <c r="E146">
        <f t="shared" si="4"/>
        <v>0</v>
      </c>
    </row>
    <row r="147" spans="5:5">
      <c r="E147">
        <f t="shared" si="4"/>
        <v>0</v>
      </c>
    </row>
    <row r="148" spans="5:5">
      <c r="E148">
        <f t="shared" si="4"/>
        <v>0</v>
      </c>
    </row>
    <row r="149" spans="5:5">
      <c r="E149">
        <f t="shared" si="4"/>
        <v>0</v>
      </c>
    </row>
    <row r="150" spans="5:5">
      <c r="E150">
        <f t="shared" si="4"/>
        <v>0</v>
      </c>
    </row>
    <row r="151" spans="5:5">
      <c r="E151">
        <f t="shared" si="4"/>
        <v>0</v>
      </c>
    </row>
    <row r="152" spans="5:5">
      <c r="E152">
        <f t="shared" si="4"/>
        <v>0</v>
      </c>
    </row>
    <row r="153" spans="5:5">
      <c r="E153">
        <f t="shared" si="4"/>
        <v>0</v>
      </c>
    </row>
    <row r="154" spans="5:5">
      <c r="E154">
        <f t="shared" si="4"/>
        <v>0</v>
      </c>
    </row>
    <row r="155" spans="5:5">
      <c r="E155">
        <f t="shared" si="4"/>
        <v>0</v>
      </c>
    </row>
    <row r="156" spans="5:5">
      <c r="E156">
        <f t="shared" si="4"/>
        <v>0</v>
      </c>
    </row>
    <row r="157" spans="5:5">
      <c r="E157">
        <f t="shared" si="4"/>
        <v>0</v>
      </c>
    </row>
    <row r="158" spans="5:5">
      <c r="E158">
        <f t="shared" si="4"/>
        <v>0</v>
      </c>
    </row>
    <row r="159" spans="5:5">
      <c r="E159">
        <f t="shared" si="4"/>
        <v>0</v>
      </c>
    </row>
    <row r="160" spans="5:5">
      <c r="E160">
        <f t="shared" si="4"/>
        <v>0</v>
      </c>
    </row>
    <row r="161" spans="5:5">
      <c r="E161">
        <f t="shared" si="4"/>
        <v>0</v>
      </c>
    </row>
    <row r="162" spans="5:5">
      <c r="E162">
        <f t="shared" si="4"/>
        <v>0</v>
      </c>
    </row>
    <row r="163" spans="5:5">
      <c r="E163">
        <f t="shared" si="4"/>
        <v>0</v>
      </c>
    </row>
    <row r="164" spans="5:5">
      <c r="E164">
        <f t="shared" si="4"/>
        <v>0</v>
      </c>
    </row>
    <row r="165" spans="5:5">
      <c r="E165">
        <f t="shared" si="4"/>
        <v>0</v>
      </c>
    </row>
    <row r="166" spans="5:5">
      <c r="E166">
        <f t="shared" si="4"/>
        <v>0</v>
      </c>
    </row>
    <row r="167" spans="5:5">
      <c r="E167">
        <f t="shared" si="4"/>
        <v>0</v>
      </c>
    </row>
    <row r="168" spans="5:5">
      <c r="E168">
        <f t="shared" si="4"/>
        <v>0</v>
      </c>
    </row>
    <row r="169" spans="5:5">
      <c r="E169">
        <f t="shared" si="4"/>
        <v>0</v>
      </c>
    </row>
    <row r="170" spans="5:5">
      <c r="E170">
        <f t="shared" si="4"/>
        <v>0</v>
      </c>
    </row>
    <row r="171" spans="5:5">
      <c r="E171">
        <f t="shared" si="4"/>
        <v>0</v>
      </c>
    </row>
    <row r="172" spans="5:5">
      <c r="E172">
        <f t="shared" si="4"/>
        <v>0</v>
      </c>
    </row>
    <row r="173" spans="5:5">
      <c r="E173">
        <f t="shared" si="4"/>
        <v>0</v>
      </c>
    </row>
    <row r="174" spans="5:5">
      <c r="E174">
        <f t="shared" si="4"/>
        <v>0</v>
      </c>
    </row>
    <row r="175" spans="5:5">
      <c r="E175">
        <f t="shared" si="4"/>
        <v>0</v>
      </c>
    </row>
    <row r="176" spans="5:5">
      <c r="E176">
        <f t="shared" si="4"/>
        <v>0</v>
      </c>
    </row>
    <row r="177" spans="5:5">
      <c r="E177">
        <f t="shared" si="4"/>
        <v>0</v>
      </c>
    </row>
    <row r="178" spans="5:5">
      <c r="E178">
        <f t="shared" si="4"/>
        <v>0</v>
      </c>
    </row>
    <row r="179" spans="5:5">
      <c r="E179">
        <f t="shared" si="4"/>
        <v>0</v>
      </c>
    </row>
    <row r="180" spans="5:5">
      <c r="E180">
        <f t="shared" si="4"/>
        <v>0</v>
      </c>
    </row>
    <row r="181" spans="5:5">
      <c r="E181">
        <f t="shared" si="4"/>
        <v>0</v>
      </c>
    </row>
    <row r="182" spans="5:5">
      <c r="E182">
        <f t="shared" si="4"/>
        <v>0</v>
      </c>
    </row>
    <row r="183" spans="5:5">
      <c r="E183">
        <f t="shared" si="4"/>
        <v>0</v>
      </c>
    </row>
    <row r="184" spans="5:5">
      <c r="E184">
        <f t="shared" si="4"/>
        <v>0</v>
      </c>
    </row>
    <row r="185" spans="5:5">
      <c r="E185">
        <f t="shared" si="4"/>
        <v>0</v>
      </c>
    </row>
    <row r="186" spans="5:5">
      <c r="E186">
        <f t="shared" si="4"/>
        <v>0</v>
      </c>
    </row>
    <row r="187" spans="5:5">
      <c r="E187">
        <f t="shared" si="4"/>
        <v>0</v>
      </c>
    </row>
    <row r="188" spans="5:5">
      <c r="E188">
        <f t="shared" si="4"/>
        <v>0</v>
      </c>
    </row>
    <row r="189" spans="5:5">
      <c r="E189">
        <f t="shared" si="4"/>
        <v>0</v>
      </c>
    </row>
    <row r="190" spans="5:5">
      <c r="E190">
        <f t="shared" si="4"/>
        <v>0</v>
      </c>
    </row>
    <row r="191" spans="5:5">
      <c r="E191">
        <f t="shared" si="4"/>
        <v>0</v>
      </c>
    </row>
    <row r="192" spans="5:5">
      <c r="E192">
        <f t="shared" si="4"/>
        <v>0</v>
      </c>
    </row>
    <row r="193" spans="5:5">
      <c r="E193">
        <f t="shared" si="4"/>
        <v>0</v>
      </c>
    </row>
    <row r="194" spans="5:5">
      <c r="E194">
        <f t="shared" ref="E194:E257" si="5">A194</f>
        <v>0</v>
      </c>
    </row>
    <row r="195" spans="5:5">
      <c r="E195">
        <f t="shared" si="5"/>
        <v>0</v>
      </c>
    </row>
    <row r="196" spans="5:5">
      <c r="E196">
        <f t="shared" si="5"/>
        <v>0</v>
      </c>
    </row>
    <row r="197" spans="5:5">
      <c r="E197">
        <f t="shared" si="5"/>
        <v>0</v>
      </c>
    </row>
    <row r="198" spans="5:5">
      <c r="E198">
        <f t="shared" si="5"/>
        <v>0</v>
      </c>
    </row>
    <row r="199" spans="5:5">
      <c r="E199">
        <f t="shared" si="5"/>
        <v>0</v>
      </c>
    </row>
    <row r="200" spans="5:5">
      <c r="E200">
        <f t="shared" si="5"/>
        <v>0</v>
      </c>
    </row>
    <row r="201" spans="5:5">
      <c r="E201">
        <f t="shared" si="5"/>
        <v>0</v>
      </c>
    </row>
    <row r="202" spans="5:5">
      <c r="E202">
        <f t="shared" si="5"/>
        <v>0</v>
      </c>
    </row>
    <row r="203" spans="5:5">
      <c r="E203">
        <f t="shared" si="5"/>
        <v>0</v>
      </c>
    </row>
    <row r="204" spans="5:5">
      <c r="E204">
        <f t="shared" si="5"/>
        <v>0</v>
      </c>
    </row>
    <row r="205" spans="5:5">
      <c r="E205">
        <f t="shared" si="5"/>
        <v>0</v>
      </c>
    </row>
    <row r="206" spans="5:5">
      <c r="E206">
        <f t="shared" si="5"/>
        <v>0</v>
      </c>
    </row>
    <row r="207" spans="5:5">
      <c r="E207">
        <f t="shared" si="5"/>
        <v>0</v>
      </c>
    </row>
    <row r="208" spans="5:5">
      <c r="E208">
        <f t="shared" si="5"/>
        <v>0</v>
      </c>
    </row>
    <row r="209" spans="5:5">
      <c r="E209">
        <f t="shared" si="5"/>
        <v>0</v>
      </c>
    </row>
    <row r="210" spans="5:5">
      <c r="E210">
        <f t="shared" si="5"/>
        <v>0</v>
      </c>
    </row>
    <row r="211" spans="5:5">
      <c r="E211">
        <f t="shared" si="5"/>
        <v>0</v>
      </c>
    </row>
    <row r="212" spans="5:5">
      <c r="E212">
        <f t="shared" si="5"/>
        <v>0</v>
      </c>
    </row>
    <row r="213" spans="5:5">
      <c r="E213">
        <f t="shared" si="5"/>
        <v>0</v>
      </c>
    </row>
    <row r="214" spans="5:5">
      <c r="E214">
        <f t="shared" si="5"/>
        <v>0</v>
      </c>
    </row>
    <row r="215" spans="5:5">
      <c r="E215">
        <f t="shared" si="5"/>
        <v>0</v>
      </c>
    </row>
    <row r="216" spans="5:5">
      <c r="E216">
        <f t="shared" si="5"/>
        <v>0</v>
      </c>
    </row>
    <row r="217" spans="5:5">
      <c r="E217">
        <f t="shared" si="5"/>
        <v>0</v>
      </c>
    </row>
    <row r="218" spans="5:5">
      <c r="E218">
        <f t="shared" si="5"/>
        <v>0</v>
      </c>
    </row>
    <row r="219" spans="5:5">
      <c r="E219">
        <f t="shared" si="5"/>
        <v>0</v>
      </c>
    </row>
    <row r="220" spans="5:5">
      <c r="E220">
        <f t="shared" si="5"/>
        <v>0</v>
      </c>
    </row>
    <row r="221" spans="5:5">
      <c r="E221">
        <f t="shared" si="5"/>
        <v>0</v>
      </c>
    </row>
    <row r="222" spans="5:5">
      <c r="E222">
        <f t="shared" si="5"/>
        <v>0</v>
      </c>
    </row>
    <row r="223" spans="5:5">
      <c r="E223">
        <f t="shared" si="5"/>
        <v>0</v>
      </c>
    </row>
    <row r="224" spans="5:5">
      <c r="E224">
        <f t="shared" si="5"/>
        <v>0</v>
      </c>
    </row>
    <row r="225" spans="5:5">
      <c r="E225">
        <f t="shared" si="5"/>
        <v>0</v>
      </c>
    </row>
    <row r="226" spans="5:5">
      <c r="E226">
        <f t="shared" si="5"/>
        <v>0</v>
      </c>
    </row>
    <row r="227" spans="5:5">
      <c r="E227">
        <f t="shared" si="5"/>
        <v>0</v>
      </c>
    </row>
    <row r="228" spans="5:5">
      <c r="E228">
        <f t="shared" si="5"/>
        <v>0</v>
      </c>
    </row>
    <row r="229" spans="5:5">
      <c r="E229">
        <f t="shared" si="5"/>
        <v>0</v>
      </c>
    </row>
    <row r="230" spans="5:5">
      <c r="E230">
        <f t="shared" si="5"/>
        <v>0</v>
      </c>
    </row>
    <row r="231" spans="5:5">
      <c r="E231">
        <f t="shared" si="5"/>
        <v>0</v>
      </c>
    </row>
    <row r="232" spans="5:5">
      <c r="E232">
        <f t="shared" si="5"/>
        <v>0</v>
      </c>
    </row>
    <row r="233" spans="5:5">
      <c r="E233">
        <f t="shared" si="5"/>
        <v>0</v>
      </c>
    </row>
    <row r="234" spans="5:5">
      <c r="E234">
        <f t="shared" si="5"/>
        <v>0</v>
      </c>
    </row>
    <row r="235" spans="5:5">
      <c r="E235">
        <f t="shared" si="5"/>
        <v>0</v>
      </c>
    </row>
    <row r="236" spans="5:5">
      <c r="E236">
        <f t="shared" si="5"/>
        <v>0</v>
      </c>
    </row>
    <row r="237" spans="5:5">
      <c r="E237">
        <f t="shared" si="5"/>
        <v>0</v>
      </c>
    </row>
    <row r="238" spans="5:5">
      <c r="E238">
        <f t="shared" si="5"/>
        <v>0</v>
      </c>
    </row>
    <row r="239" spans="5:5">
      <c r="E239">
        <f t="shared" si="5"/>
        <v>0</v>
      </c>
    </row>
    <row r="240" spans="5:5">
      <c r="E240">
        <f t="shared" si="5"/>
        <v>0</v>
      </c>
    </row>
    <row r="241" spans="5:5">
      <c r="E241">
        <f t="shared" si="5"/>
        <v>0</v>
      </c>
    </row>
    <row r="242" spans="5:5">
      <c r="E242">
        <f t="shared" si="5"/>
        <v>0</v>
      </c>
    </row>
    <row r="243" spans="5:5">
      <c r="E243">
        <f t="shared" si="5"/>
        <v>0</v>
      </c>
    </row>
    <row r="244" spans="5:5">
      <c r="E244">
        <f t="shared" si="5"/>
        <v>0</v>
      </c>
    </row>
    <row r="245" spans="5:5">
      <c r="E245">
        <f t="shared" si="5"/>
        <v>0</v>
      </c>
    </row>
    <row r="246" spans="5:5">
      <c r="E246">
        <f t="shared" si="5"/>
        <v>0</v>
      </c>
    </row>
    <row r="247" spans="5:5">
      <c r="E247">
        <f t="shared" si="5"/>
        <v>0</v>
      </c>
    </row>
    <row r="248" spans="5:5">
      <c r="E248">
        <f t="shared" si="5"/>
        <v>0</v>
      </c>
    </row>
    <row r="249" spans="5:5">
      <c r="E249">
        <f t="shared" si="5"/>
        <v>0</v>
      </c>
    </row>
    <row r="250" spans="5:5">
      <c r="E250">
        <f t="shared" si="5"/>
        <v>0</v>
      </c>
    </row>
    <row r="251" spans="5:5">
      <c r="E251">
        <f t="shared" si="5"/>
        <v>0</v>
      </c>
    </row>
    <row r="252" spans="5:5">
      <c r="E252">
        <f t="shared" si="5"/>
        <v>0</v>
      </c>
    </row>
    <row r="253" spans="5:5">
      <c r="E253">
        <f t="shared" si="5"/>
        <v>0</v>
      </c>
    </row>
    <row r="254" spans="5:5">
      <c r="E254">
        <f t="shared" si="5"/>
        <v>0</v>
      </c>
    </row>
    <row r="255" spans="5:5">
      <c r="E255">
        <f t="shared" si="5"/>
        <v>0</v>
      </c>
    </row>
    <row r="256" spans="5:5">
      <c r="E256">
        <f t="shared" si="5"/>
        <v>0</v>
      </c>
    </row>
    <row r="257" spans="5:5">
      <c r="E257">
        <f t="shared" si="5"/>
        <v>0</v>
      </c>
    </row>
    <row r="258" spans="5:5">
      <c r="E258">
        <f t="shared" ref="E258:E321" si="6">A258</f>
        <v>0</v>
      </c>
    </row>
    <row r="259" spans="5:5">
      <c r="E259">
        <f t="shared" si="6"/>
        <v>0</v>
      </c>
    </row>
    <row r="260" spans="5:5">
      <c r="E260">
        <f t="shared" si="6"/>
        <v>0</v>
      </c>
    </row>
    <row r="261" spans="5:5">
      <c r="E261">
        <f t="shared" si="6"/>
        <v>0</v>
      </c>
    </row>
    <row r="262" spans="5:5">
      <c r="E262">
        <f t="shared" si="6"/>
        <v>0</v>
      </c>
    </row>
    <row r="263" spans="5:5">
      <c r="E263">
        <f t="shared" si="6"/>
        <v>0</v>
      </c>
    </row>
    <row r="264" spans="5:5">
      <c r="E264">
        <f t="shared" si="6"/>
        <v>0</v>
      </c>
    </row>
    <row r="265" spans="5:5">
      <c r="E265">
        <f t="shared" si="6"/>
        <v>0</v>
      </c>
    </row>
    <row r="266" spans="5:5">
      <c r="E266">
        <f t="shared" si="6"/>
        <v>0</v>
      </c>
    </row>
    <row r="267" spans="5:5">
      <c r="E267">
        <f t="shared" si="6"/>
        <v>0</v>
      </c>
    </row>
    <row r="268" spans="5:5">
      <c r="E268">
        <f t="shared" si="6"/>
        <v>0</v>
      </c>
    </row>
    <row r="269" spans="5:5">
      <c r="E269">
        <f t="shared" si="6"/>
        <v>0</v>
      </c>
    </row>
    <row r="270" spans="5:5">
      <c r="E270">
        <f t="shared" si="6"/>
        <v>0</v>
      </c>
    </row>
    <row r="271" spans="5:5">
      <c r="E271">
        <f t="shared" si="6"/>
        <v>0</v>
      </c>
    </row>
    <row r="272" spans="5:5">
      <c r="E272">
        <f t="shared" si="6"/>
        <v>0</v>
      </c>
    </row>
    <row r="273" spans="5:5">
      <c r="E273">
        <f t="shared" si="6"/>
        <v>0</v>
      </c>
    </row>
    <row r="274" spans="5:5">
      <c r="E274">
        <f t="shared" si="6"/>
        <v>0</v>
      </c>
    </row>
    <row r="275" spans="5:5">
      <c r="E275">
        <f t="shared" si="6"/>
        <v>0</v>
      </c>
    </row>
    <row r="276" spans="5:5">
      <c r="E276">
        <f t="shared" si="6"/>
        <v>0</v>
      </c>
    </row>
    <row r="277" spans="5:5">
      <c r="E277">
        <f t="shared" si="6"/>
        <v>0</v>
      </c>
    </row>
    <row r="278" spans="5:5">
      <c r="E278">
        <f t="shared" si="6"/>
        <v>0</v>
      </c>
    </row>
    <row r="279" spans="5:5">
      <c r="E279">
        <f t="shared" si="6"/>
        <v>0</v>
      </c>
    </row>
    <row r="280" spans="5:5">
      <c r="E280">
        <f t="shared" si="6"/>
        <v>0</v>
      </c>
    </row>
    <row r="281" spans="5:5">
      <c r="E281">
        <f t="shared" si="6"/>
        <v>0</v>
      </c>
    </row>
    <row r="282" spans="5:5">
      <c r="E282">
        <f t="shared" si="6"/>
        <v>0</v>
      </c>
    </row>
    <row r="283" spans="5:5">
      <c r="E283">
        <f t="shared" si="6"/>
        <v>0</v>
      </c>
    </row>
    <row r="284" spans="5:5">
      <c r="E284">
        <f t="shared" si="6"/>
        <v>0</v>
      </c>
    </row>
    <row r="285" spans="5:5">
      <c r="E285">
        <f t="shared" si="6"/>
        <v>0</v>
      </c>
    </row>
    <row r="286" spans="5:5">
      <c r="E286">
        <f t="shared" si="6"/>
        <v>0</v>
      </c>
    </row>
    <row r="287" spans="5:5">
      <c r="E287">
        <f t="shared" si="6"/>
        <v>0</v>
      </c>
    </row>
    <row r="288" spans="5:5">
      <c r="E288">
        <f t="shared" si="6"/>
        <v>0</v>
      </c>
    </row>
    <row r="289" spans="5:5">
      <c r="E289">
        <f t="shared" si="6"/>
        <v>0</v>
      </c>
    </row>
    <row r="290" spans="5:5">
      <c r="E290">
        <f t="shared" si="6"/>
        <v>0</v>
      </c>
    </row>
    <row r="291" spans="5:5">
      <c r="E291">
        <f t="shared" si="6"/>
        <v>0</v>
      </c>
    </row>
    <row r="292" spans="5:5">
      <c r="E292">
        <f t="shared" si="6"/>
        <v>0</v>
      </c>
    </row>
    <row r="293" spans="5:5">
      <c r="E293">
        <f t="shared" si="6"/>
        <v>0</v>
      </c>
    </row>
    <row r="294" spans="5:5">
      <c r="E294">
        <f t="shared" si="6"/>
        <v>0</v>
      </c>
    </row>
    <row r="295" spans="5:5">
      <c r="E295">
        <f t="shared" si="6"/>
        <v>0</v>
      </c>
    </row>
    <row r="296" spans="5:5">
      <c r="E296">
        <f t="shared" si="6"/>
        <v>0</v>
      </c>
    </row>
    <row r="297" spans="5:5">
      <c r="E297">
        <f t="shared" si="6"/>
        <v>0</v>
      </c>
    </row>
    <row r="298" spans="5:5">
      <c r="E298">
        <f t="shared" si="6"/>
        <v>0</v>
      </c>
    </row>
    <row r="299" spans="5:5">
      <c r="E299">
        <f t="shared" si="6"/>
        <v>0</v>
      </c>
    </row>
    <row r="300" spans="5:5">
      <c r="E300">
        <f t="shared" si="6"/>
        <v>0</v>
      </c>
    </row>
    <row r="301" spans="5:5">
      <c r="E301">
        <f t="shared" si="6"/>
        <v>0</v>
      </c>
    </row>
    <row r="302" spans="5:5">
      <c r="E302">
        <f t="shared" si="6"/>
        <v>0</v>
      </c>
    </row>
    <row r="303" spans="5:5">
      <c r="E303">
        <f t="shared" si="6"/>
        <v>0</v>
      </c>
    </row>
    <row r="304" spans="5:5">
      <c r="E304">
        <f t="shared" si="6"/>
        <v>0</v>
      </c>
    </row>
    <row r="305" spans="5:5">
      <c r="E305">
        <f t="shared" si="6"/>
        <v>0</v>
      </c>
    </row>
    <row r="306" spans="5:5">
      <c r="E306">
        <f t="shared" si="6"/>
        <v>0</v>
      </c>
    </row>
    <row r="307" spans="5:5">
      <c r="E307">
        <f t="shared" si="6"/>
        <v>0</v>
      </c>
    </row>
    <row r="308" spans="5:5">
      <c r="E308">
        <f t="shared" si="6"/>
        <v>0</v>
      </c>
    </row>
    <row r="309" spans="5:5">
      <c r="E309">
        <f t="shared" si="6"/>
        <v>0</v>
      </c>
    </row>
    <row r="310" spans="5:5">
      <c r="E310">
        <f t="shared" si="6"/>
        <v>0</v>
      </c>
    </row>
    <row r="311" spans="5:5">
      <c r="E311">
        <f t="shared" si="6"/>
        <v>0</v>
      </c>
    </row>
    <row r="312" spans="5:5">
      <c r="E312">
        <f t="shared" si="6"/>
        <v>0</v>
      </c>
    </row>
    <row r="313" spans="5:5">
      <c r="E313">
        <f t="shared" si="6"/>
        <v>0</v>
      </c>
    </row>
    <row r="314" spans="5:5">
      <c r="E314">
        <f t="shared" si="6"/>
        <v>0</v>
      </c>
    </row>
    <row r="315" spans="5:5">
      <c r="E315">
        <f t="shared" si="6"/>
        <v>0</v>
      </c>
    </row>
    <row r="316" spans="5:5">
      <c r="E316">
        <f t="shared" si="6"/>
        <v>0</v>
      </c>
    </row>
    <row r="317" spans="5:5">
      <c r="E317">
        <f t="shared" si="6"/>
        <v>0</v>
      </c>
    </row>
    <row r="318" spans="5:5">
      <c r="E318">
        <f t="shared" si="6"/>
        <v>0</v>
      </c>
    </row>
    <row r="319" spans="5:5">
      <c r="E319">
        <f t="shared" si="6"/>
        <v>0</v>
      </c>
    </row>
    <row r="320" spans="5:5">
      <c r="E320">
        <f t="shared" si="6"/>
        <v>0</v>
      </c>
    </row>
    <row r="321" spans="5:5">
      <c r="E321">
        <f t="shared" si="6"/>
        <v>0</v>
      </c>
    </row>
    <row r="322" spans="5:5">
      <c r="E322">
        <f t="shared" ref="E322:E385" si="7">A322</f>
        <v>0</v>
      </c>
    </row>
    <row r="323" spans="5:5">
      <c r="E323">
        <f t="shared" si="7"/>
        <v>0</v>
      </c>
    </row>
    <row r="324" spans="5:5">
      <c r="E324">
        <f t="shared" si="7"/>
        <v>0</v>
      </c>
    </row>
    <row r="325" spans="5:5">
      <c r="E325">
        <f t="shared" si="7"/>
        <v>0</v>
      </c>
    </row>
    <row r="326" spans="5:5">
      <c r="E326">
        <f t="shared" si="7"/>
        <v>0</v>
      </c>
    </row>
    <row r="327" spans="5:5">
      <c r="E327">
        <f t="shared" si="7"/>
        <v>0</v>
      </c>
    </row>
    <row r="328" spans="5:5">
      <c r="E328">
        <f t="shared" si="7"/>
        <v>0</v>
      </c>
    </row>
    <row r="329" spans="5:5">
      <c r="E329">
        <f t="shared" si="7"/>
        <v>0</v>
      </c>
    </row>
    <row r="330" spans="5:5">
      <c r="E330">
        <f t="shared" si="7"/>
        <v>0</v>
      </c>
    </row>
    <row r="331" spans="5:5">
      <c r="E331">
        <f t="shared" si="7"/>
        <v>0</v>
      </c>
    </row>
    <row r="332" spans="5:5">
      <c r="E332">
        <f t="shared" si="7"/>
        <v>0</v>
      </c>
    </row>
    <row r="333" spans="5:5">
      <c r="E333">
        <f t="shared" si="7"/>
        <v>0</v>
      </c>
    </row>
    <row r="334" spans="5:5">
      <c r="E334">
        <f t="shared" si="7"/>
        <v>0</v>
      </c>
    </row>
    <row r="335" spans="5:5">
      <c r="E335">
        <f t="shared" si="7"/>
        <v>0</v>
      </c>
    </row>
    <row r="336" spans="5:5">
      <c r="E336">
        <f t="shared" si="7"/>
        <v>0</v>
      </c>
    </row>
    <row r="337" spans="5:5">
      <c r="E337">
        <f t="shared" si="7"/>
        <v>0</v>
      </c>
    </row>
    <row r="338" spans="5:5">
      <c r="E338">
        <f t="shared" si="7"/>
        <v>0</v>
      </c>
    </row>
    <row r="339" spans="5:5">
      <c r="E339">
        <f t="shared" si="7"/>
        <v>0</v>
      </c>
    </row>
    <row r="340" spans="5:5">
      <c r="E340">
        <f t="shared" si="7"/>
        <v>0</v>
      </c>
    </row>
    <row r="341" spans="5:5">
      <c r="E341">
        <f t="shared" si="7"/>
        <v>0</v>
      </c>
    </row>
    <row r="342" spans="5:5">
      <c r="E342">
        <f t="shared" si="7"/>
        <v>0</v>
      </c>
    </row>
    <row r="343" spans="5:5">
      <c r="E343">
        <f t="shared" si="7"/>
        <v>0</v>
      </c>
    </row>
    <row r="344" spans="5:5">
      <c r="E344">
        <f t="shared" si="7"/>
        <v>0</v>
      </c>
    </row>
    <row r="345" spans="5:5">
      <c r="E345">
        <f t="shared" si="7"/>
        <v>0</v>
      </c>
    </row>
    <row r="346" spans="5:5">
      <c r="E346">
        <f t="shared" si="7"/>
        <v>0</v>
      </c>
    </row>
    <row r="347" spans="5:5">
      <c r="E347">
        <f t="shared" si="7"/>
        <v>0</v>
      </c>
    </row>
    <row r="348" spans="5:5">
      <c r="E348">
        <f t="shared" si="7"/>
        <v>0</v>
      </c>
    </row>
    <row r="349" spans="5:5">
      <c r="E349">
        <f t="shared" si="7"/>
        <v>0</v>
      </c>
    </row>
    <row r="350" spans="5:5">
      <c r="E350">
        <f t="shared" si="7"/>
        <v>0</v>
      </c>
    </row>
    <row r="351" spans="5:5">
      <c r="E351">
        <f t="shared" si="7"/>
        <v>0</v>
      </c>
    </row>
    <row r="352" spans="5:5">
      <c r="E352">
        <f t="shared" si="7"/>
        <v>0</v>
      </c>
    </row>
    <row r="353" spans="5:5">
      <c r="E353">
        <f t="shared" si="7"/>
        <v>0</v>
      </c>
    </row>
    <row r="354" spans="5:5">
      <c r="E354">
        <f t="shared" si="7"/>
        <v>0</v>
      </c>
    </row>
    <row r="355" spans="5:5">
      <c r="E355">
        <f t="shared" si="7"/>
        <v>0</v>
      </c>
    </row>
    <row r="356" spans="5:5">
      <c r="E356">
        <f t="shared" si="7"/>
        <v>0</v>
      </c>
    </row>
    <row r="357" spans="5:5">
      <c r="E357">
        <f t="shared" si="7"/>
        <v>0</v>
      </c>
    </row>
    <row r="358" spans="5:5">
      <c r="E358">
        <f t="shared" si="7"/>
        <v>0</v>
      </c>
    </row>
    <row r="359" spans="5:5">
      <c r="E359">
        <f t="shared" si="7"/>
        <v>0</v>
      </c>
    </row>
    <row r="360" spans="5:5">
      <c r="E360">
        <f t="shared" si="7"/>
        <v>0</v>
      </c>
    </row>
    <row r="361" spans="5:5">
      <c r="E361">
        <f t="shared" si="7"/>
        <v>0</v>
      </c>
    </row>
    <row r="362" spans="5:5">
      <c r="E362">
        <f t="shared" si="7"/>
        <v>0</v>
      </c>
    </row>
    <row r="363" spans="5:5">
      <c r="E363">
        <f t="shared" si="7"/>
        <v>0</v>
      </c>
    </row>
    <row r="364" spans="5:5">
      <c r="E364">
        <f t="shared" si="7"/>
        <v>0</v>
      </c>
    </row>
    <row r="365" spans="5:5">
      <c r="E365">
        <f t="shared" si="7"/>
        <v>0</v>
      </c>
    </row>
    <row r="366" spans="5:5">
      <c r="E366">
        <f t="shared" si="7"/>
        <v>0</v>
      </c>
    </row>
    <row r="367" spans="5:5">
      <c r="E367">
        <f t="shared" si="7"/>
        <v>0</v>
      </c>
    </row>
    <row r="368" spans="5:5">
      <c r="E368">
        <f t="shared" si="7"/>
        <v>0</v>
      </c>
    </row>
    <row r="369" spans="5:5">
      <c r="E369">
        <f t="shared" si="7"/>
        <v>0</v>
      </c>
    </row>
    <row r="370" spans="5:5">
      <c r="E370">
        <f t="shared" si="7"/>
        <v>0</v>
      </c>
    </row>
    <row r="371" spans="5:5">
      <c r="E371">
        <f t="shared" si="7"/>
        <v>0</v>
      </c>
    </row>
    <row r="372" spans="5:5">
      <c r="E372">
        <f t="shared" si="7"/>
        <v>0</v>
      </c>
    </row>
    <row r="373" spans="5:5">
      <c r="E373">
        <f t="shared" si="7"/>
        <v>0</v>
      </c>
    </row>
    <row r="374" spans="5:5">
      <c r="E374">
        <f t="shared" si="7"/>
        <v>0</v>
      </c>
    </row>
    <row r="375" spans="5:5">
      <c r="E375">
        <f t="shared" si="7"/>
        <v>0</v>
      </c>
    </row>
    <row r="376" spans="5:5">
      <c r="E376">
        <f t="shared" si="7"/>
        <v>0</v>
      </c>
    </row>
    <row r="377" spans="5:5">
      <c r="E377">
        <f t="shared" si="7"/>
        <v>0</v>
      </c>
    </row>
    <row r="378" spans="5:5">
      <c r="E378">
        <f t="shared" si="7"/>
        <v>0</v>
      </c>
    </row>
    <row r="379" spans="5:5">
      <c r="E379">
        <f t="shared" si="7"/>
        <v>0</v>
      </c>
    </row>
    <row r="380" spans="5:5">
      <c r="E380">
        <f t="shared" si="7"/>
        <v>0</v>
      </c>
    </row>
    <row r="381" spans="5:5">
      <c r="E381">
        <f t="shared" si="7"/>
        <v>0</v>
      </c>
    </row>
    <row r="382" spans="5:5">
      <c r="E382">
        <f t="shared" si="7"/>
        <v>0</v>
      </c>
    </row>
    <row r="383" spans="5:5">
      <c r="E383">
        <f t="shared" si="7"/>
        <v>0</v>
      </c>
    </row>
    <row r="384" spans="5:5">
      <c r="E384">
        <f t="shared" si="7"/>
        <v>0</v>
      </c>
    </row>
    <row r="385" spans="5:5">
      <c r="E385">
        <f t="shared" si="7"/>
        <v>0</v>
      </c>
    </row>
    <row r="386" spans="5:5">
      <c r="E386">
        <f t="shared" ref="E386:E449" si="8">A386</f>
        <v>0</v>
      </c>
    </row>
    <row r="387" spans="5:5">
      <c r="E387">
        <f t="shared" si="8"/>
        <v>0</v>
      </c>
    </row>
    <row r="388" spans="5:5">
      <c r="E388">
        <f t="shared" si="8"/>
        <v>0</v>
      </c>
    </row>
    <row r="389" spans="5:5">
      <c r="E389">
        <f t="shared" si="8"/>
        <v>0</v>
      </c>
    </row>
    <row r="390" spans="5:5">
      <c r="E390">
        <f t="shared" si="8"/>
        <v>0</v>
      </c>
    </row>
    <row r="391" spans="5:5">
      <c r="E391">
        <f t="shared" si="8"/>
        <v>0</v>
      </c>
    </row>
    <row r="392" spans="5:5">
      <c r="E392">
        <f t="shared" si="8"/>
        <v>0</v>
      </c>
    </row>
    <row r="393" spans="5:5">
      <c r="E393">
        <f t="shared" si="8"/>
        <v>0</v>
      </c>
    </row>
    <row r="394" spans="5:5">
      <c r="E394">
        <f t="shared" si="8"/>
        <v>0</v>
      </c>
    </row>
    <row r="395" spans="5:5">
      <c r="E395">
        <f t="shared" si="8"/>
        <v>0</v>
      </c>
    </row>
    <row r="396" spans="5:5">
      <c r="E396">
        <f t="shared" si="8"/>
        <v>0</v>
      </c>
    </row>
    <row r="397" spans="5:5">
      <c r="E397">
        <f t="shared" si="8"/>
        <v>0</v>
      </c>
    </row>
    <row r="398" spans="5:5">
      <c r="E398">
        <f t="shared" si="8"/>
        <v>0</v>
      </c>
    </row>
    <row r="399" spans="5:5">
      <c r="E399">
        <f t="shared" si="8"/>
        <v>0</v>
      </c>
    </row>
    <row r="400" spans="5:5">
      <c r="E400">
        <f t="shared" si="8"/>
        <v>0</v>
      </c>
    </row>
    <row r="401" spans="5:5">
      <c r="E401">
        <f t="shared" si="8"/>
        <v>0</v>
      </c>
    </row>
    <row r="402" spans="5:5">
      <c r="E402">
        <f t="shared" si="8"/>
        <v>0</v>
      </c>
    </row>
    <row r="403" spans="5:5">
      <c r="E403">
        <f t="shared" si="8"/>
        <v>0</v>
      </c>
    </row>
    <row r="404" spans="5:5">
      <c r="E404">
        <f t="shared" si="8"/>
        <v>0</v>
      </c>
    </row>
    <row r="405" spans="5:5">
      <c r="E405">
        <f t="shared" si="8"/>
        <v>0</v>
      </c>
    </row>
    <row r="406" spans="5:5">
      <c r="E406">
        <f t="shared" si="8"/>
        <v>0</v>
      </c>
    </row>
    <row r="407" spans="5:5">
      <c r="E407">
        <f t="shared" si="8"/>
        <v>0</v>
      </c>
    </row>
    <row r="408" spans="5:5">
      <c r="E408">
        <f t="shared" si="8"/>
        <v>0</v>
      </c>
    </row>
    <row r="409" spans="5:5">
      <c r="E409">
        <f t="shared" si="8"/>
        <v>0</v>
      </c>
    </row>
    <row r="410" spans="5:5">
      <c r="E410">
        <f t="shared" si="8"/>
        <v>0</v>
      </c>
    </row>
    <row r="411" spans="5:5">
      <c r="E411">
        <f t="shared" si="8"/>
        <v>0</v>
      </c>
    </row>
    <row r="412" spans="5:5">
      <c r="E412">
        <f t="shared" si="8"/>
        <v>0</v>
      </c>
    </row>
    <row r="413" spans="5:5">
      <c r="E413">
        <f t="shared" si="8"/>
        <v>0</v>
      </c>
    </row>
    <row r="414" spans="5:5">
      <c r="E414">
        <f t="shared" si="8"/>
        <v>0</v>
      </c>
    </row>
    <row r="415" spans="5:5">
      <c r="E415">
        <f t="shared" si="8"/>
        <v>0</v>
      </c>
    </row>
    <row r="416" spans="5:5">
      <c r="E416">
        <f t="shared" si="8"/>
        <v>0</v>
      </c>
    </row>
    <row r="417" spans="5:5">
      <c r="E417">
        <f t="shared" si="8"/>
        <v>0</v>
      </c>
    </row>
    <row r="418" spans="5:5">
      <c r="E418">
        <f t="shared" si="8"/>
        <v>0</v>
      </c>
    </row>
    <row r="419" spans="5:5">
      <c r="E419">
        <f t="shared" si="8"/>
        <v>0</v>
      </c>
    </row>
    <row r="420" spans="5:5">
      <c r="E420">
        <f t="shared" si="8"/>
        <v>0</v>
      </c>
    </row>
    <row r="421" spans="5:5">
      <c r="E421">
        <f t="shared" si="8"/>
        <v>0</v>
      </c>
    </row>
    <row r="422" spans="5:5">
      <c r="E422">
        <f t="shared" si="8"/>
        <v>0</v>
      </c>
    </row>
    <row r="423" spans="5:5">
      <c r="E423">
        <f t="shared" si="8"/>
        <v>0</v>
      </c>
    </row>
    <row r="424" spans="5:5">
      <c r="E424">
        <f t="shared" si="8"/>
        <v>0</v>
      </c>
    </row>
    <row r="425" spans="5:5">
      <c r="E425">
        <f t="shared" si="8"/>
        <v>0</v>
      </c>
    </row>
    <row r="426" spans="5:5">
      <c r="E426">
        <f t="shared" si="8"/>
        <v>0</v>
      </c>
    </row>
    <row r="427" spans="5:5">
      <c r="E427">
        <f t="shared" si="8"/>
        <v>0</v>
      </c>
    </row>
    <row r="428" spans="5:5">
      <c r="E428">
        <f t="shared" si="8"/>
        <v>0</v>
      </c>
    </row>
    <row r="429" spans="5:5">
      <c r="E429">
        <f t="shared" si="8"/>
        <v>0</v>
      </c>
    </row>
    <row r="430" spans="5:5">
      <c r="E430">
        <f t="shared" si="8"/>
        <v>0</v>
      </c>
    </row>
    <row r="431" spans="5:5">
      <c r="E431">
        <f t="shared" si="8"/>
        <v>0</v>
      </c>
    </row>
    <row r="432" spans="5:5">
      <c r="E432">
        <f t="shared" si="8"/>
        <v>0</v>
      </c>
    </row>
    <row r="433" spans="5:5">
      <c r="E433">
        <f t="shared" si="8"/>
        <v>0</v>
      </c>
    </row>
    <row r="434" spans="5:5">
      <c r="E434">
        <f t="shared" si="8"/>
        <v>0</v>
      </c>
    </row>
    <row r="435" spans="5:5">
      <c r="E435">
        <f t="shared" si="8"/>
        <v>0</v>
      </c>
    </row>
    <row r="436" spans="5:5">
      <c r="E436">
        <f t="shared" si="8"/>
        <v>0</v>
      </c>
    </row>
    <row r="437" spans="5:5">
      <c r="E437">
        <f t="shared" si="8"/>
        <v>0</v>
      </c>
    </row>
    <row r="438" spans="5:5">
      <c r="E438">
        <f t="shared" si="8"/>
        <v>0</v>
      </c>
    </row>
    <row r="439" spans="5:5">
      <c r="E439">
        <f t="shared" si="8"/>
        <v>0</v>
      </c>
    </row>
    <row r="440" spans="5:5">
      <c r="E440">
        <f t="shared" si="8"/>
        <v>0</v>
      </c>
    </row>
    <row r="441" spans="5:5">
      <c r="E441">
        <f t="shared" si="8"/>
        <v>0</v>
      </c>
    </row>
    <row r="442" spans="5:5">
      <c r="E442">
        <f t="shared" si="8"/>
        <v>0</v>
      </c>
    </row>
    <row r="443" spans="5:5">
      <c r="E443">
        <f t="shared" si="8"/>
        <v>0</v>
      </c>
    </row>
    <row r="444" spans="5:5">
      <c r="E444">
        <f t="shared" si="8"/>
        <v>0</v>
      </c>
    </row>
    <row r="445" spans="5:5">
      <c r="E445">
        <f t="shared" si="8"/>
        <v>0</v>
      </c>
    </row>
    <row r="446" spans="5:5">
      <c r="E446">
        <f t="shared" si="8"/>
        <v>0</v>
      </c>
    </row>
    <row r="447" spans="5:5">
      <c r="E447">
        <f t="shared" si="8"/>
        <v>0</v>
      </c>
    </row>
    <row r="448" spans="5:5">
      <c r="E448">
        <f t="shared" si="8"/>
        <v>0</v>
      </c>
    </row>
    <row r="449" spans="5:5">
      <c r="E449">
        <f t="shared" si="8"/>
        <v>0</v>
      </c>
    </row>
    <row r="450" spans="5:5">
      <c r="E450">
        <f t="shared" ref="E450:E513" si="9">A450</f>
        <v>0</v>
      </c>
    </row>
    <row r="451" spans="5:5">
      <c r="E451">
        <f t="shared" si="9"/>
        <v>0</v>
      </c>
    </row>
    <row r="452" spans="5:5">
      <c r="E452">
        <f t="shared" si="9"/>
        <v>0</v>
      </c>
    </row>
    <row r="453" spans="5:5">
      <c r="E453">
        <f t="shared" si="9"/>
        <v>0</v>
      </c>
    </row>
    <row r="454" spans="5:5">
      <c r="E454">
        <f t="shared" si="9"/>
        <v>0</v>
      </c>
    </row>
    <row r="455" spans="5:5">
      <c r="E455">
        <f t="shared" si="9"/>
        <v>0</v>
      </c>
    </row>
    <row r="456" spans="5:5">
      <c r="E456">
        <f t="shared" si="9"/>
        <v>0</v>
      </c>
    </row>
    <row r="457" spans="5:5">
      <c r="E457">
        <f t="shared" si="9"/>
        <v>0</v>
      </c>
    </row>
    <row r="458" spans="5:5">
      <c r="E458">
        <f t="shared" si="9"/>
        <v>0</v>
      </c>
    </row>
    <row r="459" spans="5:5">
      <c r="E459">
        <f t="shared" si="9"/>
        <v>0</v>
      </c>
    </row>
    <row r="460" spans="5:5">
      <c r="E460">
        <f t="shared" si="9"/>
        <v>0</v>
      </c>
    </row>
    <row r="461" spans="5:5">
      <c r="E461">
        <f t="shared" si="9"/>
        <v>0</v>
      </c>
    </row>
    <row r="462" spans="5:5">
      <c r="E462">
        <f t="shared" si="9"/>
        <v>0</v>
      </c>
    </row>
    <row r="463" spans="5:5">
      <c r="E463">
        <f t="shared" si="9"/>
        <v>0</v>
      </c>
    </row>
    <row r="464" spans="5:5">
      <c r="E464">
        <f t="shared" si="9"/>
        <v>0</v>
      </c>
    </row>
    <row r="465" spans="5:5">
      <c r="E465">
        <f t="shared" si="9"/>
        <v>0</v>
      </c>
    </row>
    <row r="466" spans="5:5">
      <c r="E466">
        <f t="shared" si="9"/>
        <v>0</v>
      </c>
    </row>
    <row r="467" spans="5:5">
      <c r="E467">
        <f t="shared" si="9"/>
        <v>0</v>
      </c>
    </row>
    <row r="468" spans="5:5">
      <c r="E468">
        <f t="shared" si="9"/>
        <v>0</v>
      </c>
    </row>
    <row r="469" spans="5:5">
      <c r="E469">
        <f t="shared" si="9"/>
        <v>0</v>
      </c>
    </row>
    <row r="470" spans="5:5">
      <c r="E470">
        <f t="shared" si="9"/>
        <v>0</v>
      </c>
    </row>
    <row r="471" spans="5:5">
      <c r="E471">
        <f t="shared" si="9"/>
        <v>0</v>
      </c>
    </row>
    <row r="472" spans="5:5">
      <c r="E472">
        <f t="shared" si="9"/>
        <v>0</v>
      </c>
    </row>
    <row r="473" spans="5:5">
      <c r="E473">
        <f t="shared" si="9"/>
        <v>0</v>
      </c>
    </row>
    <row r="474" spans="5:5">
      <c r="E474">
        <f t="shared" si="9"/>
        <v>0</v>
      </c>
    </row>
    <row r="475" spans="5:5">
      <c r="E475">
        <f t="shared" si="9"/>
        <v>0</v>
      </c>
    </row>
    <row r="476" spans="5:5">
      <c r="E476">
        <f t="shared" si="9"/>
        <v>0</v>
      </c>
    </row>
    <row r="477" spans="5:5">
      <c r="E477">
        <f t="shared" si="9"/>
        <v>0</v>
      </c>
    </row>
    <row r="478" spans="5:5">
      <c r="E478">
        <f t="shared" si="9"/>
        <v>0</v>
      </c>
    </row>
    <row r="479" spans="5:5">
      <c r="E479">
        <f t="shared" si="9"/>
        <v>0</v>
      </c>
    </row>
    <row r="480" spans="5:5">
      <c r="E480">
        <f t="shared" si="9"/>
        <v>0</v>
      </c>
    </row>
    <row r="481" spans="5:5">
      <c r="E481">
        <f t="shared" si="9"/>
        <v>0</v>
      </c>
    </row>
    <row r="482" spans="5:5">
      <c r="E482">
        <f t="shared" si="9"/>
        <v>0</v>
      </c>
    </row>
    <row r="483" spans="5:5">
      <c r="E483">
        <f t="shared" si="9"/>
        <v>0</v>
      </c>
    </row>
    <row r="484" spans="5:5">
      <c r="E484">
        <f t="shared" si="9"/>
        <v>0</v>
      </c>
    </row>
    <row r="485" spans="5:5">
      <c r="E485">
        <f t="shared" si="9"/>
        <v>0</v>
      </c>
    </row>
    <row r="486" spans="5:5">
      <c r="E486">
        <f t="shared" si="9"/>
        <v>0</v>
      </c>
    </row>
    <row r="487" spans="5:5">
      <c r="E487">
        <f t="shared" si="9"/>
        <v>0</v>
      </c>
    </row>
    <row r="488" spans="5:5">
      <c r="E488">
        <f t="shared" si="9"/>
        <v>0</v>
      </c>
    </row>
    <row r="489" spans="5:5">
      <c r="E489">
        <f t="shared" si="9"/>
        <v>0</v>
      </c>
    </row>
    <row r="490" spans="5:5">
      <c r="E490">
        <f t="shared" si="9"/>
        <v>0</v>
      </c>
    </row>
    <row r="491" spans="5:5">
      <c r="E491">
        <f t="shared" si="9"/>
        <v>0</v>
      </c>
    </row>
    <row r="492" spans="5:5">
      <c r="E492">
        <f t="shared" si="9"/>
        <v>0</v>
      </c>
    </row>
    <row r="493" spans="5:5">
      <c r="E493">
        <f t="shared" si="9"/>
        <v>0</v>
      </c>
    </row>
    <row r="494" spans="5:5">
      <c r="E494">
        <f t="shared" si="9"/>
        <v>0</v>
      </c>
    </row>
    <row r="495" spans="5:5">
      <c r="E495">
        <f t="shared" si="9"/>
        <v>0</v>
      </c>
    </row>
    <row r="496" spans="5:5">
      <c r="E496">
        <f t="shared" si="9"/>
        <v>0</v>
      </c>
    </row>
    <row r="497" spans="5:5">
      <c r="E497">
        <f t="shared" si="9"/>
        <v>0</v>
      </c>
    </row>
    <row r="498" spans="5:5">
      <c r="E498">
        <f t="shared" si="9"/>
        <v>0</v>
      </c>
    </row>
    <row r="499" spans="5:5">
      <c r="E499">
        <f t="shared" si="9"/>
        <v>0</v>
      </c>
    </row>
    <row r="500" spans="5:5">
      <c r="E500">
        <f t="shared" si="9"/>
        <v>0</v>
      </c>
    </row>
    <row r="501" spans="5:5">
      <c r="E501">
        <f t="shared" si="9"/>
        <v>0</v>
      </c>
    </row>
    <row r="502" spans="5:5">
      <c r="E502">
        <f t="shared" si="9"/>
        <v>0</v>
      </c>
    </row>
    <row r="503" spans="5:5">
      <c r="E503">
        <f t="shared" si="9"/>
        <v>0</v>
      </c>
    </row>
    <row r="504" spans="5:5">
      <c r="E504">
        <f t="shared" si="9"/>
        <v>0</v>
      </c>
    </row>
    <row r="505" spans="5:5">
      <c r="E505">
        <f t="shared" si="9"/>
        <v>0</v>
      </c>
    </row>
    <row r="506" spans="5:5">
      <c r="E506">
        <f t="shared" si="9"/>
        <v>0</v>
      </c>
    </row>
    <row r="507" spans="5:5">
      <c r="E507">
        <f t="shared" si="9"/>
        <v>0</v>
      </c>
    </row>
    <row r="508" spans="5:5">
      <c r="E508">
        <f t="shared" si="9"/>
        <v>0</v>
      </c>
    </row>
    <row r="509" spans="5:5">
      <c r="E509">
        <f t="shared" si="9"/>
        <v>0</v>
      </c>
    </row>
    <row r="510" spans="5:5">
      <c r="E510">
        <f t="shared" si="9"/>
        <v>0</v>
      </c>
    </row>
    <row r="511" spans="5:5">
      <c r="E511">
        <f t="shared" si="9"/>
        <v>0</v>
      </c>
    </row>
    <row r="512" spans="5:5">
      <c r="E512">
        <f t="shared" si="9"/>
        <v>0</v>
      </c>
    </row>
    <row r="513" spans="5:5">
      <c r="E513">
        <f t="shared" si="9"/>
        <v>0</v>
      </c>
    </row>
    <row r="514" spans="5:5">
      <c r="E514">
        <f t="shared" ref="E514:E577" si="10">A514</f>
        <v>0</v>
      </c>
    </row>
    <row r="515" spans="5:5">
      <c r="E515">
        <f t="shared" si="10"/>
        <v>0</v>
      </c>
    </row>
    <row r="516" spans="5:5">
      <c r="E516">
        <f t="shared" si="10"/>
        <v>0</v>
      </c>
    </row>
    <row r="517" spans="5:5">
      <c r="E517">
        <f t="shared" si="10"/>
        <v>0</v>
      </c>
    </row>
    <row r="518" spans="5:5">
      <c r="E518">
        <f t="shared" si="10"/>
        <v>0</v>
      </c>
    </row>
    <row r="519" spans="5:5">
      <c r="E519">
        <f t="shared" si="10"/>
        <v>0</v>
      </c>
    </row>
    <row r="520" spans="5:5">
      <c r="E520">
        <f t="shared" si="10"/>
        <v>0</v>
      </c>
    </row>
    <row r="521" spans="5:5">
      <c r="E521">
        <f t="shared" si="10"/>
        <v>0</v>
      </c>
    </row>
    <row r="522" spans="5:5">
      <c r="E522">
        <f t="shared" si="10"/>
        <v>0</v>
      </c>
    </row>
    <row r="523" spans="5:5">
      <c r="E523">
        <f t="shared" si="10"/>
        <v>0</v>
      </c>
    </row>
    <row r="524" spans="5:5">
      <c r="E524">
        <f t="shared" si="10"/>
        <v>0</v>
      </c>
    </row>
    <row r="525" spans="5:5">
      <c r="E525">
        <f t="shared" si="10"/>
        <v>0</v>
      </c>
    </row>
    <row r="526" spans="5:5">
      <c r="E526">
        <f t="shared" si="10"/>
        <v>0</v>
      </c>
    </row>
    <row r="527" spans="5:5">
      <c r="E527">
        <f t="shared" si="10"/>
        <v>0</v>
      </c>
    </row>
    <row r="528" spans="5:5">
      <c r="E528">
        <f t="shared" si="10"/>
        <v>0</v>
      </c>
    </row>
    <row r="529" spans="5:5">
      <c r="E529">
        <f t="shared" si="10"/>
        <v>0</v>
      </c>
    </row>
    <row r="530" spans="5:5">
      <c r="E530">
        <f t="shared" si="10"/>
        <v>0</v>
      </c>
    </row>
    <row r="531" spans="5:5">
      <c r="E531">
        <f t="shared" si="10"/>
        <v>0</v>
      </c>
    </row>
    <row r="532" spans="5:5">
      <c r="E532">
        <f t="shared" si="10"/>
        <v>0</v>
      </c>
    </row>
    <row r="533" spans="5:5">
      <c r="E533">
        <f t="shared" si="10"/>
        <v>0</v>
      </c>
    </row>
    <row r="534" spans="5:5">
      <c r="E534">
        <f t="shared" si="10"/>
        <v>0</v>
      </c>
    </row>
    <row r="535" spans="5:5">
      <c r="E535">
        <f t="shared" si="10"/>
        <v>0</v>
      </c>
    </row>
    <row r="536" spans="5:5">
      <c r="E536">
        <f t="shared" si="10"/>
        <v>0</v>
      </c>
    </row>
    <row r="537" spans="5:5">
      <c r="E537">
        <f t="shared" si="10"/>
        <v>0</v>
      </c>
    </row>
    <row r="538" spans="5:5">
      <c r="E538">
        <f t="shared" si="10"/>
        <v>0</v>
      </c>
    </row>
    <row r="539" spans="5:5">
      <c r="E539">
        <f t="shared" si="10"/>
        <v>0</v>
      </c>
    </row>
    <row r="540" spans="5:5">
      <c r="E540">
        <f t="shared" si="10"/>
        <v>0</v>
      </c>
    </row>
    <row r="541" spans="5:5">
      <c r="E541">
        <f t="shared" si="10"/>
        <v>0</v>
      </c>
    </row>
    <row r="542" spans="5:5">
      <c r="E542">
        <f t="shared" si="10"/>
        <v>0</v>
      </c>
    </row>
    <row r="543" spans="5:5">
      <c r="E543">
        <f t="shared" si="10"/>
        <v>0</v>
      </c>
    </row>
    <row r="544" spans="5:5">
      <c r="E544">
        <f t="shared" si="10"/>
        <v>0</v>
      </c>
    </row>
    <row r="545" spans="5:5">
      <c r="E545">
        <f t="shared" si="10"/>
        <v>0</v>
      </c>
    </row>
    <row r="546" spans="5:5">
      <c r="E546">
        <f t="shared" si="10"/>
        <v>0</v>
      </c>
    </row>
    <row r="547" spans="5:5">
      <c r="E547">
        <f t="shared" si="10"/>
        <v>0</v>
      </c>
    </row>
    <row r="548" spans="5:5">
      <c r="E548">
        <f t="shared" si="10"/>
        <v>0</v>
      </c>
    </row>
    <row r="549" spans="5:5">
      <c r="E549">
        <f t="shared" si="10"/>
        <v>0</v>
      </c>
    </row>
    <row r="550" spans="5:5">
      <c r="E550">
        <f t="shared" si="10"/>
        <v>0</v>
      </c>
    </row>
    <row r="551" spans="5:5">
      <c r="E551">
        <f t="shared" si="10"/>
        <v>0</v>
      </c>
    </row>
    <row r="552" spans="5:5">
      <c r="E552">
        <f t="shared" si="10"/>
        <v>0</v>
      </c>
    </row>
    <row r="553" spans="5:5">
      <c r="E553">
        <f t="shared" si="10"/>
        <v>0</v>
      </c>
    </row>
    <row r="554" spans="5:5">
      <c r="E554">
        <f t="shared" si="10"/>
        <v>0</v>
      </c>
    </row>
    <row r="555" spans="5:5">
      <c r="E555">
        <f t="shared" si="10"/>
        <v>0</v>
      </c>
    </row>
    <row r="556" spans="5:5">
      <c r="E556">
        <f t="shared" si="10"/>
        <v>0</v>
      </c>
    </row>
    <row r="557" spans="5:5">
      <c r="E557">
        <f t="shared" si="10"/>
        <v>0</v>
      </c>
    </row>
    <row r="558" spans="5:5">
      <c r="E558">
        <f t="shared" si="10"/>
        <v>0</v>
      </c>
    </row>
    <row r="559" spans="5:5">
      <c r="E559">
        <f t="shared" si="10"/>
        <v>0</v>
      </c>
    </row>
    <row r="560" spans="5:5">
      <c r="E560">
        <f t="shared" si="10"/>
        <v>0</v>
      </c>
    </row>
    <row r="561" spans="5:5">
      <c r="E561">
        <f t="shared" si="10"/>
        <v>0</v>
      </c>
    </row>
    <row r="562" spans="5:5">
      <c r="E562">
        <f t="shared" si="10"/>
        <v>0</v>
      </c>
    </row>
    <row r="563" spans="5:5">
      <c r="E563">
        <f t="shared" si="10"/>
        <v>0</v>
      </c>
    </row>
    <row r="564" spans="5:5">
      <c r="E564">
        <f t="shared" si="10"/>
        <v>0</v>
      </c>
    </row>
    <row r="565" spans="5:5">
      <c r="E565">
        <f t="shared" si="10"/>
        <v>0</v>
      </c>
    </row>
    <row r="566" spans="5:5">
      <c r="E566">
        <f t="shared" si="10"/>
        <v>0</v>
      </c>
    </row>
    <row r="567" spans="5:5">
      <c r="E567">
        <f t="shared" si="10"/>
        <v>0</v>
      </c>
    </row>
    <row r="568" spans="5:5">
      <c r="E568">
        <f t="shared" si="10"/>
        <v>0</v>
      </c>
    </row>
    <row r="569" spans="5:5">
      <c r="E569">
        <f t="shared" si="10"/>
        <v>0</v>
      </c>
    </row>
    <row r="570" spans="5:5">
      <c r="E570">
        <f t="shared" si="10"/>
        <v>0</v>
      </c>
    </row>
    <row r="571" spans="5:5">
      <c r="E571">
        <f t="shared" si="10"/>
        <v>0</v>
      </c>
    </row>
    <row r="572" spans="5:5">
      <c r="E572">
        <f t="shared" si="10"/>
        <v>0</v>
      </c>
    </row>
    <row r="573" spans="5:5">
      <c r="E573">
        <f t="shared" si="10"/>
        <v>0</v>
      </c>
    </row>
    <row r="574" spans="5:5">
      <c r="E574">
        <f t="shared" si="10"/>
        <v>0</v>
      </c>
    </row>
    <row r="575" spans="5:5">
      <c r="E575">
        <f t="shared" si="10"/>
        <v>0</v>
      </c>
    </row>
    <row r="576" spans="5:5">
      <c r="E576">
        <f t="shared" si="10"/>
        <v>0</v>
      </c>
    </row>
    <row r="577" spans="5:5">
      <c r="E577">
        <f t="shared" si="10"/>
        <v>0</v>
      </c>
    </row>
    <row r="578" spans="5:5">
      <c r="E578">
        <f t="shared" ref="E578:E641" si="11">A578</f>
        <v>0</v>
      </c>
    </row>
    <row r="579" spans="5:5">
      <c r="E579">
        <f t="shared" si="11"/>
        <v>0</v>
      </c>
    </row>
    <row r="580" spans="5:5">
      <c r="E580">
        <f t="shared" si="11"/>
        <v>0</v>
      </c>
    </row>
    <row r="581" spans="5:5">
      <c r="E581">
        <f t="shared" si="11"/>
        <v>0</v>
      </c>
    </row>
    <row r="582" spans="5:5">
      <c r="E582">
        <f t="shared" si="11"/>
        <v>0</v>
      </c>
    </row>
    <row r="583" spans="5:5">
      <c r="E583">
        <f t="shared" si="11"/>
        <v>0</v>
      </c>
    </row>
    <row r="584" spans="5:5">
      <c r="E584">
        <f t="shared" si="11"/>
        <v>0</v>
      </c>
    </row>
    <row r="585" spans="5:5">
      <c r="E585">
        <f t="shared" si="11"/>
        <v>0</v>
      </c>
    </row>
    <row r="586" spans="5:5">
      <c r="E586">
        <f t="shared" si="11"/>
        <v>0</v>
      </c>
    </row>
    <row r="587" spans="5:5">
      <c r="E587">
        <f t="shared" si="11"/>
        <v>0</v>
      </c>
    </row>
    <row r="588" spans="5:5">
      <c r="E588">
        <f t="shared" si="11"/>
        <v>0</v>
      </c>
    </row>
    <row r="589" spans="5:5">
      <c r="E589">
        <f t="shared" si="11"/>
        <v>0</v>
      </c>
    </row>
    <row r="590" spans="5:5">
      <c r="E590">
        <f t="shared" si="11"/>
        <v>0</v>
      </c>
    </row>
    <row r="591" spans="5:5">
      <c r="E591">
        <f t="shared" si="11"/>
        <v>0</v>
      </c>
    </row>
    <row r="592" spans="5:5">
      <c r="E592">
        <f t="shared" si="11"/>
        <v>0</v>
      </c>
    </row>
    <row r="593" spans="5:5">
      <c r="E593">
        <f t="shared" si="11"/>
        <v>0</v>
      </c>
    </row>
    <row r="594" spans="5:5">
      <c r="E594">
        <f t="shared" si="11"/>
        <v>0</v>
      </c>
    </row>
    <row r="595" spans="5:5">
      <c r="E595">
        <f t="shared" si="11"/>
        <v>0</v>
      </c>
    </row>
    <row r="596" spans="5:5">
      <c r="E596">
        <f t="shared" si="11"/>
        <v>0</v>
      </c>
    </row>
    <row r="597" spans="5:5">
      <c r="E597">
        <f t="shared" si="11"/>
        <v>0</v>
      </c>
    </row>
    <row r="598" spans="5:5">
      <c r="E598">
        <f t="shared" si="11"/>
        <v>0</v>
      </c>
    </row>
    <row r="599" spans="5:5">
      <c r="E599">
        <f t="shared" si="11"/>
        <v>0</v>
      </c>
    </row>
    <row r="600" spans="5:5">
      <c r="E600">
        <f t="shared" si="11"/>
        <v>0</v>
      </c>
    </row>
    <row r="601" spans="5:5">
      <c r="E601">
        <f t="shared" si="11"/>
        <v>0</v>
      </c>
    </row>
    <row r="602" spans="5:5">
      <c r="E602">
        <f t="shared" si="11"/>
        <v>0</v>
      </c>
    </row>
    <row r="603" spans="5:5">
      <c r="E603">
        <f t="shared" si="11"/>
        <v>0</v>
      </c>
    </row>
    <row r="604" spans="5:5">
      <c r="E604">
        <f t="shared" si="11"/>
        <v>0</v>
      </c>
    </row>
    <row r="605" spans="5:5">
      <c r="E605">
        <f t="shared" si="11"/>
        <v>0</v>
      </c>
    </row>
    <row r="606" spans="5:5">
      <c r="E606">
        <f t="shared" si="11"/>
        <v>0</v>
      </c>
    </row>
    <row r="607" spans="5:5">
      <c r="E607">
        <f t="shared" si="11"/>
        <v>0</v>
      </c>
    </row>
    <row r="608" spans="5:5">
      <c r="E608">
        <f t="shared" si="11"/>
        <v>0</v>
      </c>
    </row>
    <row r="609" spans="5:5">
      <c r="E609">
        <f t="shared" si="11"/>
        <v>0</v>
      </c>
    </row>
    <row r="610" spans="5:5">
      <c r="E610">
        <f t="shared" si="11"/>
        <v>0</v>
      </c>
    </row>
    <row r="611" spans="5:5">
      <c r="E611">
        <f t="shared" si="11"/>
        <v>0</v>
      </c>
    </row>
    <row r="612" spans="5:5">
      <c r="E612">
        <f t="shared" si="11"/>
        <v>0</v>
      </c>
    </row>
    <row r="613" spans="5:5">
      <c r="E613">
        <f t="shared" si="11"/>
        <v>0</v>
      </c>
    </row>
    <row r="614" spans="5:5">
      <c r="E614">
        <f t="shared" si="11"/>
        <v>0</v>
      </c>
    </row>
    <row r="615" spans="5:5">
      <c r="E615">
        <f t="shared" si="11"/>
        <v>0</v>
      </c>
    </row>
    <row r="616" spans="5:5">
      <c r="E616">
        <f t="shared" si="11"/>
        <v>0</v>
      </c>
    </row>
    <row r="617" spans="5:5">
      <c r="E617">
        <f t="shared" si="11"/>
        <v>0</v>
      </c>
    </row>
    <row r="618" spans="5:5">
      <c r="E618">
        <f t="shared" si="11"/>
        <v>0</v>
      </c>
    </row>
    <row r="619" spans="5:5">
      <c r="E619">
        <f t="shared" si="11"/>
        <v>0</v>
      </c>
    </row>
    <row r="620" spans="5:5">
      <c r="E620">
        <f t="shared" si="11"/>
        <v>0</v>
      </c>
    </row>
    <row r="621" spans="5:5">
      <c r="E621">
        <f t="shared" si="11"/>
        <v>0</v>
      </c>
    </row>
    <row r="622" spans="5:5">
      <c r="E622">
        <f t="shared" si="11"/>
        <v>0</v>
      </c>
    </row>
    <row r="623" spans="5:5">
      <c r="E623">
        <f t="shared" si="11"/>
        <v>0</v>
      </c>
    </row>
    <row r="624" spans="5:5">
      <c r="E624">
        <f t="shared" si="11"/>
        <v>0</v>
      </c>
    </row>
    <row r="625" spans="5:5">
      <c r="E625">
        <f t="shared" si="11"/>
        <v>0</v>
      </c>
    </row>
    <row r="626" spans="5:5">
      <c r="E626">
        <f t="shared" si="11"/>
        <v>0</v>
      </c>
    </row>
    <row r="627" spans="5:5">
      <c r="E627">
        <f t="shared" si="11"/>
        <v>0</v>
      </c>
    </row>
    <row r="628" spans="5:5">
      <c r="E628">
        <f t="shared" si="11"/>
        <v>0</v>
      </c>
    </row>
    <row r="629" spans="5:5">
      <c r="E629">
        <f t="shared" si="11"/>
        <v>0</v>
      </c>
    </row>
    <row r="630" spans="5:5">
      <c r="E630">
        <f t="shared" si="11"/>
        <v>0</v>
      </c>
    </row>
    <row r="631" spans="5:5">
      <c r="E631">
        <f t="shared" si="11"/>
        <v>0</v>
      </c>
    </row>
    <row r="632" spans="5:5">
      <c r="E632">
        <f t="shared" si="11"/>
        <v>0</v>
      </c>
    </row>
    <row r="633" spans="5:5">
      <c r="E633">
        <f t="shared" si="11"/>
        <v>0</v>
      </c>
    </row>
    <row r="634" spans="5:5">
      <c r="E634">
        <f t="shared" si="11"/>
        <v>0</v>
      </c>
    </row>
    <row r="635" spans="5:5">
      <c r="E635">
        <f t="shared" si="11"/>
        <v>0</v>
      </c>
    </row>
    <row r="636" spans="5:5">
      <c r="E636">
        <f t="shared" si="11"/>
        <v>0</v>
      </c>
    </row>
    <row r="637" spans="5:5">
      <c r="E637">
        <f t="shared" si="11"/>
        <v>0</v>
      </c>
    </row>
    <row r="638" spans="5:5">
      <c r="E638">
        <f t="shared" si="11"/>
        <v>0</v>
      </c>
    </row>
    <row r="639" spans="5:5">
      <c r="E639">
        <f t="shared" si="11"/>
        <v>0</v>
      </c>
    </row>
    <row r="640" spans="5:5">
      <c r="E640">
        <f t="shared" si="11"/>
        <v>0</v>
      </c>
    </row>
    <row r="641" spans="5:5">
      <c r="E641">
        <f t="shared" si="11"/>
        <v>0</v>
      </c>
    </row>
    <row r="642" spans="5:5">
      <c r="E642">
        <f t="shared" ref="E642:E705" si="12">A642</f>
        <v>0</v>
      </c>
    </row>
    <row r="643" spans="5:5">
      <c r="E643">
        <f t="shared" si="12"/>
        <v>0</v>
      </c>
    </row>
    <row r="644" spans="5:5">
      <c r="E644">
        <f t="shared" si="12"/>
        <v>0</v>
      </c>
    </row>
    <row r="645" spans="5:5">
      <c r="E645">
        <f t="shared" si="12"/>
        <v>0</v>
      </c>
    </row>
    <row r="646" spans="5:5">
      <c r="E646">
        <f t="shared" si="12"/>
        <v>0</v>
      </c>
    </row>
    <row r="647" spans="5:5">
      <c r="E647">
        <f t="shared" si="12"/>
        <v>0</v>
      </c>
    </row>
    <row r="648" spans="5:5">
      <c r="E648">
        <f t="shared" si="12"/>
        <v>0</v>
      </c>
    </row>
    <row r="649" spans="5:5">
      <c r="E649">
        <f t="shared" si="12"/>
        <v>0</v>
      </c>
    </row>
    <row r="650" spans="5:5">
      <c r="E650">
        <f t="shared" si="12"/>
        <v>0</v>
      </c>
    </row>
    <row r="651" spans="5:5">
      <c r="E651">
        <f t="shared" si="12"/>
        <v>0</v>
      </c>
    </row>
    <row r="652" spans="5:5">
      <c r="E652">
        <f t="shared" si="12"/>
        <v>0</v>
      </c>
    </row>
    <row r="653" spans="5:5">
      <c r="E653">
        <f t="shared" si="12"/>
        <v>0</v>
      </c>
    </row>
    <row r="654" spans="5:5">
      <c r="E654">
        <f t="shared" si="12"/>
        <v>0</v>
      </c>
    </row>
    <row r="655" spans="5:5">
      <c r="E655">
        <f t="shared" si="12"/>
        <v>0</v>
      </c>
    </row>
    <row r="656" spans="5:5">
      <c r="E656">
        <f t="shared" si="12"/>
        <v>0</v>
      </c>
    </row>
    <row r="657" spans="5:5">
      <c r="E657">
        <f t="shared" si="12"/>
        <v>0</v>
      </c>
    </row>
    <row r="658" spans="5:5">
      <c r="E658">
        <f t="shared" si="12"/>
        <v>0</v>
      </c>
    </row>
    <row r="659" spans="5:5">
      <c r="E659">
        <f t="shared" si="12"/>
        <v>0</v>
      </c>
    </row>
    <row r="660" spans="5:5">
      <c r="E660">
        <f t="shared" si="12"/>
        <v>0</v>
      </c>
    </row>
    <row r="661" spans="5:5">
      <c r="E661">
        <f t="shared" si="12"/>
        <v>0</v>
      </c>
    </row>
    <row r="662" spans="5:5">
      <c r="E662">
        <f t="shared" si="12"/>
        <v>0</v>
      </c>
    </row>
    <row r="663" spans="5:5">
      <c r="E663">
        <f t="shared" si="12"/>
        <v>0</v>
      </c>
    </row>
    <row r="664" spans="5:5">
      <c r="E664">
        <f t="shared" si="12"/>
        <v>0</v>
      </c>
    </row>
    <row r="665" spans="5:5">
      <c r="E665">
        <f t="shared" si="12"/>
        <v>0</v>
      </c>
    </row>
    <row r="666" spans="5:5">
      <c r="E666">
        <f t="shared" si="12"/>
        <v>0</v>
      </c>
    </row>
    <row r="667" spans="5:5">
      <c r="E667">
        <f t="shared" si="12"/>
        <v>0</v>
      </c>
    </row>
    <row r="668" spans="5:5">
      <c r="E668">
        <f t="shared" si="12"/>
        <v>0</v>
      </c>
    </row>
    <row r="669" spans="5:5">
      <c r="E669">
        <f t="shared" si="12"/>
        <v>0</v>
      </c>
    </row>
    <row r="670" spans="5:5">
      <c r="E670">
        <f t="shared" si="12"/>
        <v>0</v>
      </c>
    </row>
    <row r="671" spans="5:5">
      <c r="E671">
        <f t="shared" si="12"/>
        <v>0</v>
      </c>
    </row>
    <row r="672" spans="5:5">
      <c r="E672">
        <f t="shared" si="12"/>
        <v>0</v>
      </c>
    </row>
    <row r="673" spans="5:5">
      <c r="E673">
        <f t="shared" si="12"/>
        <v>0</v>
      </c>
    </row>
    <row r="674" spans="5:5">
      <c r="E674">
        <f t="shared" si="12"/>
        <v>0</v>
      </c>
    </row>
    <row r="675" spans="5:5">
      <c r="E675">
        <f t="shared" si="12"/>
        <v>0</v>
      </c>
    </row>
    <row r="676" spans="5:5">
      <c r="E676">
        <f t="shared" si="12"/>
        <v>0</v>
      </c>
    </row>
    <row r="677" spans="5:5">
      <c r="E677">
        <f t="shared" si="12"/>
        <v>0</v>
      </c>
    </row>
    <row r="678" spans="5:5">
      <c r="E678">
        <f t="shared" si="12"/>
        <v>0</v>
      </c>
    </row>
    <row r="679" spans="5:5">
      <c r="E679">
        <f t="shared" si="12"/>
        <v>0</v>
      </c>
    </row>
    <row r="680" spans="5:5">
      <c r="E680">
        <f t="shared" si="12"/>
        <v>0</v>
      </c>
    </row>
    <row r="681" spans="5:5">
      <c r="E681">
        <f t="shared" si="12"/>
        <v>0</v>
      </c>
    </row>
    <row r="682" spans="5:5">
      <c r="E682">
        <f t="shared" si="12"/>
        <v>0</v>
      </c>
    </row>
    <row r="683" spans="5:5">
      <c r="E683">
        <f t="shared" si="12"/>
        <v>0</v>
      </c>
    </row>
    <row r="684" spans="5:5">
      <c r="E684">
        <f t="shared" si="12"/>
        <v>0</v>
      </c>
    </row>
    <row r="685" spans="5:5">
      <c r="E685">
        <f t="shared" si="12"/>
        <v>0</v>
      </c>
    </row>
    <row r="686" spans="5:5">
      <c r="E686">
        <f t="shared" si="12"/>
        <v>0</v>
      </c>
    </row>
    <row r="687" spans="5:5">
      <c r="E687">
        <f t="shared" si="12"/>
        <v>0</v>
      </c>
    </row>
    <row r="688" spans="5:5">
      <c r="E688">
        <f t="shared" si="12"/>
        <v>0</v>
      </c>
    </row>
    <row r="689" spans="5:5">
      <c r="E689">
        <f t="shared" si="12"/>
        <v>0</v>
      </c>
    </row>
    <row r="690" spans="5:5">
      <c r="E690">
        <f t="shared" si="12"/>
        <v>0</v>
      </c>
    </row>
    <row r="691" spans="5:5">
      <c r="E691">
        <f t="shared" si="12"/>
        <v>0</v>
      </c>
    </row>
    <row r="692" spans="5:5">
      <c r="E692">
        <f t="shared" si="12"/>
        <v>0</v>
      </c>
    </row>
    <row r="693" spans="5:5">
      <c r="E693">
        <f t="shared" si="12"/>
        <v>0</v>
      </c>
    </row>
    <row r="694" spans="5:5">
      <c r="E694">
        <f t="shared" si="12"/>
        <v>0</v>
      </c>
    </row>
    <row r="695" spans="5:5">
      <c r="E695">
        <f t="shared" si="12"/>
        <v>0</v>
      </c>
    </row>
    <row r="696" spans="5:5">
      <c r="E696">
        <f t="shared" si="12"/>
        <v>0</v>
      </c>
    </row>
    <row r="697" spans="5:5">
      <c r="E697">
        <f t="shared" si="12"/>
        <v>0</v>
      </c>
    </row>
    <row r="698" spans="5:5">
      <c r="E698">
        <f t="shared" si="12"/>
        <v>0</v>
      </c>
    </row>
    <row r="699" spans="5:5">
      <c r="E699">
        <f t="shared" si="12"/>
        <v>0</v>
      </c>
    </row>
    <row r="700" spans="5:5">
      <c r="E700">
        <f t="shared" si="12"/>
        <v>0</v>
      </c>
    </row>
    <row r="701" spans="5:5">
      <c r="E701">
        <f t="shared" si="12"/>
        <v>0</v>
      </c>
    </row>
    <row r="702" spans="5:5">
      <c r="E702">
        <f t="shared" si="12"/>
        <v>0</v>
      </c>
    </row>
    <row r="703" spans="5:5">
      <c r="E703">
        <f t="shared" si="12"/>
        <v>0</v>
      </c>
    </row>
    <row r="704" spans="5:5">
      <c r="E704">
        <f t="shared" si="12"/>
        <v>0</v>
      </c>
    </row>
    <row r="705" spans="5:5">
      <c r="E705">
        <f t="shared" si="12"/>
        <v>0</v>
      </c>
    </row>
    <row r="706" spans="5:5">
      <c r="E706">
        <f t="shared" ref="E706:E769" si="13">A706</f>
        <v>0</v>
      </c>
    </row>
    <row r="707" spans="5:5">
      <c r="E707">
        <f t="shared" si="13"/>
        <v>0</v>
      </c>
    </row>
    <row r="708" spans="5:5">
      <c r="E708">
        <f t="shared" si="13"/>
        <v>0</v>
      </c>
    </row>
    <row r="709" spans="5:5">
      <c r="E709">
        <f t="shared" si="13"/>
        <v>0</v>
      </c>
    </row>
    <row r="710" spans="5:5">
      <c r="E710">
        <f t="shared" si="13"/>
        <v>0</v>
      </c>
    </row>
    <row r="711" spans="5:5">
      <c r="E711">
        <f t="shared" si="13"/>
        <v>0</v>
      </c>
    </row>
    <row r="712" spans="5:5">
      <c r="E712">
        <f t="shared" si="13"/>
        <v>0</v>
      </c>
    </row>
    <row r="713" spans="5:5">
      <c r="E713">
        <f t="shared" si="13"/>
        <v>0</v>
      </c>
    </row>
    <row r="714" spans="5:5">
      <c r="E714">
        <f t="shared" si="13"/>
        <v>0</v>
      </c>
    </row>
    <row r="715" spans="5:5">
      <c r="E715">
        <f t="shared" si="13"/>
        <v>0</v>
      </c>
    </row>
    <row r="716" spans="5:5">
      <c r="E716">
        <f t="shared" si="13"/>
        <v>0</v>
      </c>
    </row>
    <row r="717" spans="5:5">
      <c r="E717">
        <f t="shared" si="13"/>
        <v>0</v>
      </c>
    </row>
    <row r="718" spans="5:5">
      <c r="E718">
        <f t="shared" si="13"/>
        <v>0</v>
      </c>
    </row>
    <row r="719" spans="5:5">
      <c r="E719">
        <f t="shared" si="13"/>
        <v>0</v>
      </c>
    </row>
    <row r="720" spans="5:5">
      <c r="E720">
        <f t="shared" si="13"/>
        <v>0</v>
      </c>
    </row>
    <row r="721" spans="5:5">
      <c r="E721">
        <f t="shared" si="13"/>
        <v>0</v>
      </c>
    </row>
    <row r="722" spans="5:5">
      <c r="E722">
        <f t="shared" si="13"/>
        <v>0</v>
      </c>
    </row>
    <row r="723" spans="5:5">
      <c r="E723">
        <f t="shared" si="13"/>
        <v>0</v>
      </c>
    </row>
    <row r="724" spans="5:5">
      <c r="E724">
        <f t="shared" si="13"/>
        <v>0</v>
      </c>
    </row>
    <row r="725" spans="5:5">
      <c r="E725">
        <f t="shared" si="13"/>
        <v>0</v>
      </c>
    </row>
    <row r="726" spans="5:5">
      <c r="E726">
        <f t="shared" si="13"/>
        <v>0</v>
      </c>
    </row>
    <row r="727" spans="5:5">
      <c r="E727">
        <f t="shared" si="13"/>
        <v>0</v>
      </c>
    </row>
    <row r="728" spans="5:5">
      <c r="E728">
        <f t="shared" si="13"/>
        <v>0</v>
      </c>
    </row>
    <row r="729" spans="5:5">
      <c r="E729">
        <f t="shared" si="13"/>
        <v>0</v>
      </c>
    </row>
    <row r="730" spans="5:5">
      <c r="E730">
        <f t="shared" si="13"/>
        <v>0</v>
      </c>
    </row>
    <row r="731" spans="5:5">
      <c r="E731">
        <f t="shared" si="13"/>
        <v>0</v>
      </c>
    </row>
    <row r="732" spans="5:5">
      <c r="E732">
        <f t="shared" si="13"/>
        <v>0</v>
      </c>
    </row>
    <row r="733" spans="5:5">
      <c r="E733">
        <f t="shared" si="13"/>
        <v>0</v>
      </c>
    </row>
    <row r="734" spans="5:5">
      <c r="E734">
        <f t="shared" si="13"/>
        <v>0</v>
      </c>
    </row>
    <row r="735" spans="5:5">
      <c r="E735">
        <f t="shared" si="13"/>
        <v>0</v>
      </c>
    </row>
    <row r="736" spans="5:5">
      <c r="E736">
        <f t="shared" si="13"/>
        <v>0</v>
      </c>
    </row>
    <row r="737" spans="5:5">
      <c r="E737">
        <f t="shared" si="13"/>
        <v>0</v>
      </c>
    </row>
    <row r="738" spans="5:5">
      <c r="E738">
        <f t="shared" si="13"/>
        <v>0</v>
      </c>
    </row>
    <row r="739" spans="5:5">
      <c r="E739">
        <f t="shared" si="13"/>
        <v>0</v>
      </c>
    </row>
    <row r="740" spans="5:5">
      <c r="E740">
        <f t="shared" si="13"/>
        <v>0</v>
      </c>
    </row>
    <row r="741" spans="5:5">
      <c r="E741">
        <f t="shared" si="13"/>
        <v>0</v>
      </c>
    </row>
    <row r="742" spans="5:5">
      <c r="E742">
        <f t="shared" si="13"/>
        <v>0</v>
      </c>
    </row>
    <row r="743" spans="5:5">
      <c r="E743">
        <f t="shared" si="13"/>
        <v>0</v>
      </c>
    </row>
    <row r="744" spans="5:5">
      <c r="E744">
        <f t="shared" si="13"/>
        <v>0</v>
      </c>
    </row>
    <row r="745" spans="5:5">
      <c r="E745">
        <f t="shared" si="13"/>
        <v>0</v>
      </c>
    </row>
    <row r="746" spans="5:5">
      <c r="E746">
        <f t="shared" si="13"/>
        <v>0</v>
      </c>
    </row>
    <row r="747" spans="5:5">
      <c r="E747">
        <f t="shared" si="13"/>
        <v>0</v>
      </c>
    </row>
    <row r="748" spans="5:5">
      <c r="E748">
        <f t="shared" si="13"/>
        <v>0</v>
      </c>
    </row>
    <row r="749" spans="5:5">
      <c r="E749">
        <f t="shared" si="13"/>
        <v>0</v>
      </c>
    </row>
    <row r="750" spans="5:5">
      <c r="E750">
        <f t="shared" si="13"/>
        <v>0</v>
      </c>
    </row>
    <row r="751" spans="5:5">
      <c r="E751">
        <f t="shared" si="13"/>
        <v>0</v>
      </c>
    </row>
    <row r="752" spans="5:5">
      <c r="E752">
        <f t="shared" si="13"/>
        <v>0</v>
      </c>
    </row>
    <row r="753" spans="5:5">
      <c r="E753">
        <f t="shared" si="13"/>
        <v>0</v>
      </c>
    </row>
    <row r="754" spans="5:5">
      <c r="E754">
        <f t="shared" si="13"/>
        <v>0</v>
      </c>
    </row>
    <row r="755" spans="5:5">
      <c r="E755">
        <f t="shared" si="13"/>
        <v>0</v>
      </c>
    </row>
    <row r="756" spans="5:5">
      <c r="E756">
        <f t="shared" si="13"/>
        <v>0</v>
      </c>
    </row>
    <row r="757" spans="5:5">
      <c r="E757">
        <f t="shared" si="13"/>
        <v>0</v>
      </c>
    </row>
    <row r="758" spans="5:5">
      <c r="E758">
        <f t="shared" si="13"/>
        <v>0</v>
      </c>
    </row>
    <row r="759" spans="5:5">
      <c r="E759">
        <f t="shared" si="13"/>
        <v>0</v>
      </c>
    </row>
    <row r="760" spans="5:5">
      <c r="E760">
        <f t="shared" si="13"/>
        <v>0</v>
      </c>
    </row>
    <row r="761" spans="5:5">
      <c r="E761">
        <f t="shared" si="13"/>
        <v>0</v>
      </c>
    </row>
    <row r="762" spans="5:5">
      <c r="E762">
        <f t="shared" si="13"/>
        <v>0</v>
      </c>
    </row>
    <row r="763" spans="5:5">
      <c r="E763">
        <f t="shared" si="13"/>
        <v>0</v>
      </c>
    </row>
    <row r="764" spans="5:5">
      <c r="E764">
        <f t="shared" si="13"/>
        <v>0</v>
      </c>
    </row>
    <row r="765" spans="5:5">
      <c r="E765">
        <f t="shared" si="13"/>
        <v>0</v>
      </c>
    </row>
    <row r="766" spans="5:5">
      <c r="E766">
        <f t="shared" si="13"/>
        <v>0</v>
      </c>
    </row>
    <row r="767" spans="5:5">
      <c r="E767">
        <f t="shared" si="13"/>
        <v>0</v>
      </c>
    </row>
    <row r="768" spans="5:5">
      <c r="E768">
        <f t="shared" si="13"/>
        <v>0</v>
      </c>
    </row>
    <row r="769" spans="5:5">
      <c r="E769">
        <f t="shared" si="13"/>
        <v>0</v>
      </c>
    </row>
    <row r="770" spans="5:5">
      <c r="E770">
        <f t="shared" ref="E770:E833" si="14">A770</f>
        <v>0</v>
      </c>
    </row>
    <row r="771" spans="5:5">
      <c r="E771">
        <f t="shared" si="14"/>
        <v>0</v>
      </c>
    </row>
    <row r="772" spans="5:5">
      <c r="E772">
        <f t="shared" si="14"/>
        <v>0</v>
      </c>
    </row>
    <row r="773" spans="5:5">
      <c r="E773">
        <f t="shared" si="14"/>
        <v>0</v>
      </c>
    </row>
    <row r="774" spans="5:5">
      <c r="E774">
        <f t="shared" si="14"/>
        <v>0</v>
      </c>
    </row>
    <row r="775" spans="5:5">
      <c r="E775">
        <f t="shared" si="14"/>
        <v>0</v>
      </c>
    </row>
    <row r="776" spans="5:5">
      <c r="E776">
        <f t="shared" si="14"/>
        <v>0</v>
      </c>
    </row>
    <row r="777" spans="5:5">
      <c r="E777">
        <f t="shared" si="14"/>
        <v>0</v>
      </c>
    </row>
    <row r="778" spans="5:5">
      <c r="E778">
        <f t="shared" si="14"/>
        <v>0</v>
      </c>
    </row>
    <row r="779" spans="5:5">
      <c r="E779">
        <f t="shared" si="14"/>
        <v>0</v>
      </c>
    </row>
    <row r="780" spans="5:5">
      <c r="E780">
        <f t="shared" si="14"/>
        <v>0</v>
      </c>
    </row>
    <row r="781" spans="5:5">
      <c r="E781">
        <f t="shared" si="14"/>
        <v>0</v>
      </c>
    </row>
    <row r="782" spans="5:5">
      <c r="E782">
        <f t="shared" si="14"/>
        <v>0</v>
      </c>
    </row>
    <row r="783" spans="5:5">
      <c r="E783">
        <f t="shared" si="14"/>
        <v>0</v>
      </c>
    </row>
    <row r="784" spans="5:5">
      <c r="E784">
        <f t="shared" si="14"/>
        <v>0</v>
      </c>
    </row>
    <row r="785" spans="5:5">
      <c r="E785">
        <f t="shared" si="14"/>
        <v>0</v>
      </c>
    </row>
    <row r="786" spans="5:5">
      <c r="E786">
        <f t="shared" si="14"/>
        <v>0</v>
      </c>
    </row>
    <row r="787" spans="5:5">
      <c r="E787">
        <f t="shared" si="14"/>
        <v>0</v>
      </c>
    </row>
    <row r="788" spans="5:5">
      <c r="E788">
        <f t="shared" si="14"/>
        <v>0</v>
      </c>
    </row>
    <row r="789" spans="5:5">
      <c r="E789">
        <f t="shared" si="14"/>
        <v>0</v>
      </c>
    </row>
    <row r="790" spans="5:5">
      <c r="E790">
        <f t="shared" si="14"/>
        <v>0</v>
      </c>
    </row>
    <row r="791" spans="5:5">
      <c r="E791">
        <f t="shared" si="14"/>
        <v>0</v>
      </c>
    </row>
    <row r="792" spans="5:5">
      <c r="E792">
        <f t="shared" si="14"/>
        <v>0</v>
      </c>
    </row>
    <row r="793" spans="5:5">
      <c r="E793">
        <f t="shared" si="14"/>
        <v>0</v>
      </c>
    </row>
    <row r="794" spans="5:5">
      <c r="E794">
        <f t="shared" si="14"/>
        <v>0</v>
      </c>
    </row>
    <row r="795" spans="5:5">
      <c r="E795">
        <f t="shared" si="14"/>
        <v>0</v>
      </c>
    </row>
    <row r="796" spans="5:5">
      <c r="E796">
        <f t="shared" si="14"/>
        <v>0</v>
      </c>
    </row>
    <row r="797" spans="5:5">
      <c r="E797">
        <f t="shared" si="14"/>
        <v>0</v>
      </c>
    </row>
    <row r="798" spans="5:5">
      <c r="E798">
        <f t="shared" si="14"/>
        <v>0</v>
      </c>
    </row>
    <row r="799" spans="5:5">
      <c r="E799">
        <f t="shared" si="14"/>
        <v>0</v>
      </c>
    </row>
    <row r="800" spans="5:5">
      <c r="E800">
        <f t="shared" si="14"/>
        <v>0</v>
      </c>
    </row>
    <row r="801" spans="5:5">
      <c r="E801">
        <f t="shared" si="14"/>
        <v>0</v>
      </c>
    </row>
    <row r="802" spans="5:5">
      <c r="E802">
        <f t="shared" si="14"/>
        <v>0</v>
      </c>
    </row>
    <row r="803" spans="5:5">
      <c r="E803">
        <f t="shared" si="14"/>
        <v>0</v>
      </c>
    </row>
    <row r="804" spans="5:5">
      <c r="E804">
        <f t="shared" si="14"/>
        <v>0</v>
      </c>
    </row>
    <row r="805" spans="5:5">
      <c r="E805">
        <f t="shared" si="14"/>
        <v>0</v>
      </c>
    </row>
    <row r="806" spans="5:5">
      <c r="E806">
        <f t="shared" si="14"/>
        <v>0</v>
      </c>
    </row>
    <row r="807" spans="5:5">
      <c r="E807">
        <f t="shared" si="14"/>
        <v>0</v>
      </c>
    </row>
    <row r="808" spans="5:5">
      <c r="E808">
        <f t="shared" si="14"/>
        <v>0</v>
      </c>
    </row>
    <row r="809" spans="5:5">
      <c r="E809">
        <f t="shared" si="14"/>
        <v>0</v>
      </c>
    </row>
    <row r="810" spans="5:5">
      <c r="E810">
        <f t="shared" si="14"/>
        <v>0</v>
      </c>
    </row>
    <row r="811" spans="5:5">
      <c r="E811">
        <f t="shared" si="14"/>
        <v>0</v>
      </c>
    </row>
    <row r="812" spans="5:5">
      <c r="E812">
        <f t="shared" si="14"/>
        <v>0</v>
      </c>
    </row>
    <row r="813" spans="5:5">
      <c r="E813">
        <f t="shared" si="14"/>
        <v>0</v>
      </c>
    </row>
    <row r="814" spans="5:5">
      <c r="E814">
        <f t="shared" si="14"/>
        <v>0</v>
      </c>
    </row>
    <row r="815" spans="5:5">
      <c r="E815">
        <f t="shared" si="14"/>
        <v>0</v>
      </c>
    </row>
    <row r="816" spans="5:5">
      <c r="E816">
        <f t="shared" si="14"/>
        <v>0</v>
      </c>
    </row>
    <row r="817" spans="5:5">
      <c r="E817">
        <f t="shared" si="14"/>
        <v>0</v>
      </c>
    </row>
    <row r="818" spans="5:5">
      <c r="E818">
        <f t="shared" si="14"/>
        <v>0</v>
      </c>
    </row>
    <row r="819" spans="5:5">
      <c r="E819">
        <f t="shared" si="14"/>
        <v>0</v>
      </c>
    </row>
    <row r="820" spans="5:5">
      <c r="E820">
        <f t="shared" si="14"/>
        <v>0</v>
      </c>
    </row>
    <row r="821" spans="5:5">
      <c r="E821">
        <f t="shared" si="14"/>
        <v>0</v>
      </c>
    </row>
    <row r="822" spans="5:5">
      <c r="E822">
        <f t="shared" si="14"/>
        <v>0</v>
      </c>
    </row>
    <row r="823" spans="5:5">
      <c r="E823">
        <f t="shared" si="14"/>
        <v>0</v>
      </c>
    </row>
    <row r="824" spans="5:5">
      <c r="E824">
        <f t="shared" si="14"/>
        <v>0</v>
      </c>
    </row>
    <row r="825" spans="5:5">
      <c r="E825">
        <f t="shared" si="14"/>
        <v>0</v>
      </c>
    </row>
    <row r="826" spans="5:5">
      <c r="E826">
        <f t="shared" si="14"/>
        <v>0</v>
      </c>
    </row>
    <row r="827" spans="5:5">
      <c r="E827">
        <f t="shared" si="14"/>
        <v>0</v>
      </c>
    </row>
    <row r="828" spans="5:5">
      <c r="E828">
        <f t="shared" si="14"/>
        <v>0</v>
      </c>
    </row>
    <row r="829" spans="5:5">
      <c r="E829">
        <f t="shared" si="14"/>
        <v>0</v>
      </c>
    </row>
    <row r="830" spans="5:5">
      <c r="E830">
        <f t="shared" si="14"/>
        <v>0</v>
      </c>
    </row>
    <row r="831" spans="5:5">
      <c r="E831">
        <f t="shared" si="14"/>
        <v>0</v>
      </c>
    </row>
    <row r="832" spans="5:5">
      <c r="E832">
        <f t="shared" si="14"/>
        <v>0</v>
      </c>
    </row>
    <row r="833" spans="5:5">
      <c r="E833">
        <f t="shared" si="14"/>
        <v>0</v>
      </c>
    </row>
    <row r="834" spans="5:5">
      <c r="E834">
        <f t="shared" ref="E834:E897" si="15">A834</f>
        <v>0</v>
      </c>
    </row>
    <row r="835" spans="5:5">
      <c r="E835">
        <f t="shared" si="15"/>
        <v>0</v>
      </c>
    </row>
    <row r="836" spans="5:5">
      <c r="E836">
        <f t="shared" si="15"/>
        <v>0</v>
      </c>
    </row>
    <row r="837" spans="5:5">
      <c r="E837">
        <f t="shared" si="15"/>
        <v>0</v>
      </c>
    </row>
    <row r="838" spans="5:5">
      <c r="E838">
        <f t="shared" si="15"/>
        <v>0</v>
      </c>
    </row>
    <row r="839" spans="5:5">
      <c r="E839">
        <f t="shared" si="15"/>
        <v>0</v>
      </c>
    </row>
    <row r="840" spans="5:5">
      <c r="E840">
        <f t="shared" si="15"/>
        <v>0</v>
      </c>
    </row>
    <row r="841" spans="5:5">
      <c r="E841">
        <f t="shared" si="15"/>
        <v>0</v>
      </c>
    </row>
    <row r="842" spans="5:5">
      <c r="E842">
        <f t="shared" si="15"/>
        <v>0</v>
      </c>
    </row>
    <row r="843" spans="5:5">
      <c r="E843">
        <f t="shared" si="15"/>
        <v>0</v>
      </c>
    </row>
    <row r="844" spans="5:5">
      <c r="E844">
        <f t="shared" si="15"/>
        <v>0</v>
      </c>
    </row>
    <row r="845" spans="5:5">
      <c r="E845">
        <f t="shared" si="15"/>
        <v>0</v>
      </c>
    </row>
    <row r="846" spans="5:5">
      <c r="E846">
        <f t="shared" si="15"/>
        <v>0</v>
      </c>
    </row>
    <row r="847" spans="5:5">
      <c r="E847">
        <f t="shared" si="15"/>
        <v>0</v>
      </c>
    </row>
    <row r="848" spans="5:5">
      <c r="E848">
        <f t="shared" si="15"/>
        <v>0</v>
      </c>
    </row>
    <row r="849" spans="5:5">
      <c r="E849">
        <f t="shared" si="15"/>
        <v>0</v>
      </c>
    </row>
    <row r="850" spans="5:5">
      <c r="E850">
        <f t="shared" si="15"/>
        <v>0</v>
      </c>
    </row>
    <row r="851" spans="5:5">
      <c r="E851">
        <f t="shared" si="15"/>
        <v>0</v>
      </c>
    </row>
    <row r="852" spans="5:5">
      <c r="E852">
        <f t="shared" si="15"/>
        <v>0</v>
      </c>
    </row>
    <row r="853" spans="5:5">
      <c r="E853">
        <f t="shared" si="15"/>
        <v>0</v>
      </c>
    </row>
    <row r="854" spans="5:5">
      <c r="E854">
        <f t="shared" si="15"/>
        <v>0</v>
      </c>
    </row>
    <row r="855" spans="5:5">
      <c r="E855">
        <f t="shared" si="15"/>
        <v>0</v>
      </c>
    </row>
    <row r="856" spans="5:5">
      <c r="E856">
        <f t="shared" si="15"/>
        <v>0</v>
      </c>
    </row>
    <row r="857" spans="5:5">
      <c r="E857">
        <f t="shared" si="15"/>
        <v>0</v>
      </c>
    </row>
    <row r="858" spans="5:5">
      <c r="E858">
        <f t="shared" si="15"/>
        <v>0</v>
      </c>
    </row>
    <row r="859" spans="5:5">
      <c r="E859">
        <f t="shared" si="15"/>
        <v>0</v>
      </c>
    </row>
    <row r="860" spans="5:5">
      <c r="E860">
        <f t="shared" si="15"/>
        <v>0</v>
      </c>
    </row>
    <row r="861" spans="5:5">
      <c r="E861">
        <f t="shared" si="15"/>
        <v>0</v>
      </c>
    </row>
    <row r="862" spans="5:5">
      <c r="E862">
        <f t="shared" si="15"/>
        <v>0</v>
      </c>
    </row>
    <row r="863" spans="5:5">
      <c r="E863">
        <f t="shared" si="15"/>
        <v>0</v>
      </c>
    </row>
    <row r="864" spans="5:5">
      <c r="E864">
        <f t="shared" si="15"/>
        <v>0</v>
      </c>
    </row>
    <row r="865" spans="5:5">
      <c r="E865">
        <f t="shared" si="15"/>
        <v>0</v>
      </c>
    </row>
    <row r="866" spans="5:5">
      <c r="E866">
        <f t="shared" si="15"/>
        <v>0</v>
      </c>
    </row>
    <row r="867" spans="5:5">
      <c r="E867">
        <f t="shared" si="15"/>
        <v>0</v>
      </c>
    </row>
    <row r="868" spans="5:5">
      <c r="E868">
        <f t="shared" si="15"/>
        <v>0</v>
      </c>
    </row>
    <row r="869" spans="5:5">
      <c r="E869">
        <f t="shared" si="15"/>
        <v>0</v>
      </c>
    </row>
    <row r="870" spans="5:5">
      <c r="E870">
        <f t="shared" si="15"/>
        <v>0</v>
      </c>
    </row>
    <row r="871" spans="5:5">
      <c r="E871">
        <f t="shared" si="15"/>
        <v>0</v>
      </c>
    </row>
    <row r="872" spans="5:5">
      <c r="E872">
        <f t="shared" si="15"/>
        <v>0</v>
      </c>
    </row>
    <row r="873" spans="5:5">
      <c r="E873">
        <f t="shared" si="15"/>
        <v>0</v>
      </c>
    </row>
    <row r="874" spans="5:5">
      <c r="E874">
        <f t="shared" si="15"/>
        <v>0</v>
      </c>
    </row>
    <row r="875" spans="5:5">
      <c r="E875">
        <f t="shared" si="15"/>
        <v>0</v>
      </c>
    </row>
    <row r="876" spans="5:5">
      <c r="E876">
        <f t="shared" si="15"/>
        <v>0</v>
      </c>
    </row>
    <row r="877" spans="5:5">
      <c r="E877">
        <f t="shared" si="15"/>
        <v>0</v>
      </c>
    </row>
    <row r="878" spans="5:5">
      <c r="E878">
        <f t="shared" si="15"/>
        <v>0</v>
      </c>
    </row>
    <row r="879" spans="5:5">
      <c r="E879">
        <f t="shared" si="15"/>
        <v>0</v>
      </c>
    </row>
    <row r="880" spans="5:5">
      <c r="E880">
        <f t="shared" si="15"/>
        <v>0</v>
      </c>
    </row>
    <row r="881" spans="5:5">
      <c r="E881">
        <f t="shared" si="15"/>
        <v>0</v>
      </c>
    </row>
    <row r="882" spans="5:5">
      <c r="E882">
        <f t="shared" si="15"/>
        <v>0</v>
      </c>
    </row>
    <row r="883" spans="5:5">
      <c r="E883">
        <f t="shared" si="15"/>
        <v>0</v>
      </c>
    </row>
    <row r="884" spans="5:5">
      <c r="E884">
        <f t="shared" si="15"/>
        <v>0</v>
      </c>
    </row>
    <row r="885" spans="5:5">
      <c r="E885">
        <f t="shared" si="15"/>
        <v>0</v>
      </c>
    </row>
    <row r="886" spans="5:5">
      <c r="E886">
        <f t="shared" si="15"/>
        <v>0</v>
      </c>
    </row>
    <row r="887" spans="5:5">
      <c r="E887">
        <f t="shared" si="15"/>
        <v>0</v>
      </c>
    </row>
    <row r="888" spans="5:5">
      <c r="E888">
        <f t="shared" si="15"/>
        <v>0</v>
      </c>
    </row>
    <row r="889" spans="5:5">
      <c r="E889">
        <f t="shared" si="15"/>
        <v>0</v>
      </c>
    </row>
    <row r="890" spans="5:5">
      <c r="E890">
        <f t="shared" si="15"/>
        <v>0</v>
      </c>
    </row>
    <row r="891" spans="5:5">
      <c r="E891">
        <f t="shared" si="15"/>
        <v>0</v>
      </c>
    </row>
    <row r="892" spans="5:5">
      <c r="E892">
        <f t="shared" si="15"/>
        <v>0</v>
      </c>
    </row>
    <row r="893" spans="5:5">
      <c r="E893">
        <f t="shared" si="15"/>
        <v>0</v>
      </c>
    </row>
    <row r="894" spans="5:5">
      <c r="E894">
        <f t="shared" si="15"/>
        <v>0</v>
      </c>
    </row>
    <row r="895" spans="5:5">
      <c r="E895">
        <f t="shared" si="15"/>
        <v>0</v>
      </c>
    </row>
    <row r="896" spans="5:5">
      <c r="E896">
        <f t="shared" si="15"/>
        <v>0</v>
      </c>
    </row>
    <row r="897" spans="5:5">
      <c r="E897">
        <f t="shared" si="15"/>
        <v>0</v>
      </c>
    </row>
    <row r="898" spans="5:5">
      <c r="E898">
        <f t="shared" ref="E898:E961" si="16">A898</f>
        <v>0</v>
      </c>
    </row>
    <row r="899" spans="5:5">
      <c r="E899">
        <f t="shared" si="16"/>
        <v>0</v>
      </c>
    </row>
    <row r="900" spans="5:5">
      <c r="E900">
        <f t="shared" si="16"/>
        <v>0</v>
      </c>
    </row>
    <row r="901" spans="5:5">
      <c r="E901">
        <f t="shared" si="16"/>
        <v>0</v>
      </c>
    </row>
    <row r="902" spans="5:5">
      <c r="E902">
        <f t="shared" si="16"/>
        <v>0</v>
      </c>
    </row>
    <row r="903" spans="5:5">
      <c r="E903">
        <f t="shared" si="16"/>
        <v>0</v>
      </c>
    </row>
    <row r="904" spans="5:5">
      <c r="E904">
        <f t="shared" si="16"/>
        <v>0</v>
      </c>
    </row>
    <row r="905" spans="5:5">
      <c r="E905">
        <f t="shared" si="16"/>
        <v>0</v>
      </c>
    </row>
    <row r="906" spans="5:5">
      <c r="E906">
        <f t="shared" si="16"/>
        <v>0</v>
      </c>
    </row>
    <row r="907" spans="5:5">
      <c r="E907">
        <f t="shared" si="16"/>
        <v>0</v>
      </c>
    </row>
    <row r="908" spans="5:5">
      <c r="E908">
        <f t="shared" si="16"/>
        <v>0</v>
      </c>
    </row>
    <row r="909" spans="5:5">
      <c r="E909">
        <f t="shared" si="16"/>
        <v>0</v>
      </c>
    </row>
    <row r="910" spans="5:5">
      <c r="E910">
        <f t="shared" si="16"/>
        <v>0</v>
      </c>
    </row>
    <row r="911" spans="5:5">
      <c r="E911">
        <f t="shared" si="16"/>
        <v>0</v>
      </c>
    </row>
    <row r="912" spans="5:5">
      <c r="E912">
        <f t="shared" si="16"/>
        <v>0</v>
      </c>
    </row>
    <row r="913" spans="5:5">
      <c r="E913">
        <f t="shared" si="16"/>
        <v>0</v>
      </c>
    </row>
    <row r="914" spans="5:5">
      <c r="E914">
        <f t="shared" si="16"/>
        <v>0</v>
      </c>
    </row>
    <row r="915" spans="5:5">
      <c r="E915">
        <f t="shared" si="16"/>
        <v>0</v>
      </c>
    </row>
    <row r="916" spans="5:5">
      <c r="E916">
        <f t="shared" si="16"/>
        <v>0</v>
      </c>
    </row>
    <row r="917" spans="5:5">
      <c r="E917">
        <f t="shared" si="16"/>
        <v>0</v>
      </c>
    </row>
    <row r="918" spans="5:5">
      <c r="E918">
        <f t="shared" si="16"/>
        <v>0</v>
      </c>
    </row>
    <row r="919" spans="5:5">
      <c r="E919">
        <f t="shared" si="16"/>
        <v>0</v>
      </c>
    </row>
    <row r="920" spans="5:5">
      <c r="E920">
        <f t="shared" si="16"/>
        <v>0</v>
      </c>
    </row>
    <row r="921" spans="5:5">
      <c r="E921">
        <f t="shared" si="16"/>
        <v>0</v>
      </c>
    </row>
    <row r="922" spans="5:5">
      <c r="E922">
        <f t="shared" si="16"/>
        <v>0</v>
      </c>
    </row>
    <row r="923" spans="5:5">
      <c r="E923">
        <f t="shared" si="16"/>
        <v>0</v>
      </c>
    </row>
    <row r="924" spans="5:5">
      <c r="E924">
        <f t="shared" si="16"/>
        <v>0</v>
      </c>
    </row>
    <row r="925" spans="5:5">
      <c r="E925">
        <f t="shared" si="16"/>
        <v>0</v>
      </c>
    </row>
    <row r="926" spans="5:5">
      <c r="E926">
        <f t="shared" si="16"/>
        <v>0</v>
      </c>
    </row>
    <row r="927" spans="5:5">
      <c r="E927">
        <f t="shared" si="16"/>
        <v>0</v>
      </c>
    </row>
    <row r="928" spans="5:5">
      <c r="E928">
        <f t="shared" si="16"/>
        <v>0</v>
      </c>
    </row>
    <row r="929" spans="5:5">
      <c r="E929">
        <f t="shared" si="16"/>
        <v>0</v>
      </c>
    </row>
    <row r="930" spans="5:5">
      <c r="E930">
        <f t="shared" si="16"/>
        <v>0</v>
      </c>
    </row>
    <row r="931" spans="5:5">
      <c r="E931">
        <f t="shared" si="16"/>
        <v>0</v>
      </c>
    </row>
    <row r="932" spans="5:5">
      <c r="E932">
        <f t="shared" si="16"/>
        <v>0</v>
      </c>
    </row>
    <row r="933" spans="5:5">
      <c r="E933">
        <f t="shared" si="16"/>
        <v>0</v>
      </c>
    </row>
    <row r="934" spans="5:5">
      <c r="E934">
        <f t="shared" si="16"/>
        <v>0</v>
      </c>
    </row>
    <row r="935" spans="5:5">
      <c r="E935">
        <f t="shared" si="16"/>
        <v>0</v>
      </c>
    </row>
    <row r="936" spans="5:5">
      <c r="E936">
        <f t="shared" si="16"/>
        <v>0</v>
      </c>
    </row>
    <row r="937" spans="5:5">
      <c r="E937">
        <f t="shared" si="16"/>
        <v>0</v>
      </c>
    </row>
    <row r="938" spans="5:5">
      <c r="E938">
        <f t="shared" si="16"/>
        <v>0</v>
      </c>
    </row>
    <row r="939" spans="5:5">
      <c r="E939">
        <f t="shared" si="16"/>
        <v>0</v>
      </c>
    </row>
    <row r="940" spans="5:5">
      <c r="E940">
        <f t="shared" si="16"/>
        <v>0</v>
      </c>
    </row>
    <row r="941" spans="5:5">
      <c r="E941">
        <f t="shared" si="16"/>
        <v>0</v>
      </c>
    </row>
    <row r="942" spans="5:5">
      <c r="E942">
        <f t="shared" si="16"/>
        <v>0</v>
      </c>
    </row>
    <row r="943" spans="5:5">
      <c r="E943">
        <f t="shared" si="16"/>
        <v>0</v>
      </c>
    </row>
    <row r="944" spans="5:5">
      <c r="E944">
        <f t="shared" si="16"/>
        <v>0</v>
      </c>
    </row>
    <row r="945" spans="5:5">
      <c r="E945">
        <f t="shared" si="16"/>
        <v>0</v>
      </c>
    </row>
    <row r="946" spans="5:5">
      <c r="E946">
        <f t="shared" si="16"/>
        <v>0</v>
      </c>
    </row>
    <row r="947" spans="5:5">
      <c r="E947">
        <f t="shared" si="16"/>
        <v>0</v>
      </c>
    </row>
    <row r="948" spans="5:5">
      <c r="E948">
        <f t="shared" si="16"/>
        <v>0</v>
      </c>
    </row>
    <row r="949" spans="5:5">
      <c r="E949">
        <f t="shared" si="16"/>
        <v>0</v>
      </c>
    </row>
    <row r="950" spans="5:5">
      <c r="E950">
        <f t="shared" si="16"/>
        <v>0</v>
      </c>
    </row>
    <row r="951" spans="5:5">
      <c r="E951">
        <f t="shared" si="16"/>
        <v>0</v>
      </c>
    </row>
    <row r="952" spans="5:5">
      <c r="E952">
        <f t="shared" si="16"/>
        <v>0</v>
      </c>
    </row>
    <row r="953" spans="5:5">
      <c r="E953">
        <f t="shared" si="16"/>
        <v>0</v>
      </c>
    </row>
    <row r="954" spans="5:5">
      <c r="E954">
        <f t="shared" si="16"/>
        <v>0</v>
      </c>
    </row>
    <row r="955" spans="5:5">
      <c r="E955">
        <f t="shared" si="16"/>
        <v>0</v>
      </c>
    </row>
    <row r="956" spans="5:5">
      <c r="E956">
        <f t="shared" si="16"/>
        <v>0</v>
      </c>
    </row>
    <row r="957" spans="5:5">
      <c r="E957">
        <f t="shared" si="16"/>
        <v>0</v>
      </c>
    </row>
    <row r="958" spans="5:5">
      <c r="E958">
        <f t="shared" si="16"/>
        <v>0</v>
      </c>
    </row>
    <row r="959" spans="5:5">
      <c r="E959">
        <f t="shared" si="16"/>
        <v>0</v>
      </c>
    </row>
    <row r="960" spans="5:5">
      <c r="E960">
        <f t="shared" si="16"/>
        <v>0</v>
      </c>
    </row>
    <row r="961" spans="5:5">
      <c r="E961">
        <f t="shared" si="16"/>
        <v>0</v>
      </c>
    </row>
    <row r="962" spans="5:5">
      <c r="E962">
        <f t="shared" ref="E962:E1002" si="17">A962</f>
        <v>0</v>
      </c>
    </row>
    <row r="963" spans="5:5">
      <c r="E963">
        <f t="shared" si="17"/>
        <v>0</v>
      </c>
    </row>
    <row r="964" spans="5:5">
      <c r="E964">
        <f t="shared" si="17"/>
        <v>0</v>
      </c>
    </row>
    <row r="965" spans="5:5">
      <c r="E965">
        <f t="shared" si="17"/>
        <v>0</v>
      </c>
    </row>
    <row r="966" spans="5:5">
      <c r="E966">
        <f t="shared" si="17"/>
        <v>0</v>
      </c>
    </row>
    <row r="967" spans="5:5">
      <c r="E967">
        <f t="shared" si="17"/>
        <v>0</v>
      </c>
    </row>
    <row r="968" spans="5:5">
      <c r="E968">
        <f t="shared" si="17"/>
        <v>0</v>
      </c>
    </row>
    <row r="969" spans="5:5">
      <c r="E969">
        <f t="shared" si="17"/>
        <v>0</v>
      </c>
    </row>
    <row r="970" spans="5:5">
      <c r="E970">
        <f t="shared" si="17"/>
        <v>0</v>
      </c>
    </row>
    <row r="971" spans="5:5">
      <c r="E971">
        <f t="shared" si="17"/>
        <v>0</v>
      </c>
    </row>
    <row r="972" spans="5:5">
      <c r="E972">
        <f t="shared" si="17"/>
        <v>0</v>
      </c>
    </row>
    <row r="973" spans="5:5">
      <c r="E973">
        <f t="shared" si="17"/>
        <v>0</v>
      </c>
    </row>
    <row r="974" spans="5:5">
      <c r="E974">
        <f t="shared" si="17"/>
        <v>0</v>
      </c>
    </row>
    <row r="975" spans="5:5">
      <c r="E975">
        <f t="shared" si="17"/>
        <v>0</v>
      </c>
    </row>
    <row r="976" spans="5:5">
      <c r="E976">
        <f t="shared" si="17"/>
        <v>0</v>
      </c>
    </row>
    <row r="977" spans="5:5">
      <c r="E977">
        <f t="shared" si="17"/>
        <v>0</v>
      </c>
    </row>
    <row r="978" spans="5:5">
      <c r="E978">
        <f t="shared" si="17"/>
        <v>0</v>
      </c>
    </row>
    <row r="979" spans="5:5">
      <c r="E979">
        <f t="shared" si="17"/>
        <v>0</v>
      </c>
    </row>
    <row r="980" spans="5:5">
      <c r="E980">
        <f t="shared" si="17"/>
        <v>0</v>
      </c>
    </row>
    <row r="981" spans="5:5">
      <c r="E981">
        <f t="shared" si="17"/>
        <v>0</v>
      </c>
    </row>
    <row r="982" spans="5:5">
      <c r="E982">
        <f t="shared" si="17"/>
        <v>0</v>
      </c>
    </row>
    <row r="983" spans="5:5">
      <c r="E983">
        <f t="shared" si="17"/>
        <v>0</v>
      </c>
    </row>
    <row r="984" spans="5:5">
      <c r="E984">
        <f t="shared" si="17"/>
        <v>0</v>
      </c>
    </row>
    <row r="985" spans="5:5">
      <c r="E985">
        <f t="shared" si="17"/>
        <v>0</v>
      </c>
    </row>
    <row r="986" spans="5:5">
      <c r="E986">
        <f t="shared" si="17"/>
        <v>0</v>
      </c>
    </row>
    <row r="987" spans="5:5">
      <c r="E987">
        <f t="shared" si="17"/>
        <v>0</v>
      </c>
    </row>
    <row r="988" spans="5:5">
      <c r="E988">
        <f t="shared" si="17"/>
        <v>0</v>
      </c>
    </row>
    <row r="989" spans="5:5">
      <c r="E989">
        <f t="shared" si="17"/>
        <v>0</v>
      </c>
    </row>
    <row r="990" spans="5:5">
      <c r="E990">
        <f t="shared" si="17"/>
        <v>0</v>
      </c>
    </row>
    <row r="991" spans="5:5">
      <c r="E991">
        <f t="shared" si="17"/>
        <v>0</v>
      </c>
    </row>
    <row r="992" spans="5:5">
      <c r="E992">
        <f t="shared" si="17"/>
        <v>0</v>
      </c>
    </row>
    <row r="993" spans="5:5">
      <c r="E993">
        <f t="shared" si="17"/>
        <v>0</v>
      </c>
    </row>
    <row r="994" spans="5:5">
      <c r="E994">
        <f t="shared" si="17"/>
        <v>0</v>
      </c>
    </row>
    <row r="995" spans="5:5">
      <c r="E995">
        <f t="shared" si="17"/>
        <v>0</v>
      </c>
    </row>
    <row r="996" spans="5:5">
      <c r="E996">
        <f t="shared" si="17"/>
        <v>0</v>
      </c>
    </row>
    <row r="997" spans="5:5">
      <c r="E997">
        <f t="shared" si="17"/>
        <v>0</v>
      </c>
    </row>
    <row r="998" spans="5:5">
      <c r="E998">
        <f t="shared" si="17"/>
        <v>0</v>
      </c>
    </row>
    <row r="999" spans="5:5">
      <c r="E999">
        <f t="shared" si="17"/>
        <v>0</v>
      </c>
    </row>
    <row r="1000" spans="5:5">
      <c r="E1000">
        <f t="shared" si="17"/>
        <v>0</v>
      </c>
    </row>
    <row r="1001" spans="5:5">
      <c r="E1001">
        <f t="shared" si="17"/>
        <v>0</v>
      </c>
    </row>
    <row r="1002" spans="5:5">
      <c r="E1002">
        <f t="shared" si="17"/>
        <v>0</v>
      </c>
    </row>
  </sheetData>
  <sheetProtection password="CA12" sheet="1" objects="1" scenarios="1"/>
  <sortState ref="H2:H21">
    <sortCondition ref="H2"/>
  </sortState>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11</vt:i4>
      </vt:variant>
    </vt:vector>
  </HeadingPairs>
  <TitlesOfParts>
    <vt:vector size="25" baseType="lpstr">
      <vt:lpstr>Instruction</vt:lpstr>
      <vt:lpstr>Data</vt:lpstr>
      <vt:lpstr>GSTR_3B</vt:lpstr>
      <vt:lpstr>PURCHASE_B2B</vt:lpstr>
      <vt:lpstr>PURCHASE_OTHERS</vt:lpstr>
      <vt:lpstr>SALES_Taxable_B2B</vt:lpstr>
      <vt:lpstr>Taxable Supplies B2C</vt:lpstr>
      <vt:lpstr>Sales_Zero Rated &amp;Deemed Export</vt:lpstr>
      <vt:lpstr>Sales_Other Nil rated&amp;Exempted</vt:lpstr>
      <vt:lpstr>Anex_GSTR_1</vt:lpstr>
      <vt:lpstr>State Code Ref</vt:lpstr>
      <vt:lpstr>Cess Rate Ref</vt:lpstr>
      <vt:lpstr>Master</vt:lpstr>
      <vt:lpstr>UNIQUE GSTIN</vt:lpstr>
      <vt:lpstr>dealer</vt:lpstr>
      <vt:lpstr>gstin</vt:lpstr>
      <vt:lpstr>legal</vt:lpstr>
      <vt:lpstr>mo</vt:lpstr>
      <vt:lpstr>month</vt:lpstr>
      <vt:lpstr>PURCHASE_OTHERS!Print_Area</vt:lpstr>
      <vt:lpstr>PURCHASE_B2B!Print_Titles</vt:lpstr>
      <vt:lpstr>SALES_Taxable_B2B!Print_Titles</vt:lpstr>
      <vt:lpstr>'Sales_Zero Rated &amp;Deemed Export'!Print_Titles</vt:lpstr>
      <vt:lpstr>'Taxable Supplies B2C'!Print_Titles</vt:lpstr>
      <vt:lpstr>ye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PUGHAZHINI</dc:creator>
  <cp:lastModifiedBy>Raam FCA</cp:lastModifiedBy>
  <cp:lastPrinted>2018-12-20T10:41:20Z</cp:lastPrinted>
  <dcterms:created xsi:type="dcterms:W3CDTF">2018-10-17T02:05:18Z</dcterms:created>
  <dcterms:modified xsi:type="dcterms:W3CDTF">2019-03-02T01:58:11Z</dcterms:modified>
</cp:coreProperties>
</file>