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updateLinks="never" codeName="ThisWorkbook" defaultThemeVersion="124226"/>
  <bookViews>
    <workbookView xWindow="480" yWindow="90" windowWidth="14295" windowHeight="5130" tabRatio="868" activeTab="2"/>
  </bookViews>
  <sheets>
    <sheet name="Instruction" sheetId="9" r:id="rId1"/>
    <sheet name="Data" sheetId="1" r:id="rId2"/>
    <sheet name="GSTR_3B" sheetId="2" r:id="rId3"/>
    <sheet name="PURCHASE_B2B" sheetId="3" r:id="rId4"/>
    <sheet name="SALES_Taxable_B2B" sheetId="4" r:id="rId5"/>
    <sheet name="Taxable Supplies B2C" sheetId="12" r:id="rId6"/>
    <sheet name="Sales_Zero Rated &amp;Deemed Export" sheetId="7" r:id="rId7"/>
    <sheet name="Sales_Other Nil rated&amp;Exempted" sheetId="11" state="hidden" r:id="rId8"/>
    <sheet name="Anex_GSTR_1" sheetId="14" r:id="rId9"/>
    <sheet name="State Code Ref" sheetId="6" r:id="rId10"/>
    <sheet name="Cess Rate Ref" sheetId="13" r:id="rId11"/>
    <sheet name="Master" sheetId="8" r:id="rId12"/>
  </sheets>
  <functionGroups builtInGroupCount="17"/>
  <externalReferences>
    <externalReference r:id="rId13"/>
    <externalReference r:id="rId14"/>
  </externalReferences>
  <definedNames>
    <definedName name="SN">[1]GSTIN!$CC$59:$CC$95</definedName>
  </definedNames>
  <calcPr calcId="144525"/>
</workbook>
</file>

<file path=xl/calcChain.xml><?xml version="1.0" encoding="utf-8"?>
<calcChain xmlns="http://schemas.openxmlformats.org/spreadsheetml/2006/main">
  <c r="I1011" i="4" l="1"/>
  <c r="I1010" i="4"/>
  <c r="I1009" i="4"/>
  <c r="I1008" i="4"/>
  <c r="I1007" i="4"/>
  <c r="I1006" i="4"/>
  <c r="I1005" i="4"/>
  <c r="I1004" i="4"/>
  <c r="I1003" i="4"/>
  <c r="I1002" i="4"/>
  <c r="I1001" i="4"/>
  <c r="I1000" i="4"/>
  <c r="I999" i="4"/>
  <c r="I998" i="4"/>
  <c r="I997" i="4"/>
  <c r="I996" i="4"/>
  <c r="I995" i="4"/>
  <c r="I994" i="4"/>
  <c r="I993" i="4"/>
  <c r="I992" i="4"/>
  <c r="I991" i="4"/>
  <c r="I990" i="4"/>
  <c r="I989" i="4"/>
  <c r="I988" i="4"/>
  <c r="I987" i="4"/>
  <c r="I986" i="4"/>
  <c r="I985" i="4"/>
  <c r="I984" i="4"/>
  <c r="I983" i="4"/>
  <c r="I982" i="4"/>
  <c r="I981" i="4"/>
  <c r="I980" i="4"/>
  <c r="I979" i="4"/>
  <c r="I978" i="4"/>
  <c r="I977" i="4"/>
  <c r="I976" i="4"/>
  <c r="I975" i="4"/>
  <c r="I974" i="4"/>
  <c r="I973" i="4"/>
  <c r="I972" i="4"/>
  <c r="I971" i="4"/>
  <c r="I970" i="4"/>
  <c r="I969" i="4"/>
  <c r="I968" i="4"/>
  <c r="I967" i="4"/>
  <c r="I966" i="4"/>
  <c r="I965" i="4"/>
  <c r="I964" i="4"/>
  <c r="I963" i="4"/>
  <c r="I962" i="4"/>
  <c r="I961" i="4"/>
  <c r="I960" i="4"/>
  <c r="I959" i="4"/>
  <c r="I958" i="4"/>
  <c r="I957" i="4"/>
  <c r="I956" i="4"/>
  <c r="I955" i="4"/>
  <c r="I954" i="4"/>
  <c r="I953" i="4"/>
  <c r="I952" i="4"/>
  <c r="I951" i="4"/>
  <c r="I950" i="4"/>
  <c r="I949" i="4"/>
  <c r="I948" i="4"/>
  <c r="I947" i="4"/>
  <c r="I946" i="4"/>
  <c r="I945" i="4"/>
  <c r="I944" i="4"/>
  <c r="I943" i="4"/>
  <c r="I942" i="4"/>
  <c r="I941" i="4"/>
  <c r="I940" i="4"/>
  <c r="I939" i="4"/>
  <c r="I938" i="4"/>
  <c r="I937" i="4"/>
  <c r="I936" i="4"/>
  <c r="I935" i="4"/>
  <c r="I934" i="4"/>
  <c r="I933" i="4"/>
  <c r="I932" i="4"/>
  <c r="I931" i="4"/>
  <c r="I930" i="4"/>
  <c r="I929" i="4"/>
  <c r="I928" i="4"/>
  <c r="I927" i="4"/>
  <c r="I926" i="4"/>
  <c r="I925" i="4"/>
  <c r="I924" i="4"/>
  <c r="I923" i="4"/>
  <c r="I922" i="4"/>
  <c r="I921" i="4"/>
  <c r="I920" i="4"/>
  <c r="I919" i="4"/>
  <c r="I918" i="4"/>
  <c r="I917" i="4"/>
  <c r="I916" i="4"/>
  <c r="I915" i="4"/>
  <c r="I914" i="4"/>
  <c r="I913" i="4"/>
  <c r="I912" i="4"/>
  <c r="I911" i="4"/>
  <c r="I910" i="4"/>
  <c r="I909" i="4"/>
  <c r="I908" i="4"/>
  <c r="I907" i="4"/>
  <c r="I906" i="4"/>
  <c r="I905" i="4"/>
  <c r="I904" i="4"/>
  <c r="I903" i="4"/>
  <c r="I902" i="4"/>
  <c r="I901" i="4"/>
  <c r="I900" i="4"/>
  <c r="I899" i="4"/>
  <c r="I898" i="4"/>
  <c r="I897" i="4"/>
  <c r="I896" i="4"/>
  <c r="I895" i="4"/>
  <c r="I894" i="4"/>
  <c r="I893" i="4"/>
  <c r="I892" i="4"/>
  <c r="I891" i="4"/>
  <c r="I890" i="4"/>
  <c r="I889" i="4"/>
  <c r="I888" i="4"/>
  <c r="I887" i="4"/>
  <c r="I886" i="4"/>
  <c r="I885" i="4"/>
  <c r="I884" i="4"/>
  <c r="I883" i="4"/>
  <c r="I882" i="4"/>
  <c r="I881" i="4"/>
  <c r="I880" i="4"/>
  <c r="I879" i="4"/>
  <c r="I878" i="4"/>
  <c r="I877" i="4"/>
  <c r="I876" i="4"/>
  <c r="I875" i="4"/>
  <c r="I874" i="4"/>
  <c r="I873" i="4"/>
  <c r="I872" i="4"/>
  <c r="I871" i="4"/>
  <c r="I870" i="4"/>
  <c r="I869" i="4"/>
  <c r="I868" i="4"/>
  <c r="I867" i="4"/>
  <c r="I866" i="4"/>
  <c r="I865" i="4"/>
  <c r="I864" i="4"/>
  <c r="I863" i="4"/>
  <c r="I862" i="4"/>
  <c r="I861" i="4"/>
  <c r="I860" i="4"/>
  <c r="I859" i="4"/>
  <c r="I858" i="4"/>
  <c r="I857" i="4"/>
  <c r="I856" i="4"/>
  <c r="I855" i="4"/>
  <c r="I854" i="4"/>
  <c r="I853" i="4"/>
  <c r="I852" i="4"/>
  <c r="I851" i="4"/>
  <c r="I850" i="4"/>
  <c r="I849" i="4"/>
  <c r="I848" i="4"/>
  <c r="I847" i="4"/>
  <c r="I846" i="4"/>
  <c r="I845" i="4"/>
  <c r="I844" i="4"/>
  <c r="I843" i="4"/>
  <c r="I842" i="4"/>
  <c r="I841" i="4"/>
  <c r="I840" i="4"/>
  <c r="I839" i="4"/>
  <c r="I838" i="4"/>
  <c r="I837" i="4"/>
  <c r="I836" i="4"/>
  <c r="I835" i="4"/>
  <c r="I834" i="4"/>
  <c r="I833" i="4"/>
  <c r="I832" i="4"/>
  <c r="I831" i="4"/>
  <c r="I830" i="4"/>
  <c r="I829" i="4"/>
  <c r="I828" i="4"/>
  <c r="I827" i="4"/>
  <c r="I826" i="4"/>
  <c r="I825" i="4"/>
  <c r="I824" i="4"/>
  <c r="I823" i="4"/>
  <c r="I822" i="4"/>
  <c r="I821" i="4"/>
  <c r="I820" i="4"/>
  <c r="I819" i="4"/>
  <c r="I818" i="4"/>
  <c r="I817" i="4"/>
  <c r="I816" i="4"/>
  <c r="I815" i="4"/>
  <c r="I814" i="4"/>
  <c r="I813" i="4"/>
  <c r="I812" i="4"/>
  <c r="I811" i="4"/>
  <c r="I810" i="4"/>
  <c r="I809" i="4"/>
  <c r="I808" i="4"/>
  <c r="I807" i="4"/>
  <c r="I806" i="4"/>
  <c r="I805" i="4"/>
  <c r="I804" i="4"/>
  <c r="I803" i="4"/>
  <c r="I802" i="4"/>
  <c r="I801" i="4"/>
  <c r="I800" i="4"/>
  <c r="I799" i="4"/>
  <c r="I798" i="4"/>
  <c r="I797" i="4"/>
  <c r="I796" i="4"/>
  <c r="I795" i="4"/>
  <c r="I794" i="4"/>
  <c r="I793" i="4"/>
  <c r="I792" i="4"/>
  <c r="I791" i="4"/>
  <c r="I790" i="4"/>
  <c r="I789" i="4"/>
  <c r="I788" i="4"/>
  <c r="I787" i="4"/>
  <c r="I786" i="4"/>
  <c r="I785" i="4"/>
  <c r="I784" i="4"/>
  <c r="I783" i="4"/>
  <c r="I782" i="4"/>
  <c r="I781" i="4"/>
  <c r="I780" i="4"/>
  <c r="I779" i="4"/>
  <c r="I778" i="4"/>
  <c r="I777" i="4"/>
  <c r="I776" i="4"/>
  <c r="I775" i="4"/>
  <c r="I774" i="4"/>
  <c r="I773" i="4"/>
  <c r="I772" i="4"/>
  <c r="I771" i="4"/>
  <c r="I770" i="4"/>
  <c r="I769" i="4"/>
  <c r="I768" i="4"/>
  <c r="I767" i="4"/>
  <c r="I766" i="4"/>
  <c r="I765" i="4"/>
  <c r="I764" i="4"/>
  <c r="I763" i="4"/>
  <c r="I762" i="4"/>
  <c r="I761" i="4"/>
  <c r="I760" i="4"/>
  <c r="I759" i="4"/>
  <c r="I758" i="4"/>
  <c r="I757" i="4"/>
  <c r="I756" i="4"/>
  <c r="I755" i="4"/>
  <c r="I754" i="4"/>
  <c r="I753" i="4"/>
  <c r="I752" i="4"/>
  <c r="I751" i="4"/>
  <c r="I750" i="4"/>
  <c r="I749" i="4"/>
  <c r="I748" i="4"/>
  <c r="I747" i="4"/>
  <c r="I746" i="4"/>
  <c r="I745" i="4"/>
  <c r="I744" i="4"/>
  <c r="I743" i="4"/>
  <c r="I742" i="4"/>
  <c r="I741" i="4"/>
  <c r="I740" i="4"/>
  <c r="I739" i="4"/>
  <c r="I738" i="4"/>
  <c r="I737" i="4"/>
  <c r="I736" i="4"/>
  <c r="I735" i="4"/>
  <c r="I734" i="4"/>
  <c r="I733" i="4"/>
  <c r="I732" i="4"/>
  <c r="I731" i="4"/>
  <c r="I730" i="4"/>
  <c r="I729" i="4"/>
  <c r="I728" i="4"/>
  <c r="I727" i="4"/>
  <c r="I726" i="4"/>
  <c r="I725" i="4"/>
  <c r="I724" i="4"/>
  <c r="I723" i="4"/>
  <c r="I722" i="4"/>
  <c r="I721" i="4"/>
  <c r="I720" i="4"/>
  <c r="I719" i="4"/>
  <c r="I718" i="4"/>
  <c r="I717" i="4"/>
  <c r="I716" i="4"/>
  <c r="I715" i="4"/>
  <c r="I714" i="4"/>
  <c r="I713" i="4"/>
  <c r="I712" i="4"/>
  <c r="I711" i="4"/>
  <c r="I710" i="4"/>
  <c r="I709" i="4"/>
  <c r="I708" i="4"/>
  <c r="I707" i="4"/>
  <c r="I706" i="4"/>
  <c r="I705" i="4"/>
  <c r="I704" i="4"/>
  <c r="I703" i="4"/>
  <c r="I702" i="4"/>
  <c r="I701" i="4"/>
  <c r="I700" i="4"/>
  <c r="I699" i="4"/>
  <c r="I698" i="4"/>
  <c r="I697" i="4"/>
  <c r="I696" i="4"/>
  <c r="I695" i="4"/>
  <c r="I694" i="4"/>
  <c r="I693" i="4"/>
  <c r="I692" i="4"/>
  <c r="I691" i="4"/>
  <c r="I690" i="4"/>
  <c r="I689" i="4"/>
  <c r="I688" i="4"/>
  <c r="I687" i="4"/>
  <c r="I686" i="4"/>
  <c r="I685" i="4"/>
  <c r="I684" i="4"/>
  <c r="I683" i="4"/>
  <c r="I682" i="4"/>
  <c r="I681" i="4"/>
  <c r="I680" i="4"/>
  <c r="I679" i="4"/>
  <c r="I678" i="4"/>
  <c r="I677" i="4"/>
  <c r="I676" i="4"/>
  <c r="I675" i="4"/>
  <c r="I674" i="4"/>
  <c r="I673" i="4"/>
  <c r="I672" i="4"/>
  <c r="I671" i="4"/>
  <c r="I670" i="4"/>
  <c r="I669" i="4"/>
  <c r="I668" i="4"/>
  <c r="I667" i="4"/>
  <c r="I666" i="4"/>
  <c r="I665" i="4"/>
  <c r="I664" i="4"/>
  <c r="I663" i="4"/>
  <c r="I662" i="4"/>
  <c r="I661" i="4"/>
  <c r="I660" i="4"/>
  <c r="I659" i="4"/>
  <c r="I658" i="4"/>
  <c r="I657" i="4"/>
  <c r="I656" i="4"/>
  <c r="I655" i="4"/>
  <c r="I654" i="4"/>
  <c r="I653" i="4"/>
  <c r="I652" i="4"/>
  <c r="I651" i="4"/>
  <c r="I650" i="4"/>
  <c r="I649" i="4"/>
  <c r="I648" i="4"/>
  <c r="I647" i="4"/>
  <c r="I646" i="4"/>
  <c r="I645" i="4"/>
  <c r="I644" i="4"/>
  <c r="I643" i="4"/>
  <c r="I642" i="4"/>
  <c r="I641" i="4"/>
  <c r="I640" i="4"/>
  <c r="I639" i="4"/>
  <c r="I638" i="4"/>
  <c r="I637" i="4"/>
  <c r="I636" i="4"/>
  <c r="I635" i="4"/>
  <c r="I634" i="4"/>
  <c r="I633" i="4"/>
  <c r="I632" i="4"/>
  <c r="I631" i="4"/>
  <c r="I630" i="4"/>
  <c r="I629" i="4"/>
  <c r="I628" i="4"/>
  <c r="I627" i="4"/>
  <c r="I626" i="4"/>
  <c r="I625" i="4"/>
  <c r="I624" i="4"/>
  <c r="I623" i="4"/>
  <c r="I622" i="4"/>
  <c r="I621" i="4"/>
  <c r="I620" i="4"/>
  <c r="I619" i="4"/>
  <c r="I618" i="4"/>
  <c r="I617" i="4"/>
  <c r="I616" i="4"/>
  <c r="I615" i="4"/>
  <c r="I614" i="4"/>
  <c r="I613" i="4"/>
  <c r="I612" i="4"/>
  <c r="I611" i="4"/>
  <c r="I610" i="4"/>
  <c r="I609" i="4"/>
  <c r="I608" i="4"/>
  <c r="I607" i="4"/>
  <c r="I606" i="4"/>
  <c r="I605" i="4"/>
  <c r="I604" i="4"/>
  <c r="I603" i="4"/>
  <c r="I602" i="4"/>
  <c r="I601" i="4"/>
  <c r="I600" i="4"/>
  <c r="I599" i="4"/>
  <c r="I598" i="4"/>
  <c r="I597" i="4"/>
  <c r="I596" i="4"/>
  <c r="I595" i="4"/>
  <c r="I594" i="4"/>
  <c r="I593" i="4"/>
  <c r="I592" i="4"/>
  <c r="I591" i="4"/>
  <c r="I590" i="4"/>
  <c r="I589" i="4"/>
  <c r="I588" i="4"/>
  <c r="I587" i="4"/>
  <c r="I586" i="4"/>
  <c r="I585" i="4"/>
  <c r="I584" i="4"/>
  <c r="I583" i="4"/>
  <c r="I582" i="4"/>
  <c r="I581" i="4"/>
  <c r="I580" i="4"/>
  <c r="I579" i="4"/>
  <c r="I578" i="4"/>
  <c r="I577" i="4"/>
  <c r="I576" i="4"/>
  <c r="I575" i="4"/>
  <c r="I574" i="4"/>
  <c r="I573" i="4"/>
  <c r="I572" i="4"/>
  <c r="I571" i="4"/>
  <c r="I570" i="4"/>
  <c r="I569" i="4"/>
  <c r="I568" i="4"/>
  <c r="I567" i="4"/>
  <c r="I566" i="4"/>
  <c r="I565" i="4"/>
  <c r="I564" i="4"/>
  <c r="I563" i="4"/>
  <c r="I562" i="4"/>
  <c r="I561" i="4"/>
  <c r="I560" i="4"/>
  <c r="I559" i="4"/>
  <c r="I558" i="4"/>
  <c r="I557" i="4"/>
  <c r="I556" i="4"/>
  <c r="I555" i="4"/>
  <c r="I554" i="4"/>
  <c r="I553" i="4"/>
  <c r="I552" i="4"/>
  <c r="I551" i="4"/>
  <c r="I550" i="4"/>
  <c r="I549" i="4"/>
  <c r="I548" i="4"/>
  <c r="I547" i="4"/>
  <c r="I546" i="4"/>
  <c r="I545" i="4"/>
  <c r="I544" i="4"/>
  <c r="I543" i="4"/>
  <c r="I542" i="4"/>
  <c r="I541" i="4"/>
  <c r="I540" i="4"/>
  <c r="I539" i="4"/>
  <c r="I538" i="4"/>
  <c r="I537" i="4"/>
  <c r="I536" i="4"/>
  <c r="I535" i="4"/>
  <c r="I534" i="4"/>
  <c r="I533" i="4"/>
  <c r="I532" i="4"/>
  <c r="I531" i="4"/>
  <c r="I530" i="4"/>
  <c r="I529" i="4"/>
  <c r="I528" i="4"/>
  <c r="I527" i="4"/>
  <c r="I526" i="4"/>
  <c r="I525" i="4"/>
  <c r="I524" i="4"/>
  <c r="I523" i="4"/>
  <c r="I522" i="4"/>
  <c r="I521" i="4"/>
  <c r="I520" i="4"/>
  <c r="I519" i="4"/>
  <c r="I518" i="4"/>
  <c r="I517" i="4"/>
  <c r="I516" i="4"/>
  <c r="I515" i="4"/>
  <c r="I514" i="4"/>
  <c r="I513" i="4"/>
  <c r="I512" i="4"/>
  <c r="I511" i="4"/>
  <c r="I510" i="4"/>
  <c r="I509" i="4"/>
  <c r="I508" i="4"/>
  <c r="I507" i="4"/>
  <c r="I506" i="4"/>
  <c r="I505" i="4"/>
  <c r="I504" i="4"/>
  <c r="I503" i="4"/>
  <c r="I502" i="4"/>
  <c r="I501" i="4"/>
  <c r="I500" i="4"/>
  <c r="I499" i="4"/>
  <c r="I498" i="4"/>
  <c r="I497" i="4"/>
  <c r="I496" i="4"/>
  <c r="I495" i="4"/>
  <c r="I494" i="4"/>
  <c r="I493" i="4"/>
  <c r="I492" i="4"/>
  <c r="I491" i="4"/>
  <c r="I490" i="4"/>
  <c r="I489" i="4"/>
  <c r="I488" i="4"/>
  <c r="I487" i="4"/>
  <c r="I486" i="4"/>
  <c r="I485" i="4"/>
  <c r="I484" i="4"/>
  <c r="I483" i="4"/>
  <c r="I482" i="4"/>
  <c r="I481" i="4"/>
  <c r="I480" i="4"/>
  <c r="I479" i="4"/>
  <c r="I478" i="4"/>
  <c r="I477" i="4"/>
  <c r="I476" i="4"/>
  <c r="I475" i="4"/>
  <c r="I474" i="4"/>
  <c r="I473" i="4"/>
  <c r="I472" i="4"/>
  <c r="I471" i="4"/>
  <c r="I470" i="4"/>
  <c r="I469" i="4"/>
  <c r="I468" i="4"/>
  <c r="I467" i="4"/>
  <c r="I466" i="4"/>
  <c r="I465" i="4"/>
  <c r="I464" i="4"/>
  <c r="I463" i="4"/>
  <c r="I462" i="4"/>
  <c r="I461" i="4"/>
  <c r="I460" i="4"/>
  <c r="I459" i="4"/>
  <c r="I458" i="4"/>
  <c r="I457" i="4"/>
  <c r="I456" i="4"/>
  <c r="I455" i="4"/>
  <c r="I454" i="4"/>
  <c r="I453" i="4"/>
  <c r="I452" i="4"/>
  <c r="I451" i="4"/>
  <c r="I450" i="4"/>
  <c r="I449" i="4"/>
  <c r="I448" i="4"/>
  <c r="I447" i="4"/>
  <c r="I446" i="4"/>
  <c r="I445" i="4"/>
  <c r="I444" i="4"/>
  <c r="I443" i="4"/>
  <c r="I442" i="4"/>
  <c r="I441" i="4"/>
  <c r="I440" i="4"/>
  <c r="I439" i="4"/>
  <c r="I438" i="4"/>
  <c r="I437" i="4"/>
  <c r="I436" i="4"/>
  <c r="I435" i="4"/>
  <c r="I434" i="4"/>
  <c r="I433" i="4"/>
  <c r="I432" i="4"/>
  <c r="I431" i="4"/>
  <c r="I430" i="4"/>
  <c r="I429" i="4"/>
  <c r="I428" i="4"/>
  <c r="I427" i="4"/>
  <c r="I426" i="4"/>
  <c r="I425" i="4"/>
  <c r="I424" i="4"/>
  <c r="I423" i="4"/>
  <c r="I422" i="4"/>
  <c r="I421" i="4"/>
  <c r="I420" i="4"/>
  <c r="I419" i="4"/>
  <c r="I418" i="4"/>
  <c r="I417" i="4"/>
  <c r="I416" i="4"/>
  <c r="I415" i="4"/>
  <c r="I414" i="4"/>
  <c r="I413" i="4"/>
  <c r="I412" i="4"/>
  <c r="I411" i="4"/>
  <c r="I410" i="4"/>
  <c r="I409" i="4"/>
  <c r="I408" i="4"/>
  <c r="I407" i="4"/>
  <c r="I406" i="4"/>
  <c r="I405" i="4"/>
  <c r="I404" i="4"/>
  <c r="I403" i="4"/>
  <c r="I402" i="4"/>
  <c r="I401" i="4"/>
  <c r="I400" i="4"/>
  <c r="I399" i="4"/>
  <c r="I398" i="4"/>
  <c r="I397" i="4"/>
  <c r="I396" i="4"/>
  <c r="I395" i="4"/>
  <c r="I394" i="4"/>
  <c r="I393" i="4"/>
  <c r="I392" i="4"/>
  <c r="I391" i="4"/>
  <c r="I390" i="4"/>
  <c r="I389" i="4"/>
  <c r="I388" i="4"/>
  <c r="I387" i="4"/>
  <c r="I386" i="4"/>
  <c r="I385" i="4"/>
  <c r="I384" i="4"/>
  <c r="I383" i="4"/>
  <c r="I382" i="4"/>
  <c r="I381" i="4"/>
  <c r="I380" i="4"/>
  <c r="I379" i="4"/>
  <c r="I378" i="4"/>
  <c r="I377" i="4"/>
  <c r="I376" i="4"/>
  <c r="I375" i="4"/>
  <c r="I374" i="4"/>
  <c r="I373" i="4"/>
  <c r="I372" i="4"/>
  <c r="I371" i="4"/>
  <c r="I370" i="4"/>
  <c r="I369" i="4"/>
  <c r="I368" i="4"/>
  <c r="I367" i="4"/>
  <c r="I366" i="4"/>
  <c r="I365" i="4"/>
  <c r="I364" i="4"/>
  <c r="I363" i="4"/>
  <c r="I362" i="4"/>
  <c r="I361" i="4"/>
  <c r="I360" i="4"/>
  <c r="I359" i="4"/>
  <c r="I358" i="4"/>
  <c r="I357" i="4"/>
  <c r="I356" i="4"/>
  <c r="I355" i="4"/>
  <c r="I354" i="4"/>
  <c r="I353" i="4"/>
  <c r="I352" i="4"/>
  <c r="I351" i="4"/>
  <c r="I350" i="4"/>
  <c r="I349" i="4"/>
  <c r="I348" i="4"/>
  <c r="I347" i="4"/>
  <c r="I346" i="4"/>
  <c r="I345" i="4"/>
  <c r="I344" i="4"/>
  <c r="I343" i="4"/>
  <c r="I342" i="4"/>
  <c r="I341" i="4"/>
  <c r="I340" i="4"/>
  <c r="I339" i="4"/>
  <c r="I338" i="4"/>
  <c r="I337" i="4"/>
  <c r="I336" i="4"/>
  <c r="I335" i="4"/>
  <c r="I334" i="4"/>
  <c r="I333" i="4"/>
  <c r="I332" i="4"/>
  <c r="I331" i="4"/>
  <c r="I330" i="4"/>
  <c r="I329" i="4"/>
  <c r="I328" i="4"/>
  <c r="I327" i="4"/>
  <c r="I326" i="4"/>
  <c r="I325" i="4"/>
  <c r="I324" i="4"/>
  <c r="I323" i="4"/>
  <c r="I322" i="4"/>
  <c r="I321" i="4"/>
  <c r="I320" i="4"/>
  <c r="I319" i="4"/>
  <c r="I318" i="4"/>
  <c r="I317" i="4"/>
  <c r="I316" i="4"/>
  <c r="I315" i="4"/>
  <c r="I314" i="4"/>
  <c r="I313" i="4"/>
  <c r="I312" i="4"/>
  <c r="I311" i="4"/>
  <c r="I310" i="4"/>
  <c r="I309" i="4"/>
  <c r="I308" i="4"/>
  <c r="I307" i="4"/>
  <c r="I306" i="4"/>
  <c r="I305" i="4"/>
  <c r="I304" i="4"/>
  <c r="I303" i="4"/>
  <c r="I302" i="4"/>
  <c r="I301" i="4"/>
  <c r="I300" i="4"/>
  <c r="I299" i="4"/>
  <c r="I298" i="4"/>
  <c r="I297" i="4"/>
  <c r="I296" i="4"/>
  <c r="I295" i="4"/>
  <c r="I294" i="4"/>
  <c r="I293" i="4"/>
  <c r="I292" i="4"/>
  <c r="I291" i="4"/>
  <c r="I290" i="4"/>
  <c r="I289" i="4"/>
  <c r="I288" i="4"/>
  <c r="I287" i="4"/>
  <c r="I286" i="4"/>
  <c r="I285" i="4"/>
  <c r="I284" i="4"/>
  <c r="I283" i="4"/>
  <c r="I282" i="4"/>
  <c r="I281" i="4"/>
  <c r="I280" i="4"/>
  <c r="I279" i="4"/>
  <c r="I278" i="4"/>
  <c r="I277" i="4"/>
  <c r="I276" i="4"/>
  <c r="I275" i="4"/>
  <c r="I274" i="4"/>
  <c r="I273" i="4"/>
  <c r="I272" i="4"/>
  <c r="I271" i="4"/>
  <c r="I270" i="4"/>
  <c r="I269" i="4"/>
  <c r="I268" i="4"/>
  <c r="I267" i="4"/>
  <c r="I266" i="4"/>
  <c r="I265" i="4"/>
  <c r="I264" i="4"/>
  <c r="I263" i="4"/>
  <c r="I262" i="4"/>
  <c r="I261" i="4"/>
  <c r="I260" i="4"/>
  <c r="I259" i="4"/>
  <c r="I258" i="4"/>
  <c r="I257" i="4"/>
  <c r="I256" i="4"/>
  <c r="I255" i="4"/>
  <c r="I254" i="4"/>
  <c r="I253" i="4"/>
  <c r="I252" i="4"/>
  <c r="I251" i="4"/>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8" i="14" l="1"/>
  <c r="C96" i="14" l="1"/>
  <c r="C95" i="14"/>
  <c r="C94" i="14"/>
  <c r="C93" i="14"/>
  <c r="C92" i="14"/>
  <c r="C91" i="14"/>
  <c r="C90" i="14"/>
  <c r="C89" i="14"/>
  <c r="C88" i="14"/>
  <c r="C87" i="14"/>
  <c r="C86" i="14"/>
  <c r="C85" i="14"/>
  <c r="C84" i="14"/>
  <c r="C83" i="14"/>
  <c r="C82" i="14"/>
  <c r="C81" i="14"/>
  <c r="C80" i="14"/>
  <c r="C79" i="14"/>
  <c r="C78" i="14"/>
  <c r="C77" i="14"/>
  <c r="C76" i="14"/>
  <c r="C75" i="14"/>
  <c r="C74" i="14"/>
  <c r="C73" i="14"/>
  <c r="C72" i="14"/>
  <c r="C71" i="14"/>
  <c r="C70" i="14"/>
  <c r="C69" i="14"/>
  <c r="C68" i="14"/>
  <c r="C67" i="14"/>
  <c r="C66" i="14"/>
  <c r="C65" i="14"/>
  <c r="C64" i="14"/>
  <c r="C63" i="14"/>
  <c r="C62" i="14"/>
  <c r="C61" i="14"/>
  <c r="C60" i="14"/>
  <c r="C59" i="14"/>
  <c r="C58" i="14"/>
  <c r="C57" i="14"/>
  <c r="C56" i="14"/>
  <c r="C55" i="14"/>
  <c r="C54" i="14"/>
  <c r="C53" i="14"/>
  <c r="C52" i="14"/>
  <c r="C51" i="14"/>
  <c r="C50" i="14"/>
  <c r="C49" i="14"/>
  <c r="C48" i="14"/>
  <c r="C47" i="14"/>
  <c r="C46" i="14"/>
  <c r="C45" i="14"/>
  <c r="C44" i="14"/>
  <c r="C43" i="14"/>
  <c r="C42" i="14"/>
  <c r="C41" i="14"/>
  <c r="C40" i="14"/>
  <c r="C39" i="14"/>
  <c r="C38" i="14"/>
  <c r="C37" i="14"/>
  <c r="C36" i="14"/>
  <c r="C35" i="14"/>
  <c r="C34" i="14"/>
  <c r="C33" i="14"/>
  <c r="C32" i="14"/>
  <c r="C31" i="14"/>
  <c r="C30" i="14"/>
  <c r="C29" i="14"/>
  <c r="C28" i="14"/>
  <c r="C27" i="14"/>
  <c r="C26" i="14"/>
  <c r="C25" i="14"/>
  <c r="C24" i="14"/>
  <c r="C23" i="14"/>
  <c r="C22" i="14"/>
  <c r="C21" i="14"/>
  <c r="C20" i="14"/>
  <c r="C18" i="14" l="1"/>
  <c r="E81" i="2"/>
  <c r="E80" i="2"/>
  <c r="C82" i="2"/>
  <c r="C81" i="2"/>
  <c r="C80" i="2"/>
  <c r="C79" i="2"/>
  <c r="G21" i="1"/>
  <c r="G20" i="1"/>
  <c r="G19" i="1"/>
  <c r="G18" i="1"/>
  <c r="G23" i="1" l="1"/>
  <c r="P1011" i="4"/>
  <c r="O1011" i="4"/>
  <c r="N1011" i="4"/>
  <c r="P1010" i="4"/>
  <c r="O1010" i="4"/>
  <c r="N1010" i="4"/>
  <c r="P1009" i="4"/>
  <c r="O1009" i="4"/>
  <c r="N1009" i="4"/>
  <c r="P1008" i="4"/>
  <c r="O1008" i="4"/>
  <c r="N1008" i="4"/>
  <c r="P1007" i="4"/>
  <c r="O1007" i="4"/>
  <c r="N1007" i="4"/>
  <c r="P1006" i="4"/>
  <c r="O1006" i="4"/>
  <c r="N1006" i="4"/>
  <c r="P1005" i="4"/>
  <c r="O1005" i="4"/>
  <c r="N1005" i="4"/>
  <c r="P1004" i="4"/>
  <c r="O1004" i="4"/>
  <c r="N1004" i="4"/>
  <c r="P1003" i="4"/>
  <c r="O1003" i="4"/>
  <c r="N1003" i="4"/>
  <c r="P1002" i="4"/>
  <c r="O1002" i="4"/>
  <c r="N1002" i="4"/>
  <c r="P1001" i="4"/>
  <c r="O1001" i="4"/>
  <c r="N1001" i="4"/>
  <c r="P1000" i="4"/>
  <c r="O1000" i="4"/>
  <c r="N1000" i="4"/>
  <c r="P999" i="4"/>
  <c r="O999" i="4"/>
  <c r="N999" i="4"/>
  <c r="P998" i="4"/>
  <c r="O998" i="4"/>
  <c r="N998" i="4"/>
  <c r="P997" i="4"/>
  <c r="O997" i="4"/>
  <c r="N997" i="4"/>
  <c r="P996" i="4"/>
  <c r="O996" i="4"/>
  <c r="N996" i="4"/>
  <c r="P995" i="4"/>
  <c r="O995" i="4"/>
  <c r="N995" i="4"/>
  <c r="P994" i="4"/>
  <c r="O994" i="4"/>
  <c r="N994" i="4"/>
  <c r="P993" i="4"/>
  <c r="O993" i="4"/>
  <c r="N993" i="4"/>
  <c r="P992" i="4"/>
  <c r="O992" i="4"/>
  <c r="N992" i="4"/>
  <c r="P991" i="4"/>
  <c r="O991" i="4"/>
  <c r="N991" i="4"/>
  <c r="P990" i="4"/>
  <c r="O990" i="4"/>
  <c r="N990" i="4"/>
  <c r="P989" i="4"/>
  <c r="O989" i="4"/>
  <c r="N989" i="4"/>
  <c r="P988" i="4"/>
  <c r="O988" i="4"/>
  <c r="N988" i="4"/>
  <c r="P987" i="4"/>
  <c r="O987" i="4"/>
  <c r="N987" i="4"/>
  <c r="P986" i="4"/>
  <c r="O986" i="4"/>
  <c r="N986" i="4"/>
  <c r="P985" i="4"/>
  <c r="O985" i="4"/>
  <c r="N985" i="4"/>
  <c r="P984" i="4"/>
  <c r="O984" i="4"/>
  <c r="N984" i="4"/>
  <c r="P983" i="4"/>
  <c r="O983" i="4"/>
  <c r="N983" i="4"/>
  <c r="P982" i="4"/>
  <c r="O982" i="4"/>
  <c r="N982" i="4"/>
  <c r="P981" i="4"/>
  <c r="O981" i="4"/>
  <c r="N981" i="4"/>
  <c r="P980" i="4"/>
  <c r="O980" i="4"/>
  <c r="N980" i="4"/>
  <c r="P979" i="4"/>
  <c r="O979" i="4"/>
  <c r="N979" i="4"/>
  <c r="P978" i="4"/>
  <c r="O978" i="4"/>
  <c r="N978" i="4"/>
  <c r="P977" i="4"/>
  <c r="O977" i="4"/>
  <c r="N977" i="4"/>
  <c r="P976" i="4"/>
  <c r="O976" i="4"/>
  <c r="N976" i="4"/>
  <c r="P975" i="4"/>
  <c r="O975" i="4"/>
  <c r="N975" i="4"/>
  <c r="P974" i="4"/>
  <c r="O974" i="4"/>
  <c r="N974" i="4"/>
  <c r="P973" i="4"/>
  <c r="O973" i="4"/>
  <c r="N973" i="4"/>
  <c r="P972" i="4"/>
  <c r="O972" i="4"/>
  <c r="N972" i="4"/>
  <c r="P971" i="4"/>
  <c r="O971" i="4"/>
  <c r="N971" i="4"/>
  <c r="P970" i="4"/>
  <c r="O970" i="4"/>
  <c r="N970" i="4"/>
  <c r="P969" i="4"/>
  <c r="O969" i="4"/>
  <c r="N969" i="4"/>
  <c r="P968" i="4"/>
  <c r="O968" i="4"/>
  <c r="N968" i="4"/>
  <c r="P967" i="4"/>
  <c r="O967" i="4"/>
  <c r="N967" i="4"/>
  <c r="P966" i="4"/>
  <c r="O966" i="4"/>
  <c r="N966" i="4"/>
  <c r="P965" i="4"/>
  <c r="O965" i="4"/>
  <c r="N965" i="4"/>
  <c r="P964" i="4"/>
  <c r="O964" i="4"/>
  <c r="N964" i="4"/>
  <c r="P963" i="4"/>
  <c r="O963" i="4"/>
  <c r="N963" i="4"/>
  <c r="P962" i="4"/>
  <c r="O962" i="4"/>
  <c r="N962" i="4"/>
  <c r="P961" i="4"/>
  <c r="O961" i="4"/>
  <c r="N961" i="4"/>
  <c r="P960" i="4"/>
  <c r="O960" i="4"/>
  <c r="N960" i="4"/>
  <c r="P959" i="4"/>
  <c r="O959" i="4"/>
  <c r="N959" i="4"/>
  <c r="P958" i="4"/>
  <c r="O958" i="4"/>
  <c r="N958" i="4"/>
  <c r="P957" i="4"/>
  <c r="O957" i="4"/>
  <c r="N957" i="4"/>
  <c r="P956" i="4"/>
  <c r="O956" i="4"/>
  <c r="N956" i="4"/>
  <c r="P955" i="4"/>
  <c r="O955" i="4"/>
  <c r="N955" i="4"/>
  <c r="P954" i="4"/>
  <c r="O954" i="4"/>
  <c r="N954" i="4"/>
  <c r="P953" i="4"/>
  <c r="O953" i="4"/>
  <c r="N953" i="4"/>
  <c r="P952" i="4"/>
  <c r="O952" i="4"/>
  <c r="N952" i="4"/>
  <c r="P951" i="4"/>
  <c r="O951" i="4"/>
  <c r="N951" i="4"/>
  <c r="P950" i="4"/>
  <c r="O950" i="4"/>
  <c r="N950" i="4"/>
  <c r="P949" i="4"/>
  <c r="O949" i="4"/>
  <c r="N949" i="4"/>
  <c r="P948" i="4"/>
  <c r="O948" i="4"/>
  <c r="N948" i="4"/>
  <c r="P947" i="4"/>
  <c r="O947" i="4"/>
  <c r="N947" i="4"/>
  <c r="P946" i="4"/>
  <c r="O946" i="4"/>
  <c r="N946" i="4"/>
  <c r="P945" i="4"/>
  <c r="O945" i="4"/>
  <c r="N945" i="4"/>
  <c r="P944" i="4"/>
  <c r="O944" i="4"/>
  <c r="N944" i="4"/>
  <c r="P943" i="4"/>
  <c r="O943" i="4"/>
  <c r="N943" i="4"/>
  <c r="P942" i="4"/>
  <c r="O942" i="4"/>
  <c r="N942" i="4"/>
  <c r="P941" i="4"/>
  <c r="O941" i="4"/>
  <c r="N941" i="4"/>
  <c r="P940" i="4"/>
  <c r="O940" i="4"/>
  <c r="N940" i="4"/>
  <c r="P939" i="4"/>
  <c r="O939" i="4"/>
  <c r="N939" i="4"/>
  <c r="P938" i="4"/>
  <c r="O938" i="4"/>
  <c r="N938" i="4"/>
  <c r="P937" i="4"/>
  <c r="O937" i="4"/>
  <c r="N937" i="4"/>
  <c r="P936" i="4"/>
  <c r="O936" i="4"/>
  <c r="N936" i="4"/>
  <c r="P935" i="4"/>
  <c r="O935" i="4"/>
  <c r="N935" i="4"/>
  <c r="P934" i="4"/>
  <c r="O934" i="4"/>
  <c r="N934" i="4"/>
  <c r="P933" i="4"/>
  <c r="O933" i="4"/>
  <c r="N933" i="4"/>
  <c r="P932" i="4"/>
  <c r="O932" i="4"/>
  <c r="N932" i="4"/>
  <c r="P931" i="4"/>
  <c r="O931" i="4"/>
  <c r="N931" i="4"/>
  <c r="P930" i="4"/>
  <c r="O930" i="4"/>
  <c r="N930" i="4"/>
  <c r="P929" i="4"/>
  <c r="O929" i="4"/>
  <c r="N929" i="4"/>
  <c r="P928" i="4"/>
  <c r="O928" i="4"/>
  <c r="N928" i="4"/>
  <c r="P927" i="4"/>
  <c r="O927" i="4"/>
  <c r="N927" i="4"/>
  <c r="P926" i="4"/>
  <c r="O926" i="4"/>
  <c r="N926" i="4"/>
  <c r="P925" i="4"/>
  <c r="O925" i="4"/>
  <c r="N925" i="4"/>
  <c r="P924" i="4"/>
  <c r="O924" i="4"/>
  <c r="N924" i="4"/>
  <c r="P923" i="4"/>
  <c r="O923" i="4"/>
  <c r="N923" i="4"/>
  <c r="P922" i="4"/>
  <c r="O922" i="4"/>
  <c r="N922" i="4"/>
  <c r="P921" i="4"/>
  <c r="O921" i="4"/>
  <c r="N921" i="4"/>
  <c r="P920" i="4"/>
  <c r="O920" i="4"/>
  <c r="N920" i="4"/>
  <c r="P919" i="4"/>
  <c r="O919" i="4"/>
  <c r="N919" i="4"/>
  <c r="P918" i="4"/>
  <c r="O918" i="4"/>
  <c r="N918" i="4"/>
  <c r="P917" i="4"/>
  <c r="O917" i="4"/>
  <c r="N917" i="4"/>
  <c r="P916" i="4"/>
  <c r="O916" i="4"/>
  <c r="N916" i="4"/>
  <c r="P915" i="4"/>
  <c r="O915" i="4"/>
  <c r="N915" i="4"/>
  <c r="P914" i="4"/>
  <c r="O914" i="4"/>
  <c r="N914" i="4"/>
  <c r="P913" i="4"/>
  <c r="O913" i="4"/>
  <c r="N913" i="4"/>
  <c r="P912" i="4"/>
  <c r="O912" i="4"/>
  <c r="N912" i="4"/>
  <c r="P911" i="4"/>
  <c r="O911" i="4"/>
  <c r="N911" i="4"/>
  <c r="P910" i="4"/>
  <c r="O910" i="4"/>
  <c r="N910" i="4"/>
  <c r="P909" i="4"/>
  <c r="O909" i="4"/>
  <c r="N909" i="4"/>
  <c r="P908" i="4"/>
  <c r="O908" i="4"/>
  <c r="N908" i="4"/>
  <c r="P907" i="4"/>
  <c r="O907" i="4"/>
  <c r="N907" i="4"/>
  <c r="P906" i="4"/>
  <c r="O906" i="4"/>
  <c r="N906" i="4"/>
  <c r="P905" i="4"/>
  <c r="O905" i="4"/>
  <c r="N905" i="4"/>
  <c r="P904" i="4"/>
  <c r="O904" i="4"/>
  <c r="N904" i="4"/>
  <c r="P903" i="4"/>
  <c r="O903" i="4"/>
  <c r="N903" i="4"/>
  <c r="P902" i="4"/>
  <c r="O902" i="4"/>
  <c r="N902" i="4"/>
  <c r="P901" i="4"/>
  <c r="O901" i="4"/>
  <c r="N901" i="4"/>
  <c r="P900" i="4"/>
  <c r="O900" i="4"/>
  <c r="N900" i="4"/>
  <c r="P899" i="4"/>
  <c r="O899" i="4"/>
  <c r="N899" i="4"/>
  <c r="P898" i="4"/>
  <c r="O898" i="4"/>
  <c r="N898" i="4"/>
  <c r="P897" i="4"/>
  <c r="O897" i="4"/>
  <c r="N897" i="4"/>
  <c r="P896" i="4"/>
  <c r="O896" i="4"/>
  <c r="N896" i="4"/>
  <c r="P895" i="4"/>
  <c r="O895" i="4"/>
  <c r="N895" i="4"/>
  <c r="P894" i="4"/>
  <c r="O894" i="4"/>
  <c r="N894" i="4"/>
  <c r="P893" i="4"/>
  <c r="O893" i="4"/>
  <c r="N893" i="4"/>
  <c r="P892" i="4"/>
  <c r="O892" i="4"/>
  <c r="N892" i="4"/>
  <c r="P891" i="4"/>
  <c r="O891" i="4"/>
  <c r="N891" i="4"/>
  <c r="P890" i="4"/>
  <c r="O890" i="4"/>
  <c r="N890" i="4"/>
  <c r="P889" i="4"/>
  <c r="O889" i="4"/>
  <c r="N889" i="4"/>
  <c r="P888" i="4"/>
  <c r="O888" i="4"/>
  <c r="N888" i="4"/>
  <c r="P887" i="4"/>
  <c r="O887" i="4"/>
  <c r="N887" i="4"/>
  <c r="P886" i="4"/>
  <c r="O886" i="4"/>
  <c r="N886" i="4"/>
  <c r="P885" i="4"/>
  <c r="O885" i="4"/>
  <c r="N885" i="4"/>
  <c r="P884" i="4"/>
  <c r="O884" i="4"/>
  <c r="N884" i="4"/>
  <c r="P883" i="4"/>
  <c r="O883" i="4"/>
  <c r="N883" i="4"/>
  <c r="P882" i="4"/>
  <c r="O882" i="4"/>
  <c r="N882" i="4"/>
  <c r="P881" i="4"/>
  <c r="O881" i="4"/>
  <c r="N881" i="4"/>
  <c r="P880" i="4"/>
  <c r="O880" i="4"/>
  <c r="N880" i="4"/>
  <c r="P879" i="4"/>
  <c r="O879" i="4"/>
  <c r="N879" i="4"/>
  <c r="P878" i="4"/>
  <c r="O878" i="4"/>
  <c r="N878" i="4"/>
  <c r="P877" i="4"/>
  <c r="O877" i="4"/>
  <c r="N877" i="4"/>
  <c r="P876" i="4"/>
  <c r="O876" i="4"/>
  <c r="N876" i="4"/>
  <c r="P875" i="4"/>
  <c r="O875" i="4"/>
  <c r="N875" i="4"/>
  <c r="P874" i="4"/>
  <c r="O874" i="4"/>
  <c r="N874" i="4"/>
  <c r="P873" i="4"/>
  <c r="O873" i="4"/>
  <c r="N873" i="4"/>
  <c r="P872" i="4"/>
  <c r="O872" i="4"/>
  <c r="N872" i="4"/>
  <c r="P871" i="4"/>
  <c r="O871" i="4"/>
  <c r="N871" i="4"/>
  <c r="P870" i="4"/>
  <c r="O870" i="4"/>
  <c r="N870" i="4"/>
  <c r="P869" i="4"/>
  <c r="O869" i="4"/>
  <c r="N869" i="4"/>
  <c r="P868" i="4"/>
  <c r="O868" i="4"/>
  <c r="N868" i="4"/>
  <c r="P867" i="4"/>
  <c r="O867" i="4"/>
  <c r="N867" i="4"/>
  <c r="P866" i="4"/>
  <c r="O866" i="4"/>
  <c r="N866" i="4"/>
  <c r="P865" i="4"/>
  <c r="O865" i="4"/>
  <c r="N865" i="4"/>
  <c r="P864" i="4"/>
  <c r="O864" i="4"/>
  <c r="N864" i="4"/>
  <c r="P863" i="4"/>
  <c r="O863" i="4"/>
  <c r="N863" i="4"/>
  <c r="P862" i="4"/>
  <c r="O862" i="4"/>
  <c r="N862" i="4"/>
  <c r="P861" i="4"/>
  <c r="O861" i="4"/>
  <c r="N861" i="4"/>
  <c r="P860" i="4"/>
  <c r="O860" i="4"/>
  <c r="N860" i="4"/>
  <c r="P859" i="4"/>
  <c r="O859" i="4"/>
  <c r="N859" i="4"/>
  <c r="P858" i="4"/>
  <c r="O858" i="4"/>
  <c r="N858" i="4"/>
  <c r="P857" i="4"/>
  <c r="O857" i="4"/>
  <c r="N857" i="4"/>
  <c r="P856" i="4"/>
  <c r="O856" i="4"/>
  <c r="N856" i="4"/>
  <c r="P855" i="4"/>
  <c r="O855" i="4"/>
  <c r="N855" i="4"/>
  <c r="P854" i="4"/>
  <c r="O854" i="4"/>
  <c r="N854" i="4"/>
  <c r="P853" i="4"/>
  <c r="O853" i="4"/>
  <c r="N853" i="4"/>
  <c r="P852" i="4"/>
  <c r="O852" i="4"/>
  <c r="N852" i="4"/>
  <c r="P851" i="4"/>
  <c r="O851" i="4"/>
  <c r="N851" i="4"/>
  <c r="P850" i="4"/>
  <c r="O850" i="4"/>
  <c r="N850" i="4"/>
  <c r="P849" i="4"/>
  <c r="O849" i="4"/>
  <c r="N849" i="4"/>
  <c r="P848" i="4"/>
  <c r="O848" i="4"/>
  <c r="N848" i="4"/>
  <c r="P847" i="4"/>
  <c r="O847" i="4"/>
  <c r="N847" i="4"/>
  <c r="P846" i="4"/>
  <c r="O846" i="4"/>
  <c r="N846" i="4"/>
  <c r="P845" i="4"/>
  <c r="O845" i="4"/>
  <c r="N845" i="4"/>
  <c r="P844" i="4"/>
  <c r="O844" i="4"/>
  <c r="N844" i="4"/>
  <c r="P843" i="4"/>
  <c r="O843" i="4"/>
  <c r="N843" i="4"/>
  <c r="P842" i="4"/>
  <c r="O842" i="4"/>
  <c r="N842" i="4"/>
  <c r="P841" i="4"/>
  <c r="O841" i="4"/>
  <c r="N841" i="4"/>
  <c r="P840" i="4"/>
  <c r="O840" i="4"/>
  <c r="N840" i="4"/>
  <c r="P839" i="4"/>
  <c r="O839" i="4"/>
  <c r="N839" i="4"/>
  <c r="P838" i="4"/>
  <c r="O838" i="4"/>
  <c r="N838" i="4"/>
  <c r="P837" i="4"/>
  <c r="O837" i="4"/>
  <c r="N837" i="4"/>
  <c r="P836" i="4"/>
  <c r="O836" i="4"/>
  <c r="N836" i="4"/>
  <c r="P835" i="4"/>
  <c r="O835" i="4"/>
  <c r="N835" i="4"/>
  <c r="P834" i="4"/>
  <c r="O834" i="4"/>
  <c r="N834" i="4"/>
  <c r="P833" i="4"/>
  <c r="O833" i="4"/>
  <c r="N833" i="4"/>
  <c r="P832" i="4"/>
  <c r="O832" i="4"/>
  <c r="N832" i="4"/>
  <c r="P831" i="4"/>
  <c r="O831" i="4"/>
  <c r="N831" i="4"/>
  <c r="P830" i="4"/>
  <c r="O830" i="4"/>
  <c r="N830" i="4"/>
  <c r="P829" i="4"/>
  <c r="O829" i="4"/>
  <c r="N829" i="4"/>
  <c r="P828" i="4"/>
  <c r="O828" i="4"/>
  <c r="N828" i="4"/>
  <c r="P827" i="4"/>
  <c r="O827" i="4"/>
  <c r="N827" i="4"/>
  <c r="P826" i="4"/>
  <c r="O826" i="4"/>
  <c r="N826" i="4"/>
  <c r="P825" i="4"/>
  <c r="O825" i="4"/>
  <c r="N825" i="4"/>
  <c r="P824" i="4"/>
  <c r="O824" i="4"/>
  <c r="N824" i="4"/>
  <c r="P823" i="4"/>
  <c r="O823" i="4"/>
  <c r="N823" i="4"/>
  <c r="P822" i="4"/>
  <c r="O822" i="4"/>
  <c r="N822" i="4"/>
  <c r="P821" i="4"/>
  <c r="O821" i="4"/>
  <c r="N821" i="4"/>
  <c r="P820" i="4"/>
  <c r="O820" i="4"/>
  <c r="N820" i="4"/>
  <c r="P819" i="4"/>
  <c r="O819" i="4"/>
  <c r="N819" i="4"/>
  <c r="P818" i="4"/>
  <c r="O818" i="4"/>
  <c r="N818" i="4"/>
  <c r="P817" i="4"/>
  <c r="O817" i="4"/>
  <c r="N817" i="4"/>
  <c r="P816" i="4"/>
  <c r="O816" i="4"/>
  <c r="N816" i="4"/>
  <c r="P815" i="4"/>
  <c r="O815" i="4"/>
  <c r="N815" i="4"/>
  <c r="P814" i="4"/>
  <c r="O814" i="4"/>
  <c r="N814" i="4"/>
  <c r="P813" i="4"/>
  <c r="O813" i="4"/>
  <c r="N813" i="4"/>
  <c r="P812" i="4"/>
  <c r="O812" i="4"/>
  <c r="N812" i="4"/>
  <c r="P811" i="4"/>
  <c r="O811" i="4"/>
  <c r="N811" i="4"/>
  <c r="P810" i="4"/>
  <c r="O810" i="4"/>
  <c r="N810" i="4"/>
  <c r="P809" i="4"/>
  <c r="O809" i="4"/>
  <c r="N809" i="4"/>
  <c r="P808" i="4"/>
  <c r="O808" i="4"/>
  <c r="N808" i="4"/>
  <c r="P807" i="4"/>
  <c r="O807" i="4"/>
  <c r="N807" i="4"/>
  <c r="P806" i="4"/>
  <c r="O806" i="4"/>
  <c r="N806" i="4"/>
  <c r="P805" i="4"/>
  <c r="O805" i="4"/>
  <c r="N805" i="4"/>
  <c r="P804" i="4"/>
  <c r="O804" i="4"/>
  <c r="N804" i="4"/>
  <c r="P803" i="4"/>
  <c r="O803" i="4"/>
  <c r="N803" i="4"/>
  <c r="P802" i="4"/>
  <c r="O802" i="4"/>
  <c r="N802" i="4"/>
  <c r="P801" i="4"/>
  <c r="O801" i="4"/>
  <c r="N801" i="4"/>
  <c r="P800" i="4"/>
  <c r="O800" i="4"/>
  <c r="N800" i="4"/>
  <c r="P799" i="4"/>
  <c r="O799" i="4"/>
  <c r="N799" i="4"/>
  <c r="P798" i="4"/>
  <c r="O798" i="4"/>
  <c r="N798" i="4"/>
  <c r="P797" i="4"/>
  <c r="O797" i="4"/>
  <c r="N797" i="4"/>
  <c r="P796" i="4"/>
  <c r="O796" i="4"/>
  <c r="N796" i="4"/>
  <c r="P795" i="4"/>
  <c r="O795" i="4"/>
  <c r="N795" i="4"/>
  <c r="P794" i="4"/>
  <c r="O794" i="4"/>
  <c r="N794" i="4"/>
  <c r="P793" i="4"/>
  <c r="O793" i="4"/>
  <c r="N793" i="4"/>
  <c r="P792" i="4"/>
  <c r="O792" i="4"/>
  <c r="N792" i="4"/>
  <c r="P791" i="4"/>
  <c r="O791" i="4"/>
  <c r="N791" i="4"/>
  <c r="P790" i="4"/>
  <c r="O790" i="4"/>
  <c r="N790" i="4"/>
  <c r="P789" i="4"/>
  <c r="O789" i="4"/>
  <c r="N789" i="4"/>
  <c r="P788" i="4"/>
  <c r="O788" i="4"/>
  <c r="N788" i="4"/>
  <c r="P787" i="4"/>
  <c r="O787" i="4"/>
  <c r="N787" i="4"/>
  <c r="P786" i="4"/>
  <c r="O786" i="4"/>
  <c r="N786" i="4"/>
  <c r="P785" i="4"/>
  <c r="O785" i="4"/>
  <c r="N785" i="4"/>
  <c r="P784" i="4"/>
  <c r="O784" i="4"/>
  <c r="N784" i="4"/>
  <c r="P783" i="4"/>
  <c r="O783" i="4"/>
  <c r="N783" i="4"/>
  <c r="P782" i="4"/>
  <c r="O782" i="4"/>
  <c r="N782" i="4"/>
  <c r="P781" i="4"/>
  <c r="O781" i="4"/>
  <c r="N781" i="4"/>
  <c r="P780" i="4"/>
  <c r="O780" i="4"/>
  <c r="N780" i="4"/>
  <c r="P779" i="4"/>
  <c r="O779" i="4"/>
  <c r="N779" i="4"/>
  <c r="P778" i="4"/>
  <c r="O778" i="4"/>
  <c r="N778" i="4"/>
  <c r="P777" i="4"/>
  <c r="O777" i="4"/>
  <c r="N777" i="4"/>
  <c r="P776" i="4"/>
  <c r="O776" i="4"/>
  <c r="N776" i="4"/>
  <c r="P775" i="4"/>
  <c r="O775" i="4"/>
  <c r="N775" i="4"/>
  <c r="P774" i="4"/>
  <c r="O774" i="4"/>
  <c r="N774" i="4"/>
  <c r="P773" i="4"/>
  <c r="O773" i="4"/>
  <c r="N773" i="4"/>
  <c r="P772" i="4"/>
  <c r="O772" i="4"/>
  <c r="N772" i="4"/>
  <c r="P771" i="4"/>
  <c r="O771" i="4"/>
  <c r="N771" i="4"/>
  <c r="P770" i="4"/>
  <c r="O770" i="4"/>
  <c r="N770" i="4"/>
  <c r="P769" i="4"/>
  <c r="O769" i="4"/>
  <c r="N769" i="4"/>
  <c r="P768" i="4"/>
  <c r="O768" i="4"/>
  <c r="N768" i="4"/>
  <c r="P767" i="4"/>
  <c r="O767" i="4"/>
  <c r="N767" i="4"/>
  <c r="P766" i="4"/>
  <c r="O766" i="4"/>
  <c r="N766" i="4"/>
  <c r="P765" i="4"/>
  <c r="O765" i="4"/>
  <c r="N765" i="4"/>
  <c r="P764" i="4"/>
  <c r="O764" i="4"/>
  <c r="N764" i="4"/>
  <c r="P763" i="4"/>
  <c r="O763" i="4"/>
  <c r="N763" i="4"/>
  <c r="P762" i="4"/>
  <c r="O762" i="4"/>
  <c r="N762" i="4"/>
  <c r="P761" i="4"/>
  <c r="O761" i="4"/>
  <c r="N761" i="4"/>
  <c r="P760" i="4"/>
  <c r="O760" i="4"/>
  <c r="N760" i="4"/>
  <c r="P759" i="4"/>
  <c r="O759" i="4"/>
  <c r="N759" i="4"/>
  <c r="P758" i="4"/>
  <c r="O758" i="4"/>
  <c r="N758" i="4"/>
  <c r="P757" i="4"/>
  <c r="O757" i="4"/>
  <c r="N757" i="4"/>
  <c r="P756" i="4"/>
  <c r="O756" i="4"/>
  <c r="N756" i="4"/>
  <c r="P755" i="4"/>
  <c r="O755" i="4"/>
  <c r="N755" i="4"/>
  <c r="P754" i="4"/>
  <c r="O754" i="4"/>
  <c r="N754" i="4"/>
  <c r="P753" i="4"/>
  <c r="O753" i="4"/>
  <c r="N753" i="4"/>
  <c r="P752" i="4"/>
  <c r="O752" i="4"/>
  <c r="N752" i="4"/>
  <c r="P751" i="4"/>
  <c r="O751" i="4"/>
  <c r="N751" i="4"/>
  <c r="P750" i="4"/>
  <c r="O750" i="4"/>
  <c r="N750" i="4"/>
  <c r="P749" i="4"/>
  <c r="O749" i="4"/>
  <c r="N749" i="4"/>
  <c r="P748" i="4"/>
  <c r="O748" i="4"/>
  <c r="N748" i="4"/>
  <c r="P747" i="4"/>
  <c r="O747" i="4"/>
  <c r="N747" i="4"/>
  <c r="P746" i="4"/>
  <c r="O746" i="4"/>
  <c r="N746" i="4"/>
  <c r="P745" i="4"/>
  <c r="O745" i="4"/>
  <c r="N745" i="4"/>
  <c r="P744" i="4"/>
  <c r="O744" i="4"/>
  <c r="N744" i="4"/>
  <c r="P743" i="4"/>
  <c r="O743" i="4"/>
  <c r="N743" i="4"/>
  <c r="P742" i="4"/>
  <c r="O742" i="4"/>
  <c r="N742" i="4"/>
  <c r="P741" i="4"/>
  <c r="O741" i="4"/>
  <c r="N741" i="4"/>
  <c r="P740" i="4"/>
  <c r="O740" i="4"/>
  <c r="N740" i="4"/>
  <c r="P739" i="4"/>
  <c r="O739" i="4"/>
  <c r="N739" i="4"/>
  <c r="P738" i="4"/>
  <c r="O738" i="4"/>
  <c r="N738" i="4"/>
  <c r="P737" i="4"/>
  <c r="O737" i="4"/>
  <c r="N737" i="4"/>
  <c r="P736" i="4"/>
  <c r="O736" i="4"/>
  <c r="N736" i="4"/>
  <c r="P735" i="4"/>
  <c r="O735" i="4"/>
  <c r="N735" i="4"/>
  <c r="P734" i="4"/>
  <c r="O734" i="4"/>
  <c r="N734" i="4"/>
  <c r="P733" i="4"/>
  <c r="O733" i="4"/>
  <c r="N733" i="4"/>
  <c r="P732" i="4"/>
  <c r="O732" i="4"/>
  <c r="N732" i="4"/>
  <c r="P731" i="4"/>
  <c r="O731" i="4"/>
  <c r="N731" i="4"/>
  <c r="P730" i="4"/>
  <c r="O730" i="4"/>
  <c r="N730" i="4"/>
  <c r="P729" i="4"/>
  <c r="O729" i="4"/>
  <c r="N729" i="4"/>
  <c r="P728" i="4"/>
  <c r="O728" i="4"/>
  <c r="N728" i="4"/>
  <c r="P727" i="4"/>
  <c r="O727" i="4"/>
  <c r="N727" i="4"/>
  <c r="P726" i="4"/>
  <c r="O726" i="4"/>
  <c r="N726" i="4"/>
  <c r="P725" i="4"/>
  <c r="O725" i="4"/>
  <c r="N725" i="4"/>
  <c r="P724" i="4"/>
  <c r="O724" i="4"/>
  <c r="N724" i="4"/>
  <c r="P723" i="4"/>
  <c r="O723" i="4"/>
  <c r="N723" i="4"/>
  <c r="P722" i="4"/>
  <c r="O722" i="4"/>
  <c r="N722" i="4"/>
  <c r="P721" i="4"/>
  <c r="O721" i="4"/>
  <c r="N721" i="4"/>
  <c r="P720" i="4"/>
  <c r="O720" i="4"/>
  <c r="N720" i="4"/>
  <c r="P719" i="4"/>
  <c r="O719" i="4"/>
  <c r="N719" i="4"/>
  <c r="P718" i="4"/>
  <c r="O718" i="4"/>
  <c r="N718" i="4"/>
  <c r="P717" i="4"/>
  <c r="O717" i="4"/>
  <c r="N717" i="4"/>
  <c r="P716" i="4"/>
  <c r="O716" i="4"/>
  <c r="N716" i="4"/>
  <c r="P715" i="4"/>
  <c r="O715" i="4"/>
  <c r="N715" i="4"/>
  <c r="P714" i="4"/>
  <c r="O714" i="4"/>
  <c r="N714" i="4"/>
  <c r="P713" i="4"/>
  <c r="O713" i="4"/>
  <c r="N713" i="4"/>
  <c r="P712" i="4"/>
  <c r="O712" i="4"/>
  <c r="N712" i="4"/>
  <c r="P711" i="4"/>
  <c r="O711" i="4"/>
  <c r="N711" i="4"/>
  <c r="P710" i="4"/>
  <c r="O710" i="4"/>
  <c r="N710" i="4"/>
  <c r="P709" i="4"/>
  <c r="O709" i="4"/>
  <c r="N709" i="4"/>
  <c r="P708" i="4"/>
  <c r="O708" i="4"/>
  <c r="N708" i="4"/>
  <c r="P707" i="4"/>
  <c r="O707" i="4"/>
  <c r="N707" i="4"/>
  <c r="P706" i="4"/>
  <c r="O706" i="4"/>
  <c r="N706" i="4"/>
  <c r="P705" i="4"/>
  <c r="O705" i="4"/>
  <c r="N705" i="4"/>
  <c r="P704" i="4"/>
  <c r="O704" i="4"/>
  <c r="N704" i="4"/>
  <c r="P703" i="4"/>
  <c r="O703" i="4"/>
  <c r="N703" i="4"/>
  <c r="P702" i="4"/>
  <c r="O702" i="4"/>
  <c r="N702" i="4"/>
  <c r="P701" i="4"/>
  <c r="O701" i="4"/>
  <c r="N701" i="4"/>
  <c r="P700" i="4"/>
  <c r="O700" i="4"/>
  <c r="N700" i="4"/>
  <c r="P699" i="4"/>
  <c r="O699" i="4"/>
  <c r="N699" i="4"/>
  <c r="P698" i="4"/>
  <c r="O698" i="4"/>
  <c r="N698" i="4"/>
  <c r="P697" i="4"/>
  <c r="O697" i="4"/>
  <c r="N697" i="4"/>
  <c r="P696" i="4"/>
  <c r="O696" i="4"/>
  <c r="N696" i="4"/>
  <c r="P695" i="4"/>
  <c r="O695" i="4"/>
  <c r="N695" i="4"/>
  <c r="P694" i="4"/>
  <c r="O694" i="4"/>
  <c r="N694" i="4"/>
  <c r="P693" i="4"/>
  <c r="O693" i="4"/>
  <c r="N693" i="4"/>
  <c r="P692" i="4"/>
  <c r="O692" i="4"/>
  <c r="N692" i="4"/>
  <c r="P691" i="4"/>
  <c r="O691" i="4"/>
  <c r="N691" i="4"/>
  <c r="P690" i="4"/>
  <c r="O690" i="4"/>
  <c r="N690" i="4"/>
  <c r="P689" i="4"/>
  <c r="O689" i="4"/>
  <c r="N689" i="4"/>
  <c r="P688" i="4"/>
  <c r="O688" i="4"/>
  <c r="N688" i="4"/>
  <c r="P687" i="4"/>
  <c r="O687" i="4"/>
  <c r="N687" i="4"/>
  <c r="P686" i="4"/>
  <c r="O686" i="4"/>
  <c r="N686" i="4"/>
  <c r="P685" i="4"/>
  <c r="O685" i="4"/>
  <c r="N685" i="4"/>
  <c r="P684" i="4"/>
  <c r="O684" i="4"/>
  <c r="N684" i="4"/>
  <c r="P683" i="4"/>
  <c r="O683" i="4"/>
  <c r="N683" i="4"/>
  <c r="P682" i="4"/>
  <c r="O682" i="4"/>
  <c r="N682" i="4"/>
  <c r="P681" i="4"/>
  <c r="O681" i="4"/>
  <c r="N681" i="4"/>
  <c r="P680" i="4"/>
  <c r="O680" i="4"/>
  <c r="N680" i="4"/>
  <c r="P679" i="4"/>
  <c r="O679" i="4"/>
  <c r="N679" i="4"/>
  <c r="P678" i="4"/>
  <c r="O678" i="4"/>
  <c r="N678" i="4"/>
  <c r="P677" i="4"/>
  <c r="O677" i="4"/>
  <c r="N677" i="4"/>
  <c r="P676" i="4"/>
  <c r="O676" i="4"/>
  <c r="N676" i="4"/>
  <c r="P675" i="4"/>
  <c r="O675" i="4"/>
  <c r="N675" i="4"/>
  <c r="P674" i="4"/>
  <c r="O674" i="4"/>
  <c r="N674" i="4"/>
  <c r="P673" i="4"/>
  <c r="O673" i="4"/>
  <c r="N673" i="4"/>
  <c r="P672" i="4"/>
  <c r="O672" i="4"/>
  <c r="N672" i="4"/>
  <c r="P671" i="4"/>
  <c r="O671" i="4"/>
  <c r="N671" i="4"/>
  <c r="P670" i="4"/>
  <c r="O670" i="4"/>
  <c r="N670" i="4"/>
  <c r="P669" i="4"/>
  <c r="O669" i="4"/>
  <c r="N669" i="4"/>
  <c r="P668" i="4"/>
  <c r="O668" i="4"/>
  <c r="N668" i="4"/>
  <c r="P667" i="4"/>
  <c r="O667" i="4"/>
  <c r="N667" i="4"/>
  <c r="P666" i="4"/>
  <c r="O666" i="4"/>
  <c r="N666" i="4"/>
  <c r="P665" i="4"/>
  <c r="O665" i="4"/>
  <c r="N665" i="4"/>
  <c r="P664" i="4"/>
  <c r="O664" i="4"/>
  <c r="N664" i="4"/>
  <c r="P663" i="4"/>
  <c r="O663" i="4"/>
  <c r="N663" i="4"/>
  <c r="P662" i="4"/>
  <c r="O662" i="4"/>
  <c r="N662" i="4"/>
  <c r="P661" i="4"/>
  <c r="O661" i="4"/>
  <c r="N661" i="4"/>
  <c r="P660" i="4"/>
  <c r="O660" i="4"/>
  <c r="N660" i="4"/>
  <c r="P659" i="4"/>
  <c r="O659" i="4"/>
  <c r="N659" i="4"/>
  <c r="P658" i="4"/>
  <c r="O658" i="4"/>
  <c r="N658" i="4"/>
  <c r="P657" i="4"/>
  <c r="O657" i="4"/>
  <c r="N657" i="4"/>
  <c r="P656" i="4"/>
  <c r="O656" i="4"/>
  <c r="N656" i="4"/>
  <c r="P655" i="4"/>
  <c r="O655" i="4"/>
  <c r="N655" i="4"/>
  <c r="P654" i="4"/>
  <c r="O654" i="4"/>
  <c r="N654" i="4"/>
  <c r="P653" i="4"/>
  <c r="O653" i="4"/>
  <c r="N653" i="4"/>
  <c r="P652" i="4"/>
  <c r="O652" i="4"/>
  <c r="N652" i="4"/>
  <c r="P651" i="4"/>
  <c r="O651" i="4"/>
  <c r="N651" i="4"/>
  <c r="P650" i="4"/>
  <c r="O650" i="4"/>
  <c r="N650" i="4"/>
  <c r="P649" i="4"/>
  <c r="O649" i="4"/>
  <c r="N649" i="4"/>
  <c r="P648" i="4"/>
  <c r="O648" i="4"/>
  <c r="N648" i="4"/>
  <c r="P647" i="4"/>
  <c r="O647" i="4"/>
  <c r="N647" i="4"/>
  <c r="P646" i="4"/>
  <c r="O646" i="4"/>
  <c r="N646" i="4"/>
  <c r="P645" i="4"/>
  <c r="O645" i="4"/>
  <c r="N645" i="4"/>
  <c r="P644" i="4"/>
  <c r="O644" i="4"/>
  <c r="N644" i="4"/>
  <c r="P643" i="4"/>
  <c r="O643" i="4"/>
  <c r="N643" i="4"/>
  <c r="P642" i="4"/>
  <c r="O642" i="4"/>
  <c r="N642" i="4"/>
  <c r="P641" i="4"/>
  <c r="O641" i="4"/>
  <c r="N641" i="4"/>
  <c r="P640" i="4"/>
  <c r="O640" i="4"/>
  <c r="N640" i="4"/>
  <c r="P639" i="4"/>
  <c r="O639" i="4"/>
  <c r="N639" i="4"/>
  <c r="P638" i="4"/>
  <c r="O638" i="4"/>
  <c r="N638" i="4"/>
  <c r="P637" i="4"/>
  <c r="O637" i="4"/>
  <c r="N637" i="4"/>
  <c r="P636" i="4"/>
  <c r="O636" i="4"/>
  <c r="N636" i="4"/>
  <c r="P635" i="4"/>
  <c r="O635" i="4"/>
  <c r="N635" i="4"/>
  <c r="P634" i="4"/>
  <c r="O634" i="4"/>
  <c r="N634" i="4"/>
  <c r="P633" i="4"/>
  <c r="O633" i="4"/>
  <c r="N633" i="4"/>
  <c r="P632" i="4"/>
  <c r="O632" i="4"/>
  <c r="N632" i="4"/>
  <c r="P631" i="4"/>
  <c r="O631" i="4"/>
  <c r="N631" i="4"/>
  <c r="P630" i="4"/>
  <c r="O630" i="4"/>
  <c r="N630" i="4"/>
  <c r="P629" i="4"/>
  <c r="O629" i="4"/>
  <c r="N629" i="4"/>
  <c r="P628" i="4"/>
  <c r="O628" i="4"/>
  <c r="N628" i="4"/>
  <c r="P627" i="4"/>
  <c r="O627" i="4"/>
  <c r="N627" i="4"/>
  <c r="P626" i="4"/>
  <c r="O626" i="4"/>
  <c r="N626" i="4"/>
  <c r="P625" i="4"/>
  <c r="O625" i="4"/>
  <c r="N625" i="4"/>
  <c r="P624" i="4"/>
  <c r="O624" i="4"/>
  <c r="N624" i="4"/>
  <c r="P623" i="4"/>
  <c r="O623" i="4"/>
  <c r="N623" i="4"/>
  <c r="P622" i="4"/>
  <c r="O622" i="4"/>
  <c r="N622" i="4"/>
  <c r="P621" i="4"/>
  <c r="O621" i="4"/>
  <c r="N621" i="4"/>
  <c r="P620" i="4"/>
  <c r="O620" i="4"/>
  <c r="N620" i="4"/>
  <c r="P619" i="4"/>
  <c r="O619" i="4"/>
  <c r="N619" i="4"/>
  <c r="P618" i="4"/>
  <c r="O618" i="4"/>
  <c r="N618" i="4"/>
  <c r="P617" i="4"/>
  <c r="O617" i="4"/>
  <c r="N617" i="4"/>
  <c r="P616" i="4"/>
  <c r="O616" i="4"/>
  <c r="N616" i="4"/>
  <c r="P615" i="4"/>
  <c r="O615" i="4"/>
  <c r="N615" i="4"/>
  <c r="P614" i="4"/>
  <c r="O614" i="4"/>
  <c r="N614" i="4"/>
  <c r="P613" i="4"/>
  <c r="O613" i="4"/>
  <c r="N613" i="4"/>
  <c r="P612" i="4"/>
  <c r="O612" i="4"/>
  <c r="N612" i="4"/>
  <c r="P611" i="4"/>
  <c r="O611" i="4"/>
  <c r="N611" i="4"/>
  <c r="P610" i="4"/>
  <c r="O610" i="4"/>
  <c r="N610" i="4"/>
  <c r="P609" i="4"/>
  <c r="O609" i="4"/>
  <c r="N609" i="4"/>
  <c r="P608" i="4"/>
  <c r="O608" i="4"/>
  <c r="N608" i="4"/>
  <c r="P607" i="4"/>
  <c r="O607" i="4"/>
  <c r="N607" i="4"/>
  <c r="P606" i="4"/>
  <c r="O606" i="4"/>
  <c r="N606" i="4"/>
  <c r="P605" i="4"/>
  <c r="O605" i="4"/>
  <c r="N605" i="4"/>
  <c r="P604" i="4"/>
  <c r="O604" i="4"/>
  <c r="N604" i="4"/>
  <c r="P603" i="4"/>
  <c r="O603" i="4"/>
  <c r="N603" i="4"/>
  <c r="P602" i="4"/>
  <c r="O602" i="4"/>
  <c r="N602" i="4"/>
  <c r="P601" i="4"/>
  <c r="O601" i="4"/>
  <c r="N601" i="4"/>
  <c r="P600" i="4"/>
  <c r="O600" i="4"/>
  <c r="N600" i="4"/>
  <c r="P599" i="4"/>
  <c r="O599" i="4"/>
  <c r="N599" i="4"/>
  <c r="P598" i="4"/>
  <c r="O598" i="4"/>
  <c r="N598" i="4"/>
  <c r="P597" i="4"/>
  <c r="O597" i="4"/>
  <c r="N597" i="4"/>
  <c r="P596" i="4"/>
  <c r="O596" i="4"/>
  <c r="N596" i="4"/>
  <c r="P595" i="4"/>
  <c r="O595" i="4"/>
  <c r="N595" i="4"/>
  <c r="P594" i="4"/>
  <c r="O594" i="4"/>
  <c r="N594" i="4"/>
  <c r="P593" i="4"/>
  <c r="O593" i="4"/>
  <c r="N593" i="4"/>
  <c r="P592" i="4"/>
  <c r="O592" i="4"/>
  <c r="N592" i="4"/>
  <c r="P591" i="4"/>
  <c r="O591" i="4"/>
  <c r="N591" i="4"/>
  <c r="P590" i="4"/>
  <c r="O590" i="4"/>
  <c r="N590" i="4"/>
  <c r="P589" i="4"/>
  <c r="O589" i="4"/>
  <c r="N589" i="4"/>
  <c r="P588" i="4"/>
  <c r="O588" i="4"/>
  <c r="N588" i="4"/>
  <c r="P587" i="4"/>
  <c r="O587" i="4"/>
  <c r="N587" i="4"/>
  <c r="P586" i="4"/>
  <c r="O586" i="4"/>
  <c r="N586" i="4"/>
  <c r="P585" i="4"/>
  <c r="O585" i="4"/>
  <c r="N585" i="4"/>
  <c r="P584" i="4"/>
  <c r="O584" i="4"/>
  <c r="N584" i="4"/>
  <c r="P583" i="4"/>
  <c r="O583" i="4"/>
  <c r="N583" i="4"/>
  <c r="P582" i="4"/>
  <c r="O582" i="4"/>
  <c r="N582" i="4"/>
  <c r="P581" i="4"/>
  <c r="O581" i="4"/>
  <c r="N581" i="4"/>
  <c r="P580" i="4"/>
  <c r="O580" i="4"/>
  <c r="N580" i="4"/>
  <c r="P579" i="4"/>
  <c r="O579" i="4"/>
  <c r="N579" i="4"/>
  <c r="P578" i="4"/>
  <c r="O578" i="4"/>
  <c r="N578" i="4"/>
  <c r="P577" i="4"/>
  <c r="O577" i="4"/>
  <c r="N577" i="4"/>
  <c r="P576" i="4"/>
  <c r="O576" i="4"/>
  <c r="N576" i="4"/>
  <c r="P575" i="4"/>
  <c r="O575" i="4"/>
  <c r="N575" i="4"/>
  <c r="P574" i="4"/>
  <c r="O574" i="4"/>
  <c r="N574" i="4"/>
  <c r="P573" i="4"/>
  <c r="O573" i="4"/>
  <c r="N573" i="4"/>
  <c r="P572" i="4"/>
  <c r="O572" i="4"/>
  <c r="N572" i="4"/>
  <c r="P571" i="4"/>
  <c r="O571" i="4"/>
  <c r="N571" i="4"/>
  <c r="P570" i="4"/>
  <c r="O570" i="4"/>
  <c r="N570" i="4"/>
  <c r="P569" i="4"/>
  <c r="O569" i="4"/>
  <c r="N569" i="4"/>
  <c r="P568" i="4"/>
  <c r="O568" i="4"/>
  <c r="N568" i="4"/>
  <c r="P567" i="4"/>
  <c r="O567" i="4"/>
  <c r="N567" i="4"/>
  <c r="P566" i="4"/>
  <c r="O566" i="4"/>
  <c r="N566" i="4"/>
  <c r="P565" i="4"/>
  <c r="O565" i="4"/>
  <c r="N565" i="4"/>
  <c r="P564" i="4"/>
  <c r="O564" i="4"/>
  <c r="N564" i="4"/>
  <c r="P563" i="4"/>
  <c r="O563" i="4"/>
  <c r="N563" i="4"/>
  <c r="P562" i="4"/>
  <c r="O562" i="4"/>
  <c r="N562" i="4"/>
  <c r="P561" i="4"/>
  <c r="O561" i="4"/>
  <c r="N561" i="4"/>
  <c r="P560" i="4"/>
  <c r="O560" i="4"/>
  <c r="N560" i="4"/>
  <c r="P559" i="4"/>
  <c r="O559" i="4"/>
  <c r="N559" i="4"/>
  <c r="P558" i="4"/>
  <c r="O558" i="4"/>
  <c r="N558" i="4"/>
  <c r="P557" i="4"/>
  <c r="O557" i="4"/>
  <c r="N557" i="4"/>
  <c r="P556" i="4"/>
  <c r="O556" i="4"/>
  <c r="N556" i="4"/>
  <c r="P555" i="4"/>
  <c r="O555" i="4"/>
  <c r="N555" i="4"/>
  <c r="P554" i="4"/>
  <c r="O554" i="4"/>
  <c r="N554" i="4"/>
  <c r="P553" i="4"/>
  <c r="O553" i="4"/>
  <c r="N553" i="4"/>
  <c r="P552" i="4"/>
  <c r="O552" i="4"/>
  <c r="N552" i="4"/>
  <c r="P551" i="4"/>
  <c r="O551" i="4"/>
  <c r="N551" i="4"/>
  <c r="P550" i="4"/>
  <c r="O550" i="4"/>
  <c r="N550" i="4"/>
  <c r="P549" i="4"/>
  <c r="O549" i="4"/>
  <c r="N549" i="4"/>
  <c r="P548" i="4"/>
  <c r="O548" i="4"/>
  <c r="N548" i="4"/>
  <c r="P547" i="4"/>
  <c r="O547" i="4"/>
  <c r="N547" i="4"/>
  <c r="P546" i="4"/>
  <c r="O546" i="4"/>
  <c r="N546" i="4"/>
  <c r="P545" i="4"/>
  <c r="O545" i="4"/>
  <c r="N545" i="4"/>
  <c r="P544" i="4"/>
  <c r="O544" i="4"/>
  <c r="N544" i="4"/>
  <c r="P543" i="4"/>
  <c r="O543" i="4"/>
  <c r="N543" i="4"/>
  <c r="P542" i="4"/>
  <c r="O542" i="4"/>
  <c r="N542" i="4"/>
  <c r="P541" i="4"/>
  <c r="O541" i="4"/>
  <c r="N541" i="4"/>
  <c r="P540" i="4"/>
  <c r="O540" i="4"/>
  <c r="N540" i="4"/>
  <c r="P539" i="4"/>
  <c r="O539" i="4"/>
  <c r="N539" i="4"/>
  <c r="P538" i="4"/>
  <c r="O538" i="4"/>
  <c r="N538" i="4"/>
  <c r="P537" i="4"/>
  <c r="O537" i="4"/>
  <c r="N537" i="4"/>
  <c r="P536" i="4"/>
  <c r="O536" i="4"/>
  <c r="N536" i="4"/>
  <c r="P535" i="4"/>
  <c r="O535" i="4"/>
  <c r="N535" i="4"/>
  <c r="P534" i="4"/>
  <c r="O534" i="4"/>
  <c r="N534" i="4"/>
  <c r="P533" i="4"/>
  <c r="O533" i="4"/>
  <c r="N533" i="4"/>
  <c r="P532" i="4"/>
  <c r="O532" i="4"/>
  <c r="N532" i="4"/>
  <c r="P531" i="4"/>
  <c r="O531" i="4"/>
  <c r="N531" i="4"/>
  <c r="P530" i="4"/>
  <c r="O530" i="4"/>
  <c r="N530" i="4"/>
  <c r="P529" i="4"/>
  <c r="O529" i="4"/>
  <c r="N529" i="4"/>
  <c r="P528" i="4"/>
  <c r="O528" i="4"/>
  <c r="N528" i="4"/>
  <c r="P527" i="4"/>
  <c r="O527" i="4"/>
  <c r="N527" i="4"/>
  <c r="P526" i="4"/>
  <c r="O526" i="4"/>
  <c r="N526" i="4"/>
  <c r="P525" i="4"/>
  <c r="O525" i="4"/>
  <c r="N525" i="4"/>
  <c r="P524" i="4"/>
  <c r="O524" i="4"/>
  <c r="N524" i="4"/>
  <c r="P523" i="4"/>
  <c r="O523" i="4"/>
  <c r="N523" i="4"/>
  <c r="P522" i="4"/>
  <c r="O522" i="4"/>
  <c r="N522" i="4"/>
  <c r="P521" i="4"/>
  <c r="O521" i="4"/>
  <c r="N521" i="4"/>
  <c r="P520" i="4"/>
  <c r="O520" i="4"/>
  <c r="N520" i="4"/>
  <c r="P519" i="4"/>
  <c r="O519" i="4"/>
  <c r="N519" i="4"/>
  <c r="P518" i="4"/>
  <c r="O518" i="4"/>
  <c r="N518" i="4"/>
  <c r="P517" i="4"/>
  <c r="O517" i="4"/>
  <c r="N517" i="4"/>
  <c r="P516" i="4"/>
  <c r="O516" i="4"/>
  <c r="N516" i="4"/>
  <c r="P515" i="4"/>
  <c r="O515" i="4"/>
  <c r="N515" i="4"/>
  <c r="P514" i="4"/>
  <c r="O514" i="4"/>
  <c r="N514" i="4"/>
  <c r="P513" i="4"/>
  <c r="O513" i="4"/>
  <c r="N513" i="4"/>
  <c r="P512" i="4"/>
  <c r="O512" i="4"/>
  <c r="N512" i="4"/>
  <c r="P511" i="4"/>
  <c r="O511" i="4"/>
  <c r="N511" i="4"/>
  <c r="P510" i="4"/>
  <c r="O510" i="4"/>
  <c r="N510" i="4"/>
  <c r="P509" i="4"/>
  <c r="O509" i="4"/>
  <c r="N509" i="4"/>
  <c r="P508" i="4"/>
  <c r="O508" i="4"/>
  <c r="N508" i="4"/>
  <c r="P507" i="4"/>
  <c r="O507" i="4"/>
  <c r="N507" i="4"/>
  <c r="P506" i="4"/>
  <c r="O506" i="4"/>
  <c r="N506" i="4"/>
  <c r="P505" i="4"/>
  <c r="O505" i="4"/>
  <c r="N505" i="4"/>
  <c r="P504" i="4"/>
  <c r="O504" i="4"/>
  <c r="N504" i="4"/>
  <c r="P503" i="4"/>
  <c r="O503" i="4"/>
  <c r="N503" i="4"/>
  <c r="P502" i="4"/>
  <c r="O502" i="4"/>
  <c r="N502" i="4"/>
  <c r="P501" i="4"/>
  <c r="O501" i="4"/>
  <c r="N501" i="4"/>
  <c r="P500" i="4"/>
  <c r="O500" i="4"/>
  <c r="N500" i="4"/>
  <c r="P499" i="4"/>
  <c r="O499" i="4"/>
  <c r="N499" i="4"/>
  <c r="P498" i="4"/>
  <c r="O498" i="4"/>
  <c r="N498" i="4"/>
  <c r="P497" i="4"/>
  <c r="O497" i="4"/>
  <c r="N497" i="4"/>
  <c r="P496" i="4"/>
  <c r="O496" i="4"/>
  <c r="N496" i="4"/>
  <c r="P495" i="4"/>
  <c r="O495" i="4"/>
  <c r="N495" i="4"/>
  <c r="P494" i="4"/>
  <c r="O494" i="4"/>
  <c r="N494" i="4"/>
  <c r="P493" i="4"/>
  <c r="O493" i="4"/>
  <c r="N493" i="4"/>
  <c r="P492" i="4"/>
  <c r="O492" i="4"/>
  <c r="N492" i="4"/>
  <c r="P491" i="4"/>
  <c r="O491" i="4"/>
  <c r="N491" i="4"/>
  <c r="P490" i="4"/>
  <c r="O490" i="4"/>
  <c r="N490" i="4"/>
  <c r="P489" i="4"/>
  <c r="O489" i="4"/>
  <c r="N489" i="4"/>
  <c r="P488" i="4"/>
  <c r="O488" i="4"/>
  <c r="N488" i="4"/>
  <c r="P487" i="4"/>
  <c r="O487" i="4"/>
  <c r="N487" i="4"/>
  <c r="P486" i="4"/>
  <c r="O486" i="4"/>
  <c r="N486" i="4"/>
  <c r="P485" i="4"/>
  <c r="O485" i="4"/>
  <c r="N485" i="4"/>
  <c r="P484" i="4"/>
  <c r="O484" i="4"/>
  <c r="N484" i="4"/>
  <c r="P483" i="4"/>
  <c r="O483" i="4"/>
  <c r="N483" i="4"/>
  <c r="P482" i="4"/>
  <c r="O482" i="4"/>
  <c r="N482" i="4"/>
  <c r="P481" i="4"/>
  <c r="O481" i="4"/>
  <c r="N481" i="4"/>
  <c r="P480" i="4"/>
  <c r="O480" i="4"/>
  <c r="N480" i="4"/>
  <c r="P479" i="4"/>
  <c r="O479" i="4"/>
  <c r="N479" i="4"/>
  <c r="P478" i="4"/>
  <c r="O478" i="4"/>
  <c r="N478" i="4"/>
  <c r="P477" i="4"/>
  <c r="O477" i="4"/>
  <c r="N477" i="4"/>
  <c r="P476" i="4"/>
  <c r="O476" i="4"/>
  <c r="N476" i="4"/>
  <c r="P475" i="4"/>
  <c r="O475" i="4"/>
  <c r="N475" i="4"/>
  <c r="P474" i="4"/>
  <c r="O474" i="4"/>
  <c r="N474" i="4"/>
  <c r="P473" i="4"/>
  <c r="O473" i="4"/>
  <c r="N473" i="4"/>
  <c r="P472" i="4"/>
  <c r="O472" i="4"/>
  <c r="N472" i="4"/>
  <c r="P471" i="4"/>
  <c r="O471" i="4"/>
  <c r="N471" i="4"/>
  <c r="P470" i="4"/>
  <c r="O470" i="4"/>
  <c r="N470" i="4"/>
  <c r="P469" i="4"/>
  <c r="O469" i="4"/>
  <c r="N469" i="4"/>
  <c r="P468" i="4"/>
  <c r="O468" i="4"/>
  <c r="N468" i="4"/>
  <c r="P467" i="4"/>
  <c r="O467" i="4"/>
  <c r="N467" i="4"/>
  <c r="P466" i="4"/>
  <c r="O466" i="4"/>
  <c r="N466" i="4"/>
  <c r="P465" i="4"/>
  <c r="O465" i="4"/>
  <c r="N465" i="4"/>
  <c r="P464" i="4"/>
  <c r="O464" i="4"/>
  <c r="N464" i="4"/>
  <c r="P463" i="4"/>
  <c r="O463" i="4"/>
  <c r="N463" i="4"/>
  <c r="P462" i="4"/>
  <c r="O462" i="4"/>
  <c r="N462" i="4"/>
  <c r="P461" i="4"/>
  <c r="O461" i="4"/>
  <c r="N461" i="4"/>
  <c r="P460" i="4"/>
  <c r="O460" i="4"/>
  <c r="N460" i="4"/>
  <c r="P459" i="4"/>
  <c r="O459" i="4"/>
  <c r="N459" i="4"/>
  <c r="P458" i="4"/>
  <c r="O458" i="4"/>
  <c r="N458" i="4"/>
  <c r="P457" i="4"/>
  <c r="O457" i="4"/>
  <c r="N457" i="4"/>
  <c r="P456" i="4"/>
  <c r="O456" i="4"/>
  <c r="N456" i="4"/>
  <c r="P455" i="4"/>
  <c r="O455" i="4"/>
  <c r="N455" i="4"/>
  <c r="P454" i="4"/>
  <c r="O454" i="4"/>
  <c r="N454" i="4"/>
  <c r="P453" i="4"/>
  <c r="O453" i="4"/>
  <c r="N453" i="4"/>
  <c r="P452" i="4"/>
  <c r="O452" i="4"/>
  <c r="N452" i="4"/>
  <c r="P451" i="4"/>
  <c r="O451" i="4"/>
  <c r="N451" i="4"/>
  <c r="P450" i="4"/>
  <c r="O450" i="4"/>
  <c r="N450" i="4"/>
  <c r="P449" i="4"/>
  <c r="O449" i="4"/>
  <c r="N449" i="4"/>
  <c r="P448" i="4"/>
  <c r="O448" i="4"/>
  <c r="N448" i="4"/>
  <c r="P447" i="4"/>
  <c r="O447" i="4"/>
  <c r="N447" i="4"/>
  <c r="P446" i="4"/>
  <c r="O446" i="4"/>
  <c r="N446" i="4"/>
  <c r="P445" i="4"/>
  <c r="O445" i="4"/>
  <c r="N445" i="4"/>
  <c r="P444" i="4"/>
  <c r="O444" i="4"/>
  <c r="N444" i="4"/>
  <c r="P443" i="4"/>
  <c r="O443" i="4"/>
  <c r="N443" i="4"/>
  <c r="P442" i="4"/>
  <c r="O442" i="4"/>
  <c r="N442" i="4"/>
  <c r="P441" i="4"/>
  <c r="O441" i="4"/>
  <c r="N441" i="4"/>
  <c r="P440" i="4"/>
  <c r="O440" i="4"/>
  <c r="N440" i="4"/>
  <c r="P439" i="4"/>
  <c r="O439" i="4"/>
  <c r="N439" i="4"/>
  <c r="P438" i="4"/>
  <c r="O438" i="4"/>
  <c r="N438" i="4"/>
  <c r="P437" i="4"/>
  <c r="O437" i="4"/>
  <c r="N437" i="4"/>
  <c r="P436" i="4"/>
  <c r="O436" i="4"/>
  <c r="N436" i="4"/>
  <c r="P435" i="4"/>
  <c r="O435" i="4"/>
  <c r="N435" i="4"/>
  <c r="P434" i="4"/>
  <c r="O434" i="4"/>
  <c r="N434" i="4"/>
  <c r="P433" i="4"/>
  <c r="O433" i="4"/>
  <c r="N433" i="4"/>
  <c r="P432" i="4"/>
  <c r="O432" i="4"/>
  <c r="N432" i="4"/>
  <c r="P431" i="4"/>
  <c r="O431" i="4"/>
  <c r="N431" i="4"/>
  <c r="P430" i="4"/>
  <c r="O430" i="4"/>
  <c r="N430" i="4"/>
  <c r="P429" i="4"/>
  <c r="O429" i="4"/>
  <c r="N429" i="4"/>
  <c r="P428" i="4"/>
  <c r="O428" i="4"/>
  <c r="N428" i="4"/>
  <c r="P427" i="4"/>
  <c r="O427" i="4"/>
  <c r="N427" i="4"/>
  <c r="P426" i="4"/>
  <c r="O426" i="4"/>
  <c r="N426" i="4"/>
  <c r="P425" i="4"/>
  <c r="O425" i="4"/>
  <c r="N425" i="4"/>
  <c r="P424" i="4"/>
  <c r="O424" i="4"/>
  <c r="N424" i="4"/>
  <c r="P423" i="4"/>
  <c r="O423" i="4"/>
  <c r="N423" i="4"/>
  <c r="P422" i="4"/>
  <c r="O422" i="4"/>
  <c r="N422" i="4"/>
  <c r="P421" i="4"/>
  <c r="O421" i="4"/>
  <c r="N421" i="4"/>
  <c r="P420" i="4"/>
  <c r="O420" i="4"/>
  <c r="N420" i="4"/>
  <c r="P419" i="4"/>
  <c r="O419" i="4"/>
  <c r="N419" i="4"/>
  <c r="P418" i="4"/>
  <c r="O418" i="4"/>
  <c r="N418" i="4"/>
  <c r="P417" i="4"/>
  <c r="O417" i="4"/>
  <c r="N417" i="4"/>
  <c r="P416" i="4"/>
  <c r="O416" i="4"/>
  <c r="N416" i="4"/>
  <c r="P415" i="4"/>
  <c r="O415" i="4"/>
  <c r="N415" i="4"/>
  <c r="P414" i="4"/>
  <c r="O414" i="4"/>
  <c r="N414" i="4"/>
  <c r="P413" i="4"/>
  <c r="O413" i="4"/>
  <c r="N413" i="4"/>
  <c r="P412" i="4"/>
  <c r="O412" i="4"/>
  <c r="N412" i="4"/>
  <c r="P411" i="4"/>
  <c r="O411" i="4"/>
  <c r="N411" i="4"/>
  <c r="P410" i="4"/>
  <c r="O410" i="4"/>
  <c r="N410" i="4"/>
  <c r="P409" i="4"/>
  <c r="O409" i="4"/>
  <c r="N409" i="4"/>
  <c r="P408" i="4"/>
  <c r="O408" i="4"/>
  <c r="N408" i="4"/>
  <c r="P407" i="4"/>
  <c r="O407" i="4"/>
  <c r="N407" i="4"/>
  <c r="P406" i="4"/>
  <c r="O406" i="4"/>
  <c r="N406" i="4"/>
  <c r="P405" i="4"/>
  <c r="O405" i="4"/>
  <c r="N405" i="4"/>
  <c r="P404" i="4"/>
  <c r="O404" i="4"/>
  <c r="N404" i="4"/>
  <c r="P403" i="4"/>
  <c r="O403" i="4"/>
  <c r="N403" i="4"/>
  <c r="P402" i="4"/>
  <c r="O402" i="4"/>
  <c r="N402" i="4"/>
  <c r="P401" i="4"/>
  <c r="O401" i="4"/>
  <c r="N401" i="4"/>
  <c r="P400" i="4"/>
  <c r="O400" i="4"/>
  <c r="N400" i="4"/>
  <c r="P399" i="4"/>
  <c r="O399" i="4"/>
  <c r="N399" i="4"/>
  <c r="P398" i="4"/>
  <c r="O398" i="4"/>
  <c r="N398" i="4"/>
  <c r="P397" i="4"/>
  <c r="O397" i="4"/>
  <c r="N397" i="4"/>
  <c r="P396" i="4"/>
  <c r="O396" i="4"/>
  <c r="N396" i="4"/>
  <c r="P395" i="4"/>
  <c r="O395" i="4"/>
  <c r="N395" i="4"/>
  <c r="P394" i="4"/>
  <c r="O394" i="4"/>
  <c r="N394" i="4"/>
  <c r="P393" i="4"/>
  <c r="O393" i="4"/>
  <c r="N393" i="4"/>
  <c r="P392" i="4"/>
  <c r="O392" i="4"/>
  <c r="N392" i="4"/>
  <c r="P391" i="4"/>
  <c r="O391" i="4"/>
  <c r="N391" i="4"/>
  <c r="P390" i="4"/>
  <c r="O390" i="4"/>
  <c r="N390" i="4"/>
  <c r="P389" i="4"/>
  <c r="O389" i="4"/>
  <c r="N389" i="4"/>
  <c r="P388" i="4"/>
  <c r="O388" i="4"/>
  <c r="N388" i="4"/>
  <c r="P387" i="4"/>
  <c r="O387" i="4"/>
  <c r="N387" i="4"/>
  <c r="P386" i="4"/>
  <c r="O386" i="4"/>
  <c r="N386" i="4"/>
  <c r="P385" i="4"/>
  <c r="O385" i="4"/>
  <c r="N385" i="4"/>
  <c r="P384" i="4"/>
  <c r="O384" i="4"/>
  <c r="N384" i="4"/>
  <c r="P383" i="4"/>
  <c r="O383" i="4"/>
  <c r="N383" i="4"/>
  <c r="P382" i="4"/>
  <c r="O382" i="4"/>
  <c r="N382" i="4"/>
  <c r="P381" i="4"/>
  <c r="O381" i="4"/>
  <c r="N381" i="4"/>
  <c r="P380" i="4"/>
  <c r="O380" i="4"/>
  <c r="N380" i="4"/>
  <c r="P379" i="4"/>
  <c r="O379" i="4"/>
  <c r="N379" i="4"/>
  <c r="P378" i="4"/>
  <c r="O378" i="4"/>
  <c r="N378" i="4"/>
  <c r="P377" i="4"/>
  <c r="O377" i="4"/>
  <c r="N377" i="4"/>
  <c r="P376" i="4"/>
  <c r="O376" i="4"/>
  <c r="N376" i="4"/>
  <c r="P375" i="4"/>
  <c r="O375" i="4"/>
  <c r="N375" i="4"/>
  <c r="P374" i="4"/>
  <c r="O374" i="4"/>
  <c r="N374" i="4"/>
  <c r="P373" i="4"/>
  <c r="O373" i="4"/>
  <c r="N373" i="4"/>
  <c r="P372" i="4"/>
  <c r="O372" i="4"/>
  <c r="N372" i="4"/>
  <c r="P371" i="4"/>
  <c r="O371" i="4"/>
  <c r="N371" i="4"/>
  <c r="P370" i="4"/>
  <c r="O370" i="4"/>
  <c r="N370" i="4"/>
  <c r="P369" i="4"/>
  <c r="O369" i="4"/>
  <c r="N369" i="4"/>
  <c r="P368" i="4"/>
  <c r="O368" i="4"/>
  <c r="N368" i="4"/>
  <c r="P367" i="4"/>
  <c r="O367" i="4"/>
  <c r="N367" i="4"/>
  <c r="P366" i="4"/>
  <c r="O366" i="4"/>
  <c r="N366" i="4"/>
  <c r="P365" i="4"/>
  <c r="O365" i="4"/>
  <c r="N365" i="4"/>
  <c r="P364" i="4"/>
  <c r="O364" i="4"/>
  <c r="N364" i="4"/>
  <c r="P363" i="4"/>
  <c r="O363" i="4"/>
  <c r="N363" i="4"/>
  <c r="P362" i="4"/>
  <c r="O362" i="4"/>
  <c r="N362" i="4"/>
  <c r="P361" i="4"/>
  <c r="O361" i="4"/>
  <c r="N361" i="4"/>
  <c r="P360" i="4"/>
  <c r="O360" i="4"/>
  <c r="N360" i="4"/>
  <c r="P359" i="4"/>
  <c r="O359" i="4"/>
  <c r="N359" i="4"/>
  <c r="P358" i="4"/>
  <c r="O358" i="4"/>
  <c r="N358" i="4"/>
  <c r="P357" i="4"/>
  <c r="O357" i="4"/>
  <c r="N357" i="4"/>
  <c r="P356" i="4"/>
  <c r="O356" i="4"/>
  <c r="N356" i="4"/>
  <c r="P355" i="4"/>
  <c r="O355" i="4"/>
  <c r="N355" i="4"/>
  <c r="P354" i="4"/>
  <c r="O354" i="4"/>
  <c r="N354" i="4"/>
  <c r="P353" i="4"/>
  <c r="O353" i="4"/>
  <c r="N353" i="4"/>
  <c r="P352" i="4"/>
  <c r="O352" i="4"/>
  <c r="N352" i="4"/>
  <c r="P351" i="4"/>
  <c r="O351" i="4"/>
  <c r="N351" i="4"/>
  <c r="P350" i="4"/>
  <c r="O350" i="4"/>
  <c r="N350" i="4"/>
  <c r="P349" i="4"/>
  <c r="O349" i="4"/>
  <c r="N349" i="4"/>
  <c r="P348" i="4"/>
  <c r="O348" i="4"/>
  <c r="N348" i="4"/>
  <c r="P347" i="4"/>
  <c r="O347" i="4"/>
  <c r="N347" i="4"/>
  <c r="P346" i="4"/>
  <c r="O346" i="4"/>
  <c r="N346" i="4"/>
  <c r="P345" i="4"/>
  <c r="O345" i="4"/>
  <c r="N345" i="4"/>
  <c r="P344" i="4"/>
  <c r="O344" i="4"/>
  <c r="N344" i="4"/>
  <c r="P343" i="4"/>
  <c r="O343" i="4"/>
  <c r="N343" i="4"/>
  <c r="P342" i="4"/>
  <c r="O342" i="4"/>
  <c r="N342" i="4"/>
  <c r="P341" i="4"/>
  <c r="O341" i="4"/>
  <c r="N341" i="4"/>
  <c r="P340" i="4"/>
  <c r="O340" i="4"/>
  <c r="N340" i="4"/>
  <c r="P339" i="4"/>
  <c r="O339" i="4"/>
  <c r="N339" i="4"/>
  <c r="P338" i="4"/>
  <c r="O338" i="4"/>
  <c r="N338" i="4"/>
  <c r="P337" i="4"/>
  <c r="O337" i="4"/>
  <c r="N337" i="4"/>
  <c r="P336" i="4"/>
  <c r="O336" i="4"/>
  <c r="N336" i="4"/>
  <c r="P335" i="4"/>
  <c r="O335" i="4"/>
  <c r="N335" i="4"/>
  <c r="P334" i="4"/>
  <c r="O334" i="4"/>
  <c r="N334" i="4"/>
  <c r="P333" i="4"/>
  <c r="O333" i="4"/>
  <c r="N333" i="4"/>
  <c r="P332" i="4"/>
  <c r="O332" i="4"/>
  <c r="N332" i="4"/>
  <c r="P331" i="4"/>
  <c r="O331" i="4"/>
  <c r="N331" i="4"/>
  <c r="P330" i="4"/>
  <c r="O330" i="4"/>
  <c r="N330" i="4"/>
  <c r="P329" i="4"/>
  <c r="O329" i="4"/>
  <c r="N329" i="4"/>
  <c r="P328" i="4"/>
  <c r="O328" i="4"/>
  <c r="N328" i="4"/>
  <c r="P327" i="4"/>
  <c r="O327" i="4"/>
  <c r="N327" i="4"/>
  <c r="P326" i="4"/>
  <c r="O326" i="4"/>
  <c r="N326" i="4"/>
  <c r="P325" i="4"/>
  <c r="O325" i="4"/>
  <c r="N325" i="4"/>
  <c r="P324" i="4"/>
  <c r="O324" i="4"/>
  <c r="N324" i="4"/>
  <c r="P323" i="4"/>
  <c r="O323" i="4"/>
  <c r="N323" i="4"/>
  <c r="P322" i="4"/>
  <c r="O322" i="4"/>
  <c r="N322" i="4"/>
  <c r="P321" i="4"/>
  <c r="O321" i="4"/>
  <c r="N321" i="4"/>
  <c r="P320" i="4"/>
  <c r="O320" i="4"/>
  <c r="N320" i="4"/>
  <c r="P319" i="4"/>
  <c r="O319" i="4"/>
  <c r="N319" i="4"/>
  <c r="P318" i="4"/>
  <c r="O318" i="4"/>
  <c r="N318" i="4"/>
  <c r="P317" i="4"/>
  <c r="O317" i="4"/>
  <c r="N317" i="4"/>
  <c r="P316" i="4"/>
  <c r="O316" i="4"/>
  <c r="N316" i="4"/>
  <c r="P315" i="4"/>
  <c r="O315" i="4"/>
  <c r="N315" i="4"/>
  <c r="P314" i="4"/>
  <c r="O314" i="4"/>
  <c r="N314" i="4"/>
  <c r="P313" i="4"/>
  <c r="O313" i="4"/>
  <c r="N313" i="4"/>
  <c r="P312" i="4"/>
  <c r="O312" i="4"/>
  <c r="N312" i="4"/>
  <c r="P311" i="4"/>
  <c r="O311" i="4"/>
  <c r="N311" i="4"/>
  <c r="P310" i="4"/>
  <c r="O310" i="4"/>
  <c r="N310" i="4"/>
  <c r="P309" i="4"/>
  <c r="O309" i="4"/>
  <c r="N309" i="4"/>
  <c r="P308" i="4"/>
  <c r="O308" i="4"/>
  <c r="N308" i="4"/>
  <c r="P307" i="4"/>
  <c r="O307" i="4"/>
  <c r="N307" i="4"/>
  <c r="P306" i="4"/>
  <c r="O306" i="4"/>
  <c r="N306" i="4"/>
  <c r="P305" i="4"/>
  <c r="O305" i="4"/>
  <c r="N305" i="4"/>
  <c r="P304" i="4"/>
  <c r="O304" i="4"/>
  <c r="N304" i="4"/>
  <c r="P303" i="4"/>
  <c r="O303" i="4"/>
  <c r="N303" i="4"/>
  <c r="P302" i="4"/>
  <c r="O302" i="4"/>
  <c r="N302" i="4"/>
  <c r="P301" i="4"/>
  <c r="O301" i="4"/>
  <c r="N301" i="4"/>
  <c r="P300" i="4"/>
  <c r="O300" i="4"/>
  <c r="N300" i="4"/>
  <c r="P299" i="4"/>
  <c r="O299" i="4"/>
  <c r="N299" i="4"/>
  <c r="P298" i="4"/>
  <c r="O298" i="4"/>
  <c r="N298" i="4"/>
  <c r="P297" i="4"/>
  <c r="O297" i="4"/>
  <c r="N297" i="4"/>
  <c r="P296" i="4"/>
  <c r="O296" i="4"/>
  <c r="N296" i="4"/>
  <c r="P295" i="4"/>
  <c r="O295" i="4"/>
  <c r="N295" i="4"/>
  <c r="P294" i="4"/>
  <c r="O294" i="4"/>
  <c r="N294" i="4"/>
  <c r="P293" i="4"/>
  <c r="O293" i="4"/>
  <c r="N293" i="4"/>
  <c r="P292" i="4"/>
  <c r="O292" i="4"/>
  <c r="N292" i="4"/>
  <c r="P291" i="4"/>
  <c r="O291" i="4"/>
  <c r="N291" i="4"/>
  <c r="P290" i="4"/>
  <c r="O290" i="4"/>
  <c r="N290" i="4"/>
  <c r="P289" i="4"/>
  <c r="O289" i="4"/>
  <c r="N289" i="4"/>
  <c r="P288" i="4"/>
  <c r="O288" i="4"/>
  <c r="N288" i="4"/>
  <c r="P287" i="4"/>
  <c r="O287" i="4"/>
  <c r="N287" i="4"/>
  <c r="P286" i="4"/>
  <c r="O286" i="4"/>
  <c r="N286" i="4"/>
  <c r="P285" i="4"/>
  <c r="O285" i="4"/>
  <c r="N285" i="4"/>
  <c r="P284" i="4"/>
  <c r="O284" i="4"/>
  <c r="N284" i="4"/>
  <c r="P283" i="4"/>
  <c r="O283" i="4"/>
  <c r="N283" i="4"/>
  <c r="P282" i="4"/>
  <c r="O282" i="4"/>
  <c r="N282" i="4"/>
  <c r="P281" i="4"/>
  <c r="O281" i="4"/>
  <c r="N281" i="4"/>
  <c r="P280" i="4"/>
  <c r="O280" i="4"/>
  <c r="N280" i="4"/>
  <c r="P279" i="4"/>
  <c r="O279" i="4"/>
  <c r="N279" i="4"/>
  <c r="P278" i="4"/>
  <c r="O278" i="4"/>
  <c r="N278" i="4"/>
  <c r="P277" i="4"/>
  <c r="O277" i="4"/>
  <c r="N277" i="4"/>
  <c r="P276" i="4"/>
  <c r="O276" i="4"/>
  <c r="N276" i="4"/>
  <c r="P275" i="4"/>
  <c r="O275" i="4"/>
  <c r="N275" i="4"/>
  <c r="P274" i="4"/>
  <c r="O274" i="4"/>
  <c r="N274" i="4"/>
  <c r="P273" i="4"/>
  <c r="O273" i="4"/>
  <c r="N273" i="4"/>
  <c r="P272" i="4"/>
  <c r="O272" i="4"/>
  <c r="N272" i="4"/>
  <c r="P271" i="4"/>
  <c r="O271" i="4"/>
  <c r="N271" i="4"/>
  <c r="P270" i="4"/>
  <c r="O270" i="4"/>
  <c r="N270" i="4"/>
  <c r="P269" i="4"/>
  <c r="O269" i="4"/>
  <c r="N269" i="4"/>
  <c r="P268" i="4"/>
  <c r="O268" i="4"/>
  <c r="N268" i="4"/>
  <c r="P267" i="4"/>
  <c r="O267" i="4"/>
  <c r="N267" i="4"/>
  <c r="P266" i="4"/>
  <c r="O266" i="4"/>
  <c r="N266" i="4"/>
  <c r="P265" i="4"/>
  <c r="O265" i="4"/>
  <c r="N265" i="4"/>
  <c r="P264" i="4"/>
  <c r="O264" i="4"/>
  <c r="N264" i="4"/>
  <c r="P263" i="4"/>
  <c r="O263" i="4"/>
  <c r="N263" i="4"/>
  <c r="P262" i="4"/>
  <c r="O262" i="4"/>
  <c r="N262" i="4"/>
  <c r="P261" i="4"/>
  <c r="O261" i="4"/>
  <c r="N261" i="4"/>
  <c r="P260" i="4"/>
  <c r="O260" i="4"/>
  <c r="N260" i="4"/>
  <c r="P259" i="4"/>
  <c r="O259" i="4"/>
  <c r="N259" i="4"/>
  <c r="P258" i="4"/>
  <c r="O258" i="4"/>
  <c r="N258" i="4"/>
  <c r="P257" i="4"/>
  <c r="O257" i="4"/>
  <c r="N257" i="4"/>
  <c r="P256" i="4"/>
  <c r="O256" i="4"/>
  <c r="N256" i="4"/>
  <c r="P255" i="4"/>
  <c r="O255" i="4"/>
  <c r="N255" i="4"/>
  <c r="P254" i="4"/>
  <c r="O254" i="4"/>
  <c r="N254" i="4"/>
  <c r="P253" i="4"/>
  <c r="O253" i="4"/>
  <c r="N253" i="4"/>
  <c r="P252" i="4"/>
  <c r="O252" i="4"/>
  <c r="N252" i="4"/>
  <c r="P251" i="4"/>
  <c r="O251" i="4"/>
  <c r="N251" i="4"/>
  <c r="P250" i="4"/>
  <c r="O250" i="4"/>
  <c r="N250" i="4"/>
  <c r="P249" i="4"/>
  <c r="O249" i="4"/>
  <c r="N249" i="4"/>
  <c r="P248" i="4"/>
  <c r="O248" i="4"/>
  <c r="N248" i="4"/>
  <c r="P247" i="4"/>
  <c r="O247" i="4"/>
  <c r="N247" i="4"/>
  <c r="P246" i="4"/>
  <c r="O246" i="4"/>
  <c r="N246" i="4"/>
  <c r="P245" i="4"/>
  <c r="O245" i="4"/>
  <c r="N245" i="4"/>
  <c r="P244" i="4"/>
  <c r="O244" i="4"/>
  <c r="N244" i="4"/>
  <c r="P243" i="4"/>
  <c r="O243" i="4"/>
  <c r="N243" i="4"/>
  <c r="P242" i="4"/>
  <c r="O242" i="4"/>
  <c r="N242" i="4"/>
  <c r="P241" i="4"/>
  <c r="O241" i="4"/>
  <c r="N241" i="4"/>
  <c r="P240" i="4"/>
  <c r="O240" i="4"/>
  <c r="N240" i="4"/>
  <c r="P239" i="4"/>
  <c r="O239" i="4"/>
  <c r="N239" i="4"/>
  <c r="P238" i="4"/>
  <c r="O238" i="4"/>
  <c r="N238" i="4"/>
  <c r="P237" i="4"/>
  <c r="O237" i="4"/>
  <c r="N237" i="4"/>
  <c r="P236" i="4"/>
  <c r="O236" i="4"/>
  <c r="N236" i="4"/>
  <c r="P235" i="4"/>
  <c r="O235" i="4"/>
  <c r="N235" i="4"/>
  <c r="P234" i="4"/>
  <c r="O234" i="4"/>
  <c r="N234" i="4"/>
  <c r="P233" i="4"/>
  <c r="O233" i="4"/>
  <c r="N233" i="4"/>
  <c r="P232" i="4"/>
  <c r="O232" i="4"/>
  <c r="N232" i="4"/>
  <c r="P231" i="4"/>
  <c r="O231" i="4"/>
  <c r="N231" i="4"/>
  <c r="P230" i="4"/>
  <c r="O230" i="4"/>
  <c r="N230" i="4"/>
  <c r="P229" i="4"/>
  <c r="O229" i="4"/>
  <c r="N229" i="4"/>
  <c r="P228" i="4"/>
  <c r="O228" i="4"/>
  <c r="N228" i="4"/>
  <c r="P227" i="4"/>
  <c r="O227" i="4"/>
  <c r="N227" i="4"/>
  <c r="P226" i="4"/>
  <c r="O226" i="4"/>
  <c r="N226" i="4"/>
  <c r="P225" i="4"/>
  <c r="O225" i="4"/>
  <c r="N225" i="4"/>
  <c r="P224" i="4"/>
  <c r="O224" i="4"/>
  <c r="N224" i="4"/>
  <c r="P223" i="4"/>
  <c r="O223" i="4"/>
  <c r="N223" i="4"/>
  <c r="P222" i="4"/>
  <c r="O222" i="4"/>
  <c r="N222" i="4"/>
  <c r="P221" i="4"/>
  <c r="O221" i="4"/>
  <c r="N221" i="4"/>
  <c r="P220" i="4"/>
  <c r="O220" i="4"/>
  <c r="N220" i="4"/>
  <c r="P219" i="4"/>
  <c r="O219" i="4"/>
  <c r="N219" i="4"/>
  <c r="P218" i="4"/>
  <c r="O218" i="4"/>
  <c r="N218" i="4"/>
  <c r="P217" i="4"/>
  <c r="O217" i="4"/>
  <c r="N217" i="4"/>
  <c r="P216" i="4"/>
  <c r="O216" i="4"/>
  <c r="N216" i="4"/>
  <c r="P215" i="4"/>
  <c r="O215" i="4"/>
  <c r="N215" i="4"/>
  <c r="P214" i="4"/>
  <c r="O214" i="4"/>
  <c r="N214" i="4"/>
  <c r="P213" i="4"/>
  <c r="O213" i="4"/>
  <c r="N213" i="4"/>
  <c r="P212" i="4"/>
  <c r="O212" i="4"/>
  <c r="N212" i="4"/>
  <c r="P211" i="4"/>
  <c r="O211" i="4"/>
  <c r="N211" i="4"/>
  <c r="P210" i="4"/>
  <c r="O210" i="4"/>
  <c r="N210" i="4"/>
  <c r="P209" i="4"/>
  <c r="O209" i="4"/>
  <c r="N209" i="4"/>
  <c r="P208" i="4"/>
  <c r="O208" i="4"/>
  <c r="N208" i="4"/>
  <c r="P207" i="4"/>
  <c r="O207" i="4"/>
  <c r="N207" i="4"/>
  <c r="P206" i="4"/>
  <c r="O206" i="4"/>
  <c r="N206" i="4"/>
  <c r="P205" i="4"/>
  <c r="O205" i="4"/>
  <c r="N205" i="4"/>
  <c r="P204" i="4"/>
  <c r="O204" i="4"/>
  <c r="N204" i="4"/>
  <c r="P203" i="4"/>
  <c r="O203" i="4"/>
  <c r="N203" i="4"/>
  <c r="P202" i="4"/>
  <c r="O202" i="4"/>
  <c r="N202" i="4"/>
  <c r="P201" i="4"/>
  <c r="O201" i="4"/>
  <c r="N201" i="4"/>
  <c r="P200" i="4"/>
  <c r="O200" i="4"/>
  <c r="N200" i="4"/>
  <c r="P199" i="4"/>
  <c r="O199" i="4"/>
  <c r="N199" i="4"/>
  <c r="P198" i="4"/>
  <c r="O198" i="4"/>
  <c r="N198" i="4"/>
  <c r="P197" i="4"/>
  <c r="O197" i="4"/>
  <c r="N197" i="4"/>
  <c r="P196" i="4"/>
  <c r="O196" i="4"/>
  <c r="N196" i="4"/>
  <c r="P195" i="4"/>
  <c r="O195" i="4"/>
  <c r="N195" i="4"/>
  <c r="P194" i="4"/>
  <c r="O194" i="4"/>
  <c r="N194" i="4"/>
  <c r="P193" i="4"/>
  <c r="O193" i="4"/>
  <c r="N193" i="4"/>
  <c r="P192" i="4"/>
  <c r="O192" i="4"/>
  <c r="N192" i="4"/>
  <c r="P191" i="4"/>
  <c r="O191" i="4"/>
  <c r="N191" i="4"/>
  <c r="P190" i="4"/>
  <c r="O190" i="4"/>
  <c r="N190" i="4"/>
  <c r="P189" i="4"/>
  <c r="O189" i="4"/>
  <c r="N189" i="4"/>
  <c r="P188" i="4"/>
  <c r="O188" i="4"/>
  <c r="N188" i="4"/>
  <c r="P187" i="4"/>
  <c r="O187" i="4"/>
  <c r="N187" i="4"/>
  <c r="P186" i="4"/>
  <c r="O186" i="4"/>
  <c r="N186" i="4"/>
  <c r="P185" i="4"/>
  <c r="O185" i="4"/>
  <c r="N185" i="4"/>
  <c r="P184" i="4"/>
  <c r="O184" i="4"/>
  <c r="N184" i="4"/>
  <c r="P183" i="4"/>
  <c r="O183" i="4"/>
  <c r="N183" i="4"/>
  <c r="P182" i="4"/>
  <c r="O182" i="4"/>
  <c r="N182" i="4"/>
  <c r="P181" i="4"/>
  <c r="O181" i="4"/>
  <c r="N181" i="4"/>
  <c r="P180" i="4"/>
  <c r="O180" i="4"/>
  <c r="N180" i="4"/>
  <c r="P179" i="4"/>
  <c r="O179" i="4"/>
  <c r="N179" i="4"/>
  <c r="P178" i="4"/>
  <c r="O178" i="4"/>
  <c r="N178" i="4"/>
  <c r="P177" i="4"/>
  <c r="O177" i="4"/>
  <c r="N177" i="4"/>
  <c r="P176" i="4"/>
  <c r="O176" i="4"/>
  <c r="N176" i="4"/>
  <c r="P175" i="4"/>
  <c r="O175" i="4"/>
  <c r="N175" i="4"/>
  <c r="P174" i="4"/>
  <c r="O174" i="4"/>
  <c r="N174" i="4"/>
  <c r="P173" i="4"/>
  <c r="O173" i="4"/>
  <c r="N173" i="4"/>
  <c r="P172" i="4"/>
  <c r="O172" i="4"/>
  <c r="N172" i="4"/>
  <c r="P171" i="4"/>
  <c r="O171" i="4"/>
  <c r="N171" i="4"/>
  <c r="P170" i="4"/>
  <c r="O170" i="4"/>
  <c r="N170" i="4"/>
  <c r="P169" i="4"/>
  <c r="O169" i="4"/>
  <c r="N169" i="4"/>
  <c r="P168" i="4"/>
  <c r="O168" i="4"/>
  <c r="N168" i="4"/>
  <c r="P167" i="4"/>
  <c r="O167" i="4"/>
  <c r="N167" i="4"/>
  <c r="P166" i="4"/>
  <c r="O166" i="4"/>
  <c r="N166" i="4"/>
  <c r="P165" i="4"/>
  <c r="O165" i="4"/>
  <c r="N165" i="4"/>
  <c r="P164" i="4"/>
  <c r="O164" i="4"/>
  <c r="N164" i="4"/>
  <c r="P163" i="4"/>
  <c r="O163" i="4"/>
  <c r="N163" i="4"/>
  <c r="P162" i="4"/>
  <c r="O162" i="4"/>
  <c r="N162" i="4"/>
  <c r="P161" i="4"/>
  <c r="O161" i="4"/>
  <c r="N161" i="4"/>
  <c r="P160" i="4"/>
  <c r="O160" i="4"/>
  <c r="N160" i="4"/>
  <c r="P159" i="4"/>
  <c r="O159" i="4"/>
  <c r="N159" i="4"/>
  <c r="P158" i="4"/>
  <c r="O158" i="4"/>
  <c r="N158" i="4"/>
  <c r="P157" i="4"/>
  <c r="O157" i="4"/>
  <c r="N157" i="4"/>
  <c r="P156" i="4"/>
  <c r="O156" i="4"/>
  <c r="N156" i="4"/>
  <c r="P155" i="4"/>
  <c r="O155" i="4"/>
  <c r="N155" i="4"/>
  <c r="P154" i="4"/>
  <c r="O154" i="4"/>
  <c r="N154" i="4"/>
  <c r="P153" i="4"/>
  <c r="O153" i="4"/>
  <c r="N153" i="4"/>
  <c r="P152" i="4"/>
  <c r="O152" i="4"/>
  <c r="N152" i="4"/>
  <c r="P151" i="4"/>
  <c r="O151" i="4"/>
  <c r="N151" i="4"/>
  <c r="P150" i="4"/>
  <c r="O150" i="4"/>
  <c r="N150" i="4"/>
  <c r="P149" i="4"/>
  <c r="O149" i="4"/>
  <c r="N149" i="4"/>
  <c r="P148" i="4"/>
  <c r="O148" i="4"/>
  <c r="N148" i="4"/>
  <c r="P147" i="4"/>
  <c r="O147" i="4"/>
  <c r="N147" i="4"/>
  <c r="P146" i="4"/>
  <c r="O146" i="4"/>
  <c r="N146" i="4"/>
  <c r="P145" i="4"/>
  <c r="O145" i="4"/>
  <c r="N145" i="4"/>
  <c r="P144" i="4"/>
  <c r="O144" i="4"/>
  <c r="N144" i="4"/>
  <c r="P143" i="4"/>
  <c r="O143" i="4"/>
  <c r="N143" i="4"/>
  <c r="P142" i="4"/>
  <c r="O142" i="4"/>
  <c r="N142" i="4"/>
  <c r="P141" i="4"/>
  <c r="O141" i="4"/>
  <c r="N141" i="4"/>
  <c r="P140" i="4"/>
  <c r="O140" i="4"/>
  <c r="N140" i="4"/>
  <c r="P139" i="4"/>
  <c r="O139" i="4"/>
  <c r="N139" i="4"/>
  <c r="P138" i="4"/>
  <c r="O138" i="4"/>
  <c r="N138" i="4"/>
  <c r="P137" i="4"/>
  <c r="O137" i="4"/>
  <c r="N137" i="4"/>
  <c r="P136" i="4"/>
  <c r="O136" i="4"/>
  <c r="N136" i="4"/>
  <c r="P135" i="4"/>
  <c r="O135" i="4"/>
  <c r="N135" i="4"/>
  <c r="P134" i="4"/>
  <c r="O134" i="4"/>
  <c r="N134" i="4"/>
  <c r="P133" i="4"/>
  <c r="O133" i="4"/>
  <c r="N133" i="4"/>
  <c r="P132" i="4"/>
  <c r="O132" i="4"/>
  <c r="N132" i="4"/>
  <c r="P131" i="4"/>
  <c r="O131" i="4"/>
  <c r="N131" i="4"/>
  <c r="P130" i="4"/>
  <c r="O130" i="4"/>
  <c r="N130" i="4"/>
  <c r="P129" i="4"/>
  <c r="O129" i="4"/>
  <c r="N129" i="4"/>
  <c r="P128" i="4"/>
  <c r="O128" i="4"/>
  <c r="N128" i="4"/>
  <c r="P127" i="4"/>
  <c r="O127" i="4"/>
  <c r="N127" i="4"/>
  <c r="P126" i="4"/>
  <c r="O126" i="4"/>
  <c r="N126" i="4"/>
  <c r="P125" i="4"/>
  <c r="O125" i="4"/>
  <c r="N125" i="4"/>
  <c r="P124" i="4"/>
  <c r="O124" i="4"/>
  <c r="N124" i="4"/>
  <c r="P123" i="4"/>
  <c r="O123" i="4"/>
  <c r="N123" i="4"/>
  <c r="P122" i="4"/>
  <c r="O122" i="4"/>
  <c r="N122" i="4"/>
  <c r="P121" i="4"/>
  <c r="O121" i="4"/>
  <c r="N121" i="4"/>
  <c r="P120" i="4"/>
  <c r="O120" i="4"/>
  <c r="N120" i="4"/>
  <c r="P119" i="4"/>
  <c r="O119" i="4"/>
  <c r="N119" i="4"/>
  <c r="P118" i="4"/>
  <c r="O118" i="4"/>
  <c r="N118" i="4"/>
  <c r="P117" i="4"/>
  <c r="O117" i="4"/>
  <c r="N117" i="4"/>
  <c r="P116" i="4"/>
  <c r="O116" i="4"/>
  <c r="N116" i="4"/>
  <c r="P115" i="4"/>
  <c r="O115" i="4"/>
  <c r="N115" i="4"/>
  <c r="P114" i="4"/>
  <c r="O114" i="4"/>
  <c r="N114" i="4"/>
  <c r="P113" i="4"/>
  <c r="O113" i="4"/>
  <c r="N113" i="4"/>
  <c r="P112" i="4"/>
  <c r="O112" i="4"/>
  <c r="N112" i="4"/>
  <c r="P111" i="4"/>
  <c r="O111" i="4"/>
  <c r="N111" i="4"/>
  <c r="P110" i="4"/>
  <c r="O110" i="4"/>
  <c r="N110" i="4"/>
  <c r="P109" i="4"/>
  <c r="O109" i="4"/>
  <c r="N109" i="4"/>
  <c r="P108" i="4"/>
  <c r="O108" i="4"/>
  <c r="N108" i="4"/>
  <c r="P107" i="4"/>
  <c r="O107" i="4"/>
  <c r="N107" i="4"/>
  <c r="P106" i="4"/>
  <c r="O106" i="4"/>
  <c r="N106" i="4"/>
  <c r="P105" i="4"/>
  <c r="O105" i="4"/>
  <c r="N105" i="4"/>
  <c r="P104" i="4"/>
  <c r="O104" i="4"/>
  <c r="N104" i="4"/>
  <c r="P103" i="4"/>
  <c r="O103" i="4"/>
  <c r="N103" i="4"/>
  <c r="P102" i="4"/>
  <c r="O102" i="4"/>
  <c r="N102" i="4"/>
  <c r="P101" i="4"/>
  <c r="O101" i="4"/>
  <c r="N101" i="4"/>
  <c r="P100" i="4"/>
  <c r="O100" i="4"/>
  <c r="N100" i="4"/>
  <c r="P99" i="4"/>
  <c r="O99" i="4"/>
  <c r="N99" i="4"/>
  <c r="P98" i="4"/>
  <c r="O98" i="4"/>
  <c r="N98" i="4"/>
  <c r="P97" i="4"/>
  <c r="O97" i="4"/>
  <c r="N97" i="4"/>
  <c r="P96" i="4"/>
  <c r="O96" i="4"/>
  <c r="N96" i="4"/>
  <c r="P95" i="4"/>
  <c r="O95" i="4"/>
  <c r="N95" i="4"/>
  <c r="P94" i="4"/>
  <c r="O94" i="4"/>
  <c r="N94" i="4"/>
  <c r="P93" i="4"/>
  <c r="O93" i="4"/>
  <c r="N93" i="4"/>
  <c r="P92" i="4"/>
  <c r="O92" i="4"/>
  <c r="N92" i="4"/>
  <c r="P91" i="4"/>
  <c r="O91" i="4"/>
  <c r="N91" i="4"/>
  <c r="P90" i="4"/>
  <c r="O90" i="4"/>
  <c r="N90" i="4"/>
  <c r="P89" i="4"/>
  <c r="O89" i="4"/>
  <c r="N89" i="4"/>
  <c r="P88" i="4"/>
  <c r="O88" i="4"/>
  <c r="N88" i="4"/>
  <c r="P87" i="4"/>
  <c r="O87" i="4"/>
  <c r="N87" i="4"/>
  <c r="P86" i="4"/>
  <c r="O86" i="4"/>
  <c r="N86" i="4"/>
  <c r="P85" i="4"/>
  <c r="O85" i="4"/>
  <c r="N85" i="4"/>
  <c r="P84" i="4"/>
  <c r="O84" i="4"/>
  <c r="N84" i="4"/>
  <c r="P83" i="4"/>
  <c r="O83" i="4"/>
  <c r="N83" i="4"/>
  <c r="P82" i="4"/>
  <c r="O82" i="4"/>
  <c r="N82" i="4"/>
  <c r="P81" i="4"/>
  <c r="O81" i="4"/>
  <c r="N81" i="4"/>
  <c r="P80" i="4"/>
  <c r="O80" i="4"/>
  <c r="N80" i="4"/>
  <c r="P79" i="4"/>
  <c r="O79" i="4"/>
  <c r="N79" i="4"/>
  <c r="P78" i="4"/>
  <c r="O78" i="4"/>
  <c r="N78" i="4"/>
  <c r="P77" i="4"/>
  <c r="O77" i="4"/>
  <c r="N77" i="4"/>
  <c r="P76" i="4"/>
  <c r="O76" i="4"/>
  <c r="N76" i="4"/>
  <c r="P75" i="4"/>
  <c r="O75" i="4"/>
  <c r="N75" i="4"/>
  <c r="P74" i="4"/>
  <c r="O74" i="4"/>
  <c r="N74" i="4"/>
  <c r="P73" i="4"/>
  <c r="O73" i="4"/>
  <c r="N73" i="4"/>
  <c r="P72" i="4"/>
  <c r="O72" i="4"/>
  <c r="N72" i="4"/>
  <c r="P71" i="4"/>
  <c r="O71" i="4"/>
  <c r="N71" i="4"/>
  <c r="P70" i="4"/>
  <c r="O70" i="4"/>
  <c r="N70" i="4"/>
  <c r="P69" i="4"/>
  <c r="O69" i="4"/>
  <c r="N69" i="4"/>
  <c r="P68" i="4"/>
  <c r="O68" i="4"/>
  <c r="N68" i="4"/>
  <c r="P67" i="4"/>
  <c r="O67" i="4"/>
  <c r="N67" i="4"/>
  <c r="P66" i="4"/>
  <c r="O66" i="4"/>
  <c r="N66" i="4"/>
  <c r="P65" i="4"/>
  <c r="O65" i="4"/>
  <c r="N65" i="4"/>
  <c r="P64" i="4"/>
  <c r="O64" i="4"/>
  <c r="N64" i="4"/>
  <c r="P63" i="4"/>
  <c r="O63" i="4"/>
  <c r="N63" i="4"/>
  <c r="P62" i="4"/>
  <c r="O62" i="4"/>
  <c r="N62" i="4"/>
  <c r="P61" i="4"/>
  <c r="O61" i="4"/>
  <c r="N61" i="4"/>
  <c r="P60" i="4"/>
  <c r="O60" i="4"/>
  <c r="N60" i="4"/>
  <c r="P59" i="4"/>
  <c r="O59" i="4"/>
  <c r="N59" i="4"/>
  <c r="P58" i="4"/>
  <c r="O58" i="4"/>
  <c r="N58" i="4"/>
  <c r="P57" i="4"/>
  <c r="O57" i="4"/>
  <c r="N57" i="4"/>
  <c r="P56" i="4"/>
  <c r="O56" i="4"/>
  <c r="N56" i="4"/>
  <c r="P55" i="4"/>
  <c r="O55" i="4"/>
  <c r="N55" i="4"/>
  <c r="P54" i="4"/>
  <c r="O54" i="4"/>
  <c r="N54" i="4"/>
  <c r="P53" i="4"/>
  <c r="O53" i="4"/>
  <c r="N53" i="4"/>
  <c r="P52" i="4"/>
  <c r="O52" i="4"/>
  <c r="N52" i="4"/>
  <c r="P51" i="4"/>
  <c r="O51" i="4"/>
  <c r="N51" i="4"/>
  <c r="P50" i="4"/>
  <c r="O50" i="4"/>
  <c r="N50" i="4"/>
  <c r="P49" i="4"/>
  <c r="O49" i="4"/>
  <c r="N49" i="4"/>
  <c r="P48" i="4"/>
  <c r="O48" i="4"/>
  <c r="N48" i="4"/>
  <c r="P47" i="4"/>
  <c r="O47" i="4"/>
  <c r="N47" i="4"/>
  <c r="P46" i="4"/>
  <c r="O46" i="4"/>
  <c r="N46" i="4"/>
  <c r="P45" i="4"/>
  <c r="O45" i="4"/>
  <c r="N45" i="4"/>
  <c r="P44" i="4"/>
  <c r="O44" i="4"/>
  <c r="N44" i="4"/>
  <c r="P43" i="4"/>
  <c r="O43" i="4"/>
  <c r="N43" i="4"/>
  <c r="P42" i="4"/>
  <c r="O42" i="4"/>
  <c r="N42" i="4"/>
  <c r="P41" i="4"/>
  <c r="O41" i="4"/>
  <c r="N41" i="4"/>
  <c r="P40" i="4"/>
  <c r="O40" i="4"/>
  <c r="N40" i="4"/>
  <c r="P39" i="4"/>
  <c r="O39" i="4"/>
  <c r="N39" i="4"/>
  <c r="P38" i="4"/>
  <c r="O38" i="4"/>
  <c r="N38" i="4"/>
  <c r="P37" i="4"/>
  <c r="O37" i="4"/>
  <c r="N37" i="4"/>
  <c r="P36" i="4"/>
  <c r="O36" i="4"/>
  <c r="N36" i="4"/>
  <c r="P35" i="4"/>
  <c r="O35" i="4"/>
  <c r="N35" i="4"/>
  <c r="P34" i="4"/>
  <c r="O34" i="4"/>
  <c r="N34" i="4"/>
  <c r="P33" i="4"/>
  <c r="O33" i="4"/>
  <c r="N33" i="4"/>
  <c r="P32" i="4"/>
  <c r="O32" i="4"/>
  <c r="N32" i="4"/>
  <c r="P31" i="4"/>
  <c r="O31" i="4"/>
  <c r="N31" i="4"/>
  <c r="P30" i="4"/>
  <c r="O30" i="4"/>
  <c r="N30" i="4"/>
  <c r="P29" i="4"/>
  <c r="O29" i="4"/>
  <c r="N29" i="4"/>
  <c r="P28" i="4"/>
  <c r="O28" i="4"/>
  <c r="N28" i="4"/>
  <c r="P27" i="4"/>
  <c r="O27" i="4"/>
  <c r="N27" i="4"/>
  <c r="P26" i="4"/>
  <c r="O26" i="4"/>
  <c r="N26" i="4"/>
  <c r="P25" i="4"/>
  <c r="O25" i="4"/>
  <c r="N25" i="4"/>
  <c r="P24" i="4"/>
  <c r="O24" i="4"/>
  <c r="N24" i="4"/>
  <c r="P23" i="4"/>
  <c r="O23" i="4"/>
  <c r="N23" i="4"/>
  <c r="P22" i="4"/>
  <c r="O22" i="4"/>
  <c r="N22" i="4"/>
  <c r="P21" i="4"/>
  <c r="O21" i="4"/>
  <c r="N21" i="4"/>
  <c r="P20" i="4"/>
  <c r="O20" i="4"/>
  <c r="N20" i="4"/>
  <c r="P19" i="4"/>
  <c r="O19" i="4"/>
  <c r="N19" i="4"/>
  <c r="P18" i="4"/>
  <c r="O18" i="4"/>
  <c r="N18" i="4"/>
  <c r="P17" i="4"/>
  <c r="O17" i="4"/>
  <c r="N17" i="4"/>
  <c r="P16" i="4"/>
  <c r="O16" i="4"/>
  <c r="N16" i="4"/>
  <c r="P15" i="4"/>
  <c r="O15" i="4"/>
  <c r="N15" i="4"/>
  <c r="P14" i="4"/>
  <c r="O14" i="4"/>
  <c r="N14" i="4"/>
  <c r="P13" i="4"/>
  <c r="O13" i="4"/>
  <c r="N13" i="4"/>
  <c r="P12" i="4"/>
  <c r="O12" i="4"/>
  <c r="N12" i="4"/>
  <c r="E96" i="14" l="1"/>
  <c r="E95" i="14"/>
  <c r="E94" i="14"/>
  <c r="E93" i="14"/>
  <c r="H93" i="14" s="1"/>
  <c r="E92" i="14"/>
  <c r="E91" i="14"/>
  <c r="E90" i="14"/>
  <c r="E89" i="14"/>
  <c r="H89" i="14" s="1"/>
  <c r="E88" i="14"/>
  <c r="E87" i="14"/>
  <c r="E86" i="14"/>
  <c r="E85" i="14"/>
  <c r="H85" i="14" s="1"/>
  <c r="E84" i="14"/>
  <c r="E83" i="14"/>
  <c r="E82" i="14"/>
  <c r="E81" i="14"/>
  <c r="H81" i="14" s="1"/>
  <c r="E80" i="14"/>
  <c r="E79" i="14"/>
  <c r="E78" i="14"/>
  <c r="E77" i="14"/>
  <c r="H77" i="14" s="1"/>
  <c r="E76" i="14"/>
  <c r="E75" i="14"/>
  <c r="E74" i="14"/>
  <c r="E73" i="14"/>
  <c r="H73" i="14" s="1"/>
  <c r="E72" i="14"/>
  <c r="E71" i="14"/>
  <c r="E70" i="14"/>
  <c r="E69" i="14"/>
  <c r="H69" i="14" s="1"/>
  <c r="E68" i="14"/>
  <c r="E67" i="14"/>
  <c r="E66" i="14"/>
  <c r="E65" i="14"/>
  <c r="H65" i="14" s="1"/>
  <c r="E64" i="14"/>
  <c r="E63" i="14"/>
  <c r="E62" i="14"/>
  <c r="E61" i="14"/>
  <c r="H61" i="14" s="1"/>
  <c r="E60" i="14"/>
  <c r="E59" i="14"/>
  <c r="E58" i="14"/>
  <c r="G58" i="14" s="1"/>
  <c r="E57" i="14"/>
  <c r="H57" i="14" s="1"/>
  <c r="E56" i="14"/>
  <c r="E55" i="14"/>
  <c r="E54" i="14"/>
  <c r="G54" i="14" s="1"/>
  <c r="E53" i="14"/>
  <c r="H53" i="14" s="1"/>
  <c r="E52" i="14"/>
  <c r="E51" i="14"/>
  <c r="E50" i="14"/>
  <c r="G50" i="14" s="1"/>
  <c r="E49" i="14"/>
  <c r="H49" i="14" s="1"/>
  <c r="E48" i="14"/>
  <c r="E47" i="14"/>
  <c r="E46" i="14"/>
  <c r="G46" i="14" s="1"/>
  <c r="E45" i="14"/>
  <c r="H45" i="14" s="1"/>
  <c r="E44" i="14"/>
  <c r="E43" i="14"/>
  <c r="E42" i="14"/>
  <c r="G42" i="14" s="1"/>
  <c r="E41" i="14"/>
  <c r="H41" i="14" s="1"/>
  <c r="E40" i="14"/>
  <c r="E39" i="14"/>
  <c r="E38" i="14"/>
  <c r="G38" i="14" s="1"/>
  <c r="E37" i="14"/>
  <c r="H37" i="14" s="1"/>
  <c r="E36" i="14"/>
  <c r="E35" i="14"/>
  <c r="E34" i="14"/>
  <c r="G34" i="14" s="1"/>
  <c r="E33" i="14"/>
  <c r="H33" i="14" s="1"/>
  <c r="E32" i="14"/>
  <c r="E31" i="14"/>
  <c r="E30" i="14"/>
  <c r="G30" i="14" s="1"/>
  <c r="E29" i="14"/>
  <c r="H29" i="14" s="1"/>
  <c r="E28" i="14"/>
  <c r="E27" i="14"/>
  <c r="E26" i="14"/>
  <c r="E25" i="14"/>
  <c r="G25" i="14" s="1"/>
  <c r="E24" i="14"/>
  <c r="E23" i="14"/>
  <c r="G23" i="14" s="1"/>
  <c r="E22" i="14"/>
  <c r="E21" i="14"/>
  <c r="F21" i="14" s="1"/>
  <c r="E20" i="14"/>
  <c r="F20" i="14" s="1"/>
  <c r="F1094" i="4"/>
  <c r="F7" i="4" s="1"/>
  <c r="F1093" i="4"/>
  <c r="F1092" i="4"/>
  <c r="F1089" i="4"/>
  <c r="F1088" i="4"/>
  <c r="F1087" i="4"/>
  <c r="F1086" i="4"/>
  <c r="F1085" i="4"/>
  <c r="K1098" i="12"/>
  <c r="J1098" i="12"/>
  <c r="I1098" i="12"/>
  <c r="K1097" i="12"/>
  <c r="J1097" i="12"/>
  <c r="I1097" i="12"/>
  <c r="K1096" i="12"/>
  <c r="K1095" i="12"/>
  <c r="K1094" i="12"/>
  <c r="K1093" i="12"/>
  <c r="J1093" i="12"/>
  <c r="I1093" i="12"/>
  <c r="K1092" i="12"/>
  <c r="J1092" i="12"/>
  <c r="I1092" i="12"/>
  <c r="K1091" i="12"/>
  <c r="J1091" i="12"/>
  <c r="I1091" i="12"/>
  <c r="K1090" i="12"/>
  <c r="J1090" i="12"/>
  <c r="I1090" i="12"/>
  <c r="K1089" i="12"/>
  <c r="J1089" i="12"/>
  <c r="I1089" i="12"/>
  <c r="K1088" i="12"/>
  <c r="H1098" i="12"/>
  <c r="H1097" i="12"/>
  <c r="H1093" i="12"/>
  <c r="H1092" i="12"/>
  <c r="H1091" i="12"/>
  <c r="H1090" i="12"/>
  <c r="H1089" i="12"/>
  <c r="L1084" i="4"/>
  <c r="L1094" i="4"/>
  <c r="L7" i="4" s="1"/>
  <c r="K1094" i="4"/>
  <c r="K7" i="4" s="1"/>
  <c r="J1094" i="4"/>
  <c r="J7" i="4" s="1"/>
  <c r="L1093" i="4"/>
  <c r="K1093" i="4"/>
  <c r="J1093" i="4"/>
  <c r="L1092" i="4"/>
  <c r="K1092" i="4"/>
  <c r="J1092" i="4"/>
  <c r="L1091" i="4"/>
  <c r="L1090" i="4"/>
  <c r="L1089" i="4"/>
  <c r="K1089" i="4"/>
  <c r="J1089" i="4"/>
  <c r="L1088" i="4"/>
  <c r="K1088" i="4"/>
  <c r="J1088" i="4"/>
  <c r="L1087" i="4"/>
  <c r="K1087" i="4"/>
  <c r="J1087" i="4"/>
  <c r="L1086" i="4"/>
  <c r="K1086" i="4"/>
  <c r="J1086" i="4"/>
  <c r="L1085" i="4"/>
  <c r="K1085" i="4"/>
  <c r="J1085" i="4"/>
  <c r="I1094" i="4"/>
  <c r="I7" i="4" s="1"/>
  <c r="I1093" i="4"/>
  <c r="I1092" i="4"/>
  <c r="I1089" i="4"/>
  <c r="I1088" i="4"/>
  <c r="I1087" i="4"/>
  <c r="I1086" i="4"/>
  <c r="I1085" i="4"/>
  <c r="G1098" i="12"/>
  <c r="G1097" i="12"/>
  <c r="G1096" i="12"/>
  <c r="G1095" i="12"/>
  <c r="G1094" i="12"/>
  <c r="G1093" i="12"/>
  <c r="G1092" i="12"/>
  <c r="G1091" i="12"/>
  <c r="G1090" i="12"/>
  <c r="G1089" i="12"/>
  <c r="G1088" i="12"/>
  <c r="G1094" i="4"/>
  <c r="G1093" i="4"/>
  <c r="G1092" i="4"/>
  <c r="G1091" i="4"/>
  <c r="G1090" i="4"/>
  <c r="G1089" i="4"/>
  <c r="G1088" i="4"/>
  <c r="G1087" i="4"/>
  <c r="G1086" i="4"/>
  <c r="G1085" i="4"/>
  <c r="G1084" i="4"/>
  <c r="I150" i="14"/>
  <c r="I149" i="14"/>
  <c r="I148" i="14"/>
  <c r="I147" i="14"/>
  <c r="I146" i="14"/>
  <c r="I145" i="14"/>
  <c r="I144" i="14"/>
  <c r="I143" i="14"/>
  <c r="I142" i="14"/>
  <c r="I141" i="14"/>
  <c r="K6" i="14"/>
  <c r="K5" i="14"/>
  <c r="D6" i="14"/>
  <c r="D5" i="14"/>
  <c r="L132" i="14"/>
  <c r="K132" i="14"/>
  <c r="J132" i="14"/>
  <c r="I132" i="14"/>
  <c r="H132" i="14"/>
  <c r="G132" i="14"/>
  <c r="G96" i="14"/>
  <c r="H95" i="14"/>
  <c r="G94" i="14"/>
  <c r="G92" i="14"/>
  <c r="H91" i="14"/>
  <c r="G90" i="14"/>
  <c r="G88" i="14"/>
  <c r="H87" i="14"/>
  <c r="G86" i="14"/>
  <c r="G84" i="14"/>
  <c r="H83" i="14"/>
  <c r="G82" i="14"/>
  <c r="G80" i="14"/>
  <c r="H79" i="14"/>
  <c r="G78" i="14"/>
  <c r="G76" i="14"/>
  <c r="H75" i="14"/>
  <c r="G74" i="14"/>
  <c r="G72" i="14"/>
  <c r="H71" i="14"/>
  <c r="G70" i="14"/>
  <c r="G68" i="14"/>
  <c r="H67" i="14"/>
  <c r="G66" i="14"/>
  <c r="G64" i="14"/>
  <c r="H63" i="14"/>
  <c r="G62" i="14"/>
  <c r="G60" i="14"/>
  <c r="H59" i="14"/>
  <c r="G56" i="14"/>
  <c r="H55" i="14"/>
  <c r="G52" i="14"/>
  <c r="H51" i="14"/>
  <c r="G48" i="14"/>
  <c r="H47" i="14"/>
  <c r="G44" i="14"/>
  <c r="H43" i="14"/>
  <c r="G40" i="14"/>
  <c r="H39" i="14"/>
  <c r="G36" i="14"/>
  <c r="H35" i="14"/>
  <c r="G32" i="14"/>
  <c r="H31" i="14"/>
  <c r="G28" i="14"/>
  <c r="H24" i="14"/>
  <c r="H21" i="14" l="1"/>
  <c r="F8" i="2"/>
  <c r="B12" i="2"/>
  <c r="L5" i="4"/>
  <c r="B8" i="2"/>
  <c r="G5" i="4"/>
  <c r="B10" i="2"/>
  <c r="G6" i="4"/>
  <c r="L6" i="4"/>
  <c r="G7" i="4"/>
  <c r="F56" i="14"/>
  <c r="F48" i="14"/>
  <c r="F74" i="14"/>
  <c r="F52" i="14"/>
  <c r="F60" i="14"/>
  <c r="F78" i="14"/>
  <c r="F92" i="14"/>
  <c r="F46" i="14"/>
  <c r="F50" i="14"/>
  <c r="F54" i="14"/>
  <c r="F58" i="14"/>
  <c r="F72" i="14"/>
  <c r="F76" i="14"/>
  <c r="F80" i="14"/>
  <c r="F94" i="14"/>
  <c r="H28" i="14"/>
  <c r="H30" i="14"/>
  <c r="H32" i="14"/>
  <c r="H34" i="14"/>
  <c r="H36" i="14"/>
  <c r="H38" i="14"/>
  <c r="H40" i="14"/>
  <c r="H42" i="14"/>
  <c r="H23" i="14"/>
  <c r="F28" i="14"/>
  <c r="F30" i="14"/>
  <c r="F32" i="14"/>
  <c r="F34" i="14"/>
  <c r="F36" i="14"/>
  <c r="F38" i="14"/>
  <c r="F40" i="14"/>
  <c r="F42" i="14"/>
  <c r="F44" i="14"/>
  <c r="H46" i="14"/>
  <c r="H48" i="14"/>
  <c r="H50" i="14"/>
  <c r="H52" i="14"/>
  <c r="H54" i="14"/>
  <c r="H56" i="14"/>
  <c r="H58" i="14"/>
  <c r="F62" i="14"/>
  <c r="F64" i="14"/>
  <c r="F66" i="14"/>
  <c r="F68" i="14"/>
  <c r="F70" i="14"/>
  <c r="H72" i="14"/>
  <c r="H74" i="14"/>
  <c r="H76" i="14"/>
  <c r="H78" i="14"/>
  <c r="H80" i="14"/>
  <c r="F84" i="14"/>
  <c r="F86" i="14"/>
  <c r="F88" i="14"/>
  <c r="F90" i="14"/>
  <c r="H92" i="14"/>
  <c r="H94" i="14"/>
  <c r="H62" i="14"/>
  <c r="H64" i="14"/>
  <c r="H66" i="14"/>
  <c r="H68" i="14"/>
  <c r="F82" i="14"/>
  <c r="H84" i="14"/>
  <c r="H86" i="14"/>
  <c r="H88" i="14"/>
  <c r="G29" i="14"/>
  <c r="G31" i="14"/>
  <c r="G33" i="14"/>
  <c r="G35" i="14"/>
  <c r="G37" i="14"/>
  <c r="G39" i="14"/>
  <c r="G41" i="14"/>
  <c r="G43" i="14"/>
  <c r="H44" i="14"/>
  <c r="G45" i="14"/>
  <c r="G47" i="14"/>
  <c r="G49" i="14"/>
  <c r="G51" i="14"/>
  <c r="G53" i="14"/>
  <c r="G55" i="14"/>
  <c r="G57" i="14"/>
  <c r="G59" i="14"/>
  <c r="H60" i="14"/>
  <c r="G61" i="14"/>
  <c r="G63" i="14"/>
  <c r="G65" i="14"/>
  <c r="G67" i="14"/>
  <c r="G69" i="14"/>
  <c r="H70" i="14"/>
  <c r="G71" i="14"/>
  <c r="G73" i="14"/>
  <c r="G75" i="14"/>
  <c r="G77" i="14"/>
  <c r="G79" i="14"/>
  <c r="G81" i="14"/>
  <c r="H82" i="14"/>
  <c r="G83" i="14"/>
  <c r="G85" i="14"/>
  <c r="G87" i="14"/>
  <c r="G89" i="14"/>
  <c r="H90" i="14"/>
  <c r="G91" i="14"/>
  <c r="G93" i="14"/>
  <c r="G95" i="14"/>
  <c r="F96" i="14"/>
  <c r="H96" i="14"/>
  <c r="F29" i="14"/>
  <c r="F31" i="14"/>
  <c r="F33" i="14"/>
  <c r="F35" i="14"/>
  <c r="F37" i="14"/>
  <c r="F39" i="14"/>
  <c r="F41" i="14"/>
  <c r="F43" i="14"/>
  <c r="F45" i="14"/>
  <c r="F47" i="14"/>
  <c r="F49" i="14"/>
  <c r="F51" i="14"/>
  <c r="F53" i="14"/>
  <c r="F55" i="14"/>
  <c r="F57" i="14"/>
  <c r="F59" i="14"/>
  <c r="F61" i="14"/>
  <c r="F63" i="14"/>
  <c r="F65" i="14"/>
  <c r="F67" i="14"/>
  <c r="F69" i="14"/>
  <c r="F71" i="14"/>
  <c r="F73" i="14"/>
  <c r="F75" i="14"/>
  <c r="F77" i="14"/>
  <c r="F79" i="14"/>
  <c r="F81" i="14"/>
  <c r="F83" i="14"/>
  <c r="F85" i="14"/>
  <c r="F87" i="14"/>
  <c r="F89" i="14"/>
  <c r="F91" i="14"/>
  <c r="F93" i="14"/>
  <c r="F95" i="14"/>
  <c r="H22" i="14"/>
  <c r="G21" i="14"/>
  <c r="F23" i="14"/>
  <c r="G22" i="14"/>
  <c r="G24" i="14"/>
  <c r="F25" i="14"/>
  <c r="H25" i="14"/>
  <c r="F22" i="14"/>
  <c r="F24" i="14"/>
  <c r="G20" i="14"/>
  <c r="H26" i="14"/>
  <c r="G27" i="14"/>
  <c r="G26" i="14"/>
  <c r="F27" i="14"/>
  <c r="H27" i="14"/>
  <c r="F26" i="14"/>
  <c r="H20" i="14"/>
  <c r="G18" i="14" l="1"/>
  <c r="H18" i="14"/>
  <c r="F18" i="14"/>
  <c r="L8" i="4"/>
  <c r="G8" i="4"/>
  <c r="K5" i="12" l="1"/>
  <c r="I17" i="14" s="1"/>
  <c r="G5" i="12"/>
  <c r="C17" i="14" s="1"/>
  <c r="E883" i="12"/>
  <c r="H883" i="12" s="1"/>
  <c r="E882" i="12"/>
  <c r="H882" i="12" s="1"/>
  <c r="E881" i="12"/>
  <c r="H881" i="12" s="1"/>
  <c r="E880" i="12"/>
  <c r="H880" i="12" s="1"/>
  <c r="E879" i="12"/>
  <c r="H879" i="12" s="1"/>
  <c r="E878" i="12"/>
  <c r="H878" i="12" s="1"/>
  <c r="E877" i="12"/>
  <c r="H877" i="12" s="1"/>
  <c r="E876" i="12"/>
  <c r="H876" i="12" s="1"/>
  <c r="E875" i="12"/>
  <c r="H875" i="12" s="1"/>
  <c r="E874" i="12"/>
  <c r="H874" i="12" s="1"/>
  <c r="E873" i="12"/>
  <c r="H873" i="12" s="1"/>
  <c r="E872" i="12"/>
  <c r="H872" i="12" s="1"/>
  <c r="E871" i="12"/>
  <c r="H871" i="12" s="1"/>
  <c r="E870" i="12"/>
  <c r="H870" i="12" s="1"/>
  <c r="E869" i="12"/>
  <c r="H869" i="12" s="1"/>
  <c r="E868" i="12"/>
  <c r="H868" i="12" s="1"/>
  <c r="E867" i="12"/>
  <c r="H867" i="12" s="1"/>
  <c r="E866" i="12"/>
  <c r="H866" i="12" s="1"/>
  <c r="E1010" i="12"/>
  <c r="H1010" i="12" s="1"/>
  <c r="E1009" i="12"/>
  <c r="H1009" i="12" s="1"/>
  <c r="E1008" i="12"/>
  <c r="H1008" i="12" s="1"/>
  <c r="E1007" i="12"/>
  <c r="H1007" i="12" s="1"/>
  <c r="E1006" i="12"/>
  <c r="H1006" i="12" s="1"/>
  <c r="E1005" i="12"/>
  <c r="H1005" i="12" s="1"/>
  <c r="E1004" i="12"/>
  <c r="H1004" i="12" s="1"/>
  <c r="E1003" i="12"/>
  <c r="H1003" i="12" s="1"/>
  <c r="E1002" i="12"/>
  <c r="H1002" i="12" s="1"/>
  <c r="E1001" i="12"/>
  <c r="H1001" i="12" s="1"/>
  <c r="E1000" i="12"/>
  <c r="H1000" i="12" s="1"/>
  <c r="E999" i="12"/>
  <c r="H999" i="12" s="1"/>
  <c r="E998" i="12"/>
  <c r="H998" i="12" s="1"/>
  <c r="E997" i="12"/>
  <c r="H997" i="12" s="1"/>
  <c r="E996" i="12"/>
  <c r="H996" i="12" s="1"/>
  <c r="E995" i="12"/>
  <c r="H995" i="12" s="1"/>
  <c r="E994" i="12"/>
  <c r="H994" i="12" s="1"/>
  <c r="E993" i="12"/>
  <c r="H993" i="12" s="1"/>
  <c r="E992" i="12"/>
  <c r="H992" i="12" s="1"/>
  <c r="E991" i="12"/>
  <c r="H991" i="12" s="1"/>
  <c r="E990" i="12"/>
  <c r="H990" i="12" s="1"/>
  <c r="E989" i="12"/>
  <c r="H989" i="12" s="1"/>
  <c r="E988" i="12"/>
  <c r="H988" i="12" s="1"/>
  <c r="E987" i="12"/>
  <c r="H987" i="12" s="1"/>
  <c r="E986" i="12"/>
  <c r="H986" i="12" s="1"/>
  <c r="E985" i="12"/>
  <c r="H985" i="12" s="1"/>
  <c r="E984" i="12"/>
  <c r="H984" i="12" s="1"/>
  <c r="E983" i="12"/>
  <c r="H983" i="12" s="1"/>
  <c r="E982" i="12"/>
  <c r="H982" i="12" s="1"/>
  <c r="E981" i="12"/>
  <c r="H981" i="12" s="1"/>
  <c r="E980" i="12"/>
  <c r="H980" i="12" s="1"/>
  <c r="E979" i="12"/>
  <c r="H979" i="12" s="1"/>
  <c r="E978" i="12"/>
  <c r="H978" i="12" s="1"/>
  <c r="E977" i="12"/>
  <c r="H977" i="12" s="1"/>
  <c r="E976" i="12"/>
  <c r="H976" i="12" s="1"/>
  <c r="E975" i="12"/>
  <c r="H975" i="12" s="1"/>
  <c r="E974" i="12"/>
  <c r="H974" i="12" s="1"/>
  <c r="E973" i="12"/>
  <c r="H973" i="12" s="1"/>
  <c r="E972" i="12"/>
  <c r="H972" i="12" s="1"/>
  <c r="E971" i="12"/>
  <c r="H971" i="12" s="1"/>
  <c r="E970" i="12"/>
  <c r="H970" i="12" s="1"/>
  <c r="E969" i="12"/>
  <c r="H969" i="12" s="1"/>
  <c r="E968" i="12"/>
  <c r="H968" i="12" s="1"/>
  <c r="E967" i="12"/>
  <c r="H967" i="12" s="1"/>
  <c r="E966" i="12"/>
  <c r="H966" i="12" s="1"/>
  <c r="E965" i="12"/>
  <c r="H965" i="12" s="1"/>
  <c r="E964" i="12"/>
  <c r="H964" i="12" s="1"/>
  <c r="E963" i="12"/>
  <c r="H963" i="12" s="1"/>
  <c r="E962" i="12"/>
  <c r="H962" i="12" s="1"/>
  <c r="E961" i="12"/>
  <c r="H961" i="12" s="1"/>
  <c r="E960" i="12"/>
  <c r="H960" i="12" s="1"/>
  <c r="E959" i="12"/>
  <c r="H959" i="12" s="1"/>
  <c r="E958" i="12"/>
  <c r="H958" i="12" s="1"/>
  <c r="E957" i="12"/>
  <c r="H957" i="12" s="1"/>
  <c r="E956" i="12"/>
  <c r="H956" i="12" s="1"/>
  <c r="E955" i="12"/>
  <c r="H955" i="12" s="1"/>
  <c r="E954" i="12"/>
  <c r="H954" i="12" s="1"/>
  <c r="E953" i="12"/>
  <c r="H953" i="12" s="1"/>
  <c r="E952" i="12"/>
  <c r="H952" i="12" s="1"/>
  <c r="E951" i="12"/>
  <c r="H951" i="12" s="1"/>
  <c r="E950" i="12"/>
  <c r="H950" i="12" s="1"/>
  <c r="E949" i="12"/>
  <c r="H949" i="12" s="1"/>
  <c r="E948" i="12"/>
  <c r="H948" i="12" s="1"/>
  <c r="E947" i="12"/>
  <c r="H947" i="12" s="1"/>
  <c r="E946" i="12"/>
  <c r="H946" i="12" s="1"/>
  <c r="E945" i="12"/>
  <c r="H945" i="12" s="1"/>
  <c r="E944" i="12"/>
  <c r="H944" i="12" s="1"/>
  <c r="E943" i="12"/>
  <c r="H943" i="12" s="1"/>
  <c r="E942" i="12"/>
  <c r="H942" i="12" s="1"/>
  <c r="E941" i="12"/>
  <c r="H941" i="12" s="1"/>
  <c r="E940" i="12"/>
  <c r="H940" i="12" s="1"/>
  <c r="E939" i="12"/>
  <c r="H939" i="12" s="1"/>
  <c r="E938" i="12"/>
  <c r="H938" i="12" s="1"/>
  <c r="E937" i="12"/>
  <c r="H937" i="12" s="1"/>
  <c r="E936" i="12"/>
  <c r="H936" i="12" s="1"/>
  <c r="E935" i="12"/>
  <c r="H935" i="12" s="1"/>
  <c r="E934" i="12"/>
  <c r="H934" i="12" s="1"/>
  <c r="E933" i="12"/>
  <c r="H933" i="12" s="1"/>
  <c r="E932" i="12"/>
  <c r="H932" i="12" s="1"/>
  <c r="E931" i="12"/>
  <c r="H931" i="12" s="1"/>
  <c r="E930" i="12"/>
  <c r="H930" i="12" s="1"/>
  <c r="E929" i="12"/>
  <c r="H929" i="12" s="1"/>
  <c r="E928" i="12"/>
  <c r="H928" i="12" s="1"/>
  <c r="E927" i="12"/>
  <c r="H927" i="12" s="1"/>
  <c r="E926" i="12"/>
  <c r="H926" i="12" s="1"/>
  <c r="E925" i="12"/>
  <c r="H925" i="12" s="1"/>
  <c r="E924" i="12"/>
  <c r="H924" i="12" s="1"/>
  <c r="E923" i="12"/>
  <c r="H923" i="12" s="1"/>
  <c r="E922" i="12"/>
  <c r="H922" i="12" s="1"/>
  <c r="E921" i="12"/>
  <c r="H921" i="12" s="1"/>
  <c r="E920" i="12"/>
  <c r="H920" i="12" s="1"/>
  <c r="E919" i="12"/>
  <c r="H919" i="12" s="1"/>
  <c r="E918" i="12"/>
  <c r="H918" i="12" s="1"/>
  <c r="E917" i="12"/>
  <c r="H917" i="12" s="1"/>
  <c r="E916" i="12"/>
  <c r="H916" i="12" s="1"/>
  <c r="E915" i="12"/>
  <c r="H915" i="12" s="1"/>
  <c r="E914" i="12"/>
  <c r="H914" i="12" s="1"/>
  <c r="E913" i="12"/>
  <c r="H913" i="12" s="1"/>
  <c r="E912" i="12"/>
  <c r="H912" i="12" s="1"/>
  <c r="E911" i="12"/>
  <c r="H911" i="12" s="1"/>
  <c r="E910" i="12"/>
  <c r="H910" i="12" s="1"/>
  <c r="E909" i="12"/>
  <c r="H909" i="12" s="1"/>
  <c r="E908" i="12"/>
  <c r="H908" i="12" s="1"/>
  <c r="E907" i="12"/>
  <c r="H907" i="12" s="1"/>
  <c r="E906" i="12"/>
  <c r="H906" i="12" s="1"/>
  <c r="E905" i="12"/>
  <c r="H905" i="12" s="1"/>
  <c r="E904" i="12"/>
  <c r="H904" i="12" s="1"/>
  <c r="E903" i="12"/>
  <c r="H903" i="12" s="1"/>
  <c r="E902" i="12"/>
  <c r="H902" i="12" s="1"/>
  <c r="E901" i="12"/>
  <c r="H901" i="12" s="1"/>
  <c r="E900" i="12"/>
  <c r="H900" i="12" s="1"/>
  <c r="E899" i="12"/>
  <c r="H899" i="12" s="1"/>
  <c r="E898" i="12"/>
  <c r="H898" i="12" s="1"/>
  <c r="E897" i="12"/>
  <c r="H897" i="12" s="1"/>
  <c r="E896" i="12"/>
  <c r="H896" i="12" s="1"/>
  <c r="E895" i="12"/>
  <c r="H895" i="12" s="1"/>
  <c r="E894" i="12"/>
  <c r="H894" i="12" s="1"/>
  <c r="E893" i="12"/>
  <c r="H893" i="12" s="1"/>
  <c r="E892" i="12"/>
  <c r="H892" i="12" s="1"/>
  <c r="E891" i="12"/>
  <c r="H891" i="12" s="1"/>
  <c r="E890" i="12"/>
  <c r="H890" i="12" s="1"/>
  <c r="E889" i="12"/>
  <c r="H889" i="12" s="1"/>
  <c r="E888" i="12"/>
  <c r="H888" i="12" s="1"/>
  <c r="E887" i="12"/>
  <c r="H887" i="12" s="1"/>
  <c r="E886" i="12"/>
  <c r="H886" i="12" s="1"/>
  <c r="E885" i="12"/>
  <c r="H885" i="12" s="1"/>
  <c r="E884" i="12"/>
  <c r="H884" i="12" s="1"/>
  <c r="E865" i="12"/>
  <c r="H865" i="12" s="1"/>
  <c r="E864" i="12"/>
  <c r="H864" i="12" s="1"/>
  <c r="E863" i="12"/>
  <c r="H863" i="12" s="1"/>
  <c r="E862" i="12"/>
  <c r="H862" i="12" s="1"/>
  <c r="E861" i="12"/>
  <c r="H861" i="12" s="1"/>
  <c r="E860" i="12"/>
  <c r="H860" i="12" s="1"/>
  <c r="E859" i="12"/>
  <c r="H859" i="12" s="1"/>
  <c r="E858" i="12"/>
  <c r="H858" i="12" s="1"/>
  <c r="E857" i="12"/>
  <c r="H857" i="12" s="1"/>
  <c r="E856" i="12"/>
  <c r="H856" i="12" s="1"/>
  <c r="E855" i="12"/>
  <c r="H855" i="12" s="1"/>
  <c r="E854" i="12"/>
  <c r="H854" i="12" s="1"/>
  <c r="E853" i="12"/>
  <c r="H853" i="12" s="1"/>
  <c r="E852" i="12"/>
  <c r="H852" i="12" s="1"/>
  <c r="E851" i="12"/>
  <c r="H851" i="12" s="1"/>
  <c r="E850" i="12"/>
  <c r="H850" i="12" s="1"/>
  <c r="E849" i="12"/>
  <c r="H849" i="12" s="1"/>
  <c r="E848" i="12"/>
  <c r="H848" i="12" s="1"/>
  <c r="E847" i="12"/>
  <c r="H847" i="12" s="1"/>
  <c r="E846" i="12"/>
  <c r="H846" i="12" s="1"/>
  <c r="E845" i="12"/>
  <c r="H845" i="12" s="1"/>
  <c r="E844" i="12"/>
  <c r="H844" i="12" s="1"/>
  <c r="E843" i="12"/>
  <c r="H843" i="12" s="1"/>
  <c r="E842" i="12"/>
  <c r="H842" i="12" s="1"/>
  <c r="E841" i="12"/>
  <c r="H841" i="12" s="1"/>
  <c r="E840" i="12"/>
  <c r="H840" i="12" s="1"/>
  <c r="E839" i="12"/>
  <c r="H839" i="12" s="1"/>
  <c r="E838" i="12"/>
  <c r="H838" i="12" s="1"/>
  <c r="E837" i="12"/>
  <c r="H837" i="12" s="1"/>
  <c r="E836" i="12"/>
  <c r="H836" i="12" s="1"/>
  <c r="E835" i="12"/>
  <c r="H835" i="12" s="1"/>
  <c r="E834" i="12"/>
  <c r="H834" i="12" s="1"/>
  <c r="E833" i="12"/>
  <c r="H833" i="12" s="1"/>
  <c r="E832" i="12"/>
  <c r="H832" i="12" s="1"/>
  <c r="E831" i="12"/>
  <c r="H831" i="12" s="1"/>
  <c r="E830" i="12"/>
  <c r="H830" i="12" s="1"/>
  <c r="E829" i="12"/>
  <c r="H829" i="12" s="1"/>
  <c r="E828" i="12"/>
  <c r="H828" i="12" s="1"/>
  <c r="E827" i="12"/>
  <c r="H827" i="12" s="1"/>
  <c r="E826" i="12"/>
  <c r="H826" i="12" s="1"/>
  <c r="E825" i="12"/>
  <c r="H825" i="12" s="1"/>
  <c r="E824" i="12"/>
  <c r="H824" i="12" s="1"/>
  <c r="E823" i="12"/>
  <c r="H823" i="12" s="1"/>
  <c r="E822" i="12"/>
  <c r="H822" i="12" s="1"/>
  <c r="E821" i="12"/>
  <c r="H821" i="12" s="1"/>
  <c r="E820" i="12"/>
  <c r="H820" i="12" s="1"/>
  <c r="E819" i="12"/>
  <c r="H819" i="12" s="1"/>
  <c r="E818" i="12"/>
  <c r="H818" i="12" s="1"/>
  <c r="E817" i="12"/>
  <c r="H817" i="12" s="1"/>
  <c r="E816" i="12"/>
  <c r="H816" i="12" s="1"/>
  <c r="E815" i="12"/>
  <c r="H815" i="12" s="1"/>
  <c r="E814" i="12"/>
  <c r="H814" i="12" s="1"/>
  <c r="E813" i="12"/>
  <c r="H813" i="12" s="1"/>
  <c r="E812" i="12"/>
  <c r="H812" i="12" s="1"/>
  <c r="E811" i="12"/>
  <c r="H811" i="12" s="1"/>
  <c r="E810" i="12"/>
  <c r="H810" i="12" s="1"/>
  <c r="E809" i="12"/>
  <c r="H809" i="12" s="1"/>
  <c r="E808" i="12"/>
  <c r="H808" i="12" s="1"/>
  <c r="E807" i="12"/>
  <c r="H807" i="12" s="1"/>
  <c r="E806" i="12"/>
  <c r="H806" i="12" s="1"/>
  <c r="E805" i="12"/>
  <c r="H805" i="12" s="1"/>
  <c r="E804" i="12"/>
  <c r="H804" i="12" s="1"/>
  <c r="E803" i="12"/>
  <c r="H803" i="12" s="1"/>
  <c r="E802" i="12"/>
  <c r="H802" i="12" s="1"/>
  <c r="E801" i="12"/>
  <c r="H801" i="12" s="1"/>
  <c r="E800" i="12"/>
  <c r="H800" i="12" s="1"/>
  <c r="E799" i="12"/>
  <c r="H799" i="12" s="1"/>
  <c r="E798" i="12"/>
  <c r="H798" i="12" s="1"/>
  <c r="E797" i="12"/>
  <c r="H797" i="12" s="1"/>
  <c r="E796" i="12"/>
  <c r="H796" i="12" s="1"/>
  <c r="E795" i="12"/>
  <c r="H795" i="12" s="1"/>
  <c r="E794" i="12"/>
  <c r="H794" i="12" s="1"/>
  <c r="E793" i="12"/>
  <c r="H793" i="12" s="1"/>
  <c r="E792" i="12"/>
  <c r="H792" i="12" s="1"/>
  <c r="E791" i="12"/>
  <c r="H791" i="12" s="1"/>
  <c r="E790" i="12"/>
  <c r="H790" i="12" s="1"/>
  <c r="E789" i="12"/>
  <c r="H789" i="12" s="1"/>
  <c r="E788" i="12"/>
  <c r="H788" i="12" s="1"/>
  <c r="E787" i="12"/>
  <c r="H787" i="12" s="1"/>
  <c r="E786" i="12"/>
  <c r="H786" i="12" s="1"/>
  <c r="E785" i="12"/>
  <c r="H785" i="12" s="1"/>
  <c r="E784" i="12"/>
  <c r="H784" i="12" s="1"/>
  <c r="E783" i="12"/>
  <c r="H783" i="12" s="1"/>
  <c r="E782" i="12"/>
  <c r="H782" i="12" s="1"/>
  <c r="E781" i="12"/>
  <c r="H781" i="12" s="1"/>
  <c r="E780" i="12"/>
  <c r="H780" i="12" s="1"/>
  <c r="E779" i="12"/>
  <c r="H779" i="12" s="1"/>
  <c r="E778" i="12"/>
  <c r="H778" i="12" s="1"/>
  <c r="E777" i="12"/>
  <c r="H777" i="12" s="1"/>
  <c r="E776" i="12"/>
  <c r="H776" i="12" s="1"/>
  <c r="E775" i="12"/>
  <c r="H775" i="12" s="1"/>
  <c r="E774" i="12"/>
  <c r="H774" i="12" s="1"/>
  <c r="E773" i="12"/>
  <c r="H773" i="12" s="1"/>
  <c r="E772" i="12"/>
  <c r="H772" i="12" s="1"/>
  <c r="E771" i="12"/>
  <c r="H771" i="12" s="1"/>
  <c r="E770" i="12"/>
  <c r="H770" i="12" s="1"/>
  <c r="E769" i="12"/>
  <c r="H769" i="12" s="1"/>
  <c r="E768" i="12"/>
  <c r="H768" i="12" s="1"/>
  <c r="E767" i="12"/>
  <c r="H767" i="12" s="1"/>
  <c r="E766" i="12"/>
  <c r="H766" i="12" s="1"/>
  <c r="E765" i="12"/>
  <c r="H765" i="12" s="1"/>
  <c r="E764" i="12"/>
  <c r="H764" i="12" s="1"/>
  <c r="E763" i="12"/>
  <c r="H763" i="12" s="1"/>
  <c r="E762" i="12"/>
  <c r="H762" i="12" s="1"/>
  <c r="E761" i="12"/>
  <c r="H761" i="12" s="1"/>
  <c r="E760" i="12"/>
  <c r="H760" i="12" s="1"/>
  <c r="E759" i="12"/>
  <c r="H759" i="12" s="1"/>
  <c r="E758" i="12"/>
  <c r="H758" i="12" s="1"/>
  <c r="E757" i="12"/>
  <c r="H757" i="12" s="1"/>
  <c r="E756" i="12"/>
  <c r="H756" i="12" s="1"/>
  <c r="E755" i="12"/>
  <c r="H755" i="12" s="1"/>
  <c r="E754" i="12"/>
  <c r="H754" i="12" s="1"/>
  <c r="E753" i="12"/>
  <c r="H753" i="12" s="1"/>
  <c r="E752" i="12"/>
  <c r="H752" i="12" s="1"/>
  <c r="E751" i="12"/>
  <c r="H751" i="12" s="1"/>
  <c r="E750" i="12"/>
  <c r="H750" i="12" s="1"/>
  <c r="E749" i="12"/>
  <c r="H749" i="12" s="1"/>
  <c r="E748" i="12"/>
  <c r="H748" i="12" s="1"/>
  <c r="E747" i="12"/>
  <c r="H747" i="12" s="1"/>
  <c r="E746" i="12"/>
  <c r="H746" i="12" s="1"/>
  <c r="E745" i="12"/>
  <c r="H745" i="12" s="1"/>
  <c r="E744" i="12"/>
  <c r="H744" i="12" s="1"/>
  <c r="E743" i="12"/>
  <c r="H743" i="12" s="1"/>
  <c r="E742" i="12"/>
  <c r="H742" i="12" s="1"/>
  <c r="E741" i="12"/>
  <c r="H741" i="12" s="1"/>
  <c r="E740" i="12"/>
  <c r="H740" i="12" s="1"/>
  <c r="E739" i="12"/>
  <c r="H739" i="12" s="1"/>
  <c r="E738" i="12"/>
  <c r="H738" i="12" s="1"/>
  <c r="E737" i="12"/>
  <c r="H737" i="12" s="1"/>
  <c r="E736" i="12"/>
  <c r="H736" i="12" s="1"/>
  <c r="E735" i="12"/>
  <c r="H735" i="12" s="1"/>
  <c r="E734" i="12"/>
  <c r="H734" i="12" s="1"/>
  <c r="E733" i="12"/>
  <c r="H733" i="12" s="1"/>
  <c r="E732" i="12"/>
  <c r="H732" i="12" s="1"/>
  <c r="E731" i="12"/>
  <c r="H731" i="12" s="1"/>
  <c r="E730" i="12"/>
  <c r="H730" i="12" s="1"/>
  <c r="E729" i="12"/>
  <c r="H729" i="12" s="1"/>
  <c r="E728" i="12"/>
  <c r="H728" i="12" s="1"/>
  <c r="E727" i="12"/>
  <c r="H727" i="12" s="1"/>
  <c r="E726" i="12"/>
  <c r="H726" i="12" s="1"/>
  <c r="E725" i="12"/>
  <c r="H725" i="12" s="1"/>
  <c r="E724" i="12"/>
  <c r="H724" i="12" s="1"/>
  <c r="E723" i="12"/>
  <c r="H723" i="12" s="1"/>
  <c r="E722" i="12"/>
  <c r="H722" i="12" s="1"/>
  <c r="E721" i="12"/>
  <c r="H721" i="12" s="1"/>
  <c r="E720" i="12"/>
  <c r="H720" i="12" s="1"/>
  <c r="E719" i="12"/>
  <c r="H719" i="12" s="1"/>
  <c r="E718" i="12"/>
  <c r="H718" i="12" s="1"/>
  <c r="E717" i="12"/>
  <c r="H717" i="12" s="1"/>
  <c r="E716" i="12"/>
  <c r="H716" i="12" s="1"/>
  <c r="E715" i="12"/>
  <c r="H715" i="12" s="1"/>
  <c r="E714" i="12"/>
  <c r="H714" i="12" s="1"/>
  <c r="E713" i="12"/>
  <c r="H713" i="12" s="1"/>
  <c r="E712" i="12"/>
  <c r="H712" i="12" s="1"/>
  <c r="E711" i="12"/>
  <c r="H711" i="12" s="1"/>
  <c r="E710" i="12"/>
  <c r="H710" i="12" s="1"/>
  <c r="E709" i="12"/>
  <c r="H709" i="12" s="1"/>
  <c r="E708" i="12"/>
  <c r="H708" i="12" s="1"/>
  <c r="E707" i="12"/>
  <c r="H707" i="12" s="1"/>
  <c r="E706" i="12"/>
  <c r="H706" i="12" s="1"/>
  <c r="E705" i="12"/>
  <c r="H705" i="12" s="1"/>
  <c r="E704" i="12"/>
  <c r="H704" i="12" s="1"/>
  <c r="E703" i="12"/>
  <c r="H703" i="12" s="1"/>
  <c r="E702" i="12"/>
  <c r="H702" i="12" s="1"/>
  <c r="E701" i="12"/>
  <c r="H701" i="12" s="1"/>
  <c r="E700" i="12"/>
  <c r="H700" i="12" s="1"/>
  <c r="E699" i="12"/>
  <c r="H699" i="12" s="1"/>
  <c r="E698" i="12"/>
  <c r="H698" i="12" s="1"/>
  <c r="E697" i="12"/>
  <c r="H697" i="12" s="1"/>
  <c r="E696" i="12"/>
  <c r="H696" i="12" s="1"/>
  <c r="E695" i="12"/>
  <c r="H695" i="12" s="1"/>
  <c r="E694" i="12"/>
  <c r="H694" i="12" s="1"/>
  <c r="E693" i="12"/>
  <c r="H693" i="12" s="1"/>
  <c r="E692" i="12"/>
  <c r="H692" i="12" s="1"/>
  <c r="E691" i="12"/>
  <c r="H691" i="12" s="1"/>
  <c r="E690" i="12"/>
  <c r="H690" i="12" s="1"/>
  <c r="E689" i="12"/>
  <c r="H689" i="12" s="1"/>
  <c r="E688" i="12"/>
  <c r="H688" i="12" s="1"/>
  <c r="E687" i="12"/>
  <c r="H687" i="12" s="1"/>
  <c r="E686" i="12"/>
  <c r="H686" i="12" s="1"/>
  <c r="E685" i="12"/>
  <c r="H685" i="12" s="1"/>
  <c r="E684" i="12"/>
  <c r="H684" i="12" s="1"/>
  <c r="E683" i="12"/>
  <c r="H683" i="12" s="1"/>
  <c r="E682" i="12"/>
  <c r="H682" i="12" s="1"/>
  <c r="E681" i="12"/>
  <c r="H681" i="12" s="1"/>
  <c r="E680" i="12"/>
  <c r="H680" i="12" s="1"/>
  <c r="E679" i="12"/>
  <c r="H679" i="12" s="1"/>
  <c r="E678" i="12"/>
  <c r="H678" i="12" s="1"/>
  <c r="E677" i="12"/>
  <c r="H677" i="12" s="1"/>
  <c r="E676" i="12"/>
  <c r="H676" i="12" s="1"/>
  <c r="E675" i="12"/>
  <c r="H675" i="12" s="1"/>
  <c r="E674" i="12"/>
  <c r="H674" i="12" s="1"/>
  <c r="E673" i="12"/>
  <c r="H673" i="12" s="1"/>
  <c r="E672" i="12"/>
  <c r="H672" i="12" s="1"/>
  <c r="E671" i="12"/>
  <c r="H671" i="12" s="1"/>
  <c r="E670" i="12"/>
  <c r="H670" i="12" s="1"/>
  <c r="E669" i="12"/>
  <c r="H669" i="12" s="1"/>
  <c r="E668" i="12"/>
  <c r="H668" i="12" s="1"/>
  <c r="E667" i="12"/>
  <c r="H667" i="12" s="1"/>
  <c r="E666" i="12"/>
  <c r="H666" i="12" s="1"/>
  <c r="E665" i="12"/>
  <c r="H665" i="12" s="1"/>
  <c r="E664" i="12"/>
  <c r="H664" i="12" s="1"/>
  <c r="E663" i="12"/>
  <c r="H663" i="12" s="1"/>
  <c r="E662" i="12"/>
  <c r="H662" i="12" s="1"/>
  <c r="E661" i="12"/>
  <c r="H661" i="12" s="1"/>
  <c r="E660" i="12"/>
  <c r="H660" i="12" s="1"/>
  <c r="E659" i="12"/>
  <c r="H659" i="12" s="1"/>
  <c r="E658" i="12"/>
  <c r="H658" i="12" s="1"/>
  <c r="E657" i="12"/>
  <c r="H657" i="12" s="1"/>
  <c r="E656" i="12"/>
  <c r="H656" i="12" s="1"/>
  <c r="E655" i="12"/>
  <c r="H655" i="12" s="1"/>
  <c r="E654" i="12"/>
  <c r="H654" i="12" s="1"/>
  <c r="E653" i="12"/>
  <c r="H653" i="12" s="1"/>
  <c r="E652" i="12"/>
  <c r="H652" i="12" s="1"/>
  <c r="E651" i="12"/>
  <c r="H651" i="12" s="1"/>
  <c r="E650" i="12"/>
  <c r="H650" i="12" s="1"/>
  <c r="E649" i="12"/>
  <c r="H649" i="12" s="1"/>
  <c r="E648" i="12"/>
  <c r="H648" i="12" s="1"/>
  <c r="E647" i="12"/>
  <c r="H647" i="12" s="1"/>
  <c r="E646" i="12"/>
  <c r="H646" i="12" s="1"/>
  <c r="E645" i="12"/>
  <c r="H645" i="12" s="1"/>
  <c r="E644" i="12"/>
  <c r="H644" i="12" s="1"/>
  <c r="E643" i="12"/>
  <c r="H643" i="12" s="1"/>
  <c r="E642" i="12"/>
  <c r="H642" i="12" s="1"/>
  <c r="E641" i="12"/>
  <c r="H641" i="12" s="1"/>
  <c r="E640" i="12"/>
  <c r="H640" i="12" s="1"/>
  <c r="E639" i="12"/>
  <c r="H639" i="12" s="1"/>
  <c r="E638" i="12"/>
  <c r="H638" i="12" s="1"/>
  <c r="E637" i="12"/>
  <c r="H637" i="12" s="1"/>
  <c r="E636" i="12"/>
  <c r="H636" i="12" s="1"/>
  <c r="E635" i="12"/>
  <c r="H635" i="12" s="1"/>
  <c r="E634" i="12"/>
  <c r="H634" i="12" s="1"/>
  <c r="E633" i="12"/>
  <c r="H633" i="12" s="1"/>
  <c r="E632" i="12"/>
  <c r="H632" i="12" s="1"/>
  <c r="E631" i="12"/>
  <c r="H631" i="12" s="1"/>
  <c r="E630" i="12"/>
  <c r="H630" i="12" s="1"/>
  <c r="E629" i="12"/>
  <c r="H629" i="12" s="1"/>
  <c r="E628" i="12"/>
  <c r="H628" i="12" s="1"/>
  <c r="E627" i="12"/>
  <c r="H627" i="12" s="1"/>
  <c r="E626" i="12"/>
  <c r="H626" i="12" s="1"/>
  <c r="E625" i="12"/>
  <c r="H625" i="12" s="1"/>
  <c r="E624" i="12"/>
  <c r="H624" i="12" s="1"/>
  <c r="E623" i="12"/>
  <c r="H623" i="12" s="1"/>
  <c r="E622" i="12"/>
  <c r="H622" i="12" s="1"/>
  <c r="E621" i="12"/>
  <c r="H621" i="12" s="1"/>
  <c r="E620" i="12"/>
  <c r="H620" i="12" s="1"/>
  <c r="E619" i="12"/>
  <c r="H619" i="12" s="1"/>
  <c r="E618" i="12"/>
  <c r="H618" i="12" s="1"/>
  <c r="E617" i="12"/>
  <c r="H617" i="12" s="1"/>
  <c r="E616" i="12"/>
  <c r="H616" i="12" s="1"/>
  <c r="E615" i="12"/>
  <c r="H615" i="12" s="1"/>
  <c r="E614" i="12"/>
  <c r="H614" i="12" s="1"/>
  <c r="E613" i="12"/>
  <c r="H613" i="12" s="1"/>
  <c r="E612" i="12"/>
  <c r="H612" i="12" s="1"/>
  <c r="E611" i="12"/>
  <c r="H611" i="12" s="1"/>
  <c r="E610" i="12"/>
  <c r="H610" i="12" s="1"/>
  <c r="E609" i="12"/>
  <c r="H609" i="12" s="1"/>
  <c r="E608" i="12"/>
  <c r="H608" i="12" s="1"/>
  <c r="E607" i="12"/>
  <c r="H607" i="12" s="1"/>
  <c r="E606" i="12"/>
  <c r="H606" i="12" s="1"/>
  <c r="E605" i="12"/>
  <c r="H605" i="12" s="1"/>
  <c r="E604" i="12"/>
  <c r="H604" i="12" s="1"/>
  <c r="E603" i="12"/>
  <c r="H603" i="12" s="1"/>
  <c r="E602" i="12"/>
  <c r="H602" i="12" s="1"/>
  <c r="E601" i="12"/>
  <c r="H601" i="12" s="1"/>
  <c r="E600" i="12"/>
  <c r="H600" i="12" s="1"/>
  <c r="E599" i="12"/>
  <c r="H599" i="12" s="1"/>
  <c r="E598" i="12"/>
  <c r="H598" i="12" s="1"/>
  <c r="E597" i="12"/>
  <c r="H597" i="12" s="1"/>
  <c r="E596" i="12"/>
  <c r="H596" i="12" s="1"/>
  <c r="E595" i="12"/>
  <c r="H595" i="12" s="1"/>
  <c r="E594" i="12"/>
  <c r="H594" i="12" s="1"/>
  <c r="E593" i="12"/>
  <c r="H593" i="12" s="1"/>
  <c r="E592" i="12"/>
  <c r="H592" i="12" s="1"/>
  <c r="E591" i="12"/>
  <c r="H591" i="12" s="1"/>
  <c r="E590" i="12"/>
  <c r="H590" i="12" s="1"/>
  <c r="E589" i="12"/>
  <c r="H589" i="12" s="1"/>
  <c r="E588" i="12"/>
  <c r="H588" i="12" s="1"/>
  <c r="E587" i="12"/>
  <c r="H587" i="12" s="1"/>
  <c r="E586" i="12"/>
  <c r="H586" i="12" s="1"/>
  <c r="E585" i="12"/>
  <c r="H585" i="12" s="1"/>
  <c r="E584" i="12"/>
  <c r="H584" i="12" s="1"/>
  <c r="E583" i="12"/>
  <c r="H583" i="12" s="1"/>
  <c r="E582" i="12"/>
  <c r="H582" i="12" s="1"/>
  <c r="E581" i="12"/>
  <c r="H581" i="12" s="1"/>
  <c r="E580" i="12"/>
  <c r="H580" i="12" s="1"/>
  <c r="E579" i="12"/>
  <c r="H579" i="12" s="1"/>
  <c r="E578" i="12"/>
  <c r="H578" i="12" s="1"/>
  <c r="E577" i="12"/>
  <c r="H577" i="12" s="1"/>
  <c r="E576" i="12"/>
  <c r="H576" i="12" s="1"/>
  <c r="E575" i="12"/>
  <c r="H575" i="12" s="1"/>
  <c r="E574" i="12"/>
  <c r="H574" i="12" s="1"/>
  <c r="E573" i="12"/>
  <c r="H573" i="12" s="1"/>
  <c r="E572" i="12"/>
  <c r="H572" i="12" s="1"/>
  <c r="E571" i="12"/>
  <c r="H571" i="12" s="1"/>
  <c r="E570" i="12"/>
  <c r="H570" i="12" s="1"/>
  <c r="E569" i="12"/>
  <c r="H569" i="12" s="1"/>
  <c r="E568" i="12"/>
  <c r="H568" i="12" s="1"/>
  <c r="E567" i="12"/>
  <c r="H567" i="12" s="1"/>
  <c r="E566" i="12"/>
  <c r="H566" i="12" s="1"/>
  <c r="E565" i="12"/>
  <c r="H565" i="12" s="1"/>
  <c r="E564" i="12"/>
  <c r="H564" i="12" s="1"/>
  <c r="E563" i="12"/>
  <c r="H563" i="12" s="1"/>
  <c r="E562" i="12"/>
  <c r="H562" i="12" s="1"/>
  <c r="E561" i="12"/>
  <c r="H561" i="12" s="1"/>
  <c r="E560" i="12"/>
  <c r="H560" i="12" s="1"/>
  <c r="E559" i="12"/>
  <c r="H559" i="12" s="1"/>
  <c r="E558" i="12"/>
  <c r="H558" i="12" s="1"/>
  <c r="E557" i="12"/>
  <c r="H557" i="12" s="1"/>
  <c r="E556" i="12"/>
  <c r="H556" i="12" s="1"/>
  <c r="E555" i="12"/>
  <c r="H555" i="12" s="1"/>
  <c r="E554" i="12"/>
  <c r="H554" i="12" s="1"/>
  <c r="E553" i="12"/>
  <c r="H553" i="12" s="1"/>
  <c r="E552" i="12"/>
  <c r="H552" i="12" s="1"/>
  <c r="E551" i="12"/>
  <c r="H551" i="12" s="1"/>
  <c r="E550" i="12"/>
  <c r="H550" i="12" s="1"/>
  <c r="J555" i="12" l="1"/>
  <c r="I555" i="12"/>
  <c r="J559" i="12"/>
  <c r="I559" i="12"/>
  <c r="J563" i="12"/>
  <c r="I563" i="12"/>
  <c r="J567" i="12"/>
  <c r="I567" i="12"/>
  <c r="J571" i="12"/>
  <c r="I571" i="12"/>
  <c r="J575" i="12"/>
  <c r="I575" i="12"/>
  <c r="J579" i="12"/>
  <c r="I579" i="12"/>
  <c r="J583" i="12"/>
  <c r="I583" i="12"/>
  <c r="J587" i="12"/>
  <c r="I587" i="12"/>
  <c r="J591" i="12"/>
  <c r="I591" i="12"/>
  <c r="J595" i="12"/>
  <c r="I595" i="12"/>
  <c r="J599" i="12"/>
  <c r="I599" i="12"/>
  <c r="J603" i="12"/>
  <c r="I603" i="12"/>
  <c r="J607" i="12"/>
  <c r="I607" i="12"/>
  <c r="J611" i="12"/>
  <c r="I611" i="12"/>
  <c r="J615" i="12"/>
  <c r="I615" i="12"/>
  <c r="J619" i="12"/>
  <c r="I619" i="12"/>
  <c r="J623" i="12"/>
  <c r="I623" i="12"/>
  <c r="J627" i="12"/>
  <c r="I627" i="12"/>
  <c r="J631" i="12"/>
  <c r="I631" i="12"/>
  <c r="J635" i="12"/>
  <c r="I635" i="12"/>
  <c r="J639" i="12"/>
  <c r="I639" i="12"/>
  <c r="J643" i="12"/>
  <c r="I643" i="12"/>
  <c r="J647" i="12"/>
  <c r="I647" i="12"/>
  <c r="J651" i="12"/>
  <c r="I651" i="12"/>
  <c r="J655" i="12"/>
  <c r="I655" i="12"/>
  <c r="J659" i="12"/>
  <c r="I659" i="12"/>
  <c r="J663" i="12"/>
  <c r="I663" i="12"/>
  <c r="J667" i="12"/>
  <c r="I667" i="12"/>
  <c r="J671" i="12"/>
  <c r="I671" i="12"/>
  <c r="J675" i="12"/>
  <c r="I675" i="12"/>
  <c r="I679" i="12"/>
  <c r="J679" i="12"/>
  <c r="I683" i="12"/>
  <c r="J683" i="12"/>
  <c r="I687" i="12"/>
  <c r="J687" i="12"/>
  <c r="I691" i="12"/>
  <c r="J691" i="12"/>
  <c r="I695" i="12"/>
  <c r="J695" i="12"/>
  <c r="I699" i="12"/>
  <c r="J699" i="12"/>
  <c r="I703" i="12"/>
  <c r="J703" i="12"/>
  <c r="I707" i="12"/>
  <c r="J707" i="12"/>
  <c r="I711" i="12"/>
  <c r="J711" i="12"/>
  <c r="I715" i="12"/>
  <c r="J715" i="12"/>
  <c r="I719" i="12"/>
  <c r="J719" i="12"/>
  <c r="I723" i="12"/>
  <c r="J723" i="12"/>
  <c r="I727" i="12"/>
  <c r="J727" i="12"/>
  <c r="I731" i="12"/>
  <c r="J731" i="12"/>
  <c r="I735" i="12"/>
  <c r="J735" i="12"/>
  <c r="I739" i="12"/>
  <c r="J739" i="12"/>
  <c r="I743" i="12"/>
  <c r="J743" i="12"/>
  <c r="I747" i="12"/>
  <c r="J747" i="12"/>
  <c r="I751" i="12"/>
  <c r="J751" i="12"/>
  <c r="I755" i="12"/>
  <c r="J755" i="12"/>
  <c r="I759" i="12"/>
  <c r="J759" i="12"/>
  <c r="I763" i="12"/>
  <c r="J763" i="12"/>
  <c r="I767" i="12"/>
  <c r="J767" i="12"/>
  <c r="I771" i="12"/>
  <c r="J771" i="12"/>
  <c r="I775" i="12"/>
  <c r="J775" i="12"/>
  <c r="I779" i="12"/>
  <c r="J779" i="12"/>
  <c r="I783" i="12"/>
  <c r="J783" i="12"/>
  <c r="I787" i="12"/>
  <c r="J787" i="12"/>
  <c r="I791" i="12"/>
  <c r="J791" i="12"/>
  <c r="J795" i="12"/>
  <c r="I795" i="12"/>
  <c r="J799" i="12"/>
  <c r="I799" i="12"/>
  <c r="J803" i="12"/>
  <c r="I803" i="12"/>
  <c r="J807" i="12"/>
  <c r="I807" i="12"/>
  <c r="J811" i="12"/>
  <c r="I811" i="12"/>
  <c r="J815" i="12"/>
  <c r="I815" i="12"/>
  <c r="J819" i="12"/>
  <c r="I819" i="12"/>
  <c r="J823" i="12"/>
  <c r="I823" i="12"/>
  <c r="J827" i="12"/>
  <c r="I827" i="12"/>
  <c r="J831" i="12"/>
  <c r="I831" i="12"/>
  <c r="J835" i="12"/>
  <c r="I835" i="12"/>
  <c r="J839" i="12"/>
  <c r="I839" i="12"/>
  <c r="J843" i="12"/>
  <c r="I843" i="12"/>
  <c r="J847" i="12"/>
  <c r="I847" i="12"/>
  <c r="J851" i="12"/>
  <c r="I851" i="12"/>
  <c r="J855" i="12"/>
  <c r="I855" i="12"/>
  <c r="J859" i="12"/>
  <c r="I859" i="12"/>
  <c r="J863" i="12"/>
  <c r="I863" i="12"/>
  <c r="I885" i="12"/>
  <c r="J885" i="12"/>
  <c r="I889" i="12"/>
  <c r="J889" i="12"/>
  <c r="I893" i="12"/>
  <c r="J893" i="12"/>
  <c r="I897" i="12"/>
  <c r="J897" i="12"/>
  <c r="I901" i="12"/>
  <c r="J901" i="12"/>
  <c r="I905" i="12"/>
  <c r="J905" i="12"/>
  <c r="I909" i="12"/>
  <c r="J909" i="12"/>
  <c r="I913" i="12"/>
  <c r="J913" i="12"/>
  <c r="J917" i="12"/>
  <c r="I917" i="12"/>
  <c r="J921" i="12"/>
  <c r="I921" i="12"/>
  <c r="I925" i="12"/>
  <c r="J925" i="12"/>
  <c r="I929" i="12"/>
  <c r="J929" i="12"/>
  <c r="J933" i="12"/>
  <c r="I933" i="12"/>
  <c r="J937" i="12"/>
  <c r="I937" i="12"/>
  <c r="I941" i="12"/>
  <c r="J941" i="12"/>
  <c r="I945" i="12"/>
  <c r="J945" i="12"/>
  <c r="J949" i="12"/>
  <c r="I949" i="12"/>
  <c r="J953" i="12"/>
  <c r="I953" i="12"/>
  <c r="I957" i="12"/>
  <c r="J957" i="12"/>
  <c r="I961" i="12"/>
  <c r="J961" i="12"/>
  <c r="I965" i="12"/>
  <c r="J965" i="12"/>
  <c r="I969" i="12"/>
  <c r="J969" i="12"/>
  <c r="I973" i="12"/>
  <c r="J973" i="12"/>
  <c r="I977" i="12"/>
  <c r="J977" i="12"/>
  <c r="I981" i="12"/>
  <c r="J981" i="12"/>
  <c r="I985" i="12"/>
  <c r="J985" i="12"/>
  <c r="I989" i="12"/>
  <c r="J989" i="12"/>
  <c r="I993" i="12"/>
  <c r="J993" i="12"/>
  <c r="I997" i="12"/>
  <c r="J997" i="12"/>
  <c r="I1001" i="12"/>
  <c r="J1001" i="12"/>
  <c r="I1005" i="12"/>
  <c r="J1005" i="12"/>
  <c r="I1009" i="12"/>
  <c r="J1009" i="12"/>
  <c r="J868" i="12"/>
  <c r="I868" i="12"/>
  <c r="J872" i="12"/>
  <c r="I872" i="12"/>
  <c r="I876" i="12"/>
  <c r="J876" i="12"/>
  <c r="J880" i="12"/>
  <c r="I880" i="12"/>
  <c r="J550" i="12"/>
  <c r="I550" i="12"/>
  <c r="J552" i="12"/>
  <c r="I552" i="12"/>
  <c r="J556" i="12"/>
  <c r="I556" i="12"/>
  <c r="J560" i="12"/>
  <c r="I560" i="12"/>
  <c r="J564" i="12"/>
  <c r="I564" i="12"/>
  <c r="J568" i="12"/>
  <c r="I568" i="12"/>
  <c r="J572" i="12"/>
  <c r="I572" i="12"/>
  <c r="J576" i="12"/>
  <c r="I576" i="12"/>
  <c r="J580" i="12"/>
  <c r="I580" i="12"/>
  <c r="J584" i="12"/>
  <c r="I584" i="12"/>
  <c r="J588" i="12"/>
  <c r="I588" i="12"/>
  <c r="J592" i="12"/>
  <c r="I592" i="12"/>
  <c r="J596" i="12"/>
  <c r="I596" i="12"/>
  <c r="J600" i="12"/>
  <c r="I600" i="12"/>
  <c r="J604" i="12"/>
  <c r="I604" i="12"/>
  <c r="J608" i="12"/>
  <c r="I608" i="12"/>
  <c r="J612" i="12"/>
  <c r="I612" i="12"/>
  <c r="J616" i="12"/>
  <c r="I616" i="12"/>
  <c r="J620" i="12"/>
  <c r="I620" i="12"/>
  <c r="J624" i="12"/>
  <c r="I624" i="12"/>
  <c r="J628" i="12"/>
  <c r="I628" i="12"/>
  <c r="J632" i="12"/>
  <c r="I632" i="12"/>
  <c r="J636" i="12"/>
  <c r="I636" i="12"/>
  <c r="J640" i="12"/>
  <c r="I640" i="12"/>
  <c r="J644" i="12"/>
  <c r="I644" i="12"/>
  <c r="J648" i="12"/>
  <c r="I648" i="12"/>
  <c r="J652" i="12"/>
  <c r="I652" i="12"/>
  <c r="J656" i="12"/>
  <c r="I656" i="12"/>
  <c r="J660" i="12"/>
  <c r="I660" i="12"/>
  <c r="J664" i="12"/>
  <c r="I664" i="12"/>
  <c r="J668" i="12"/>
  <c r="I668" i="12"/>
  <c r="J672" i="12"/>
  <c r="I672" i="12"/>
  <c r="J676" i="12"/>
  <c r="I676" i="12"/>
  <c r="J680" i="12"/>
  <c r="I680" i="12"/>
  <c r="J684" i="12"/>
  <c r="I684" i="12"/>
  <c r="J688" i="12"/>
  <c r="I688" i="12"/>
  <c r="J692" i="12"/>
  <c r="I692" i="12"/>
  <c r="J696" i="12"/>
  <c r="I696" i="12"/>
  <c r="J700" i="12"/>
  <c r="I700" i="12"/>
  <c r="J704" i="12"/>
  <c r="I704" i="12"/>
  <c r="J708" i="12"/>
  <c r="I708" i="12"/>
  <c r="J712" i="12"/>
  <c r="I712" i="12"/>
  <c r="J716" i="12"/>
  <c r="I716" i="12"/>
  <c r="J720" i="12"/>
  <c r="I720" i="12"/>
  <c r="J724" i="12"/>
  <c r="I724" i="12"/>
  <c r="J728" i="12"/>
  <c r="I728" i="12"/>
  <c r="J732" i="12"/>
  <c r="I732" i="12"/>
  <c r="J736" i="12"/>
  <c r="I736" i="12"/>
  <c r="J740" i="12"/>
  <c r="I740" i="12"/>
  <c r="J744" i="12"/>
  <c r="I744" i="12"/>
  <c r="J748" i="12"/>
  <c r="I748" i="12"/>
  <c r="J752" i="12"/>
  <c r="I752" i="12"/>
  <c r="J756" i="12"/>
  <c r="I756" i="12"/>
  <c r="J760" i="12"/>
  <c r="I760" i="12"/>
  <c r="J764" i="12"/>
  <c r="I764" i="12"/>
  <c r="J768" i="12"/>
  <c r="I768" i="12"/>
  <c r="J772" i="12"/>
  <c r="I772" i="12"/>
  <c r="J776" i="12"/>
  <c r="I776" i="12"/>
  <c r="J780" i="12"/>
  <c r="I780" i="12"/>
  <c r="J784" i="12"/>
  <c r="I784" i="12"/>
  <c r="J788" i="12"/>
  <c r="I788" i="12"/>
  <c r="I792" i="12"/>
  <c r="J792" i="12"/>
  <c r="I796" i="12"/>
  <c r="J796" i="12"/>
  <c r="I800" i="12"/>
  <c r="J800" i="12"/>
  <c r="I804" i="12"/>
  <c r="J804" i="12"/>
  <c r="I808" i="12"/>
  <c r="J808" i="12"/>
  <c r="I812" i="12"/>
  <c r="J812" i="12"/>
  <c r="I816" i="12"/>
  <c r="J816" i="12"/>
  <c r="I820" i="12"/>
  <c r="J820" i="12"/>
  <c r="I824" i="12"/>
  <c r="J824" i="12"/>
  <c r="I828" i="12"/>
  <c r="J828" i="12"/>
  <c r="I832" i="12"/>
  <c r="J832" i="12"/>
  <c r="I836" i="12"/>
  <c r="J836" i="12"/>
  <c r="I840" i="12"/>
  <c r="J840" i="12"/>
  <c r="I844" i="12"/>
  <c r="J844" i="12"/>
  <c r="I848" i="12"/>
  <c r="J848" i="12"/>
  <c r="I852" i="12"/>
  <c r="J852" i="12"/>
  <c r="I856" i="12"/>
  <c r="J856" i="12"/>
  <c r="I860" i="12"/>
  <c r="J860" i="12"/>
  <c r="J864" i="12"/>
  <c r="I864" i="12"/>
  <c r="I886" i="12"/>
  <c r="J886" i="12"/>
  <c r="I890" i="12"/>
  <c r="J890" i="12"/>
  <c r="I894" i="12"/>
  <c r="J894" i="12"/>
  <c r="I898" i="12"/>
  <c r="J898" i="12"/>
  <c r="I902" i="12"/>
  <c r="J902" i="12"/>
  <c r="I906" i="12"/>
  <c r="J906" i="12"/>
  <c r="I910" i="12"/>
  <c r="J910" i="12"/>
  <c r="J914" i="12"/>
  <c r="I914" i="12"/>
  <c r="I918" i="12"/>
  <c r="J918" i="12"/>
  <c r="I922" i="12"/>
  <c r="J922" i="12"/>
  <c r="J926" i="12"/>
  <c r="I926" i="12"/>
  <c r="J930" i="12"/>
  <c r="I930" i="12"/>
  <c r="I934" i="12"/>
  <c r="J934" i="12"/>
  <c r="I938" i="12"/>
  <c r="J938" i="12"/>
  <c r="J942" i="12"/>
  <c r="I942" i="12"/>
  <c r="J946" i="12"/>
  <c r="I946" i="12"/>
  <c r="I950" i="12"/>
  <c r="J950" i="12"/>
  <c r="J954" i="12"/>
  <c r="I954" i="12"/>
  <c r="J958" i="12"/>
  <c r="I958" i="12"/>
  <c r="J962" i="12"/>
  <c r="I962" i="12"/>
  <c r="J966" i="12"/>
  <c r="I966" i="12"/>
  <c r="J970" i="12"/>
  <c r="I970" i="12"/>
  <c r="J974" i="12"/>
  <c r="I974" i="12"/>
  <c r="J978" i="12"/>
  <c r="I978" i="12"/>
  <c r="J982" i="12"/>
  <c r="I982" i="12"/>
  <c r="J986" i="12"/>
  <c r="I986" i="12"/>
  <c r="J990" i="12"/>
  <c r="I990" i="12"/>
  <c r="J994" i="12"/>
  <c r="I994" i="12"/>
  <c r="J998" i="12"/>
  <c r="I998" i="12"/>
  <c r="J1002" i="12"/>
  <c r="I1002" i="12"/>
  <c r="J1006" i="12"/>
  <c r="I1006" i="12"/>
  <c r="J1010" i="12"/>
  <c r="I1010" i="12"/>
  <c r="I869" i="12"/>
  <c r="J869" i="12"/>
  <c r="I873" i="12"/>
  <c r="J873" i="12"/>
  <c r="I877" i="12"/>
  <c r="J877" i="12"/>
  <c r="I881" i="12"/>
  <c r="J881" i="12"/>
  <c r="J551" i="12"/>
  <c r="I551" i="12"/>
  <c r="I553" i="12"/>
  <c r="J553" i="12"/>
  <c r="I557" i="12"/>
  <c r="J557" i="12"/>
  <c r="I561" i="12"/>
  <c r="J561" i="12"/>
  <c r="I565" i="12"/>
  <c r="J565" i="12"/>
  <c r="I569" i="12"/>
  <c r="J569" i="12"/>
  <c r="I573" i="12"/>
  <c r="J573" i="12"/>
  <c r="I577" i="12"/>
  <c r="J577" i="12"/>
  <c r="I581" i="12"/>
  <c r="J581" i="12"/>
  <c r="I585" i="12"/>
  <c r="J585" i="12"/>
  <c r="I589" i="12"/>
  <c r="J589" i="12"/>
  <c r="I593" i="12"/>
  <c r="J593" i="12"/>
  <c r="I597" i="12"/>
  <c r="J597" i="12"/>
  <c r="I601" i="12"/>
  <c r="J601" i="12"/>
  <c r="I605" i="12"/>
  <c r="J605" i="12"/>
  <c r="I609" i="12"/>
  <c r="J609" i="12"/>
  <c r="I613" i="12"/>
  <c r="J613" i="12"/>
  <c r="I617" i="12"/>
  <c r="J617" i="12"/>
  <c r="I621" i="12"/>
  <c r="J621" i="12"/>
  <c r="I625" i="12"/>
  <c r="J625" i="12"/>
  <c r="I629" i="12"/>
  <c r="J629" i="12"/>
  <c r="I633" i="12"/>
  <c r="J633" i="12"/>
  <c r="I637" i="12"/>
  <c r="J637" i="12"/>
  <c r="I641" i="12"/>
  <c r="J641" i="12"/>
  <c r="I645" i="12"/>
  <c r="J645" i="12"/>
  <c r="I649" i="12"/>
  <c r="J649" i="12"/>
  <c r="I653" i="12"/>
  <c r="J653" i="12"/>
  <c r="I657" i="12"/>
  <c r="J657" i="12"/>
  <c r="I661" i="12"/>
  <c r="J661" i="12"/>
  <c r="I665" i="12"/>
  <c r="J665" i="12"/>
  <c r="J669" i="12"/>
  <c r="I669" i="12"/>
  <c r="I673" i="12"/>
  <c r="J673" i="12"/>
  <c r="J677" i="12"/>
  <c r="I677" i="12"/>
  <c r="J681" i="12"/>
  <c r="I681" i="12"/>
  <c r="J685" i="12"/>
  <c r="I685" i="12"/>
  <c r="J689" i="12"/>
  <c r="I689" i="12"/>
  <c r="J693" i="12"/>
  <c r="I693" i="12"/>
  <c r="J697" i="12"/>
  <c r="I697" i="12"/>
  <c r="J701" i="12"/>
  <c r="I701" i="12"/>
  <c r="J705" i="12"/>
  <c r="I705" i="12"/>
  <c r="J709" i="12"/>
  <c r="I709" i="12"/>
  <c r="J713" i="12"/>
  <c r="I713" i="12"/>
  <c r="J717" i="12"/>
  <c r="I717" i="12"/>
  <c r="J721" i="12"/>
  <c r="I721" i="12"/>
  <c r="J725" i="12"/>
  <c r="I725" i="12"/>
  <c r="J729" i="12"/>
  <c r="I729" i="12"/>
  <c r="J733" i="12"/>
  <c r="I733" i="12"/>
  <c r="J737" i="12"/>
  <c r="I737" i="12"/>
  <c r="J741" i="12"/>
  <c r="I741" i="12"/>
  <c r="J745" i="12"/>
  <c r="I745" i="12"/>
  <c r="J749" i="12"/>
  <c r="I749" i="12"/>
  <c r="J753" i="12"/>
  <c r="I753" i="12"/>
  <c r="J757" i="12"/>
  <c r="I757" i="12"/>
  <c r="J761" i="12"/>
  <c r="I761" i="12"/>
  <c r="J765" i="12"/>
  <c r="I765" i="12"/>
  <c r="J769" i="12"/>
  <c r="I769" i="12"/>
  <c r="J773" i="12"/>
  <c r="I773" i="12"/>
  <c r="J777" i="12"/>
  <c r="I777" i="12"/>
  <c r="J781" i="12"/>
  <c r="I781" i="12"/>
  <c r="J785" i="12"/>
  <c r="I785" i="12"/>
  <c r="J789" i="12"/>
  <c r="I789" i="12"/>
  <c r="J793" i="12"/>
  <c r="I793" i="12"/>
  <c r="J797" i="12"/>
  <c r="I797" i="12"/>
  <c r="J801" i="12"/>
  <c r="I801" i="12"/>
  <c r="J805" i="12"/>
  <c r="I805" i="12"/>
  <c r="J809" i="12"/>
  <c r="I809" i="12"/>
  <c r="J813" i="12"/>
  <c r="I813" i="12"/>
  <c r="J817" i="12"/>
  <c r="I817" i="12"/>
  <c r="J821" i="12"/>
  <c r="I821" i="12"/>
  <c r="J825" i="12"/>
  <c r="I825" i="12"/>
  <c r="J829" i="12"/>
  <c r="I829" i="12"/>
  <c r="J833" i="12"/>
  <c r="I833" i="12"/>
  <c r="J837" i="12"/>
  <c r="I837" i="12"/>
  <c r="J841" i="12"/>
  <c r="I841" i="12"/>
  <c r="J845" i="12"/>
  <c r="I845" i="12"/>
  <c r="J849" i="12"/>
  <c r="I849" i="12"/>
  <c r="J853" i="12"/>
  <c r="I853" i="12"/>
  <c r="J857" i="12"/>
  <c r="I857" i="12"/>
  <c r="I861" i="12"/>
  <c r="J861" i="12"/>
  <c r="I865" i="12"/>
  <c r="J865" i="12"/>
  <c r="J887" i="12"/>
  <c r="I887" i="12"/>
  <c r="J891" i="12"/>
  <c r="I891" i="12"/>
  <c r="J895" i="12"/>
  <c r="I895" i="12"/>
  <c r="J899" i="12"/>
  <c r="I899" i="12"/>
  <c r="J903" i="12"/>
  <c r="I903" i="12"/>
  <c r="J907" i="12"/>
  <c r="I907" i="12"/>
  <c r="J911" i="12"/>
  <c r="I911" i="12"/>
  <c r="I915" i="12"/>
  <c r="J915" i="12"/>
  <c r="I919" i="12"/>
  <c r="J919" i="12"/>
  <c r="I923" i="12"/>
  <c r="J923" i="12"/>
  <c r="I927" i="12"/>
  <c r="J927" i="12"/>
  <c r="I931" i="12"/>
  <c r="J931" i="12"/>
  <c r="I935" i="12"/>
  <c r="J935" i="12"/>
  <c r="I939" i="12"/>
  <c r="J939" i="12"/>
  <c r="I943" i="12"/>
  <c r="J943" i="12"/>
  <c r="I947" i="12"/>
  <c r="J947" i="12"/>
  <c r="I951" i="12"/>
  <c r="J951" i="12"/>
  <c r="I955" i="12"/>
  <c r="J955" i="12"/>
  <c r="I959" i="12"/>
  <c r="J959" i="12"/>
  <c r="I963" i="12"/>
  <c r="J963" i="12"/>
  <c r="I967" i="12"/>
  <c r="J967" i="12"/>
  <c r="I971" i="12"/>
  <c r="J971" i="12"/>
  <c r="I975" i="12"/>
  <c r="J975" i="12"/>
  <c r="I979" i="12"/>
  <c r="J979" i="12"/>
  <c r="I983" i="12"/>
  <c r="J983" i="12"/>
  <c r="I987" i="12"/>
  <c r="J987" i="12"/>
  <c r="I991" i="12"/>
  <c r="J991" i="12"/>
  <c r="I995" i="12"/>
  <c r="J995" i="12"/>
  <c r="I999" i="12"/>
  <c r="J999" i="12"/>
  <c r="I1003" i="12"/>
  <c r="J1003" i="12"/>
  <c r="I1007" i="12"/>
  <c r="J1007" i="12"/>
  <c r="J866" i="12"/>
  <c r="I866" i="12"/>
  <c r="J870" i="12"/>
  <c r="I870" i="12"/>
  <c r="J874" i="12"/>
  <c r="I874" i="12"/>
  <c r="I878" i="12"/>
  <c r="J878" i="12"/>
  <c r="I882" i="12"/>
  <c r="J882" i="12"/>
  <c r="J554" i="12"/>
  <c r="I554" i="12"/>
  <c r="J558" i="12"/>
  <c r="I558" i="12"/>
  <c r="J562" i="12"/>
  <c r="I562" i="12"/>
  <c r="J566" i="12"/>
  <c r="I566" i="12"/>
  <c r="J570" i="12"/>
  <c r="I570" i="12"/>
  <c r="J574" i="12"/>
  <c r="I574" i="12"/>
  <c r="J578" i="12"/>
  <c r="I578" i="12"/>
  <c r="J582" i="12"/>
  <c r="I582" i="12"/>
  <c r="J586" i="12"/>
  <c r="I586" i="12"/>
  <c r="J590" i="12"/>
  <c r="I590" i="12"/>
  <c r="J594" i="12"/>
  <c r="I594" i="12"/>
  <c r="J598" i="12"/>
  <c r="I598" i="12"/>
  <c r="J602" i="12"/>
  <c r="I602" i="12"/>
  <c r="J606" i="12"/>
  <c r="I606" i="12"/>
  <c r="J610" i="12"/>
  <c r="I610" i="12"/>
  <c r="J614" i="12"/>
  <c r="I614" i="12"/>
  <c r="J618" i="12"/>
  <c r="I618" i="12"/>
  <c r="J622" i="12"/>
  <c r="I622" i="12"/>
  <c r="J626" i="12"/>
  <c r="I626" i="12"/>
  <c r="J630" i="12"/>
  <c r="I630" i="12"/>
  <c r="J634" i="12"/>
  <c r="I634" i="12"/>
  <c r="J638" i="12"/>
  <c r="I638" i="12"/>
  <c r="J642" i="12"/>
  <c r="I642" i="12"/>
  <c r="J646" i="12"/>
  <c r="I646" i="12"/>
  <c r="J650" i="12"/>
  <c r="I650" i="12"/>
  <c r="J654" i="12"/>
  <c r="I654" i="12"/>
  <c r="J658" i="12"/>
  <c r="I658" i="12"/>
  <c r="J662" i="12"/>
  <c r="I662" i="12"/>
  <c r="J666" i="12"/>
  <c r="I666" i="12"/>
  <c r="I670" i="12"/>
  <c r="J670" i="12"/>
  <c r="I674" i="12"/>
  <c r="J674" i="12"/>
  <c r="I678" i="12"/>
  <c r="J678" i="12"/>
  <c r="I682" i="12"/>
  <c r="J682" i="12"/>
  <c r="I686" i="12"/>
  <c r="J686" i="12"/>
  <c r="I690" i="12"/>
  <c r="J690" i="12"/>
  <c r="J694" i="12"/>
  <c r="I694" i="12"/>
  <c r="J698" i="12"/>
  <c r="I698" i="12"/>
  <c r="J702" i="12"/>
  <c r="I702" i="12"/>
  <c r="J706" i="12"/>
  <c r="I706" i="12"/>
  <c r="J710" i="12"/>
  <c r="I710" i="12"/>
  <c r="J714" i="12"/>
  <c r="I714" i="12"/>
  <c r="J718" i="12"/>
  <c r="I718" i="12"/>
  <c r="J722" i="12"/>
  <c r="I722" i="12"/>
  <c r="J726" i="12"/>
  <c r="I726" i="12"/>
  <c r="J730" i="12"/>
  <c r="I730" i="12"/>
  <c r="J734" i="12"/>
  <c r="I734" i="12"/>
  <c r="J738" i="12"/>
  <c r="I738" i="12"/>
  <c r="J742" i="12"/>
  <c r="I742" i="12"/>
  <c r="J746" i="12"/>
  <c r="I746" i="12"/>
  <c r="J750" i="12"/>
  <c r="I750" i="12"/>
  <c r="J754" i="12"/>
  <c r="I754" i="12"/>
  <c r="J758" i="12"/>
  <c r="I758" i="12"/>
  <c r="J762" i="12"/>
  <c r="I762" i="12"/>
  <c r="J766" i="12"/>
  <c r="I766" i="12"/>
  <c r="J770" i="12"/>
  <c r="I770" i="12"/>
  <c r="J774" i="12"/>
  <c r="I774" i="12"/>
  <c r="J778" i="12"/>
  <c r="I778" i="12"/>
  <c r="J782" i="12"/>
  <c r="I782" i="12"/>
  <c r="J786" i="12"/>
  <c r="I786" i="12"/>
  <c r="J790" i="12"/>
  <c r="I790" i="12"/>
  <c r="I794" i="12"/>
  <c r="J794" i="12"/>
  <c r="I798" i="12"/>
  <c r="J798" i="12"/>
  <c r="I802" i="12"/>
  <c r="J802" i="12"/>
  <c r="I806" i="12"/>
  <c r="J806" i="12"/>
  <c r="J810" i="12"/>
  <c r="I810" i="12"/>
  <c r="J814" i="12"/>
  <c r="I814" i="12"/>
  <c r="J818" i="12"/>
  <c r="I818" i="12"/>
  <c r="J822" i="12"/>
  <c r="I822" i="12"/>
  <c r="J826" i="12"/>
  <c r="I826" i="12"/>
  <c r="J830" i="12"/>
  <c r="I830" i="12"/>
  <c r="J834" i="12"/>
  <c r="I834" i="12"/>
  <c r="J838" i="12"/>
  <c r="I838" i="12"/>
  <c r="J842" i="12"/>
  <c r="I842" i="12"/>
  <c r="J846" i="12"/>
  <c r="I846" i="12"/>
  <c r="J850" i="12"/>
  <c r="I850" i="12"/>
  <c r="J854" i="12"/>
  <c r="I854" i="12"/>
  <c r="J858" i="12"/>
  <c r="I858" i="12"/>
  <c r="J862" i="12"/>
  <c r="I862" i="12"/>
  <c r="J884" i="12"/>
  <c r="I884" i="12"/>
  <c r="J888" i="12"/>
  <c r="I888" i="12"/>
  <c r="J892" i="12"/>
  <c r="I892" i="12"/>
  <c r="J896" i="12"/>
  <c r="I896" i="12"/>
  <c r="J900" i="12"/>
  <c r="I900" i="12"/>
  <c r="J904" i="12"/>
  <c r="I904" i="12"/>
  <c r="J908" i="12"/>
  <c r="I908" i="12"/>
  <c r="J912" i="12"/>
  <c r="I912" i="12"/>
  <c r="J916" i="12"/>
  <c r="I916" i="12"/>
  <c r="J920" i="12"/>
  <c r="I920" i="12"/>
  <c r="J924" i="12"/>
  <c r="I924" i="12"/>
  <c r="J928" i="12"/>
  <c r="I928" i="12"/>
  <c r="J932" i="12"/>
  <c r="I932" i="12"/>
  <c r="J936" i="12"/>
  <c r="I936" i="12"/>
  <c r="J940" i="12"/>
  <c r="I940" i="12"/>
  <c r="J944" i="12"/>
  <c r="I944" i="12"/>
  <c r="J948" i="12"/>
  <c r="I948" i="12"/>
  <c r="J952" i="12"/>
  <c r="I952" i="12"/>
  <c r="J956" i="12"/>
  <c r="I956" i="12"/>
  <c r="J960" i="12"/>
  <c r="I960" i="12"/>
  <c r="J964" i="12"/>
  <c r="I964" i="12"/>
  <c r="J968" i="12"/>
  <c r="I968" i="12"/>
  <c r="J972" i="12"/>
  <c r="I972" i="12"/>
  <c r="J976" i="12"/>
  <c r="I976" i="12"/>
  <c r="J980" i="12"/>
  <c r="I980" i="12"/>
  <c r="J984" i="12"/>
  <c r="I984" i="12"/>
  <c r="J988" i="12"/>
  <c r="I988" i="12"/>
  <c r="J992" i="12"/>
  <c r="I992" i="12"/>
  <c r="J996" i="12"/>
  <c r="I996" i="12"/>
  <c r="J1000" i="12"/>
  <c r="I1000" i="12"/>
  <c r="J1004" i="12"/>
  <c r="I1004" i="12"/>
  <c r="J1008" i="12"/>
  <c r="I1008" i="12"/>
  <c r="I867" i="12"/>
  <c r="J867" i="12"/>
  <c r="J871" i="12"/>
  <c r="I871" i="12"/>
  <c r="J875" i="12"/>
  <c r="I875" i="12"/>
  <c r="J879" i="12"/>
  <c r="I879" i="12"/>
  <c r="J883" i="12"/>
  <c r="I883" i="12"/>
  <c r="E1011" i="4" l="1"/>
  <c r="E1010" i="4"/>
  <c r="E1009" i="4"/>
  <c r="E1008" i="4"/>
  <c r="E1007" i="4"/>
  <c r="E1006" i="4"/>
  <c r="E1005" i="4"/>
  <c r="E1004" i="4"/>
  <c r="E1003" i="4"/>
  <c r="E1002" i="4"/>
  <c r="E1001" i="4"/>
  <c r="E1000" i="4"/>
  <c r="E999" i="4"/>
  <c r="E998" i="4"/>
  <c r="E997" i="4"/>
  <c r="E996" i="4"/>
  <c r="E995" i="4"/>
  <c r="E994" i="4"/>
  <c r="E993" i="4"/>
  <c r="E992" i="4"/>
  <c r="E991" i="4"/>
  <c r="E990" i="4"/>
  <c r="E989" i="4"/>
  <c r="E988" i="4"/>
  <c r="E987" i="4"/>
  <c r="E986" i="4"/>
  <c r="E985" i="4"/>
  <c r="E984" i="4"/>
  <c r="E983" i="4"/>
  <c r="E982" i="4"/>
  <c r="E981" i="4"/>
  <c r="E980" i="4"/>
  <c r="E979" i="4"/>
  <c r="E978" i="4"/>
  <c r="E977" i="4"/>
  <c r="E976" i="4"/>
  <c r="E975" i="4"/>
  <c r="E974" i="4"/>
  <c r="E973" i="4"/>
  <c r="E972" i="4"/>
  <c r="E971" i="4"/>
  <c r="E970" i="4"/>
  <c r="E969" i="4"/>
  <c r="E968" i="4"/>
  <c r="E967" i="4"/>
  <c r="E966" i="4"/>
  <c r="E965" i="4"/>
  <c r="E964" i="4"/>
  <c r="E963" i="4"/>
  <c r="E962" i="4"/>
  <c r="E961" i="4"/>
  <c r="E960" i="4"/>
  <c r="E959" i="4"/>
  <c r="E958" i="4"/>
  <c r="E957" i="4"/>
  <c r="E956" i="4"/>
  <c r="E955" i="4"/>
  <c r="E954" i="4"/>
  <c r="E953" i="4"/>
  <c r="E952" i="4"/>
  <c r="E951" i="4"/>
  <c r="E950" i="4"/>
  <c r="E949" i="4"/>
  <c r="E948" i="4"/>
  <c r="E947" i="4"/>
  <c r="E946" i="4"/>
  <c r="E945" i="4"/>
  <c r="E944" i="4"/>
  <c r="E943" i="4"/>
  <c r="E942" i="4"/>
  <c r="E941" i="4"/>
  <c r="E940" i="4"/>
  <c r="E939" i="4"/>
  <c r="E938" i="4"/>
  <c r="E937" i="4"/>
  <c r="E936" i="4"/>
  <c r="E935" i="4"/>
  <c r="E934" i="4"/>
  <c r="E933" i="4"/>
  <c r="E932" i="4"/>
  <c r="E931" i="4"/>
  <c r="E930" i="4"/>
  <c r="E929" i="4"/>
  <c r="E928" i="4"/>
  <c r="E927" i="4"/>
  <c r="E926" i="4"/>
  <c r="E925" i="4"/>
  <c r="E924" i="4"/>
  <c r="E923" i="4"/>
  <c r="E922" i="4"/>
  <c r="E921" i="4"/>
  <c r="E920" i="4"/>
  <c r="E919" i="4"/>
  <c r="E918" i="4"/>
  <c r="E917" i="4"/>
  <c r="E916" i="4"/>
  <c r="E915" i="4"/>
  <c r="E914" i="4"/>
  <c r="E913" i="4"/>
  <c r="E912" i="4"/>
  <c r="E911" i="4"/>
  <c r="E910" i="4"/>
  <c r="E909" i="4"/>
  <c r="E908" i="4"/>
  <c r="E907" i="4"/>
  <c r="E906" i="4"/>
  <c r="E905" i="4"/>
  <c r="E904" i="4"/>
  <c r="E903" i="4"/>
  <c r="E902" i="4"/>
  <c r="E901" i="4"/>
  <c r="E900" i="4"/>
  <c r="E899" i="4"/>
  <c r="E898" i="4"/>
  <c r="E897" i="4"/>
  <c r="E896" i="4"/>
  <c r="E895" i="4"/>
  <c r="E894" i="4"/>
  <c r="E893" i="4"/>
  <c r="E892" i="4"/>
  <c r="E891" i="4"/>
  <c r="E890" i="4"/>
  <c r="E889" i="4"/>
  <c r="E888" i="4"/>
  <c r="E887" i="4"/>
  <c r="E886" i="4"/>
  <c r="E885" i="4"/>
  <c r="E884" i="4"/>
  <c r="E883" i="4"/>
  <c r="E882" i="4"/>
  <c r="E881" i="4"/>
  <c r="E880" i="4"/>
  <c r="E879" i="4"/>
  <c r="E878" i="4"/>
  <c r="E877" i="4"/>
  <c r="E876" i="4"/>
  <c r="E875" i="4"/>
  <c r="E874" i="4"/>
  <c r="E873" i="4"/>
  <c r="E872" i="4"/>
  <c r="E871" i="4"/>
  <c r="E870" i="4"/>
  <c r="E869" i="4"/>
  <c r="E868" i="4"/>
  <c r="E867" i="4"/>
  <c r="E866" i="4"/>
  <c r="E865" i="4"/>
  <c r="E864" i="4"/>
  <c r="E863" i="4"/>
  <c r="E862" i="4"/>
  <c r="E861" i="4"/>
  <c r="E860" i="4"/>
  <c r="E859" i="4"/>
  <c r="E858" i="4"/>
  <c r="E857" i="4"/>
  <c r="E856" i="4"/>
  <c r="E855" i="4"/>
  <c r="E854" i="4"/>
  <c r="E853" i="4"/>
  <c r="E852" i="4"/>
  <c r="E851" i="4"/>
  <c r="E850" i="4"/>
  <c r="E849" i="4"/>
  <c r="E848" i="4"/>
  <c r="E847" i="4"/>
  <c r="E846" i="4"/>
  <c r="E845" i="4"/>
  <c r="E844" i="4"/>
  <c r="E843" i="4"/>
  <c r="E842" i="4"/>
  <c r="E841" i="4"/>
  <c r="E840" i="4"/>
  <c r="E839" i="4"/>
  <c r="E838" i="4"/>
  <c r="E837" i="4"/>
  <c r="E836" i="4"/>
  <c r="E835" i="4"/>
  <c r="E834" i="4"/>
  <c r="E833" i="4"/>
  <c r="E832" i="4"/>
  <c r="E831" i="4"/>
  <c r="E830" i="4"/>
  <c r="E829" i="4"/>
  <c r="E828" i="4"/>
  <c r="E827" i="4"/>
  <c r="E826" i="4"/>
  <c r="E825" i="4"/>
  <c r="E824" i="4"/>
  <c r="E823" i="4"/>
  <c r="E822" i="4"/>
  <c r="E821" i="4"/>
  <c r="E820" i="4"/>
  <c r="E819" i="4"/>
  <c r="E818" i="4"/>
  <c r="E817" i="4"/>
  <c r="E816" i="4"/>
  <c r="E815" i="4"/>
  <c r="E814" i="4"/>
  <c r="E813" i="4"/>
  <c r="E812" i="4"/>
  <c r="E811" i="4"/>
  <c r="E810" i="4"/>
  <c r="E809" i="4"/>
  <c r="E808" i="4"/>
  <c r="E807" i="4"/>
  <c r="E806" i="4"/>
  <c r="E805" i="4"/>
  <c r="E804" i="4"/>
  <c r="E803" i="4"/>
  <c r="E802" i="4"/>
  <c r="E801" i="4"/>
  <c r="E800" i="4"/>
  <c r="E799" i="4"/>
  <c r="E798" i="4"/>
  <c r="E797" i="4"/>
  <c r="E796" i="4"/>
  <c r="E795" i="4"/>
  <c r="E794" i="4"/>
  <c r="E793" i="4"/>
  <c r="E792" i="4"/>
  <c r="E791" i="4"/>
  <c r="E790" i="4"/>
  <c r="E789" i="4"/>
  <c r="E788" i="4"/>
  <c r="E787" i="4"/>
  <c r="E786" i="4"/>
  <c r="E785" i="4"/>
  <c r="E784" i="4"/>
  <c r="E783" i="4"/>
  <c r="E782" i="4"/>
  <c r="E781" i="4"/>
  <c r="E780" i="4"/>
  <c r="E779" i="4"/>
  <c r="E778" i="4"/>
  <c r="E777" i="4"/>
  <c r="E776" i="4"/>
  <c r="E775" i="4"/>
  <c r="E774" i="4"/>
  <c r="E773" i="4"/>
  <c r="E772" i="4"/>
  <c r="E771" i="4"/>
  <c r="E770" i="4"/>
  <c r="E769" i="4"/>
  <c r="E768" i="4"/>
  <c r="E767" i="4"/>
  <c r="E766" i="4"/>
  <c r="E765" i="4"/>
  <c r="E764" i="4"/>
  <c r="E763" i="4"/>
  <c r="E762" i="4"/>
  <c r="E761" i="4"/>
  <c r="E760" i="4"/>
  <c r="E759" i="4"/>
  <c r="E758" i="4"/>
  <c r="E757" i="4"/>
  <c r="E756" i="4"/>
  <c r="E755" i="4"/>
  <c r="E754" i="4"/>
  <c r="E753" i="4"/>
  <c r="E752" i="4"/>
  <c r="E751" i="4"/>
  <c r="E750" i="4"/>
  <c r="E749" i="4"/>
  <c r="E748" i="4"/>
  <c r="E747" i="4"/>
  <c r="E746" i="4"/>
  <c r="E745" i="4"/>
  <c r="E744" i="4"/>
  <c r="E743" i="4"/>
  <c r="E742" i="4"/>
  <c r="E741" i="4"/>
  <c r="E740" i="4"/>
  <c r="E739" i="4"/>
  <c r="E738" i="4"/>
  <c r="E737" i="4"/>
  <c r="E736" i="4"/>
  <c r="E735" i="4"/>
  <c r="E734" i="4"/>
  <c r="E733" i="4"/>
  <c r="E732" i="4"/>
  <c r="E731" i="4"/>
  <c r="E730" i="4"/>
  <c r="E729" i="4"/>
  <c r="E728" i="4"/>
  <c r="E727" i="4"/>
  <c r="E726" i="4"/>
  <c r="E725" i="4"/>
  <c r="E724" i="4"/>
  <c r="E723" i="4"/>
  <c r="E722" i="4"/>
  <c r="E721" i="4"/>
  <c r="E720" i="4"/>
  <c r="E719" i="4"/>
  <c r="E718" i="4"/>
  <c r="E717" i="4"/>
  <c r="E716" i="4"/>
  <c r="E715" i="4"/>
  <c r="E714" i="4"/>
  <c r="E713" i="4"/>
  <c r="E712" i="4"/>
  <c r="E711" i="4"/>
  <c r="E710" i="4"/>
  <c r="E709" i="4"/>
  <c r="E708" i="4"/>
  <c r="E707" i="4"/>
  <c r="E706" i="4"/>
  <c r="E705" i="4"/>
  <c r="E704" i="4"/>
  <c r="E703" i="4"/>
  <c r="E702" i="4"/>
  <c r="E701" i="4"/>
  <c r="E700" i="4"/>
  <c r="E699" i="4"/>
  <c r="E698" i="4"/>
  <c r="E697" i="4"/>
  <c r="E696" i="4"/>
  <c r="E695" i="4"/>
  <c r="E694" i="4"/>
  <c r="E693" i="4"/>
  <c r="E692" i="4"/>
  <c r="E691" i="4"/>
  <c r="E690" i="4"/>
  <c r="E689" i="4"/>
  <c r="E688" i="4"/>
  <c r="E687" i="4"/>
  <c r="E686" i="4"/>
  <c r="E685" i="4"/>
  <c r="E684" i="4"/>
  <c r="E683" i="4"/>
  <c r="E682" i="4"/>
  <c r="E681" i="4"/>
  <c r="E680" i="4"/>
  <c r="E679" i="4"/>
  <c r="E678" i="4"/>
  <c r="E677" i="4"/>
  <c r="E676" i="4"/>
  <c r="E675" i="4"/>
  <c r="E674" i="4"/>
  <c r="E673" i="4"/>
  <c r="E672" i="4"/>
  <c r="E671" i="4"/>
  <c r="E670" i="4"/>
  <c r="E669" i="4"/>
  <c r="E668" i="4"/>
  <c r="E667" i="4"/>
  <c r="E666" i="4"/>
  <c r="E665" i="4"/>
  <c r="E664" i="4"/>
  <c r="E663" i="4"/>
  <c r="E662" i="4"/>
  <c r="E661" i="4"/>
  <c r="E660" i="4"/>
  <c r="E659" i="4"/>
  <c r="E658" i="4"/>
  <c r="E657" i="4"/>
  <c r="E656" i="4"/>
  <c r="E655" i="4"/>
  <c r="E654" i="4"/>
  <c r="E653" i="4"/>
  <c r="E652" i="4"/>
  <c r="E651" i="4"/>
  <c r="E650" i="4"/>
  <c r="E649" i="4"/>
  <c r="E648" i="4"/>
  <c r="E647" i="4"/>
  <c r="E646" i="4"/>
  <c r="E645" i="4"/>
  <c r="E644" i="4"/>
  <c r="E643" i="4"/>
  <c r="E642" i="4"/>
  <c r="E641" i="4"/>
  <c r="E640" i="4"/>
  <c r="E639" i="4"/>
  <c r="E638" i="4"/>
  <c r="E637" i="4"/>
  <c r="E636" i="4"/>
  <c r="E635" i="4"/>
  <c r="E634" i="4"/>
  <c r="E633" i="4"/>
  <c r="E632" i="4"/>
  <c r="E631" i="4"/>
  <c r="E630" i="4"/>
  <c r="E629" i="4"/>
  <c r="E628" i="4"/>
  <c r="E627" i="4"/>
  <c r="E626" i="4"/>
  <c r="E625" i="4"/>
  <c r="E624" i="4"/>
  <c r="E623" i="4"/>
  <c r="E622" i="4"/>
  <c r="E621" i="4"/>
  <c r="E620" i="4"/>
  <c r="E619" i="4"/>
  <c r="E618" i="4"/>
  <c r="E617" i="4"/>
  <c r="E616" i="4"/>
  <c r="E615" i="4"/>
  <c r="E614" i="4"/>
  <c r="E613" i="4"/>
  <c r="E612" i="4"/>
  <c r="E611" i="4"/>
  <c r="E610" i="4"/>
  <c r="E609" i="4"/>
  <c r="E608" i="4"/>
  <c r="E607" i="4"/>
  <c r="E606" i="4"/>
  <c r="E605" i="4"/>
  <c r="E604" i="4"/>
  <c r="E603" i="4"/>
  <c r="E602" i="4"/>
  <c r="E601" i="4"/>
  <c r="E600" i="4"/>
  <c r="E599" i="4"/>
  <c r="E598" i="4"/>
  <c r="E597" i="4"/>
  <c r="E596" i="4"/>
  <c r="E595" i="4"/>
  <c r="E594" i="4"/>
  <c r="E593" i="4"/>
  <c r="E592" i="4"/>
  <c r="E591" i="4"/>
  <c r="E590" i="4"/>
  <c r="E589" i="4"/>
  <c r="E588" i="4"/>
  <c r="E587" i="4"/>
  <c r="E586" i="4"/>
  <c r="E585" i="4"/>
  <c r="E584" i="4"/>
  <c r="E583" i="4"/>
  <c r="E582" i="4"/>
  <c r="E581" i="4"/>
  <c r="E580" i="4"/>
  <c r="E579" i="4"/>
  <c r="E578" i="4"/>
  <c r="E577" i="4"/>
  <c r="E576" i="4"/>
  <c r="E575" i="4"/>
  <c r="E574" i="4"/>
  <c r="E573" i="4"/>
  <c r="E572" i="4"/>
  <c r="E571" i="4"/>
  <c r="E570" i="4"/>
  <c r="E569" i="4"/>
  <c r="E568" i="4"/>
  <c r="E567" i="4"/>
  <c r="E566" i="4"/>
  <c r="E565" i="4"/>
  <c r="E564" i="4"/>
  <c r="E563" i="4"/>
  <c r="E562" i="4"/>
  <c r="E561" i="4"/>
  <c r="E560" i="4"/>
  <c r="E559" i="4"/>
  <c r="E558" i="4"/>
  <c r="E557" i="4"/>
  <c r="E556" i="4"/>
  <c r="E555" i="4"/>
  <c r="E554" i="4"/>
  <c r="E553" i="4"/>
  <c r="E552" i="4"/>
  <c r="E551" i="4"/>
  <c r="E550" i="4"/>
  <c r="E549" i="4"/>
  <c r="E548" i="4"/>
  <c r="E547" i="4"/>
  <c r="E546" i="4"/>
  <c r="E545" i="4"/>
  <c r="E544" i="4"/>
  <c r="E543" i="4"/>
  <c r="E542" i="4"/>
  <c r="E541" i="4"/>
  <c r="E540" i="4"/>
  <c r="E539" i="4"/>
  <c r="E538" i="4"/>
  <c r="E537" i="4"/>
  <c r="E536" i="4"/>
  <c r="E535" i="4"/>
  <c r="E534" i="4"/>
  <c r="E533" i="4"/>
  <c r="E532" i="4"/>
  <c r="E531" i="4"/>
  <c r="E530" i="4"/>
  <c r="E529" i="4"/>
  <c r="E528" i="4"/>
  <c r="E527" i="4"/>
  <c r="E526" i="4"/>
  <c r="E525" i="4"/>
  <c r="E524" i="4"/>
  <c r="E523" i="4"/>
  <c r="E522" i="4"/>
  <c r="E521" i="4"/>
  <c r="E520" i="4"/>
  <c r="E519" i="4"/>
  <c r="E518" i="4"/>
  <c r="E517" i="4"/>
  <c r="E516" i="4"/>
  <c r="E515" i="4"/>
  <c r="E514" i="4"/>
  <c r="E513" i="4"/>
  <c r="F1016" i="3"/>
  <c r="K1016" i="3" s="1"/>
  <c r="F1015" i="3"/>
  <c r="L1015" i="3" s="1"/>
  <c r="F1014" i="3"/>
  <c r="K1014" i="3" s="1"/>
  <c r="F1013" i="3"/>
  <c r="L1013" i="3" s="1"/>
  <c r="F1012" i="3"/>
  <c r="K1012" i="3" s="1"/>
  <c r="F1011" i="3"/>
  <c r="L1011" i="3" s="1"/>
  <c r="F1010" i="3"/>
  <c r="K1010" i="3" s="1"/>
  <c r="F1009" i="3"/>
  <c r="L1009" i="3" s="1"/>
  <c r="F1008" i="3"/>
  <c r="K1008" i="3" s="1"/>
  <c r="F1007" i="3"/>
  <c r="L1007" i="3" s="1"/>
  <c r="F1006" i="3"/>
  <c r="K1006" i="3" s="1"/>
  <c r="F1005" i="3"/>
  <c r="L1005" i="3" s="1"/>
  <c r="F1004" i="3"/>
  <c r="K1004" i="3" s="1"/>
  <c r="F1003" i="3"/>
  <c r="L1003" i="3" s="1"/>
  <c r="F1002" i="3"/>
  <c r="K1002" i="3" s="1"/>
  <c r="H8" i="3"/>
  <c r="H6" i="3"/>
  <c r="B11" i="2" s="1"/>
  <c r="F1001" i="3"/>
  <c r="L1001" i="3" s="1"/>
  <c r="F1000" i="3"/>
  <c r="K1000" i="3" s="1"/>
  <c r="F999" i="3"/>
  <c r="L999" i="3" s="1"/>
  <c r="F998" i="3"/>
  <c r="K998" i="3" s="1"/>
  <c r="F997" i="3"/>
  <c r="L997" i="3" s="1"/>
  <c r="F996" i="3"/>
  <c r="K996" i="3" s="1"/>
  <c r="F995" i="3"/>
  <c r="L995" i="3" s="1"/>
  <c r="F994" i="3"/>
  <c r="K994" i="3" s="1"/>
  <c r="F993" i="3"/>
  <c r="L993" i="3" s="1"/>
  <c r="F992" i="3"/>
  <c r="K992" i="3" s="1"/>
  <c r="F991" i="3"/>
  <c r="L991" i="3" s="1"/>
  <c r="F990" i="3"/>
  <c r="K990" i="3" s="1"/>
  <c r="F989" i="3"/>
  <c r="L989" i="3" s="1"/>
  <c r="F988" i="3"/>
  <c r="K988" i="3" s="1"/>
  <c r="F987" i="3"/>
  <c r="L987" i="3" s="1"/>
  <c r="F986" i="3"/>
  <c r="K986" i="3" s="1"/>
  <c r="F985" i="3"/>
  <c r="L985" i="3" s="1"/>
  <c r="F984" i="3"/>
  <c r="K984" i="3" s="1"/>
  <c r="F983" i="3"/>
  <c r="L983" i="3" s="1"/>
  <c r="F982" i="3"/>
  <c r="K982" i="3" s="1"/>
  <c r="F981" i="3"/>
  <c r="L981" i="3" s="1"/>
  <c r="F980" i="3"/>
  <c r="K980" i="3" s="1"/>
  <c r="F979" i="3"/>
  <c r="L979" i="3" s="1"/>
  <c r="F978" i="3"/>
  <c r="K978" i="3" s="1"/>
  <c r="F977" i="3"/>
  <c r="L977" i="3" s="1"/>
  <c r="F976" i="3"/>
  <c r="K976" i="3" s="1"/>
  <c r="F975" i="3"/>
  <c r="L975" i="3" s="1"/>
  <c r="F974" i="3"/>
  <c r="K974" i="3" s="1"/>
  <c r="F973" i="3"/>
  <c r="L973" i="3" s="1"/>
  <c r="F972" i="3"/>
  <c r="K972" i="3" s="1"/>
  <c r="F971" i="3"/>
  <c r="L971" i="3" s="1"/>
  <c r="F970" i="3"/>
  <c r="K970" i="3" s="1"/>
  <c r="F969" i="3"/>
  <c r="L969" i="3" s="1"/>
  <c r="F968" i="3"/>
  <c r="K968" i="3" s="1"/>
  <c r="F967" i="3"/>
  <c r="L967" i="3" s="1"/>
  <c r="F966" i="3"/>
  <c r="K966" i="3" s="1"/>
  <c r="F965" i="3"/>
  <c r="L965" i="3" s="1"/>
  <c r="F964" i="3"/>
  <c r="K964" i="3" s="1"/>
  <c r="F963" i="3"/>
  <c r="L963" i="3" s="1"/>
  <c r="F962" i="3"/>
  <c r="K962" i="3" s="1"/>
  <c r="F961" i="3"/>
  <c r="L961" i="3" s="1"/>
  <c r="F960" i="3"/>
  <c r="K960" i="3" s="1"/>
  <c r="F959" i="3"/>
  <c r="L959" i="3" s="1"/>
  <c r="F958" i="3"/>
  <c r="K958" i="3" s="1"/>
  <c r="F957" i="3"/>
  <c r="L957" i="3" s="1"/>
  <c r="F956" i="3"/>
  <c r="K956" i="3" s="1"/>
  <c r="F955" i="3"/>
  <c r="L955" i="3" s="1"/>
  <c r="F954" i="3"/>
  <c r="K954" i="3" s="1"/>
  <c r="F953" i="3"/>
  <c r="L953" i="3" s="1"/>
  <c r="F952" i="3"/>
  <c r="K952" i="3" s="1"/>
  <c r="F951" i="3"/>
  <c r="L951" i="3" s="1"/>
  <c r="F950" i="3"/>
  <c r="K950" i="3" s="1"/>
  <c r="F949" i="3"/>
  <c r="L949" i="3" s="1"/>
  <c r="F948" i="3"/>
  <c r="K948" i="3" s="1"/>
  <c r="F947" i="3"/>
  <c r="L947" i="3" s="1"/>
  <c r="F946" i="3"/>
  <c r="K946" i="3" s="1"/>
  <c r="F945" i="3"/>
  <c r="L945" i="3" s="1"/>
  <c r="F944" i="3"/>
  <c r="K944" i="3" s="1"/>
  <c r="F943" i="3"/>
  <c r="L943" i="3" s="1"/>
  <c r="F942" i="3"/>
  <c r="K942" i="3" s="1"/>
  <c r="F941" i="3"/>
  <c r="L941" i="3" s="1"/>
  <c r="F940" i="3"/>
  <c r="K940" i="3" s="1"/>
  <c r="F939" i="3"/>
  <c r="L939" i="3" s="1"/>
  <c r="F938" i="3"/>
  <c r="K938" i="3" s="1"/>
  <c r="F937" i="3"/>
  <c r="L937" i="3" s="1"/>
  <c r="F936" i="3"/>
  <c r="K936" i="3" s="1"/>
  <c r="F935" i="3"/>
  <c r="L935" i="3" s="1"/>
  <c r="F934" i="3"/>
  <c r="K934" i="3" s="1"/>
  <c r="F933" i="3"/>
  <c r="L933" i="3" s="1"/>
  <c r="F932" i="3"/>
  <c r="K932" i="3" s="1"/>
  <c r="F931" i="3"/>
  <c r="L931" i="3" s="1"/>
  <c r="F930" i="3"/>
  <c r="K930" i="3" s="1"/>
  <c r="F929" i="3"/>
  <c r="L929" i="3" s="1"/>
  <c r="F928" i="3"/>
  <c r="K928" i="3" s="1"/>
  <c r="F927" i="3"/>
  <c r="L927" i="3" s="1"/>
  <c r="F926" i="3"/>
  <c r="K926" i="3" s="1"/>
  <c r="F925" i="3"/>
  <c r="L925" i="3" s="1"/>
  <c r="F924" i="3"/>
  <c r="K924" i="3" s="1"/>
  <c r="F923" i="3"/>
  <c r="L923" i="3" s="1"/>
  <c r="F922" i="3"/>
  <c r="K922" i="3" s="1"/>
  <c r="F921" i="3"/>
  <c r="L921" i="3" s="1"/>
  <c r="F920" i="3"/>
  <c r="K920" i="3" s="1"/>
  <c r="F919" i="3"/>
  <c r="L919" i="3" s="1"/>
  <c r="F918" i="3"/>
  <c r="K918" i="3" s="1"/>
  <c r="F917" i="3"/>
  <c r="L917" i="3" s="1"/>
  <c r="F916" i="3"/>
  <c r="K916" i="3" s="1"/>
  <c r="F915" i="3"/>
  <c r="L915" i="3" s="1"/>
  <c r="F914" i="3"/>
  <c r="K914" i="3" s="1"/>
  <c r="F913" i="3"/>
  <c r="L913" i="3" s="1"/>
  <c r="F912" i="3"/>
  <c r="K912" i="3" s="1"/>
  <c r="F911" i="3"/>
  <c r="L911" i="3" s="1"/>
  <c r="F910" i="3"/>
  <c r="K910" i="3" s="1"/>
  <c r="F909" i="3"/>
  <c r="L909" i="3" s="1"/>
  <c r="F908" i="3"/>
  <c r="K908" i="3" s="1"/>
  <c r="F907" i="3"/>
  <c r="L907" i="3" s="1"/>
  <c r="F906" i="3"/>
  <c r="K906" i="3" s="1"/>
  <c r="F905" i="3"/>
  <c r="L905" i="3" s="1"/>
  <c r="F904" i="3"/>
  <c r="K904" i="3" s="1"/>
  <c r="F903" i="3"/>
  <c r="L903" i="3" s="1"/>
  <c r="F902" i="3"/>
  <c r="K902" i="3" s="1"/>
  <c r="F901" i="3"/>
  <c r="L901" i="3" s="1"/>
  <c r="F900" i="3"/>
  <c r="K900" i="3" s="1"/>
  <c r="F899" i="3"/>
  <c r="L899" i="3" s="1"/>
  <c r="F898" i="3"/>
  <c r="K898" i="3" s="1"/>
  <c r="F897" i="3"/>
  <c r="L897" i="3" s="1"/>
  <c r="F896" i="3"/>
  <c r="K896" i="3" s="1"/>
  <c r="F895" i="3"/>
  <c r="L895" i="3" s="1"/>
  <c r="F894" i="3"/>
  <c r="K894" i="3" s="1"/>
  <c r="F893" i="3"/>
  <c r="L893" i="3" s="1"/>
  <c r="F892" i="3"/>
  <c r="K892" i="3" s="1"/>
  <c r="F891" i="3"/>
  <c r="L891" i="3" s="1"/>
  <c r="F890" i="3"/>
  <c r="K890" i="3" s="1"/>
  <c r="F889" i="3"/>
  <c r="L889" i="3" s="1"/>
  <c r="F888" i="3"/>
  <c r="K888" i="3" s="1"/>
  <c r="F887" i="3"/>
  <c r="L887" i="3" s="1"/>
  <c r="F886" i="3"/>
  <c r="K886" i="3" s="1"/>
  <c r="F885" i="3"/>
  <c r="L885" i="3" s="1"/>
  <c r="F884" i="3"/>
  <c r="K884" i="3" s="1"/>
  <c r="F883" i="3"/>
  <c r="L883" i="3" s="1"/>
  <c r="F882" i="3"/>
  <c r="K882" i="3" s="1"/>
  <c r="F881" i="3"/>
  <c r="L881" i="3" s="1"/>
  <c r="F880" i="3"/>
  <c r="K880" i="3" s="1"/>
  <c r="F879" i="3"/>
  <c r="L879" i="3" s="1"/>
  <c r="F878" i="3"/>
  <c r="K878" i="3" s="1"/>
  <c r="F877" i="3"/>
  <c r="L877" i="3" s="1"/>
  <c r="F876" i="3"/>
  <c r="K876" i="3" s="1"/>
  <c r="F875" i="3"/>
  <c r="L875" i="3" s="1"/>
  <c r="F874" i="3"/>
  <c r="K874" i="3" s="1"/>
  <c r="F873" i="3"/>
  <c r="L873" i="3" s="1"/>
  <c r="F872" i="3"/>
  <c r="L872" i="3" s="1"/>
  <c r="F871" i="3"/>
  <c r="L871" i="3" s="1"/>
  <c r="F870" i="3"/>
  <c r="L870" i="3" s="1"/>
  <c r="F869" i="3"/>
  <c r="L869" i="3" s="1"/>
  <c r="F868" i="3"/>
  <c r="L868" i="3" s="1"/>
  <c r="F867" i="3"/>
  <c r="L867" i="3" s="1"/>
  <c r="F866" i="3"/>
  <c r="L866" i="3" s="1"/>
  <c r="F865" i="3"/>
  <c r="L865" i="3" s="1"/>
  <c r="F864" i="3"/>
  <c r="L864" i="3" s="1"/>
  <c r="F863" i="3"/>
  <c r="L863" i="3" s="1"/>
  <c r="F862" i="3"/>
  <c r="L862" i="3" s="1"/>
  <c r="F861" i="3"/>
  <c r="L861" i="3" s="1"/>
  <c r="F860" i="3"/>
  <c r="L860" i="3" s="1"/>
  <c r="F859" i="3"/>
  <c r="L859" i="3" s="1"/>
  <c r="F858" i="3"/>
  <c r="L858" i="3" s="1"/>
  <c r="F857" i="3"/>
  <c r="L857" i="3" s="1"/>
  <c r="F856" i="3"/>
  <c r="L856" i="3" s="1"/>
  <c r="F855" i="3"/>
  <c r="L855" i="3" s="1"/>
  <c r="F854" i="3"/>
  <c r="L854" i="3" s="1"/>
  <c r="F853" i="3"/>
  <c r="L853" i="3" s="1"/>
  <c r="F852" i="3"/>
  <c r="L852" i="3" s="1"/>
  <c r="F851" i="3"/>
  <c r="L851" i="3" s="1"/>
  <c r="F850" i="3"/>
  <c r="L850" i="3" s="1"/>
  <c r="F849" i="3"/>
  <c r="L849" i="3" s="1"/>
  <c r="F848" i="3"/>
  <c r="L848" i="3" s="1"/>
  <c r="F847" i="3"/>
  <c r="L847" i="3" s="1"/>
  <c r="F846" i="3"/>
  <c r="L846" i="3" s="1"/>
  <c r="F845" i="3"/>
  <c r="L845" i="3" s="1"/>
  <c r="F844" i="3"/>
  <c r="L844" i="3" s="1"/>
  <c r="F843" i="3"/>
  <c r="L843" i="3" s="1"/>
  <c r="F842" i="3"/>
  <c r="L842" i="3" s="1"/>
  <c r="F841" i="3"/>
  <c r="L841" i="3" s="1"/>
  <c r="F840" i="3"/>
  <c r="L840" i="3" s="1"/>
  <c r="F839" i="3"/>
  <c r="L839" i="3" s="1"/>
  <c r="F838" i="3"/>
  <c r="L838" i="3" s="1"/>
  <c r="F837" i="3"/>
  <c r="F836" i="3"/>
  <c r="L836" i="3" s="1"/>
  <c r="F835" i="3"/>
  <c r="L835" i="3" s="1"/>
  <c r="F834" i="3"/>
  <c r="L834" i="3" s="1"/>
  <c r="F833" i="3"/>
  <c r="L833" i="3" s="1"/>
  <c r="F832" i="3"/>
  <c r="L832" i="3" s="1"/>
  <c r="F831" i="3"/>
  <c r="L831" i="3" s="1"/>
  <c r="F830" i="3"/>
  <c r="L830" i="3" s="1"/>
  <c r="F829" i="3"/>
  <c r="F828" i="3"/>
  <c r="L828" i="3" s="1"/>
  <c r="F827" i="3"/>
  <c r="L827" i="3" s="1"/>
  <c r="F826" i="3"/>
  <c r="L826" i="3" s="1"/>
  <c r="F825" i="3"/>
  <c r="L825" i="3" s="1"/>
  <c r="F824" i="3"/>
  <c r="L824" i="3" s="1"/>
  <c r="F823" i="3"/>
  <c r="L823" i="3" s="1"/>
  <c r="F822" i="3"/>
  <c r="L822" i="3" s="1"/>
  <c r="F821" i="3"/>
  <c r="F820" i="3"/>
  <c r="L820" i="3" s="1"/>
  <c r="F819" i="3"/>
  <c r="L819" i="3" s="1"/>
  <c r="F818" i="3"/>
  <c r="L818" i="3" s="1"/>
  <c r="F817" i="3"/>
  <c r="L817" i="3" s="1"/>
  <c r="F816" i="3"/>
  <c r="L816" i="3" s="1"/>
  <c r="F815" i="3"/>
  <c r="L815" i="3" s="1"/>
  <c r="F814" i="3"/>
  <c r="L814" i="3" s="1"/>
  <c r="F813" i="3"/>
  <c r="F812" i="3"/>
  <c r="L812" i="3" s="1"/>
  <c r="F811" i="3"/>
  <c r="L811" i="3" s="1"/>
  <c r="F810" i="3"/>
  <c r="L810" i="3" s="1"/>
  <c r="F809" i="3"/>
  <c r="L809" i="3" s="1"/>
  <c r="F808" i="3"/>
  <c r="L808" i="3" s="1"/>
  <c r="F807" i="3"/>
  <c r="L807" i="3" s="1"/>
  <c r="F806" i="3"/>
  <c r="L806" i="3" s="1"/>
  <c r="F805" i="3"/>
  <c r="F804" i="3"/>
  <c r="L804" i="3" s="1"/>
  <c r="F803" i="3"/>
  <c r="L803" i="3" s="1"/>
  <c r="F802" i="3"/>
  <c r="L802" i="3" s="1"/>
  <c r="F801" i="3"/>
  <c r="L801" i="3" s="1"/>
  <c r="F800" i="3"/>
  <c r="L800" i="3" s="1"/>
  <c r="F799" i="3"/>
  <c r="L799" i="3" s="1"/>
  <c r="F798" i="3"/>
  <c r="L798" i="3" s="1"/>
  <c r="F797" i="3"/>
  <c r="F796" i="3"/>
  <c r="L796" i="3" s="1"/>
  <c r="F795" i="3"/>
  <c r="L795" i="3" s="1"/>
  <c r="F794" i="3"/>
  <c r="L794" i="3" s="1"/>
  <c r="F793" i="3"/>
  <c r="L793" i="3" s="1"/>
  <c r="F792" i="3"/>
  <c r="L792" i="3" s="1"/>
  <c r="F791" i="3"/>
  <c r="L791" i="3" s="1"/>
  <c r="F790" i="3"/>
  <c r="L790" i="3" s="1"/>
  <c r="F789" i="3"/>
  <c r="F788" i="3"/>
  <c r="J788" i="3" s="1"/>
  <c r="F787" i="3"/>
  <c r="L787" i="3" s="1"/>
  <c r="F786" i="3"/>
  <c r="K786" i="3" s="1"/>
  <c r="F785" i="3"/>
  <c r="L785" i="3" s="1"/>
  <c r="F784" i="3"/>
  <c r="K784" i="3" s="1"/>
  <c r="F783" i="3"/>
  <c r="L783" i="3" s="1"/>
  <c r="F782" i="3"/>
  <c r="K782" i="3" s="1"/>
  <c r="F781" i="3"/>
  <c r="F780" i="3"/>
  <c r="K780" i="3" s="1"/>
  <c r="F779" i="3"/>
  <c r="L779" i="3" s="1"/>
  <c r="F778" i="3"/>
  <c r="K778" i="3" s="1"/>
  <c r="F777" i="3"/>
  <c r="L777" i="3" s="1"/>
  <c r="F776" i="3"/>
  <c r="K776" i="3" s="1"/>
  <c r="F775" i="3"/>
  <c r="L775" i="3" s="1"/>
  <c r="F774" i="3"/>
  <c r="K774" i="3" s="1"/>
  <c r="F773" i="3"/>
  <c r="F772" i="3"/>
  <c r="K772" i="3" s="1"/>
  <c r="F771" i="3"/>
  <c r="L771" i="3" s="1"/>
  <c r="F770" i="3"/>
  <c r="K770" i="3" s="1"/>
  <c r="F769" i="3"/>
  <c r="L769" i="3" s="1"/>
  <c r="F768" i="3"/>
  <c r="K768" i="3" s="1"/>
  <c r="F767" i="3"/>
  <c r="L767" i="3" s="1"/>
  <c r="F766" i="3"/>
  <c r="K766" i="3" s="1"/>
  <c r="F765" i="3"/>
  <c r="F764" i="3"/>
  <c r="K764" i="3" s="1"/>
  <c r="F763" i="3"/>
  <c r="F762" i="3"/>
  <c r="K762" i="3" s="1"/>
  <c r="F761" i="3"/>
  <c r="L761" i="3" s="1"/>
  <c r="F760" i="3"/>
  <c r="K760" i="3" s="1"/>
  <c r="F759" i="3"/>
  <c r="L759" i="3" s="1"/>
  <c r="F758" i="3"/>
  <c r="K758" i="3" s="1"/>
  <c r="F757" i="3"/>
  <c r="L757" i="3" s="1"/>
  <c r="F756" i="3"/>
  <c r="K756" i="3" s="1"/>
  <c r="F755" i="3"/>
  <c r="L755" i="3" s="1"/>
  <c r="F754" i="3"/>
  <c r="K754" i="3" s="1"/>
  <c r="F753" i="3"/>
  <c r="F752" i="3"/>
  <c r="K752" i="3" s="1"/>
  <c r="F751" i="3"/>
  <c r="L751" i="3" s="1"/>
  <c r="F750" i="3"/>
  <c r="K750" i="3" s="1"/>
  <c r="F749" i="3"/>
  <c r="L749" i="3" s="1"/>
  <c r="F748" i="3"/>
  <c r="K748" i="3" s="1"/>
  <c r="F747" i="3"/>
  <c r="L747" i="3" s="1"/>
  <c r="F746" i="3"/>
  <c r="K746" i="3" s="1"/>
  <c r="F745" i="3"/>
  <c r="F744" i="3"/>
  <c r="K744" i="3" s="1"/>
  <c r="F743" i="3"/>
  <c r="L743" i="3" s="1"/>
  <c r="F742" i="3"/>
  <c r="K742" i="3" s="1"/>
  <c r="F741" i="3"/>
  <c r="L741" i="3" s="1"/>
  <c r="F740" i="3"/>
  <c r="K740" i="3" s="1"/>
  <c r="F739" i="3"/>
  <c r="L739" i="3" s="1"/>
  <c r="F738" i="3"/>
  <c r="K738" i="3" s="1"/>
  <c r="F737" i="3"/>
  <c r="F736" i="3"/>
  <c r="K736" i="3" s="1"/>
  <c r="F735" i="3"/>
  <c r="L735" i="3" s="1"/>
  <c r="F734" i="3"/>
  <c r="K734" i="3" s="1"/>
  <c r="F733" i="3"/>
  <c r="L733" i="3" s="1"/>
  <c r="F732" i="3"/>
  <c r="K732" i="3" s="1"/>
  <c r="F731" i="3"/>
  <c r="L731" i="3" s="1"/>
  <c r="F730" i="3"/>
  <c r="K730" i="3" s="1"/>
  <c r="F729" i="3"/>
  <c r="F728" i="3"/>
  <c r="K728" i="3" s="1"/>
  <c r="F727" i="3"/>
  <c r="L727" i="3" s="1"/>
  <c r="F726" i="3"/>
  <c r="K726" i="3" s="1"/>
  <c r="F725" i="3"/>
  <c r="L725" i="3" s="1"/>
  <c r="F724" i="3"/>
  <c r="K724" i="3" s="1"/>
  <c r="F723" i="3"/>
  <c r="L723" i="3" s="1"/>
  <c r="F722" i="3"/>
  <c r="K722" i="3" s="1"/>
  <c r="F721" i="3"/>
  <c r="L721" i="3" s="1"/>
  <c r="F720" i="3"/>
  <c r="L720" i="3" s="1"/>
  <c r="F719" i="3"/>
  <c r="L719" i="3" s="1"/>
  <c r="F718" i="3"/>
  <c r="L718" i="3" s="1"/>
  <c r="F717" i="3"/>
  <c r="L717" i="3" s="1"/>
  <c r="F716" i="3"/>
  <c r="L716" i="3" s="1"/>
  <c r="F715" i="3"/>
  <c r="L715" i="3" s="1"/>
  <c r="F714" i="3"/>
  <c r="L714" i="3" s="1"/>
  <c r="F713" i="3"/>
  <c r="L713" i="3" s="1"/>
  <c r="F712" i="3"/>
  <c r="L712" i="3" s="1"/>
  <c r="F711" i="3"/>
  <c r="L711" i="3" s="1"/>
  <c r="F710" i="3"/>
  <c r="L710" i="3" s="1"/>
  <c r="F709" i="3"/>
  <c r="L709" i="3" s="1"/>
  <c r="F708" i="3"/>
  <c r="L708" i="3" s="1"/>
  <c r="F707" i="3"/>
  <c r="L707" i="3" s="1"/>
  <c r="F706" i="3"/>
  <c r="L706" i="3" s="1"/>
  <c r="F705" i="3"/>
  <c r="L705" i="3" s="1"/>
  <c r="F704" i="3"/>
  <c r="L704" i="3" s="1"/>
  <c r="F703" i="3"/>
  <c r="L703" i="3" s="1"/>
  <c r="F702" i="3"/>
  <c r="L702" i="3" s="1"/>
  <c r="F701" i="3"/>
  <c r="L701" i="3" s="1"/>
  <c r="F700" i="3"/>
  <c r="L700" i="3" s="1"/>
  <c r="F699" i="3"/>
  <c r="L699" i="3" s="1"/>
  <c r="F698" i="3"/>
  <c r="L698" i="3" s="1"/>
  <c r="F697" i="3"/>
  <c r="L697" i="3" s="1"/>
  <c r="F696" i="3"/>
  <c r="L696" i="3" s="1"/>
  <c r="F695" i="3"/>
  <c r="L695" i="3" s="1"/>
  <c r="F694" i="3"/>
  <c r="L694" i="3" s="1"/>
  <c r="F693" i="3"/>
  <c r="L693" i="3" s="1"/>
  <c r="F692" i="3"/>
  <c r="L692" i="3" s="1"/>
  <c r="F691" i="3"/>
  <c r="L691" i="3" s="1"/>
  <c r="F690" i="3"/>
  <c r="L690" i="3" s="1"/>
  <c r="F689" i="3"/>
  <c r="L689" i="3" s="1"/>
  <c r="F688" i="3"/>
  <c r="L688" i="3" s="1"/>
  <c r="F687" i="3"/>
  <c r="L687" i="3" s="1"/>
  <c r="F686" i="3"/>
  <c r="L686" i="3" s="1"/>
  <c r="F685" i="3"/>
  <c r="L685" i="3" s="1"/>
  <c r="F684" i="3"/>
  <c r="L684" i="3" s="1"/>
  <c r="F683" i="3"/>
  <c r="L683" i="3" s="1"/>
  <c r="F682" i="3"/>
  <c r="L682" i="3" s="1"/>
  <c r="F681" i="3"/>
  <c r="L681" i="3" s="1"/>
  <c r="F680" i="3"/>
  <c r="L680" i="3" s="1"/>
  <c r="F679" i="3"/>
  <c r="L679" i="3" s="1"/>
  <c r="F678" i="3"/>
  <c r="L678" i="3" s="1"/>
  <c r="F677" i="3"/>
  <c r="L677" i="3" s="1"/>
  <c r="F676" i="3"/>
  <c r="L676" i="3" s="1"/>
  <c r="F675" i="3"/>
  <c r="L675" i="3" s="1"/>
  <c r="F674" i="3"/>
  <c r="L674" i="3" s="1"/>
  <c r="F673" i="3"/>
  <c r="L673" i="3" s="1"/>
  <c r="F672" i="3"/>
  <c r="L672" i="3" s="1"/>
  <c r="F671" i="3"/>
  <c r="L671" i="3" s="1"/>
  <c r="F670" i="3"/>
  <c r="L670" i="3" s="1"/>
  <c r="F669" i="3"/>
  <c r="L669" i="3" s="1"/>
  <c r="F668" i="3"/>
  <c r="L668" i="3" s="1"/>
  <c r="F667" i="3"/>
  <c r="L667" i="3" s="1"/>
  <c r="F666" i="3"/>
  <c r="L666" i="3" s="1"/>
  <c r="F665" i="3"/>
  <c r="L665" i="3" s="1"/>
  <c r="F664" i="3"/>
  <c r="L664" i="3" s="1"/>
  <c r="F663" i="3"/>
  <c r="L663" i="3" s="1"/>
  <c r="F662" i="3"/>
  <c r="L662" i="3" s="1"/>
  <c r="F661" i="3"/>
  <c r="L661" i="3" s="1"/>
  <c r="F660" i="3"/>
  <c r="L660" i="3" s="1"/>
  <c r="F659" i="3"/>
  <c r="L659" i="3" s="1"/>
  <c r="F658" i="3"/>
  <c r="L658" i="3" s="1"/>
  <c r="F657" i="3"/>
  <c r="L657" i="3" s="1"/>
  <c r="F656" i="3"/>
  <c r="L656" i="3" s="1"/>
  <c r="F655" i="3"/>
  <c r="L655" i="3" s="1"/>
  <c r="F654" i="3"/>
  <c r="L654" i="3" s="1"/>
  <c r="F653" i="3"/>
  <c r="L653" i="3" s="1"/>
  <c r="F652" i="3"/>
  <c r="L652" i="3" s="1"/>
  <c r="F651" i="3"/>
  <c r="L651" i="3" s="1"/>
  <c r="F650" i="3"/>
  <c r="L650" i="3" s="1"/>
  <c r="F649" i="3"/>
  <c r="L649" i="3" s="1"/>
  <c r="F648" i="3"/>
  <c r="L648" i="3" s="1"/>
  <c r="F647" i="3"/>
  <c r="L647" i="3" s="1"/>
  <c r="F646" i="3"/>
  <c r="L646" i="3" s="1"/>
  <c r="F645" i="3"/>
  <c r="L645" i="3" s="1"/>
  <c r="F644" i="3"/>
  <c r="L644" i="3" s="1"/>
  <c r="F643" i="3"/>
  <c r="L643" i="3" s="1"/>
  <c r="F642" i="3"/>
  <c r="L642" i="3" s="1"/>
  <c r="F641" i="3"/>
  <c r="L641" i="3" s="1"/>
  <c r="F640" i="3"/>
  <c r="L640" i="3" s="1"/>
  <c r="F639" i="3"/>
  <c r="L639" i="3" s="1"/>
  <c r="F638" i="3"/>
  <c r="L638" i="3" s="1"/>
  <c r="F637" i="3"/>
  <c r="L637" i="3" s="1"/>
  <c r="F636" i="3"/>
  <c r="L636" i="3" s="1"/>
  <c r="F635" i="3"/>
  <c r="L635" i="3" s="1"/>
  <c r="F634" i="3"/>
  <c r="L634" i="3" s="1"/>
  <c r="F633" i="3"/>
  <c r="L633" i="3" s="1"/>
  <c r="F632" i="3"/>
  <c r="L632" i="3" s="1"/>
  <c r="F631" i="3"/>
  <c r="L631" i="3" s="1"/>
  <c r="F630" i="3"/>
  <c r="L630" i="3" s="1"/>
  <c r="F629" i="3"/>
  <c r="L629" i="3" s="1"/>
  <c r="F628" i="3"/>
  <c r="L628" i="3" s="1"/>
  <c r="F627" i="3"/>
  <c r="L627" i="3" s="1"/>
  <c r="F626" i="3"/>
  <c r="L626" i="3" s="1"/>
  <c r="F625" i="3"/>
  <c r="L625" i="3" s="1"/>
  <c r="F624" i="3"/>
  <c r="L624" i="3" s="1"/>
  <c r="F623" i="3"/>
  <c r="L623" i="3" s="1"/>
  <c r="F622" i="3"/>
  <c r="L622" i="3" s="1"/>
  <c r="F621" i="3"/>
  <c r="L621" i="3" s="1"/>
  <c r="F620" i="3"/>
  <c r="L620" i="3" s="1"/>
  <c r="F619" i="3"/>
  <c r="L619" i="3" s="1"/>
  <c r="F618" i="3"/>
  <c r="L618" i="3" s="1"/>
  <c r="F617" i="3"/>
  <c r="L617" i="3" s="1"/>
  <c r="F616" i="3"/>
  <c r="L616" i="3" s="1"/>
  <c r="F615" i="3"/>
  <c r="L615" i="3" s="1"/>
  <c r="F614" i="3"/>
  <c r="L614" i="3" s="1"/>
  <c r="F613" i="3"/>
  <c r="L613" i="3" s="1"/>
  <c r="F612" i="3"/>
  <c r="L612" i="3" s="1"/>
  <c r="F611" i="3"/>
  <c r="L611" i="3" s="1"/>
  <c r="F610" i="3"/>
  <c r="L610" i="3" s="1"/>
  <c r="F609" i="3"/>
  <c r="L609" i="3" s="1"/>
  <c r="F608" i="3"/>
  <c r="L608" i="3" s="1"/>
  <c r="F607" i="3"/>
  <c r="L607" i="3" s="1"/>
  <c r="F606" i="3"/>
  <c r="L606" i="3" s="1"/>
  <c r="F605" i="3"/>
  <c r="L605" i="3" s="1"/>
  <c r="F604" i="3"/>
  <c r="L604" i="3" s="1"/>
  <c r="F603" i="3"/>
  <c r="L603" i="3" s="1"/>
  <c r="F602" i="3"/>
  <c r="L602" i="3" s="1"/>
  <c r="F601" i="3"/>
  <c r="L601" i="3" s="1"/>
  <c r="F600" i="3"/>
  <c r="L600" i="3" s="1"/>
  <c r="F599" i="3"/>
  <c r="L599" i="3" s="1"/>
  <c r="F598" i="3"/>
  <c r="L598" i="3" s="1"/>
  <c r="F597" i="3"/>
  <c r="L597" i="3" s="1"/>
  <c r="F596" i="3"/>
  <c r="L596" i="3" s="1"/>
  <c r="F595" i="3"/>
  <c r="L595" i="3" s="1"/>
  <c r="F594" i="3"/>
  <c r="L594" i="3" s="1"/>
  <c r="F593" i="3"/>
  <c r="L593" i="3" s="1"/>
  <c r="F592" i="3"/>
  <c r="L592" i="3" s="1"/>
  <c r="F591" i="3"/>
  <c r="L591" i="3" s="1"/>
  <c r="F590" i="3"/>
  <c r="L590" i="3" s="1"/>
  <c r="F589" i="3"/>
  <c r="L589" i="3" s="1"/>
  <c r="F588" i="3"/>
  <c r="L588" i="3" s="1"/>
  <c r="F587" i="3"/>
  <c r="L587" i="3" s="1"/>
  <c r="F586" i="3"/>
  <c r="L586" i="3" s="1"/>
  <c r="F585" i="3"/>
  <c r="L585" i="3" s="1"/>
  <c r="F584" i="3"/>
  <c r="L584" i="3" s="1"/>
  <c r="F583" i="3"/>
  <c r="L583" i="3" s="1"/>
  <c r="F582" i="3"/>
  <c r="L582" i="3" s="1"/>
  <c r="F581" i="3"/>
  <c r="L581" i="3" s="1"/>
  <c r="F580" i="3"/>
  <c r="L580" i="3" s="1"/>
  <c r="F579" i="3"/>
  <c r="L579" i="3" s="1"/>
  <c r="F578" i="3"/>
  <c r="L578" i="3" s="1"/>
  <c r="F577" i="3"/>
  <c r="L577" i="3" s="1"/>
  <c r="F576" i="3"/>
  <c r="L576" i="3" s="1"/>
  <c r="F575" i="3"/>
  <c r="L575" i="3" s="1"/>
  <c r="F574" i="3"/>
  <c r="L574" i="3" s="1"/>
  <c r="F573" i="3"/>
  <c r="L573" i="3" s="1"/>
  <c r="F572" i="3"/>
  <c r="L572" i="3" s="1"/>
  <c r="F571" i="3"/>
  <c r="L571" i="3" s="1"/>
  <c r="F570" i="3"/>
  <c r="L570" i="3" s="1"/>
  <c r="F569" i="3"/>
  <c r="L569" i="3" s="1"/>
  <c r="F568" i="3"/>
  <c r="L568" i="3" s="1"/>
  <c r="F567" i="3"/>
  <c r="L567" i="3" s="1"/>
  <c r="F566" i="3"/>
  <c r="L566" i="3" s="1"/>
  <c r="F565" i="3"/>
  <c r="L565" i="3" s="1"/>
  <c r="F564" i="3"/>
  <c r="L564" i="3" s="1"/>
  <c r="F563" i="3"/>
  <c r="L563" i="3" s="1"/>
  <c r="F562" i="3"/>
  <c r="L562" i="3" s="1"/>
  <c r="F561" i="3"/>
  <c r="L561" i="3" s="1"/>
  <c r="F560" i="3"/>
  <c r="L560" i="3" s="1"/>
  <c r="F559" i="3"/>
  <c r="L559" i="3" s="1"/>
  <c r="F558" i="3"/>
  <c r="L558" i="3" s="1"/>
  <c r="F557" i="3"/>
  <c r="L557" i="3" s="1"/>
  <c r="F556" i="3"/>
  <c r="L556" i="3" s="1"/>
  <c r="F555" i="3"/>
  <c r="L555" i="3" s="1"/>
  <c r="F554" i="3"/>
  <c r="J554" i="3" s="1"/>
  <c r="F553" i="3"/>
  <c r="L553" i="3" s="1"/>
  <c r="F552" i="3"/>
  <c r="J552" i="3" s="1"/>
  <c r="F551" i="3"/>
  <c r="L551" i="3" s="1"/>
  <c r="F550" i="3"/>
  <c r="L550" i="3" s="1"/>
  <c r="F549" i="3"/>
  <c r="L549" i="3" s="1"/>
  <c r="F548" i="3"/>
  <c r="L548" i="3" s="1"/>
  <c r="F547" i="3"/>
  <c r="L547" i="3" s="1"/>
  <c r="F546" i="3"/>
  <c r="L546" i="3" s="1"/>
  <c r="F545" i="3"/>
  <c r="L545" i="3" s="1"/>
  <c r="F544" i="3"/>
  <c r="J544" i="3" s="1"/>
  <c r="F543" i="3"/>
  <c r="L543" i="3" s="1"/>
  <c r="F542" i="3"/>
  <c r="J542" i="3" s="1"/>
  <c r="F541" i="3"/>
  <c r="L541" i="3" s="1"/>
  <c r="F540" i="3"/>
  <c r="L540" i="3" s="1"/>
  <c r="F539" i="3"/>
  <c r="L539" i="3" s="1"/>
  <c r="F538" i="3"/>
  <c r="J538" i="3" s="1"/>
  <c r="F537" i="3"/>
  <c r="L537" i="3" s="1"/>
  <c r="F536" i="3"/>
  <c r="L536" i="3" s="1"/>
  <c r="F535" i="3"/>
  <c r="L535" i="3" s="1"/>
  <c r="F534" i="3"/>
  <c r="L534" i="3" s="1"/>
  <c r="F533" i="3"/>
  <c r="L533" i="3" s="1"/>
  <c r="F532" i="3"/>
  <c r="J532" i="3" s="1"/>
  <c r="F531" i="3"/>
  <c r="L531" i="3" s="1"/>
  <c r="F530" i="3"/>
  <c r="J530" i="3" s="1"/>
  <c r="F529" i="3"/>
  <c r="L529" i="3" s="1"/>
  <c r="F528" i="3"/>
  <c r="L528" i="3" s="1"/>
  <c r="F527" i="3"/>
  <c r="L527" i="3" s="1"/>
  <c r="F526" i="3"/>
  <c r="L526" i="3" s="1"/>
  <c r="F525" i="3"/>
  <c r="L525" i="3" s="1"/>
  <c r="F524" i="3"/>
  <c r="J524" i="3" s="1"/>
  <c r="F523" i="3"/>
  <c r="L523" i="3" s="1"/>
  <c r="F522" i="3"/>
  <c r="J522" i="3" s="1"/>
  <c r="F521" i="3"/>
  <c r="L521" i="3" s="1"/>
  <c r="F520" i="3"/>
  <c r="K520" i="3" s="1"/>
  <c r="F519" i="3"/>
  <c r="L519" i="3" s="1"/>
  <c r="F518" i="3"/>
  <c r="K518" i="3" s="1"/>
  <c r="H7" i="3"/>
  <c r="J513" i="4" l="1"/>
  <c r="K513" i="4"/>
  <c r="J515" i="4"/>
  <c r="K515" i="4"/>
  <c r="J517" i="4"/>
  <c r="K517" i="4"/>
  <c r="J519" i="4"/>
  <c r="K519" i="4"/>
  <c r="J521" i="4"/>
  <c r="K521" i="4"/>
  <c r="J523" i="4"/>
  <c r="K523" i="4"/>
  <c r="J525" i="4"/>
  <c r="K525" i="4"/>
  <c r="J527" i="4"/>
  <c r="K527" i="4"/>
  <c r="J529" i="4"/>
  <c r="K529" i="4"/>
  <c r="J531" i="4"/>
  <c r="K531" i="4"/>
  <c r="J533" i="4"/>
  <c r="K533" i="4"/>
  <c r="J535" i="4"/>
  <c r="K535" i="4"/>
  <c r="J537" i="4"/>
  <c r="K537" i="4"/>
  <c r="J539" i="4"/>
  <c r="K539" i="4"/>
  <c r="J541" i="4"/>
  <c r="K541" i="4"/>
  <c r="J543" i="4"/>
  <c r="K543" i="4"/>
  <c r="J545" i="4"/>
  <c r="K545" i="4"/>
  <c r="J547" i="4"/>
  <c r="K547" i="4"/>
  <c r="J549" i="4"/>
  <c r="K549" i="4"/>
  <c r="J551" i="4"/>
  <c r="K551" i="4"/>
  <c r="J553" i="4"/>
  <c r="K553" i="4"/>
  <c r="J555" i="4"/>
  <c r="K555" i="4"/>
  <c r="J557" i="4"/>
  <c r="K557" i="4"/>
  <c r="J559" i="4"/>
  <c r="K559" i="4"/>
  <c r="J561" i="4"/>
  <c r="K561" i="4"/>
  <c r="J563" i="4"/>
  <c r="K563" i="4"/>
  <c r="J565" i="4"/>
  <c r="K565" i="4"/>
  <c r="J567" i="4"/>
  <c r="K567" i="4"/>
  <c r="J569" i="4"/>
  <c r="K569" i="4"/>
  <c r="J571" i="4"/>
  <c r="K571" i="4"/>
  <c r="J573" i="4"/>
  <c r="K573" i="4"/>
  <c r="J575" i="4"/>
  <c r="K575" i="4"/>
  <c r="J577" i="4"/>
  <c r="K577" i="4"/>
  <c r="J579" i="4"/>
  <c r="K579" i="4"/>
  <c r="J581" i="4"/>
  <c r="K581" i="4"/>
  <c r="J583" i="4"/>
  <c r="K583" i="4"/>
  <c r="J585" i="4"/>
  <c r="K585" i="4"/>
  <c r="J587" i="4"/>
  <c r="K587" i="4"/>
  <c r="J589" i="4"/>
  <c r="K589" i="4"/>
  <c r="J591" i="4"/>
  <c r="K591" i="4"/>
  <c r="J593" i="4"/>
  <c r="K593" i="4"/>
  <c r="J595" i="4"/>
  <c r="K595" i="4"/>
  <c r="J597" i="4"/>
  <c r="K597" i="4"/>
  <c r="J599" i="4"/>
  <c r="K599" i="4"/>
  <c r="J601" i="4"/>
  <c r="K601" i="4"/>
  <c r="J603" i="4"/>
  <c r="K603" i="4"/>
  <c r="J605" i="4"/>
  <c r="K605" i="4"/>
  <c r="J607" i="4"/>
  <c r="K607" i="4"/>
  <c r="J609" i="4"/>
  <c r="K609" i="4"/>
  <c r="J611" i="4"/>
  <c r="K611" i="4"/>
  <c r="J613" i="4"/>
  <c r="K613" i="4"/>
  <c r="J615" i="4"/>
  <c r="K615" i="4"/>
  <c r="J617" i="4"/>
  <c r="K617" i="4"/>
  <c r="J619" i="4"/>
  <c r="K619" i="4"/>
  <c r="J621" i="4"/>
  <c r="K621" i="4"/>
  <c r="J623" i="4"/>
  <c r="K623" i="4"/>
  <c r="J625" i="4"/>
  <c r="K625" i="4"/>
  <c r="J627" i="4"/>
  <c r="K627" i="4"/>
  <c r="J629" i="4"/>
  <c r="K629" i="4"/>
  <c r="J631" i="4"/>
  <c r="K631" i="4"/>
  <c r="J633" i="4"/>
  <c r="K633" i="4"/>
  <c r="J635" i="4"/>
  <c r="K635" i="4"/>
  <c r="J637" i="4"/>
  <c r="K637" i="4"/>
  <c r="J639" i="4"/>
  <c r="K639" i="4"/>
  <c r="J641" i="4"/>
  <c r="K641" i="4"/>
  <c r="J643" i="4"/>
  <c r="K643" i="4"/>
  <c r="J645" i="4"/>
  <c r="K645" i="4"/>
  <c r="J647" i="4"/>
  <c r="K647" i="4"/>
  <c r="J649" i="4"/>
  <c r="K649" i="4"/>
  <c r="J651" i="4"/>
  <c r="K651" i="4"/>
  <c r="J653" i="4"/>
  <c r="K653" i="4"/>
  <c r="J655" i="4"/>
  <c r="K655" i="4"/>
  <c r="J657" i="4"/>
  <c r="K657" i="4"/>
  <c r="J659" i="4"/>
  <c r="K659" i="4"/>
  <c r="J661" i="4"/>
  <c r="K661" i="4"/>
  <c r="J663" i="4"/>
  <c r="K663" i="4"/>
  <c r="J665" i="4"/>
  <c r="K665" i="4"/>
  <c r="J667" i="4"/>
  <c r="K667" i="4"/>
  <c r="J669" i="4"/>
  <c r="K669" i="4"/>
  <c r="J671" i="4"/>
  <c r="K671" i="4"/>
  <c r="J673" i="4"/>
  <c r="K673" i="4"/>
  <c r="J675" i="4"/>
  <c r="K675" i="4"/>
  <c r="J677" i="4"/>
  <c r="K677" i="4"/>
  <c r="J679" i="4"/>
  <c r="K679" i="4"/>
  <c r="J681" i="4"/>
  <c r="K681" i="4"/>
  <c r="J683" i="4"/>
  <c r="K683" i="4"/>
  <c r="J685" i="4"/>
  <c r="K685" i="4"/>
  <c r="J687" i="4"/>
  <c r="K687" i="4"/>
  <c r="J689" i="4"/>
  <c r="K689" i="4"/>
  <c r="J691" i="4"/>
  <c r="K691" i="4"/>
  <c r="J693" i="4"/>
  <c r="K693" i="4"/>
  <c r="J695" i="4"/>
  <c r="K695" i="4"/>
  <c r="J697" i="4"/>
  <c r="K697" i="4"/>
  <c r="J699" i="4"/>
  <c r="K699" i="4"/>
  <c r="J701" i="4"/>
  <c r="K701" i="4"/>
  <c r="J703" i="4"/>
  <c r="K703" i="4"/>
  <c r="J705" i="4"/>
  <c r="K705" i="4"/>
  <c r="J707" i="4"/>
  <c r="K707" i="4"/>
  <c r="J709" i="4"/>
  <c r="K709" i="4"/>
  <c r="J711" i="4"/>
  <c r="K711" i="4"/>
  <c r="J713" i="4"/>
  <c r="K713" i="4"/>
  <c r="J715" i="4"/>
  <c r="K715" i="4"/>
  <c r="J717" i="4"/>
  <c r="K717" i="4"/>
  <c r="J719" i="4"/>
  <c r="K719" i="4"/>
  <c r="J721" i="4"/>
  <c r="K721" i="4"/>
  <c r="J723" i="4"/>
  <c r="K723" i="4"/>
  <c r="J725" i="4"/>
  <c r="K725" i="4"/>
  <c r="J727" i="4"/>
  <c r="K727" i="4"/>
  <c r="J729" i="4"/>
  <c r="K729" i="4"/>
  <c r="J731" i="4"/>
  <c r="K731" i="4"/>
  <c r="J733" i="4"/>
  <c r="K733" i="4"/>
  <c r="J735" i="4"/>
  <c r="K735" i="4"/>
  <c r="J737" i="4"/>
  <c r="K737" i="4"/>
  <c r="J739" i="4"/>
  <c r="K739" i="4"/>
  <c r="J741" i="4"/>
  <c r="K741" i="4"/>
  <c r="J743" i="4"/>
  <c r="K743" i="4"/>
  <c r="J745" i="4"/>
  <c r="K745" i="4"/>
  <c r="J747" i="4"/>
  <c r="K747" i="4"/>
  <c r="J749" i="4"/>
  <c r="K749" i="4"/>
  <c r="J751" i="4"/>
  <c r="K751" i="4"/>
  <c r="J753" i="4"/>
  <c r="K753" i="4"/>
  <c r="J755" i="4"/>
  <c r="K755" i="4"/>
  <c r="J757" i="4"/>
  <c r="K757" i="4"/>
  <c r="J759" i="4"/>
  <c r="K759" i="4"/>
  <c r="J761" i="4"/>
  <c r="K761" i="4"/>
  <c r="J763" i="4"/>
  <c r="K763" i="4"/>
  <c r="J765" i="4"/>
  <c r="K765" i="4"/>
  <c r="J767" i="4"/>
  <c r="K767" i="4"/>
  <c r="J769" i="4"/>
  <c r="K769" i="4"/>
  <c r="J771" i="4"/>
  <c r="K771" i="4"/>
  <c r="J773" i="4"/>
  <c r="K773" i="4"/>
  <c r="J775" i="4"/>
  <c r="K775" i="4"/>
  <c r="J777" i="4"/>
  <c r="K777" i="4"/>
  <c r="J779" i="4"/>
  <c r="K779" i="4"/>
  <c r="J781" i="4"/>
  <c r="K781" i="4"/>
  <c r="J783" i="4"/>
  <c r="K783" i="4"/>
  <c r="J785" i="4"/>
  <c r="K785" i="4"/>
  <c r="J787" i="4"/>
  <c r="K787" i="4"/>
  <c r="J789" i="4"/>
  <c r="K789" i="4"/>
  <c r="J791" i="4"/>
  <c r="K791" i="4"/>
  <c r="J793" i="4"/>
  <c r="K793" i="4"/>
  <c r="J795" i="4"/>
  <c r="K795" i="4"/>
  <c r="J797" i="4"/>
  <c r="K797" i="4"/>
  <c r="J799" i="4"/>
  <c r="K799" i="4"/>
  <c r="J801" i="4"/>
  <c r="K801" i="4"/>
  <c r="J803" i="4"/>
  <c r="K803" i="4"/>
  <c r="J805" i="4"/>
  <c r="K805" i="4"/>
  <c r="J807" i="4"/>
  <c r="K807" i="4"/>
  <c r="J809" i="4"/>
  <c r="K809" i="4"/>
  <c r="J811" i="4"/>
  <c r="K811" i="4"/>
  <c r="J813" i="4"/>
  <c r="K813" i="4"/>
  <c r="J815" i="4"/>
  <c r="K815" i="4"/>
  <c r="J817" i="4"/>
  <c r="K817" i="4"/>
  <c r="J819" i="4"/>
  <c r="K819" i="4"/>
  <c r="J821" i="4"/>
  <c r="K821" i="4"/>
  <c r="J823" i="4"/>
  <c r="K823" i="4"/>
  <c r="J825" i="4"/>
  <c r="K825" i="4"/>
  <c r="J827" i="4"/>
  <c r="K827" i="4"/>
  <c r="J829" i="4"/>
  <c r="K829" i="4"/>
  <c r="J831" i="4"/>
  <c r="K831" i="4"/>
  <c r="J833" i="4"/>
  <c r="K833" i="4"/>
  <c r="J835" i="4"/>
  <c r="K835" i="4"/>
  <c r="J837" i="4"/>
  <c r="K837" i="4"/>
  <c r="J839" i="4"/>
  <c r="K839" i="4"/>
  <c r="J841" i="4"/>
  <c r="K841" i="4"/>
  <c r="J843" i="4"/>
  <c r="K843" i="4"/>
  <c r="J845" i="4"/>
  <c r="K845" i="4"/>
  <c r="J847" i="4"/>
  <c r="K847" i="4"/>
  <c r="J849" i="4"/>
  <c r="K849" i="4"/>
  <c r="J851" i="4"/>
  <c r="K851" i="4"/>
  <c r="J853" i="4"/>
  <c r="K853" i="4"/>
  <c r="J855" i="4"/>
  <c r="K855" i="4"/>
  <c r="J857" i="4"/>
  <c r="K857" i="4"/>
  <c r="J859" i="4"/>
  <c r="K859" i="4"/>
  <c r="J861" i="4"/>
  <c r="K861" i="4"/>
  <c r="J863" i="4"/>
  <c r="K863" i="4"/>
  <c r="J865" i="4"/>
  <c r="K865" i="4"/>
  <c r="J867" i="4"/>
  <c r="K867" i="4"/>
  <c r="J869" i="4"/>
  <c r="K869" i="4"/>
  <c r="J871" i="4"/>
  <c r="K871" i="4"/>
  <c r="J873" i="4"/>
  <c r="K873" i="4"/>
  <c r="J875" i="4"/>
  <c r="K875" i="4"/>
  <c r="J877" i="4"/>
  <c r="K877" i="4"/>
  <c r="J879" i="4"/>
  <c r="K879" i="4"/>
  <c r="J881" i="4"/>
  <c r="K881" i="4"/>
  <c r="J883" i="4"/>
  <c r="K883" i="4"/>
  <c r="J885" i="4"/>
  <c r="K885" i="4"/>
  <c r="J887" i="4"/>
  <c r="K887" i="4"/>
  <c r="J889" i="4"/>
  <c r="K889" i="4"/>
  <c r="J891" i="4"/>
  <c r="K891" i="4"/>
  <c r="J893" i="4"/>
  <c r="K893" i="4"/>
  <c r="J895" i="4"/>
  <c r="K895" i="4"/>
  <c r="J897" i="4"/>
  <c r="K897" i="4"/>
  <c r="J899" i="4"/>
  <c r="K899" i="4"/>
  <c r="J901" i="4"/>
  <c r="K901" i="4"/>
  <c r="J903" i="4"/>
  <c r="K903" i="4"/>
  <c r="J905" i="4"/>
  <c r="K905" i="4"/>
  <c r="J907" i="4"/>
  <c r="K907" i="4"/>
  <c r="J909" i="4"/>
  <c r="K909" i="4"/>
  <c r="J911" i="4"/>
  <c r="K911" i="4"/>
  <c r="J913" i="4"/>
  <c r="K913" i="4"/>
  <c r="J915" i="4"/>
  <c r="K915" i="4"/>
  <c r="J917" i="4"/>
  <c r="K917" i="4"/>
  <c r="J919" i="4"/>
  <c r="K919" i="4"/>
  <c r="J921" i="4"/>
  <c r="K921" i="4"/>
  <c r="J923" i="4"/>
  <c r="K923" i="4"/>
  <c r="J925" i="4"/>
  <c r="K925" i="4"/>
  <c r="J927" i="4"/>
  <c r="K927" i="4"/>
  <c r="J929" i="4"/>
  <c r="K929" i="4"/>
  <c r="J931" i="4"/>
  <c r="K931" i="4"/>
  <c r="J933" i="4"/>
  <c r="K933" i="4"/>
  <c r="J935" i="4"/>
  <c r="K935" i="4"/>
  <c r="J937" i="4"/>
  <c r="K937" i="4"/>
  <c r="J939" i="4"/>
  <c r="K939" i="4"/>
  <c r="J941" i="4"/>
  <c r="K941" i="4"/>
  <c r="J943" i="4"/>
  <c r="K943" i="4"/>
  <c r="J945" i="4"/>
  <c r="K945" i="4"/>
  <c r="J947" i="4"/>
  <c r="K947" i="4"/>
  <c r="J949" i="4"/>
  <c r="K949" i="4"/>
  <c r="J951" i="4"/>
  <c r="K951" i="4"/>
  <c r="J953" i="4"/>
  <c r="K953" i="4"/>
  <c r="J955" i="4"/>
  <c r="K955" i="4"/>
  <c r="J957" i="4"/>
  <c r="K957" i="4"/>
  <c r="J959" i="4"/>
  <c r="K959" i="4"/>
  <c r="J961" i="4"/>
  <c r="K961" i="4"/>
  <c r="J963" i="4"/>
  <c r="K963" i="4"/>
  <c r="J965" i="4"/>
  <c r="K965" i="4"/>
  <c r="J967" i="4"/>
  <c r="K967" i="4"/>
  <c r="J969" i="4"/>
  <c r="K969" i="4"/>
  <c r="J971" i="4"/>
  <c r="K971" i="4"/>
  <c r="J973" i="4"/>
  <c r="K973" i="4"/>
  <c r="J975" i="4"/>
  <c r="K975" i="4"/>
  <c r="J977" i="4"/>
  <c r="K977" i="4"/>
  <c r="J979" i="4"/>
  <c r="K979" i="4"/>
  <c r="J981" i="4"/>
  <c r="K981" i="4"/>
  <c r="J983" i="4"/>
  <c r="K983" i="4"/>
  <c r="J985" i="4"/>
  <c r="K985" i="4"/>
  <c r="J987" i="4"/>
  <c r="K987" i="4"/>
  <c r="J989" i="4"/>
  <c r="K989" i="4"/>
  <c r="J991" i="4"/>
  <c r="K991" i="4"/>
  <c r="J993" i="4"/>
  <c r="K993" i="4"/>
  <c r="J995" i="4"/>
  <c r="K995" i="4"/>
  <c r="J997" i="4"/>
  <c r="K997" i="4"/>
  <c r="J999" i="4"/>
  <c r="K999" i="4"/>
  <c r="J1001" i="4"/>
  <c r="K1001" i="4"/>
  <c r="J1003" i="4"/>
  <c r="K1003" i="4"/>
  <c r="J1005" i="4"/>
  <c r="K1005" i="4"/>
  <c r="J1007" i="4"/>
  <c r="K1007" i="4"/>
  <c r="J1009" i="4"/>
  <c r="K1009" i="4"/>
  <c r="J1011" i="4"/>
  <c r="K1011" i="4"/>
  <c r="K514" i="4"/>
  <c r="J514" i="4"/>
  <c r="K516" i="4"/>
  <c r="J516" i="4"/>
  <c r="K518" i="4"/>
  <c r="J518" i="4"/>
  <c r="K520" i="4"/>
  <c r="J520" i="4"/>
  <c r="K522" i="4"/>
  <c r="J522" i="4"/>
  <c r="K524" i="4"/>
  <c r="J524" i="4"/>
  <c r="K526" i="4"/>
  <c r="J526" i="4"/>
  <c r="K528" i="4"/>
  <c r="J528" i="4"/>
  <c r="K530" i="4"/>
  <c r="J530" i="4"/>
  <c r="K532" i="4"/>
  <c r="J532" i="4"/>
  <c r="K534" i="4"/>
  <c r="J534" i="4"/>
  <c r="K536" i="4"/>
  <c r="J536" i="4"/>
  <c r="K538" i="4"/>
  <c r="J538" i="4"/>
  <c r="K540" i="4"/>
  <c r="J540" i="4"/>
  <c r="K542" i="4"/>
  <c r="J542" i="4"/>
  <c r="K544" i="4"/>
  <c r="J544" i="4"/>
  <c r="K546" i="4"/>
  <c r="J546" i="4"/>
  <c r="K548" i="4"/>
  <c r="J548" i="4"/>
  <c r="K550" i="4"/>
  <c r="J550" i="4"/>
  <c r="K552" i="4"/>
  <c r="J552" i="4"/>
  <c r="K554" i="4"/>
  <c r="J554" i="4"/>
  <c r="K556" i="4"/>
  <c r="J556" i="4"/>
  <c r="K558" i="4"/>
  <c r="J558" i="4"/>
  <c r="K560" i="4"/>
  <c r="J560" i="4"/>
  <c r="K562" i="4"/>
  <c r="J562" i="4"/>
  <c r="K564" i="4"/>
  <c r="J564" i="4"/>
  <c r="K566" i="4"/>
  <c r="J566" i="4"/>
  <c r="K568" i="4"/>
  <c r="J568" i="4"/>
  <c r="K570" i="4"/>
  <c r="J570" i="4"/>
  <c r="K572" i="4"/>
  <c r="J572" i="4"/>
  <c r="K574" i="4"/>
  <c r="J574" i="4"/>
  <c r="K576" i="4"/>
  <c r="J576" i="4"/>
  <c r="K578" i="4"/>
  <c r="J578" i="4"/>
  <c r="K580" i="4"/>
  <c r="J580" i="4"/>
  <c r="K582" i="4"/>
  <c r="J582" i="4"/>
  <c r="K584" i="4"/>
  <c r="J584" i="4"/>
  <c r="K586" i="4"/>
  <c r="J586" i="4"/>
  <c r="K588" i="4"/>
  <c r="J588" i="4"/>
  <c r="K590" i="4"/>
  <c r="J590" i="4"/>
  <c r="K592" i="4"/>
  <c r="J592" i="4"/>
  <c r="K594" i="4"/>
  <c r="J594" i="4"/>
  <c r="K596" i="4"/>
  <c r="J596" i="4"/>
  <c r="K598" i="4"/>
  <c r="J598" i="4"/>
  <c r="K600" i="4"/>
  <c r="J600" i="4"/>
  <c r="K602" i="4"/>
  <c r="J602" i="4"/>
  <c r="K604" i="4"/>
  <c r="J604" i="4"/>
  <c r="K606" i="4"/>
  <c r="J606" i="4"/>
  <c r="K608" i="4"/>
  <c r="J608" i="4"/>
  <c r="K610" i="4"/>
  <c r="J610" i="4"/>
  <c r="K612" i="4"/>
  <c r="J612" i="4"/>
  <c r="K614" i="4"/>
  <c r="J614" i="4"/>
  <c r="K616" i="4"/>
  <c r="J616" i="4"/>
  <c r="K618" i="4"/>
  <c r="J618" i="4"/>
  <c r="K620" i="4"/>
  <c r="J620" i="4"/>
  <c r="K622" i="4"/>
  <c r="J622" i="4"/>
  <c r="K624" i="4"/>
  <c r="J624" i="4"/>
  <c r="K626" i="4"/>
  <c r="J626" i="4"/>
  <c r="K628" i="4"/>
  <c r="J628" i="4"/>
  <c r="K630" i="4"/>
  <c r="J630" i="4"/>
  <c r="K632" i="4"/>
  <c r="J632" i="4"/>
  <c r="K634" i="4"/>
  <c r="J634" i="4"/>
  <c r="K636" i="4"/>
  <c r="J636" i="4"/>
  <c r="K638" i="4"/>
  <c r="J638" i="4"/>
  <c r="K640" i="4"/>
  <c r="J640" i="4"/>
  <c r="K642" i="4"/>
  <c r="J642" i="4"/>
  <c r="K644" i="4"/>
  <c r="J644" i="4"/>
  <c r="K646" i="4"/>
  <c r="J646" i="4"/>
  <c r="K648" i="4"/>
  <c r="J648" i="4"/>
  <c r="K650" i="4"/>
  <c r="J650" i="4"/>
  <c r="K652" i="4"/>
  <c r="J652" i="4"/>
  <c r="K654" i="4"/>
  <c r="J654" i="4"/>
  <c r="K656" i="4"/>
  <c r="J656" i="4"/>
  <c r="K658" i="4"/>
  <c r="J658" i="4"/>
  <c r="K660" i="4"/>
  <c r="J660" i="4"/>
  <c r="K662" i="4"/>
  <c r="J662" i="4"/>
  <c r="K664" i="4"/>
  <c r="J664" i="4"/>
  <c r="K666" i="4"/>
  <c r="J666" i="4"/>
  <c r="K668" i="4"/>
  <c r="J668" i="4"/>
  <c r="K670" i="4"/>
  <c r="J670" i="4"/>
  <c r="K672" i="4"/>
  <c r="J672" i="4"/>
  <c r="K674" i="4"/>
  <c r="J674" i="4"/>
  <c r="K676" i="4"/>
  <c r="J676" i="4"/>
  <c r="K678" i="4"/>
  <c r="J678" i="4"/>
  <c r="K680" i="4"/>
  <c r="J680" i="4"/>
  <c r="K682" i="4"/>
  <c r="J682" i="4"/>
  <c r="K684" i="4"/>
  <c r="J684" i="4"/>
  <c r="K686" i="4"/>
  <c r="J686" i="4"/>
  <c r="K688" i="4"/>
  <c r="J688" i="4"/>
  <c r="K690" i="4"/>
  <c r="J690" i="4"/>
  <c r="K692" i="4"/>
  <c r="J692" i="4"/>
  <c r="K694" i="4"/>
  <c r="J694" i="4"/>
  <c r="K696" i="4"/>
  <c r="J696" i="4"/>
  <c r="K698" i="4"/>
  <c r="J698" i="4"/>
  <c r="K700" i="4"/>
  <c r="J700" i="4"/>
  <c r="K702" i="4"/>
  <c r="J702" i="4"/>
  <c r="K704" i="4"/>
  <c r="J704" i="4"/>
  <c r="K706" i="4"/>
  <c r="J706" i="4"/>
  <c r="K708" i="4"/>
  <c r="J708" i="4"/>
  <c r="K710" i="4"/>
  <c r="J710" i="4"/>
  <c r="K712" i="4"/>
  <c r="J712" i="4"/>
  <c r="K714" i="4"/>
  <c r="J714" i="4"/>
  <c r="K716" i="4"/>
  <c r="J716" i="4"/>
  <c r="K718" i="4"/>
  <c r="J718" i="4"/>
  <c r="K720" i="4"/>
  <c r="J720" i="4"/>
  <c r="K722" i="4"/>
  <c r="J722" i="4"/>
  <c r="K724" i="4"/>
  <c r="J724" i="4"/>
  <c r="K726" i="4"/>
  <c r="J726" i="4"/>
  <c r="K728" i="4"/>
  <c r="J728" i="4"/>
  <c r="K730" i="4"/>
  <c r="J730" i="4"/>
  <c r="K732" i="4"/>
  <c r="J732" i="4"/>
  <c r="K734" i="4"/>
  <c r="J734" i="4"/>
  <c r="K736" i="4"/>
  <c r="J736" i="4"/>
  <c r="K738" i="4"/>
  <c r="J738" i="4"/>
  <c r="K740" i="4"/>
  <c r="J740" i="4"/>
  <c r="K742" i="4"/>
  <c r="J742" i="4"/>
  <c r="K744" i="4"/>
  <c r="J744" i="4"/>
  <c r="K746" i="4"/>
  <c r="J746" i="4"/>
  <c r="K748" i="4"/>
  <c r="J748" i="4"/>
  <c r="K750" i="4"/>
  <c r="J750" i="4"/>
  <c r="K752" i="4"/>
  <c r="J752" i="4"/>
  <c r="K754" i="4"/>
  <c r="J754" i="4"/>
  <c r="K756" i="4"/>
  <c r="J756" i="4"/>
  <c r="K758" i="4"/>
  <c r="J758" i="4"/>
  <c r="K760" i="4"/>
  <c r="J760" i="4"/>
  <c r="K762" i="4"/>
  <c r="J762" i="4"/>
  <c r="K764" i="4"/>
  <c r="J764" i="4"/>
  <c r="K766" i="4"/>
  <c r="J766" i="4"/>
  <c r="K768" i="4"/>
  <c r="J768" i="4"/>
  <c r="K770" i="4"/>
  <c r="J770" i="4"/>
  <c r="K772" i="4"/>
  <c r="J772" i="4"/>
  <c r="K774" i="4"/>
  <c r="J774" i="4"/>
  <c r="K776" i="4"/>
  <c r="J776" i="4"/>
  <c r="K778" i="4"/>
  <c r="J778" i="4"/>
  <c r="K780" i="4"/>
  <c r="J780" i="4"/>
  <c r="K782" i="4"/>
  <c r="J782" i="4"/>
  <c r="K784" i="4"/>
  <c r="J784" i="4"/>
  <c r="K786" i="4"/>
  <c r="J786" i="4"/>
  <c r="K788" i="4"/>
  <c r="J788" i="4"/>
  <c r="K790" i="4"/>
  <c r="J790" i="4"/>
  <c r="K792" i="4"/>
  <c r="J792" i="4"/>
  <c r="K794" i="4"/>
  <c r="J794" i="4"/>
  <c r="K796" i="4"/>
  <c r="J796" i="4"/>
  <c r="K798" i="4"/>
  <c r="J798" i="4"/>
  <c r="K800" i="4"/>
  <c r="J800" i="4"/>
  <c r="K802" i="4"/>
  <c r="J802" i="4"/>
  <c r="K804" i="4"/>
  <c r="J804" i="4"/>
  <c r="K806" i="4"/>
  <c r="J806" i="4"/>
  <c r="K808" i="4"/>
  <c r="J808" i="4"/>
  <c r="K810" i="4"/>
  <c r="J810" i="4"/>
  <c r="K812" i="4"/>
  <c r="J812" i="4"/>
  <c r="K814" i="4"/>
  <c r="J814" i="4"/>
  <c r="K816" i="4"/>
  <c r="J816" i="4"/>
  <c r="K818" i="4"/>
  <c r="J818" i="4"/>
  <c r="K820" i="4"/>
  <c r="J820" i="4"/>
  <c r="K822" i="4"/>
  <c r="J822" i="4"/>
  <c r="K824" i="4"/>
  <c r="J824" i="4"/>
  <c r="K826" i="4"/>
  <c r="J826" i="4"/>
  <c r="K828" i="4"/>
  <c r="J828" i="4"/>
  <c r="K830" i="4"/>
  <c r="J830" i="4"/>
  <c r="K832" i="4"/>
  <c r="J832" i="4"/>
  <c r="K834" i="4"/>
  <c r="J834" i="4"/>
  <c r="K836" i="4"/>
  <c r="J836" i="4"/>
  <c r="K838" i="4"/>
  <c r="J838" i="4"/>
  <c r="K840" i="4"/>
  <c r="J840" i="4"/>
  <c r="K842" i="4"/>
  <c r="J842" i="4"/>
  <c r="K844" i="4"/>
  <c r="J844" i="4"/>
  <c r="K846" i="4"/>
  <c r="J846" i="4"/>
  <c r="K848" i="4"/>
  <c r="J848" i="4"/>
  <c r="K850" i="4"/>
  <c r="J850" i="4"/>
  <c r="K852" i="4"/>
  <c r="J852" i="4"/>
  <c r="K854" i="4"/>
  <c r="J854" i="4"/>
  <c r="K856" i="4"/>
  <c r="J856" i="4"/>
  <c r="K858" i="4"/>
  <c r="J858" i="4"/>
  <c r="K860" i="4"/>
  <c r="J860" i="4"/>
  <c r="K862" i="4"/>
  <c r="J862" i="4"/>
  <c r="K864" i="4"/>
  <c r="J864" i="4"/>
  <c r="K866" i="4"/>
  <c r="J866" i="4"/>
  <c r="K868" i="4"/>
  <c r="J868" i="4"/>
  <c r="K870" i="4"/>
  <c r="J870" i="4"/>
  <c r="K872" i="4"/>
  <c r="J872" i="4"/>
  <c r="K874" i="4"/>
  <c r="J874" i="4"/>
  <c r="K876" i="4"/>
  <c r="J876" i="4"/>
  <c r="K878" i="4"/>
  <c r="J878" i="4"/>
  <c r="K880" i="4"/>
  <c r="J880" i="4"/>
  <c r="K882" i="4"/>
  <c r="J882" i="4"/>
  <c r="K884" i="4"/>
  <c r="J884" i="4"/>
  <c r="K886" i="4"/>
  <c r="J886" i="4"/>
  <c r="K888" i="4"/>
  <c r="J888" i="4"/>
  <c r="K890" i="4"/>
  <c r="J890" i="4"/>
  <c r="K892" i="4"/>
  <c r="J892" i="4"/>
  <c r="K894" i="4"/>
  <c r="J894" i="4"/>
  <c r="K896" i="4"/>
  <c r="J896" i="4"/>
  <c r="K898" i="4"/>
  <c r="J898" i="4"/>
  <c r="K900" i="4"/>
  <c r="J900" i="4"/>
  <c r="K902" i="4"/>
  <c r="J902" i="4"/>
  <c r="K904" i="4"/>
  <c r="J904" i="4"/>
  <c r="K906" i="4"/>
  <c r="J906" i="4"/>
  <c r="K908" i="4"/>
  <c r="J908" i="4"/>
  <c r="K910" i="4"/>
  <c r="J910" i="4"/>
  <c r="K912" i="4"/>
  <c r="J912" i="4"/>
  <c r="K914" i="4"/>
  <c r="J914" i="4"/>
  <c r="K916" i="4"/>
  <c r="J916" i="4"/>
  <c r="K918" i="4"/>
  <c r="J918" i="4"/>
  <c r="K920" i="4"/>
  <c r="J920" i="4"/>
  <c r="K922" i="4"/>
  <c r="J922" i="4"/>
  <c r="K924" i="4"/>
  <c r="J924" i="4"/>
  <c r="K926" i="4"/>
  <c r="J926" i="4"/>
  <c r="K928" i="4"/>
  <c r="J928" i="4"/>
  <c r="K930" i="4"/>
  <c r="J930" i="4"/>
  <c r="K932" i="4"/>
  <c r="J932" i="4"/>
  <c r="K934" i="4"/>
  <c r="J934" i="4"/>
  <c r="K936" i="4"/>
  <c r="J936" i="4"/>
  <c r="K938" i="4"/>
  <c r="J938" i="4"/>
  <c r="K940" i="4"/>
  <c r="J940" i="4"/>
  <c r="K942" i="4"/>
  <c r="J942" i="4"/>
  <c r="K944" i="4"/>
  <c r="J944" i="4"/>
  <c r="K946" i="4"/>
  <c r="J946" i="4"/>
  <c r="K948" i="4"/>
  <c r="J948" i="4"/>
  <c r="K950" i="4"/>
  <c r="J950" i="4"/>
  <c r="K952" i="4"/>
  <c r="J952" i="4"/>
  <c r="K954" i="4"/>
  <c r="J954" i="4"/>
  <c r="K956" i="4"/>
  <c r="J956" i="4"/>
  <c r="K958" i="4"/>
  <c r="J958" i="4"/>
  <c r="K960" i="4"/>
  <c r="J960" i="4"/>
  <c r="K962" i="4"/>
  <c r="J962" i="4"/>
  <c r="K964" i="4"/>
  <c r="J964" i="4"/>
  <c r="K966" i="4"/>
  <c r="J966" i="4"/>
  <c r="K968" i="4"/>
  <c r="J968" i="4"/>
  <c r="K970" i="4"/>
  <c r="J970" i="4"/>
  <c r="K972" i="4"/>
  <c r="J972" i="4"/>
  <c r="K974" i="4"/>
  <c r="J974" i="4"/>
  <c r="K976" i="4"/>
  <c r="J976" i="4"/>
  <c r="K978" i="4"/>
  <c r="J978" i="4"/>
  <c r="K980" i="4"/>
  <c r="J980" i="4"/>
  <c r="K982" i="4"/>
  <c r="J982" i="4"/>
  <c r="K984" i="4"/>
  <c r="J984" i="4"/>
  <c r="K986" i="4"/>
  <c r="J986" i="4"/>
  <c r="K988" i="4"/>
  <c r="J988" i="4"/>
  <c r="K990" i="4"/>
  <c r="J990" i="4"/>
  <c r="K992" i="4"/>
  <c r="J992" i="4"/>
  <c r="K994" i="4"/>
  <c r="J994" i="4"/>
  <c r="K996" i="4"/>
  <c r="J996" i="4"/>
  <c r="K998" i="4"/>
  <c r="J998" i="4"/>
  <c r="K1000" i="4"/>
  <c r="J1000" i="4"/>
  <c r="K1002" i="4"/>
  <c r="J1002" i="4"/>
  <c r="K1004" i="4"/>
  <c r="J1004" i="4"/>
  <c r="K1006" i="4"/>
  <c r="J1006" i="4"/>
  <c r="K1008" i="4"/>
  <c r="J1008" i="4"/>
  <c r="K1010" i="4"/>
  <c r="J1010" i="4"/>
  <c r="K871" i="3"/>
  <c r="K569" i="3"/>
  <c r="K653" i="3"/>
  <c r="K935" i="3"/>
  <c r="K601" i="3"/>
  <c r="K519" i="3"/>
  <c r="K575" i="3"/>
  <c r="K621" i="3"/>
  <c r="K775" i="3"/>
  <c r="K567" i="3"/>
  <c r="K573" i="3"/>
  <c r="K639" i="3"/>
  <c r="K863" i="3"/>
  <c r="K991" i="3"/>
  <c r="K581" i="3"/>
  <c r="K607" i="3"/>
  <c r="K715" i="3"/>
  <c r="K927" i="3"/>
  <c r="K535" i="3"/>
  <c r="K557" i="3"/>
  <c r="K599" i="3"/>
  <c r="K605" i="3"/>
  <c r="K637" i="3"/>
  <c r="K743" i="3"/>
  <c r="K799" i="3"/>
  <c r="K895" i="3"/>
  <c r="K959" i="3"/>
  <c r="K551" i="3"/>
  <c r="K623" i="3"/>
  <c r="K655" i="3"/>
  <c r="K673" i="3"/>
  <c r="K679" i="3"/>
  <c r="K747" i="3"/>
  <c r="K831" i="3"/>
  <c r="K903" i="3"/>
  <c r="K967" i="3"/>
  <c r="K671" i="3"/>
  <c r="K677" i="3"/>
  <c r="K699" i="3"/>
  <c r="K767" i="3"/>
  <c r="K525" i="3"/>
  <c r="K541" i="3"/>
  <c r="K577" i="3"/>
  <c r="K583" i="3"/>
  <c r="K589" i="3"/>
  <c r="K613" i="3"/>
  <c r="K629" i="3"/>
  <c r="K645" i="3"/>
  <c r="K661" i="3"/>
  <c r="K685" i="3"/>
  <c r="K695" i="3"/>
  <c r="K711" i="3"/>
  <c r="K727" i="3"/>
  <c r="K759" i="3"/>
  <c r="K791" i="3"/>
  <c r="K823" i="3"/>
  <c r="K855" i="3"/>
  <c r="K887" i="3"/>
  <c r="K919" i="3"/>
  <c r="K951" i="3"/>
  <c r="K983" i="3"/>
  <c r="K533" i="3"/>
  <c r="K549" i="3"/>
  <c r="K561" i="3"/>
  <c r="K593" i="3"/>
  <c r="K665" i="3"/>
  <c r="K703" i="3"/>
  <c r="K719" i="3"/>
  <c r="K735" i="3"/>
  <c r="K741" i="3"/>
  <c r="K807" i="3"/>
  <c r="K839" i="3"/>
  <c r="K999" i="3"/>
  <c r="K527" i="3"/>
  <c r="K543" i="3"/>
  <c r="K559" i="3"/>
  <c r="K565" i="3"/>
  <c r="K585" i="3"/>
  <c r="K591" i="3"/>
  <c r="K597" i="3"/>
  <c r="K615" i="3"/>
  <c r="K631" i="3"/>
  <c r="K647" i="3"/>
  <c r="K663" i="3"/>
  <c r="K669" i="3"/>
  <c r="K687" i="3"/>
  <c r="K707" i="3"/>
  <c r="K723" i="3"/>
  <c r="K733" i="3"/>
  <c r="K739" i="3"/>
  <c r="K751" i="3"/>
  <c r="K783" i="3"/>
  <c r="K815" i="3"/>
  <c r="K847" i="3"/>
  <c r="K879" i="3"/>
  <c r="K911" i="3"/>
  <c r="K943" i="3"/>
  <c r="K975" i="3"/>
  <c r="L745" i="3"/>
  <c r="K745" i="3"/>
  <c r="L763" i="3"/>
  <c r="K763" i="3"/>
  <c r="L781" i="3"/>
  <c r="K781" i="3"/>
  <c r="L813" i="3"/>
  <c r="K813" i="3"/>
  <c r="K693" i="3"/>
  <c r="K701" i="3"/>
  <c r="K709" i="3"/>
  <c r="K717" i="3"/>
  <c r="K725" i="3"/>
  <c r="K731" i="3"/>
  <c r="L737" i="3"/>
  <c r="K737" i="3"/>
  <c r="K757" i="3"/>
  <c r="L789" i="3"/>
  <c r="K789" i="3"/>
  <c r="L821" i="3"/>
  <c r="K821" i="3"/>
  <c r="K523" i="3"/>
  <c r="K531" i="3"/>
  <c r="K539" i="3"/>
  <c r="K547" i="3"/>
  <c r="K555" i="3"/>
  <c r="K563" i="3"/>
  <c r="K571" i="3"/>
  <c r="K579" i="3"/>
  <c r="K587" i="3"/>
  <c r="K595" i="3"/>
  <c r="K603" i="3"/>
  <c r="K611" i="3"/>
  <c r="K619" i="3"/>
  <c r="K627" i="3"/>
  <c r="K635" i="3"/>
  <c r="K643" i="3"/>
  <c r="K651" i="3"/>
  <c r="K659" i="3"/>
  <c r="K667" i="3"/>
  <c r="K675" i="3"/>
  <c r="K683" i="3"/>
  <c r="K691" i="3"/>
  <c r="L729" i="3"/>
  <c r="K729" i="3"/>
  <c r="K749" i="3"/>
  <c r="K755" i="3"/>
  <c r="L765" i="3"/>
  <c r="K765" i="3"/>
  <c r="L797" i="3"/>
  <c r="K797" i="3"/>
  <c r="L829" i="3"/>
  <c r="K829" i="3"/>
  <c r="K521" i="3"/>
  <c r="K529" i="3"/>
  <c r="K537" i="3"/>
  <c r="K545" i="3"/>
  <c r="K553" i="3"/>
  <c r="K609" i="3"/>
  <c r="K617" i="3"/>
  <c r="K625" i="3"/>
  <c r="K633" i="3"/>
  <c r="K641" i="3"/>
  <c r="K649" i="3"/>
  <c r="K657" i="3"/>
  <c r="K681" i="3"/>
  <c r="K689" i="3"/>
  <c r="K697" i="3"/>
  <c r="K705" i="3"/>
  <c r="K713" i="3"/>
  <c r="K721" i="3"/>
  <c r="L753" i="3"/>
  <c r="K753" i="3"/>
  <c r="L773" i="3"/>
  <c r="K773" i="3"/>
  <c r="L805" i="3"/>
  <c r="K805" i="3"/>
  <c r="L837" i="3"/>
  <c r="K837" i="3"/>
  <c r="K845" i="3"/>
  <c r="K853" i="3"/>
  <c r="K861" i="3"/>
  <c r="K869" i="3"/>
  <c r="K877" i="3"/>
  <c r="K885" i="3"/>
  <c r="K893" i="3"/>
  <c r="K901" i="3"/>
  <c r="K909" i="3"/>
  <c r="K917" i="3"/>
  <c r="K925" i="3"/>
  <c r="K933" i="3"/>
  <c r="K941" i="3"/>
  <c r="K949" i="3"/>
  <c r="K957" i="3"/>
  <c r="K965" i="3"/>
  <c r="K973" i="3"/>
  <c r="K981" i="3"/>
  <c r="K989" i="3"/>
  <c r="K997" i="3"/>
  <c r="K771" i="3"/>
  <c r="K779" i="3"/>
  <c r="K787" i="3"/>
  <c r="K795" i="3"/>
  <c r="K803" i="3"/>
  <c r="K811" i="3"/>
  <c r="K819" i="3"/>
  <c r="K827" i="3"/>
  <c r="K835" i="3"/>
  <c r="K843" i="3"/>
  <c r="K851" i="3"/>
  <c r="K859" i="3"/>
  <c r="K867" i="3"/>
  <c r="K875" i="3"/>
  <c r="K883" i="3"/>
  <c r="K891" i="3"/>
  <c r="K899" i="3"/>
  <c r="K907" i="3"/>
  <c r="K915" i="3"/>
  <c r="K923" i="3"/>
  <c r="K931" i="3"/>
  <c r="K939" i="3"/>
  <c r="K947" i="3"/>
  <c r="K955" i="3"/>
  <c r="K963" i="3"/>
  <c r="K971" i="3"/>
  <c r="K979" i="3"/>
  <c r="K987" i="3"/>
  <c r="K995" i="3"/>
  <c r="K761" i="3"/>
  <c r="K769" i="3"/>
  <c r="K777" i="3"/>
  <c r="K785" i="3"/>
  <c r="K793" i="3"/>
  <c r="K801" i="3"/>
  <c r="K809" i="3"/>
  <c r="K817" i="3"/>
  <c r="K825" i="3"/>
  <c r="K833" i="3"/>
  <c r="K841" i="3"/>
  <c r="K849" i="3"/>
  <c r="K857" i="3"/>
  <c r="K865" i="3"/>
  <c r="K873" i="3"/>
  <c r="K881" i="3"/>
  <c r="K889" i="3"/>
  <c r="K897" i="3"/>
  <c r="K905" i="3"/>
  <c r="K913" i="3"/>
  <c r="K921" i="3"/>
  <c r="K929" i="3"/>
  <c r="K937" i="3"/>
  <c r="K945" i="3"/>
  <c r="K953" i="3"/>
  <c r="K961" i="3"/>
  <c r="K969" i="3"/>
  <c r="K977" i="3"/>
  <c r="K985" i="3"/>
  <c r="K993" i="3"/>
  <c r="K1001" i="3"/>
  <c r="F518" i="4"/>
  <c r="F520" i="4"/>
  <c r="F524" i="4"/>
  <c r="F526" i="4"/>
  <c r="F536" i="4"/>
  <c r="F540" i="4"/>
  <c r="F546" i="4"/>
  <c r="F552" i="4"/>
  <c r="F556" i="4"/>
  <c r="F566" i="4"/>
  <c r="F568" i="4"/>
  <c r="F572" i="4"/>
  <c r="F574" i="4"/>
  <c r="F582" i="4"/>
  <c r="F584" i="4"/>
  <c r="F586" i="4"/>
  <c r="F588" i="4"/>
  <c r="F590" i="4"/>
  <c r="F594" i="4"/>
  <c r="F600" i="4"/>
  <c r="F604" i="4"/>
  <c r="F616" i="4"/>
  <c r="F620" i="4"/>
  <c r="F626" i="4"/>
  <c r="F628" i="4"/>
  <c r="F636" i="4"/>
  <c r="F644" i="4"/>
  <c r="F652" i="4"/>
  <c r="F517" i="4"/>
  <c r="F521" i="4"/>
  <c r="F525" i="4"/>
  <c r="F529" i="4"/>
  <c r="F533" i="4"/>
  <c r="F537" i="4"/>
  <c r="F541" i="4"/>
  <c r="F545" i="4"/>
  <c r="F549" i="4"/>
  <c r="F553" i="4"/>
  <c r="F557" i="4"/>
  <c r="F561" i="4"/>
  <c r="F565" i="4"/>
  <c r="F569" i="4"/>
  <c r="F573" i="4"/>
  <c r="F577" i="4"/>
  <c r="F581" i="4"/>
  <c r="F585" i="4"/>
  <c r="F589" i="4"/>
  <c r="F593" i="4"/>
  <c r="F597" i="4"/>
  <c r="F601" i="4"/>
  <c r="F605" i="4"/>
  <c r="F609" i="4"/>
  <c r="F613" i="4"/>
  <c r="F617" i="4"/>
  <c r="F621" i="4"/>
  <c r="F625" i="4"/>
  <c r="F646" i="4"/>
  <c r="F635" i="4"/>
  <c r="F643" i="4"/>
  <c r="F649" i="4"/>
  <c r="F651" i="4"/>
  <c r="F653" i="4"/>
  <c r="F655" i="4"/>
  <c r="F657" i="4"/>
  <c r="F661" i="4"/>
  <c r="F663" i="4"/>
  <c r="F665" i="4"/>
  <c r="F667" i="4"/>
  <c r="F669" i="4"/>
  <c r="F671" i="4"/>
  <c r="F677" i="4"/>
  <c r="F679" i="4"/>
  <c r="F685" i="4"/>
  <c r="F687" i="4"/>
  <c r="F689" i="4"/>
  <c r="F695" i="4"/>
  <c r="F697" i="4"/>
  <c r="F699" i="4"/>
  <c r="F703" i="4"/>
  <c r="F705" i="4"/>
  <c r="F709" i="4"/>
  <c r="F711" i="4"/>
  <c r="F719" i="4"/>
  <c r="F721" i="4"/>
  <c r="F725" i="4"/>
  <c r="F727" i="4"/>
  <c r="F729" i="4"/>
  <c r="F731" i="4"/>
  <c r="F733" i="4"/>
  <c r="F735" i="4"/>
  <c r="F737" i="4"/>
  <c r="F739" i="4"/>
  <c r="F741" i="4"/>
  <c r="F743" i="4"/>
  <c r="F751" i="4"/>
  <c r="F753" i="4"/>
  <c r="F757" i="4"/>
  <c r="F759" i="4"/>
  <c r="F761" i="4"/>
  <c r="F763" i="4"/>
  <c r="F765" i="4"/>
  <c r="F767" i="4"/>
  <c r="F769" i="4"/>
  <c r="F771" i="4"/>
  <c r="F773" i="4"/>
  <c r="F775" i="4"/>
  <c r="F781" i="4"/>
  <c r="F783" i="4"/>
  <c r="F785" i="4"/>
  <c r="F791" i="4"/>
  <c r="F793" i="4"/>
  <c r="F795" i="4"/>
  <c r="F801" i="4"/>
  <c r="F803" i="4"/>
  <c r="F805" i="4"/>
  <c r="F813" i="4"/>
  <c r="F815" i="4"/>
  <c r="F817" i="4"/>
  <c r="F821" i="4"/>
  <c r="F823" i="4"/>
  <c r="F825" i="4"/>
  <c r="F827" i="4"/>
  <c r="F831" i="4"/>
  <c r="F833" i="4"/>
  <c r="F835" i="4"/>
  <c r="F845" i="4"/>
  <c r="F847" i="4"/>
  <c r="F849" i="4"/>
  <c r="F853" i="4"/>
  <c r="F857" i="4"/>
  <c r="F859" i="4"/>
  <c r="F861" i="4"/>
  <c r="F863" i="4"/>
  <c r="F865" i="4"/>
  <c r="F867" i="4"/>
  <c r="F869" i="4"/>
  <c r="F871" i="4"/>
  <c r="F875" i="4"/>
  <c r="F877" i="4"/>
  <c r="F881" i="4"/>
  <c r="F656" i="4"/>
  <c r="F664" i="4"/>
  <c r="F672" i="4"/>
  <c r="F680" i="4"/>
  <c r="F688" i="4"/>
  <c r="F696" i="4"/>
  <c r="F704" i="4"/>
  <c r="F712" i="4"/>
  <c r="F720" i="4"/>
  <c r="F728" i="4"/>
  <c r="F736" i="4"/>
  <c r="F744" i="4"/>
  <c r="F752" i="4"/>
  <c r="F760" i="4"/>
  <c r="F768" i="4"/>
  <c r="F776" i="4"/>
  <c r="F784" i="4"/>
  <c r="F792" i="4"/>
  <c r="F800" i="4"/>
  <c r="F808" i="4"/>
  <c r="F816" i="4"/>
  <c r="F824" i="4"/>
  <c r="F832" i="4"/>
  <c r="F840" i="4"/>
  <c r="F848" i="4"/>
  <c r="F856" i="4"/>
  <c r="F864" i="4"/>
  <c r="F872" i="4"/>
  <c r="F880" i="4"/>
  <c r="J1002" i="3"/>
  <c r="L1002" i="3"/>
  <c r="K1003" i="3"/>
  <c r="J1004" i="3"/>
  <c r="L1004" i="3"/>
  <c r="K1005" i="3"/>
  <c r="J1006" i="3"/>
  <c r="L1006" i="3"/>
  <c r="K1007" i="3"/>
  <c r="J1008" i="3"/>
  <c r="L1008" i="3"/>
  <c r="K1009" i="3"/>
  <c r="J1010" i="3"/>
  <c r="L1010" i="3"/>
  <c r="K1011" i="3"/>
  <c r="J1012" i="3"/>
  <c r="L1012" i="3"/>
  <c r="K1013" i="3"/>
  <c r="J1014" i="3"/>
  <c r="L1014" i="3"/>
  <c r="K1015" i="3"/>
  <c r="J1016" i="3"/>
  <c r="L1016" i="3"/>
  <c r="J1003" i="3"/>
  <c r="J1005" i="3"/>
  <c r="J1007" i="3"/>
  <c r="J1009" i="3"/>
  <c r="J1011" i="3"/>
  <c r="J1013" i="3"/>
  <c r="J1015" i="3"/>
  <c r="J518" i="3"/>
  <c r="L518" i="3"/>
  <c r="J520" i="3"/>
  <c r="L520" i="3"/>
  <c r="L522" i="3"/>
  <c r="L524" i="3"/>
  <c r="J526" i="3"/>
  <c r="J528" i="3"/>
  <c r="L530" i="3"/>
  <c r="L532" i="3"/>
  <c r="J534" i="3"/>
  <c r="J536" i="3"/>
  <c r="L538" i="3"/>
  <c r="J540" i="3"/>
  <c r="L542" i="3"/>
  <c r="L544" i="3"/>
  <c r="J546" i="3"/>
  <c r="J548" i="3"/>
  <c r="J550" i="3"/>
  <c r="L552" i="3"/>
  <c r="L554" i="3"/>
  <c r="J556" i="3"/>
  <c r="J558" i="3"/>
  <c r="J519" i="3"/>
  <c r="G519" i="3" s="1"/>
  <c r="J521" i="3"/>
  <c r="K522" i="3"/>
  <c r="J523" i="3"/>
  <c r="G523" i="3" s="1"/>
  <c r="K524" i="3"/>
  <c r="J525" i="3"/>
  <c r="G525" i="3" s="1"/>
  <c r="K526" i="3"/>
  <c r="J527" i="3"/>
  <c r="G527" i="3" s="1"/>
  <c r="K528" i="3"/>
  <c r="J529" i="3"/>
  <c r="G529" i="3" s="1"/>
  <c r="K530" i="3"/>
  <c r="J531" i="3"/>
  <c r="G531" i="3" s="1"/>
  <c r="K532" i="3"/>
  <c r="J533" i="3"/>
  <c r="G533" i="3" s="1"/>
  <c r="K534" i="3"/>
  <c r="J535" i="3"/>
  <c r="G535" i="3" s="1"/>
  <c r="K536" i="3"/>
  <c r="J537" i="3"/>
  <c r="G537" i="3" s="1"/>
  <c r="K538" i="3"/>
  <c r="J539" i="3"/>
  <c r="G539" i="3" s="1"/>
  <c r="K540" i="3"/>
  <c r="J541" i="3"/>
  <c r="G541" i="3" s="1"/>
  <c r="K542" i="3"/>
  <c r="J543" i="3"/>
  <c r="G543" i="3" s="1"/>
  <c r="K544" i="3"/>
  <c r="G544" i="3" s="1"/>
  <c r="J545" i="3"/>
  <c r="K546" i="3"/>
  <c r="J547" i="3"/>
  <c r="G547" i="3" s="1"/>
  <c r="K548" i="3"/>
  <c r="J549" i="3"/>
  <c r="K550" i="3"/>
  <c r="J551" i="3"/>
  <c r="G551" i="3" s="1"/>
  <c r="K552" i="3"/>
  <c r="G552" i="3" s="1"/>
  <c r="J553" i="3"/>
  <c r="G553" i="3" s="1"/>
  <c r="K554" i="3"/>
  <c r="J555" i="3"/>
  <c r="G555" i="3" s="1"/>
  <c r="K556" i="3"/>
  <c r="J557" i="3"/>
  <c r="G557" i="3" s="1"/>
  <c r="K558" i="3"/>
  <c r="J559" i="3"/>
  <c r="G559" i="3" s="1"/>
  <c r="K560" i="3"/>
  <c r="J561" i="3"/>
  <c r="K562" i="3"/>
  <c r="J563" i="3"/>
  <c r="G563" i="3" s="1"/>
  <c r="K564" i="3"/>
  <c r="J565" i="3"/>
  <c r="G565" i="3" s="1"/>
  <c r="K566" i="3"/>
  <c r="J567" i="3"/>
  <c r="G567" i="3" s="1"/>
  <c r="K568" i="3"/>
  <c r="J569" i="3"/>
  <c r="G569" i="3" s="1"/>
  <c r="K570" i="3"/>
  <c r="J571" i="3"/>
  <c r="G571" i="3" s="1"/>
  <c r="K572" i="3"/>
  <c r="J573" i="3"/>
  <c r="K574" i="3"/>
  <c r="J575" i="3"/>
  <c r="G575" i="3" s="1"/>
  <c r="K576" i="3"/>
  <c r="J577" i="3"/>
  <c r="K578" i="3"/>
  <c r="J579" i="3"/>
  <c r="G579" i="3" s="1"/>
  <c r="K580" i="3"/>
  <c r="J581" i="3"/>
  <c r="K582" i="3"/>
  <c r="J583" i="3"/>
  <c r="G583" i="3" s="1"/>
  <c r="K584" i="3"/>
  <c r="J585" i="3"/>
  <c r="G585" i="3" s="1"/>
  <c r="K586" i="3"/>
  <c r="J587" i="3"/>
  <c r="G587" i="3" s="1"/>
  <c r="K588" i="3"/>
  <c r="J589" i="3"/>
  <c r="G589" i="3" s="1"/>
  <c r="K590" i="3"/>
  <c r="J591" i="3"/>
  <c r="G591" i="3" s="1"/>
  <c r="K592" i="3"/>
  <c r="J593" i="3"/>
  <c r="G593" i="3" s="1"/>
  <c r="K594" i="3"/>
  <c r="J595" i="3"/>
  <c r="G595" i="3" s="1"/>
  <c r="K596" i="3"/>
  <c r="J597" i="3"/>
  <c r="G597" i="3" s="1"/>
  <c r="K598" i="3"/>
  <c r="J599" i="3"/>
  <c r="G599" i="3" s="1"/>
  <c r="K600" i="3"/>
  <c r="J601" i="3"/>
  <c r="G601" i="3" s="1"/>
  <c r="K602" i="3"/>
  <c r="J603" i="3"/>
  <c r="G603" i="3" s="1"/>
  <c r="K604" i="3"/>
  <c r="J605" i="3"/>
  <c r="G605" i="3" s="1"/>
  <c r="K606" i="3"/>
  <c r="J607" i="3"/>
  <c r="G607" i="3" s="1"/>
  <c r="K608" i="3"/>
  <c r="J609" i="3"/>
  <c r="G609" i="3" s="1"/>
  <c r="K610" i="3"/>
  <c r="J611" i="3"/>
  <c r="G611" i="3" s="1"/>
  <c r="K612" i="3"/>
  <c r="J613" i="3"/>
  <c r="G613" i="3" s="1"/>
  <c r="K614" i="3"/>
  <c r="J615" i="3"/>
  <c r="G615" i="3" s="1"/>
  <c r="K616" i="3"/>
  <c r="J617" i="3"/>
  <c r="G617" i="3" s="1"/>
  <c r="K618" i="3"/>
  <c r="J619" i="3"/>
  <c r="G619" i="3" s="1"/>
  <c r="K620" i="3"/>
  <c r="J621" i="3"/>
  <c r="G621" i="3" s="1"/>
  <c r="K622" i="3"/>
  <c r="J623" i="3"/>
  <c r="G623" i="3" s="1"/>
  <c r="K624" i="3"/>
  <c r="J625" i="3"/>
  <c r="K626" i="3"/>
  <c r="J627" i="3"/>
  <c r="G627" i="3" s="1"/>
  <c r="K628" i="3"/>
  <c r="J629" i="3"/>
  <c r="K630" i="3"/>
  <c r="J631" i="3"/>
  <c r="G631" i="3" s="1"/>
  <c r="K632" i="3"/>
  <c r="J633" i="3"/>
  <c r="G633" i="3" s="1"/>
  <c r="K634" i="3"/>
  <c r="J635" i="3"/>
  <c r="G635" i="3" s="1"/>
  <c r="K636" i="3"/>
  <c r="J637" i="3"/>
  <c r="K638" i="3"/>
  <c r="J639" i="3"/>
  <c r="G639" i="3" s="1"/>
  <c r="K640" i="3"/>
  <c r="J641" i="3"/>
  <c r="G641" i="3" s="1"/>
  <c r="K642" i="3"/>
  <c r="J643" i="3"/>
  <c r="G643" i="3" s="1"/>
  <c r="K644" i="3"/>
  <c r="J645" i="3"/>
  <c r="K646" i="3"/>
  <c r="J647" i="3"/>
  <c r="G647" i="3" s="1"/>
  <c r="K648" i="3"/>
  <c r="J649" i="3"/>
  <c r="G649" i="3" s="1"/>
  <c r="K650" i="3"/>
  <c r="J651" i="3"/>
  <c r="G651" i="3" s="1"/>
  <c r="K652" i="3"/>
  <c r="J653" i="3"/>
  <c r="K654" i="3"/>
  <c r="J655" i="3"/>
  <c r="G655" i="3" s="1"/>
  <c r="K656" i="3"/>
  <c r="J657" i="3"/>
  <c r="K658" i="3"/>
  <c r="J659" i="3"/>
  <c r="G659" i="3" s="1"/>
  <c r="K660" i="3"/>
  <c r="J661" i="3"/>
  <c r="G661" i="3" s="1"/>
  <c r="K662" i="3"/>
  <c r="J663" i="3"/>
  <c r="G663" i="3" s="1"/>
  <c r="K664" i="3"/>
  <c r="J665" i="3"/>
  <c r="G665" i="3" s="1"/>
  <c r="K666" i="3"/>
  <c r="J667" i="3"/>
  <c r="G667" i="3" s="1"/>
  <c r="K668" i="3"/>
  <c r="J669" i="3"/>
  <c r="G669" i="3" s="1"/>
  <c r="K670" i="3"/>
  <c r="J671" i="3"/>
  <c r="G671" i="3" s="1"/>
  <c r="K672" i="3"/>
  <c r="J673" i="3"/>
  <c r="K674" i="3"/>
  <c r="J675" i="3"/>
  <c r="G675" i="3" s="1"/>
  <c r="K676" i="3"/>
  <c r="J677" i="3"/>
  <c r="G677" i="3" s="1"/>
  <c r="K678" i="3"/>
  <c r="J679" i="3"/>
  <c r="G679" i="3" s="1"/>
  <c r="K680" i="3"/>
  <c r="J681" i="3"/>
  <c r="G681" i="3" s="1"/>
  <c r="K682" i="3"/>
  <c r="J683" i="3"/>
  <c r="G683" i="3" s="1"/>
  <c r="K684" i="3"/>
  <c r="J685" i="3"/>
  <c r="G685" i="3" s="1"/>
  <c r="K686" i="3"/>
  <c r="J687" i="3"/>
  <c r="G687" i="3" s="1"/>
  <c r="K688" i="3"/>
  <c r="J689" i="3"/>
  <c r="G689" i="3" s="1"/>
  <c r="K690" i="3"/>
  <c r="J691" i="3"/>
  <c r="G691" i="3" s="1"/>
  <c r="K692" i="3"/>
  <c r="J693" i="3"/>
  <c r="K694" i="3"/>
  <c r="J695" i="3"/>
  <c r="G695" i="3" s="1"/>
  <c r="K696" i="3"/>
  <c r="J697" i="3"/>
  <c r="G697" i="3" s="1"/>
  <c r="K698" i="3"/>
  <c r="J699" i="3"/>
  <c r="G699" i="3" s="1"/>
  <c r="K700" i="3"/>
  <c r="J701" i="3"/>
  <c r="G701" i="3" s="1"/>
  <c r="K702" i="3"/>
  <c r="J703" i="3"/>
  <c r="G703" i="3" s="1"/>
  <c r="K704" i="3"/>
  <c r="J705" i="3"/>
  <c r="K706" i="3"/>
  <c r="J707" i="3"/>
  <c r="G707" i="3" s="1"/>
  <c r="K708" i="3"/>
  <c r="J709" i="3"/>
  <c r="G709" i="3" s="1"/>
  <c r="K710" i="3"/>
  <c r="J711" i="3"/>
  <c r="G711" i="3" s="1"/>
  <c r="K712" i="3"/>
  <c r="J713" i="3"/>
  <c r="G713" i="3" s="1"/>
  <c r="K714" i="3"/>
  <c r="J715" i="3"/>
  <c r="G715" i="3" s="1"/>
  <c r="K716" i="3"/>
  <c r="J717" i="3"/>
  <c r="G717" i="3" s="1"/>
  <c r="K718" i="3"/>
  <c r="J719" i="3"/>
  <c r="G719" i="3" s="1"/>
  <c r="K720" i="3"/>
  <c r="J722" i="3"/>
  <c r="J724" i="3"/>
  <c r="J726" i="3"/>
  <c r="J728" i="3"/>
  <c r="J730" i="3"/>
  <c r="J732" i="3"/>
  <c r="J734" i="3"/>
  <c r="J736" i="3"/>
  <c r="J738" i="3"/>
  <c r="J740" i="3"/>
  <c r="J742" i="3"/>
  <c r="J744" i="3"/>
  <c r="J746" i="3"/>
  <c r="J748" i="3"/>
  <c r="J750" i="3"/>
  <c r="J752" i="3"/>
  <c r="J754" i="3"/>
  <c r="J756" i="3"/>
  <c r="J758" i="3"/>
  <c r="J760" i="3"/>
  <c r="J762" i="3"/>
  <c r="J764" i="3"/>
  <c r="J766" i="3"/>
  <c r="J768" i="3"/>
  <c r="J770" i="3"/>
  <c r="J772" i="3"/>
  <c r="J774" i="3"/>
  <c r="J776" i="3"/>
  <c r="J778" i="3"/>
  <c r="J780" i="3"/>
  <c r="J782" i="3"/>
  <c r="J784" i="3"/>
  <c r="J786" i="3"/>
  <c r="L788" i="3"/>
  <c r="K788" i="3"/>
  <c r="J560" i="3"/>
  <c r="G560" i="3" s="1"/>
  <c r="J562" i="3"/>
  <c r="J564" i="3"/>
  <c r="J566" i="3"/>
  <c r="J568" i="3"/>
  <c r="G568" i="3" s="1"/>
  <c r="J570" i="3"/>
  <c r="J572" i="3"/>
  <c r="J574" i="3"/>
  <c r="J576" i="3"/>
  <c r="G576" i="3" s="1"/>
  <c r="J578" i="3"/>
  <c r="J580" i="3"/>
  <c r="J582" i="3"/>
  <c r="J584" i="3"/>
  <c r="G584" i="3" s="1"/>
  <c r="J586" i="3"/>
  <c r="J588" i="3"/>
  <c r="J590" i="3"/>
  <c r="J592" i="3"/>
  <c r="G592" i="3" s="1"/>
  <c r="J594" i="3"/>
  <c r="J596" i="3"/>
  <c r="J598" i="3"/>
  <c r="J600" i="3"/>
  <c r="G600" i="3" s="1"/>
  <c r="J602" i="3"/>
  <c r="J604" i="3"/>
  <c r="J606" i="3"/>
  <c r="J608" i="3"/>
  <c r="G608" i="3" s="1"/>
  <c r="J610" i="3"/>
  <c r="J612" i="3"/>
  <c r="J614" i="3"/>
  <c r="J616" i="3"/>
  <c r="G616" i="3" s="1"/>
  <c r="J618" i="3"/>
  <c r="J620" i="3"/>
  <c r="J622" i="3"/>
  <c r="J624" i="3"/>
  <c r="G624" i="3" s="1"/>
  <c r="J626" i="3"/>
  <c r="J628" i="3"/>
  <c r="J630" i="3"/>
  <c r="J632" i="3"/>
  <c r="G632" i="3" s="1"/>
  <c r="J634" i="3"/>
  <c r="J636" i="3"/>
  <c r="J638" i="3"/>
  <c r="J640" i="3"/>
  <c r="G640" i="3" s="1"/>
  <c r="J642" i="3"/>
  <c r="J644" i="3"/>
  <c r="J646" i="3"/>
  <c r="J648" i="3"/>
  <c r="G648" i="3" s="1"/>
  <c r="J650" i="3"/>
  <c r="J652" i="3"/>
  <c r="J654" i="3"/>
  <c r="J656" i="3"/>
  <c r="G656" i="3" s="1"/>
  <c r="J658" i="3"/>
  <c r="J660" i="3"/>
  <c r="J662" i="3"/>
  <c r="J664" i="3"/>
  <c r="G664" i="3" s="1"/>
  <c r="J666" i="3"/>
  <c r="J668" i="3"/>
  <c r="J670" i="3"/>
  <c r="J672" i="3"/>
  <c r="G672" i="3" s="1"/>
  <c r="J674" i="3"/>
  <c r="J676" i="3"/>
  <c r="J678" i="3"/>
  <c r="J680" i="3"/>
  <c r="G680" i="3" s="1"/>
  <c r="J682" i="3"/>
  <c r="J684" i="3"/>
  <c r="J686" i="3"/>
  <c r="J688" i="3"/>
  <c r="J690" i="3"/>
  <c r="J692" i="3"/>
  <c r="J694" i="3"/>
  <c r="J696" i="3"/>
  <c r="G696" i="3" s="1"/>
  <c r="J698" i="3"/>
  <c r="J700" i="3"/>
  <c r="J702" i="3"/>
  <c r="J704" i="3"/>
  <c r="G704" i="3" s="1"/>
  <c r="J706" i="3"/>
  <c r="J708" i="3"/>
  <c r="J710" i="3"/>
  <c r="J712" i="3"/>
  <c r="G712" i="3" s="1"/>
  <c r="J714" i="3"/>
  <c r="J716" i="3"/>
  <c r="J718" i="3"/>
  <c r="J720" i="3"/>
  <c r="G720" i="3" s="1"/>
  <c r="L722" i="3"/>
  <c r="L724" i="3"/>
  <c r="L726" i="3"/>
  <c r="L728" i="3"/>
  <c r="L730" i="3"/>
  <c r="L732" i="3"/>
  <c r="L734" i="3"/>
  <c r="L736" i="3"/>
  <c r="L738" i="3"/>
  <c r="L740" i="3"/>
  <c r="L742" i="3"/>
  <c r="L744" i="3"/>
  <c r="L746" i="3"/>
  <c r="L748" i="3"/>
  <c r="L750" i="3"/>
  <c r="L752" i="3"/>
  <c r="L754" i="3"/>
  <c r="L756" i="3"/>
  <c r="L758" i="3"/>
  <c r="L760" i="3"/>
  <c r="L762" i="3"/>
  <c r="L764" i="3"/>
  <c r="L766" i="3"/>
  <c r="L768" i="3"/>
  <c r="L770" i="3"/>
  <c r="L772" i="3"/>
  <c r="L774" i="3"/>
  <c r="L776" i="3"/>
  <c r="L778" i="3"/>
  <c r="L780" i="3"/>
  <c r="L782" i="3"/>
  <c r="L784" i="3"/>
  <c r="L786" i="3"/>
  <c r="J721" i="3"/>
  <c r="G721" i="3" s="1"/>
  <c r="J723" i="3"/>
  <c r="G723" i="3" s="1"/>
  <c r="J725" i="3"/>
  <c r="J727" i="3"/>
  <c r="G727" i="3" s="1"/>
  <c r="J729" i="3"/>
  <c r="J731" i="3"/>
  <c r="G731" i="3" s="1"/>
  <c r="J733" i="3"/>
  <c r="G733" i="3" s="1"/>
  <c r="J735" i="3"/>
  <c r="G735" i="3" s="1"/>
  <c r="J737" i="3"/>
  <c r="G737" i="3" s="1"/>
  <c r="J739" i="3"/>
  <c r="G739" i="3" s="1"/>
  <c r="J741" i="3"/>
  <c r="G741" i="3" s="1"/>
  <c r="J743" i="3"/>
  <c r="G743" i="3" s="1"/>
  <c r="J745" i="3"/>
  <c r="J747" i="3"/>
  <c r="G747" i="3" s="1"/>
  <c r="J749" i="3"/>
  <c r="G749" i="3" s="1"/>
  <c r="J751" i="3"/>
  <c r="J753" i="3"/>
  <c r="J755" i="3"/>
  <c r="G755" i="3" s="1"/>
  <c r="J757" i="3"/>
  <c r="J759" i="3"/>
  <c r="G759" i="3" s="1"/>
  <c r="J761" i="3"/>
  <c r="J763" i="3"/>
  <c r="G763" i="3" s="1"/>
  <c r="J765" i="3"/>
  <c r="J767" i="3"/>
  <c r="G767" i="3" s="1"/>
  <c r="J769" i="3"/>
  <c r="G769" i="3" s="1"/>
  <c r="J771" i="3"/>
  <c r="G771" i="3" s="1"/>
  <c r="J773" i="3"/>
  <c r="G773" i="3" s="1"/>
  <c r="J775" i="3"/>
  <c r="G775" i="3" s="1"/>
  <c r="J777" i="3"/>
  <c r="G777" i="3" s="1"/>
  <c r="J779" i="3"/>
  <c r="G779" i="3" s="1"/>
  <c r="J781" i="3"/>
  <c r="J783" i="3"/>
  <c r="G783" i="3" s="1"/>
  <c r="J785" i="3"/>
  <c r="J787" i="3"/>
  <c r="G787" i="3" s="1"/>
  <c r="J789" i="3"/>
  <c r="G789" i="3" s="1"/>
  <c r="K790" i="3"/>
  <c r="J791" i="3"/>
  <c r="K792" i="3"/>
  <c r="J793" i="3"/>
  <c r="K794" i="3"/>
  <c r="J795" i="3"/>
  <c r="G795" i="3" s="1"/>
  <c r="K796" i="3"/>
  <c r="J797" i="3"/>
  <c r="G797" i="3" s="1"/>
  <c r="K798" i="3"/>
  <c r="J799" i="3"/>
  <c r="K800" i="3"/>
  <c r="J801" i="3"/>
  <c r="G801" i="3" s="1"/>
  <c r="K802" i="3"/>
  <c r="J803" i="3"/>
  <c r="G803" i="3" s="1"/>
  <c r="K804" i="3"/>
  <c r="J805" i="3"/>
  <c r="K806" i="3"/>
  <c r="J807" i="3"/>
  <c r="K808" i="3"/>
  <c r="J809" i="3"/>
  <c r="G809" i="3" s="1"/>
  <c r="K810" i="3"/>
  <c r="J811" i="3"/>
  <c r="K812" i="3"/>
  <c r="J813" i="3"/>
  <c r="G813" i="3" s="1"/>
  <c r="K814" i="3"/>
  <c r="J815" i="3"/>
  <c r="G815" i="3" s="1"/>
  <c r="K816" i="3"/>
  <c r="J817" i="3"/>
  <c r="K818" i="3"/>
  <c r="J819" i="3"/>
  <c r="K820" i="3"/>
  <c r="J821" i="3"/>
  <c r="K822" i="3"/>
  <c r="J823" i="3"/>
  <c r="K824" i="3"/>
  <c r="J825" i="3"/>
  <c r="K826" i="3"/>
  <c r="J827" i="3"/>
  <c r="G827" i="3" s="1"/>
  <c r="K828" i="3"/>
  <c r="J829" i="3"/>
  <c r="K830" i="3"/>
  <c r="J831" i="3"/>
  <c r="G831" i="3" s="1"/>
  <c r="K832" i="3"/>
  <c r="J833" i="3"/>
  <c r="G833" i="3" s="1"/>
  <c r="K834" i="3"/>
  <c r="J835" i="3"/>
  <c r="G835" i="3" s="1"/>
  <c r="K836" i="3"/>
  <c r="J837" i="3"/>
  <c r="G837" i="3" s="1"/>
  <c r="K838" i="3"/>
  <c r="J839" i="3"/>
  <c r="K840" i="3"/>
  <c r="J841" i="3"/>
  <c r="G841" i="3" s="1"/>
  <c r="K842" i="3"/>
  <c r="J843" i="3"/>
  <c r="K844" i="3"/>
  <c r="J845" i="3"/>
  <c r="G845" i="3" s="1"/>
  <c r="K846" i="3"/>
  <c r="J847" i="3"/>
  <c r="G847" i="3" s="1"/>
  <c r="K848" i="3"/>
  <c r="J849" i="3"/>
  <c r="K850" i="3"/>
  <c r="J851" i="3"/>
  <c r="K852" i="3"/>
  <c r="J853" i="3"/>
  <c r="K854" i="3"/>
  <c r="J855" i="3"/>
  <c r="G855" i="3" s="1"/>
  <c r="K856" i="3"/>
  <c r="J857" i="3"/>
  <c r="K858" i="3"/>
  <c r="J859" i="3"/>
  <c r="G859" i="3" s="1"/>
  <c r="K860" i="3"/>
  <c r="J861" i="3"/>
  <c r="G861" i="3" s="1"/>
  <c r="K862" i="3"/>
  <c r="J863" i="3"/>
  <c r="K864" i="3"/>
  <c r="J865" i="3"/>
  <c r="G865" i="3" s="1"/>
  <c r="K866" i="3"/>
  <c r="J867" i="3"/>
  <c r="G867" i="3" s="1"/>
  <c r="K868" i="3"/>
  <c r="J869" i="3"/>
  <c r="G869" i="3" s="1"/>
  <c r="K870" i="3"/>
  <c r="J871" i="3"/>
  <c r="G871" i="3" s="1"/>
  <c r="K872" i="3"/>
  <c r="J873" i="3"/>
  <c r="G873" i="3" s="1"/>
  <c r="J874" i="3"/>
  <c r="J876" i="3"/>
  <c r="J878" i="3"/>
  <c r="J880" i="3"/>
  <c r="J882" i="3"/>
  <c r="J884" i="3"/>
  <c r="J886" i="3"/>
  <c r="J888" i="3"/>
  <c r="J890" i="3"/>
  <c r="J892" i="3"/>
  <c r="J894" i="3"/>
  <c r="J896" i="3"/>
  <c r="J898" i="3"/>
  <c r="J900" i="3"/>
  <c r="J902" i="3"/>
  <c r="J904" i="3"/>
  <c r="J906" i="3"/>
  <c r="J908" i="3"/>
  <c r="J910" i="3"/>
  <c r="J912" i="3"/>
  <c r="J914" i="3"/>
  <c r="J916" i="3"/>
  <c r="J918" i="3"/>
  <c r="J920" i="3"/>
  <c r="J922" i="3"/>
  <c r="J924" i="3"/>
  <c r="J926" i="3"/>
  <c r="J928" i="3"/>
  <c r="J930" i="3"/>
  <c r="J932" i="3"/>
  <c r="J934" i="3"/>
  <c r="J936" i="3"/>
  <c r="J938" i="3"/>
  <c r="J940" i="3"/>
  <c r="J942" i="3"/>
  <c r="J944" i="3"/>
  <c r="J946" i="3"/>
  <c r="J948" i="3"/>
  <c r="J950" i="3"/>
  <c r="J952" i="3"/>
  <c r="J954" i="3"/>
  <c r="J956" i="3"/>
  <c r="J958" i="3"/>
  <c r="J960" i="3"/>
  <c r="J962" i="3"/>
  <c r="J964" i="3"/>
  <c r="J966" i="3"/>
  <c r="J968" i="3"/>
  <c r="J970" i="3"/>
  <c r="J972" i="3"/>
  <c r="J974" i="3"/>
  <c r="J976" i="3"/>
  <c r="J978" i="3"/>
  <c r="J980" i="3"/>
  <c r="J982" i="3"/>
  <c r="J984" i="3"/>
  <c r="J986" i="3"/>
  <c r="J988" i="3"/>
  <c r="J990" i="3"/>
  <c r="J992" i="3"/>
  <c r="J994" i="3"/>
  <c r="J996" i="3"/>
  <c r="J998" i="3"/>
  <c r="J1000" i="3"/>
  <c r="J790" i="3"/>
  <c r="G790" i="3" s="1"/>
  <c r="J792" i="3"/>
  <c r="J794" i="3"/>
  <c r="J796" i="3"/>
  <c r="J798" i="3"/>
  <c r="G798" i="3" s="1"/>
  <c r="J800" i="3"/>
  <c r="J802" i="3"/>
  <c r="J804" i="3"/>
  <c r="J806" i="3"/>
  <c r="G806" i="3" s="1"/>
  <c r="J808" i="3"/>
  <c r="J810" i="3"/>
  <c r="J812" i="3"/>
  <c r="J814" i="3"/>
  <c r="G814" i="3" s="1"/>
  <c r="J816" i="3"/>
  <c r="J818" i="3"/>
  <c r="J820" i="3"/>
  <c r="J822" i="3"/>
  <c r="G822" i="3" s="1"/>
  <c r="J824" i="3"/>
  <c r="J826" i="3"/>
  <c r="J828" i="3"/>
  <c r="J830" i="3"/>
  <c r="G830" i="3" s="1"/>
  <c r="J832" i="3"/>
  <c r="J834" i="3"/>
  <c r="J836" i="3"/>
  <c r="J838" i="3"/>
  <c r="G838" i="3" s="1"/>
  <c r="J840" i="3"/>
  <c r="J842" i="3"/>
  <c r="J844" i="3"/>
  <c r="J846" i="3"/>
  <c r="G846" i="3" s="1"/>
  <c r="J848" i="3"/>
  <c r="J850" i="3"/>
  <c r="J852" i="3"/>
  <c r="J854" i="3"/>
  <c r="G854" i="3" s="1"/>
  <c r="J856" i="3"/>
  <c r="J858" i="3"/>
  <c r="J860" i="3"/>
  <c r="J862" i="3"/>
  <c r="G862" i="3" s="1"/>
  <c r="J864" i="3"/>
  <c r="J866" i="3"/>
  <c r="J868" i="3"/>
  <c r="J870" i="3"/>
  <c r="G870" i="3" s="1"/>
  <c r="J872" i="3"/>
  <c r="L874" i="3"/>
  <c r="L876" i="3"/>
  <c r="L878" i="3"/>
  <c r="L880" i="3"/>
  <c r="L882" i="3"/>
  <c r="L884" i="3"/>
  <c r="L886" i="3"/>
  <c r="L888" i="3"/>
  <c r="L890" i="3"/>
  <c r="L892" i="3"/>
  <c r="L894" i="3"/>
  <c r="L896" i="3"/>
  <c r="L898" i="3"/>
  <c r="L900" i="3"/>
  <c r="L902" i="3"/>
  <c r="L904" i="3"/>
  <c r="L906" i="3"/>
  <c r="L908" i="3"/>
  <c r="L910" i="3"/>
  <c r="L912" i="3"/>
  <c r="L914" i="3"/>
  <c r="L916" i="3"/>
  <c r="L918" i="3"/>
  <c r="L920" i="3"/>
  <c r="L922" i="3"/>
  <c r="L924" i="3"/>
  <c r="L926" i="3"/>
  <c r="L928" i="3"/>
  <c r="L930" i="3"/>
  <c r="L932" i="3"/>
  <c r="L934" i="3"/>
  <c r="L936" i="3"/>
  <c r="L938" i="3"/>
  <c r="L940" i="3"/>
  <c r="L942" i="3"/>
  <c r="L944" i="3"/>
  <c r="L946" i="3"/>
  <c r="L948" i="3"/>
  <c r="L950" i="3"/>
  <c r="L952" i="3"/>
  <c r="L954" i="3"/>
  <c r="L956" i="3"/>
  <c r="L958" i="3"/>
  <c r="L960" i="3"/>
  <c r="L962" i="3"/>
  <c r="L964" i="3"/>
  <c r="L966" i="3"/>
  <c r="L968" i="3"/>
  <c r="L970" i="3"/>
  <c r="L972" i="3"/>
  <c r="L974" i="3"/>
  <c r="L976" i="3"/>
  <c r="L978" i="3"/>
  <c r="L980" i="3"/>
  <c r="L982" i="3"/>
  <c r="L984" i="3"/>
  <c r="L986" i="3"/>
  <c r="L988" i="3"/>
  <c r="L990" i="3"/>
  <c r="L992" i="3"/>
  <c r="L994" i="3"/>
  <c r="L996" i="3"/>
  <c r="L998" i="3"/>
  <c r="L1000" i="3"/>
  <c r="J875" i="3"/>
  <c r="G875" i="3" s="1"/>
  <c r="J877" i="3"/>
  <c r="G877" i="3" s="1"/>
  <c r="J879" i="3"/>
  <c r="J881" i="3"/>
  <c r="J883" i="3"/>
  <c r="G883" i="3" s="1"/>
  <c r="J885" i="3"/>
  <c r="J887" i="3"/>
  <c r="G887" i="3" s="1"/>
  <c r="J889" i="3"/>
  <c r="J891" i="3"/>
  <c r="G891" i="3" s="1"/>
  <c r="J893" i="3"/>
  <c r="G893" i="3" s="1"/>
  <c r="J895" i="3"/>
  <c r="G895" i="3" s="1"/>
  <c r="J897" i="3"/>
  <c r="G897" i="3" s="1"/>
  <c r="J899" i="3"/>
  <c r="G899" i="3" s="1"/>
  <c r="J901" i="3"/>
  <c r="G901" i="3" s="1"/>
  <c r="J903" i="3"/>
  <c r="J905" i="3"/>
  <c r="G905" i="3" s="1"/>
  <c r="J907" i="3"/>
  <c r="G907" i="3" s="1"/>
  <c r="J909" i="3"/>
  <c r="G909" i="3" s="1"/>
  <c r="J911" i="3"/>
  <c r="G911" i="3" s="1"/>
  <c r="J913" i="3"/>
  <c r="J915" i="3"/>
  <c r="G915" i="3" s="1"/>
  <c r="J917" i="3"/>
  <c r="J919" i="3"/>
  <c r="J921" i="3"/>
  <c r="J923" i="3"/>
  <c r="G923" i="3" s="1"/>
  <c r="J925" i="3"/>
  <c r="G925" i="3" s="1"/>
  <c r="J927" i="3"/>
  <c r="G927" i="3" s="1"/>
  <c r="J929" i="3"/>
  <c r="G929" i="3" s="1"/>
  <c r="J931" i="3"/>
  <c r="G931" i="3" s="1"/>
  <c r="J933" i="3"/>
  <c r="G933" i="3" s="1"/>
  <c r="J935" i="3"/>
  <c r="G935" i="3" s="1"/>
  <c r="J937" i="3"/>
  <c r="G937" i="3" s="1"/>
  <c r="J939" i="3"/>
  <c r="G939" i="3" s="1"/>
  <c r="J941" i="3"/>
  <c r="G941" i="3" s="1"/>
  <c r="J943" i="3"/>
  <c r="G943" i="3" s="1"/>
  <c r="J945" i="3"/>
  <c r="J947" i="3"/>
  <c r="G947" i="3" s="1"/>
  <c r="J949" i="3"/>
  <c r="J951" i="3"/>
  <c r="J953" i="3"/>
  <c r="J955" i="3"/>
  <c r="G955" i="3" s="1"/>
  <c r="J957" i="3"/>
  <c r="G957" i="3" s="1"/>
  <c r="J959" i="3"/>
  <c r="J961" i="3"/>
  <c r="G961" i="3" s="1"/>
  <c r="J963" i="3"/>
  <c r="G963" i="3" s="1"/>
  <c r="J965" i="3"/>
  <c r="G965" i="3" s="1"/>
  <c r="J967" i="3"/>
  <c r="G967" i="3" s="1"/>
  <c r="J969" i="3"/>
  <c r="G969" i="3" s="1"/>
  <c r="J971" i="3"/>
  <c r="G971" i="3" s="1"/>
  <c r="J973" i="3"/>
  <c r="G973" i="3" s="1"/>
  <c r="J975" i="3"/>
  <c r="G975" i="3" s="1"/>
  <c r="J977" i="3"/>
  <c r="J979" i="3"/>
  <c r="G979" i="3" s="1"/>
  <c r="J981" i="3"/>
  <c r="J983" i="3"/>
  <c r="G983" i="3" s="1"/>
  <c r="J985" i="3"/>
  <c r="J987" i="3"/>
  <c r="G987" i="3" s="1"/>
  <c r="J989" i="3"/>
  <c r="G989" i="3" s="1"/>
  <c r="J991" i="3"/>
  <c r="G991" i="3" s="1"/>
  <c r="J993" i="3"/>
  <c r="G993" i="3" s="1"/>
  <c r="J995" i="3"/>
  <c r="G995" i="3" s="1"/>
  <c r="J997" i="3"/>
  <c r="G997" i="3" s="1"/>
  <c r="J999" i="3"/>
  <c r="G999" i="3" s="1"/>
  <c r="J1001" i="3"/>
  <c r="G1001" i="3" s="1"/>
  <c r="E75" i="2"/>
  <c r="G688" i="3" l="1"/>
  <c r="G521" i="3"/>
  <c r="G985" i="3"/>
  <c r="G921" i="3"/>
  <c r="G889" i="3"/>
  <c r="G843" i="3"/>
  <c r="G811" i="3"/>
  <c r="G807" i="3"/>
  <c r="G791" i="3"/>
  <c r="G761" i="3"/>
  <c r="G953" i="3"/>
  <c r="G959" i="3"/>
  <c r="G919" i="3"/>
  <c r="G903" i="3"/>
  <c r="G673" i="3"/>
  <c r="G653" i="3"/>
  <c r="G637" i="3"/>
  <c r="G629" i="3"/>
  <c r="G581" i="3"/>
  <c r="G577" i="3"/>
  <c r="G573" i="3"/>
  <c r="G549" i="3"/>
  <c r="G857" i="3"/>
  <c r="G825" i="3"/>
  <c r="G793" i="3"/>
  <c r="G716" i="3"/>
  <c r="G708" i="3"/>
  <c r="G700" i="3"/>
  <c r="G692" i="3"/>
  <c r="G684" i="3"/>
  <c r="G676" i="3"/>
  <c r="G668" i="3"/>
  <c r="G660" i="3"/>
  <c r="G652" i="3"/>
  <c r="G644" i="3"/>
  <c r="G636" i="3"/>
  <c r="G628" i="3"/>
  <c r="G620" i="3"/>
  <c r="G612" i="3"/>
  <c r="G604" i="3"/>
  <c r="G596" i="3"/>
  <c r="G588" i="3"/>
  <c r="G580" i="3"/>
  <c r="G572" i="3"/>
  <c r="G564" i="3"/>
  <c r="F843" i="4"/>
  <c r="F811" i="4"/>
  <c r="F779" i="4"/>
  <c r="F747" i="4"/>
  <c r="F715" i="4"/>
  <c r="F683" i="4"/>
  <c r="F648" i="4"/>
  <c r="F640" i="4"/>
  <c r="F632" i="4"/>
  <c r="F606" i="4"/>
  <c r="F598" i="4"/>
  <c r="F578" i="4"/>
  <c r="F554" i="4"/>
  <c r="F538" i="4"/>
  <c r="F522" i="4"/>
  <c r="F647" i="4"/>
  <c r="F639" i="4"/>
  <c r="F631" i="4"/>
  <c r="G532" i="3"/>
  <c r="G524" i="3"/>
  <c r="G977" i="3"/>
  <c r="G945" i="3"/>
  <c r="G913" i="3"/>
  <c r="G881" i="3"/>
  <c r="G863" i="3"/>
  <c r="G851" i="3"/>
  <c r="G839" i="3"/>
  <c r="G823" i="3"/>
  <c r="G819" i="3"/>
  <c r="G799" i="3"/>
  <c r="G785" i="3"/>
  <c r="G753" i="3"/>
  <c r="G745" i="3"/>
  <c r="G729" i="3"/>
  <c r="F883" i="4"/>
  <c r="F879" i="4"/>
  <c r="F855" i="4"/>
  <c r="F851" i="4"/>
  <c r="F839" i="4"/>
  <c r="F819" i="4"/>
  <c r="F807" i="4"/>
  <c r="F799" i="4"/>
  <c r="F787" i="4"/>
  <c r="F755" i="4"/>
  <c r="G951" i="3"/>
  <c r="G751" i="3"/>
  <c r="G705" i="3"/>
  <c r="G693" i="3"/>
  <c r="G657" i="3"/>
  <c r="G645" i="3"/>
  <c r="G625" i="3"/>
  <c r="G561" i="3"/>
  <c r="G545" i="3"/>
  <c r="F622" i="4"/>
  <c r="F618" i="4"/>
  <c r="F614" i="4"/>
  <c r="F610" i="4"/>
  <c r="F602" i="4"/>
  <c r="F570" i="4"/>
  <c r="F562" i="4"/>
  <c r="F558" i="4"/>
  <c r="F550" i="4"/>
  <c r="F638" i="4"/>
  <c r="F630" i="4"/>
  <c r="G879" i="3"/>
  <c r="G981" i="3"/>
  <c r="G949" i="3"/>
  <c r="G917" i="3"/>
  <c r="G885" i="3"/>
  <c r="G853" i="3"/>
  <c r="G849" i="3"/>
  <c r="G829" i="3"/>
  <c r="G821" i="3"/>
  <c r="G817" i="3"/>
  <c r="G805" i="3"/>
  <c r="G781" i="3"/>
  <c r="G765" i="3"/>
  <c r="G757" i="3"/>
  <c r="G725" i="3"/>
  <c r="F873" i="4"/>
  <c r="F841" i="4"/>
  <c r="F837" i="4"/>
  <c r="F829" i="4"/>
  <c r="F809" i="4"/>
  <c r="F797" i="4"/>
  <c r="F789" i="4"/>
  <c r="F777" i="4"/>
  <c r="F749" i="4"/>
  <c r="F745" i="4"/>
  <c r="F713" i="4"/>
  <c r="F701" i="4"/>
  <c r="F693" i="4"/>
  <c r="F681" i="4"/>
  <c r="F673" i="4"/>
  <c r="G718" i="3"/>
  <c r="G710" i="3"/>
  <c r="G702" i="3"/>
  <c r="G694" i="3"/>
  <c r="G686" i="3"/>
  <c r="G678" i="3"/>
  <c r="G670" i="3"/>
  <c r="G662" i="3"/>
  <c r="G654" i="3"/>
  <c r="G646" i="3"/>
  <c r="G638" i="3"/>
  <c r="G630" i="3"/>
  <c r="G622" i="3"/>
  <c r="G614" i="3"/>
  <c r="G606" i="3"/>
  <c r="G598" i="3"/>
  <c r="G590" i="3"/>
  <c r="G582" i="3"/>
  <c r="G574" i="3"/>
  <c r="G566" i="3"/>
  <c r="G788" i="3"/>
  <c r="F642" i="4"/>
  <c r="F623" i="4"/>
  <c r="F615" i="4"/>
  <c r="F607" i="4"/>
  <c r="F599" i="4"/>
  <c r="F591" i="4"/>
  <c r="F583" i="4"/>
  <c r="F575" i="4"/>
  <c r="F567" i="4"/>
  <c r="F559" i="4"/>
  <c r="F551" i="4"/>
  <c r="F543" i="4"/>
  <c r="F535" i="4"/>
  <c r="F527" i="4"/>
  <c r="F519" i="4"/>
  <c r="F624" i="4"/>
  <c r="F612" i="4"/>
  <c r="F608" i="4"/>
  <c r="F596" i="4"/>
  <c r="F592" i="4"/>
  <c r="F580" i="4"/>
  <c r="F576" i="4"/>
  <c r="F564" i="4"/>
  <c r="F560" i="4"/>
  <c r="F548" i="4"/>
  <c r="F544" i="4"/>
  <c r="F532" i="4"/>
  <c r="F528" i="4"/>
  <c r="F516" i="4"/>
  <c r="F650" i="4"/>
  <c r="F634" i="4"/>
  <c r="F627" i="4"/>
  <c r="F619" i="4"/>
  <c r="F611" i="4"/>
  <c r="F603" i="4"/>
  <c r="F595" i="4"/>
  <c r="F587" i="4"/>
  <c r="F579" i="4"/>
  <c r="F571" i="4"/>
  <c r="F563" i="4"/>
  <c r="F555" i="4"/>
  <c r="F547" i="4"/>
  <c r="F539" i="4"/>
  <c r="F531" i="4"/>
  <c r="F523" i="4"/>
  <c r="F515" i="4"/>
  <c r="F542" i="4"/>
  <c r="F534" i="4"/>
  <c r="F530" i="4"/>
  <c r="F514" i="4"/>
  <c r="G866" i="3"/>
  <c r="G858" i="3"/>
  <c r="G850" i="3"/>
  <c r="G842" i="3"/>
  <c r="G834" i="3"/>
  <c r="G826" i="3"/>
  <c r="G818" i="3"/>
  <c r="G810" i="3"/>
  <c r="G802" i="3"/>
  <c r="G794" i="3"/>
  <c r="G554" i="3"/>
  <c r="G538" i="3"/>
  <c r="G530" i="3"/>
  <c r="G522" i="3"/>
  <c r="G1011" i="3"/>
  <c r="G1003" i="3"/>
  <c r="F1010" i="4"/>
  <c r="F1002" i="4"/>
  <c r="F994" i="4"/>
  <c r="F986" i="4"/>
  <c r="F978" i="4"/>
  <c r="F970" i="4"/>
  <c r="F962" i="4"/>
  <c r="F954" i="4"/>
  <c r="F946" i="4"/>
  <c r="F938" i="4"/>
  <c r="F930" i="4"/>
  <c r="F922" i="4"/>
  <c r="F914" i="4"/>
  <c r="F906" i="4"/>
  <c r="F898" i="4"/>
  <c r="F890" i="4"/>
  <c r="F878" i="4"/>
  <c r="F870" i="4"/>
  <c r="F862" i="4"/>
  <c r="F854" i="4"/>
  <c r="F846" i="4"/>
  <c r="F838" i="4"/>
  <c r="F830" i="4"/>
  <c r="F822" i="4"/>
  <c r="F814" i="4"/>
  <c r="F806" i="4"/>
  <c r="F798" i="4"/>
  <c r="F790" i="4"/>
  <c r="F782" i="4"/>
  <c r="F774" i="4"/>
  <c r="F766" i="4"/>
  <c r="F758" i="4"/>
  <c r="F750" i="4"/>
  <c r="F742" i="4"/>
  <c r="F734" i="4"/>
  <c r="F726" i="4"/>
  <c r="F718" i="4"/>
  <c r="F710" i="4"/>
  <c r="F702" i="4"/>
  <c r="F694" i="4"/>
  <c r="F686" i="4"/>
  <c r="F678" i="4"/>
  <c r="F670" i="4"/>
  <c r="F662" i="4"/>
  <c r="F654" i="4"/>
  <c r="F723" i="4"/>
  <c r="F707" i="4"/>
  <c r="F691" i="4"/>
  <c r="F675" i="4"/>
  <c r="F659" i="4"/>
  <c r="F641" i="4"/>
  <c r="F633" i="4"/>
  <c r="G868" i="3"/>
  <c r="G860" i="3"/>
  <c r="G852" i="3"/>
  <c r="G844" i="3"/>
  <c r="G836" i="3"/>
  <c r="G828" i="3"/>
  <c r="G820" i="3"/>
  <c r="G812" i="3"/>
  <c r="G804" i="3"/>
  <c r="G796" i="3"/>
  <c r="G1016" i="3"/>
  <c r="G1008" i="3"/>
  <c r="F1007" i="4"/>
  <c r="F999" i="4"/>
  <c r="F991" i="4"/>
  <c r="F983" i="4"/>
  <c r="F975" i="4"/>
  <c r="F967" i="4"/>
  <c r="F959" i="4"/>
  <c r="F951" i="4"/>
  <c r="F943" i="4"/>
  <c r="F935" i="4"/>
  <c r="F927" i="4"/>
  <c r="F919" i="4"/>
  <c r="F911" i="4"/>
  <c r="F903" i="4"/>
  <c r="F895" i="4"/>
  <c r="F887" i="4"/>
  <c r="F882" i="4"/>
  <c r="F874" i="4"/>
  <c r="F866" i="4"/>
  <c r="F858" i="4"/>
  <c r="F850" i="4"/>
  <c r="F842" i="4"/>
  <c r="F834" i="4"/>
  <c r="F826" i="4"/>
  <c r="F818" i="4"/>
  <c r="F810" i="4"/>
  <c r="F802" i="4"/>
  <c r="F794" i="4"/>
  <c r="F786" i="4"/>
  <c r="F778" i="4"/>
  <c r="F770" i="4"/>
  <c r="F762" i="4"/>
  <c r="F754" i="4"/>
  <c r="F746" i="4"/>
  <c r="F738" i="4"/>
  <c r="F730" i="4"/>
  <c r="F722" i="4"/>
  <c r="F714" i="4"/>
  <c r="F706" i="4"/>
  <c r="F698" i="4"/>
  <c r="F690" i="4"/>
  <c r="F682" i="4"/>
  <c r="F674" i="4"/>
  <c r="F666" i="4"/>
  <c r="F658" i="4"/>
  <c r="F717" i="4"/>
  <c r="F645" i="4"/>
  <c r="F637" i="4"/>
  <c r="F629" i="4"/>
  <c r="G872" i="3"/>
  <c r="G856" i="3"/>
  <c r="G840" i="3"/>
  <c r="G824" i="3"/>
  <c r="G808" i="3"/>
  <c r="G792" i="3"/>
  <c r="G542" i="3"/>
  <c r="G1012" i="3"/>
  <c r="G1004" i="3"/>
  <c r="F1011" i="4"/>
  <c r="F1003" i="4"/>
  <c r="F995" i="4"/>
  <c r="F987" i="4"/>
  <c r="F979" i="4"/>
  <c r="F971" i="4"/>
  <c r="F963" i="4"/>
  <c r="F955" i="4"/>
  <c r="F947" i="4"/>
  <c r="F939" i="4"/>
  <c r="F931" i="4"/>
  <c r="F923" i="4"/>
  <c r="F915" i="4"/>
  <c r="F907" i="4"/>
  <c r="F899" i="4"/>
  <c r="F891" i="4"/>
  <c r="G864" i="3"/>
  <c r="G848" i="3"/>
  <c r="G832" i="3"/>
  <c r="G816" i="3"/>
  <c r="G800" i="3"/>
  <c r="G714" i="3"/>
  <c r="G706" i="3"/>
  <c r="G698" i="3"/>
  <c r="G690" i="3"/>
  <c r="G682" i="3"/>
  <c r="G674" i="3"/>
  <c r="G666" i="3"/>
  <c r="G658" i="3"/>
  <c r="G650" i="3"/>
  <c r="G642" i="3"/>
  <c r="G634" i="3"/>
  <c r="G626" i="3"/>
  <c r="G618" i="3"/>
  <c r="G610" i="3"/>
  <c r="G602" i="3"/>
  <c r="G594" i="3"/>
  <c r="G586" i="3"/>
  <c r="G578" i="3"/>
  <c r="G570" i="3"/>
  <c r="G562" i="3"/>
  <c r="F876" i="4"/>
  <c r="F868" i="4"/>
  <c r="F860" i="4"/>
  <c r="F852" i="4"/>
  <c r="F844" i="4"/>
  <c r="F836" i="4"/>
  <c r="F828" i="4"/>
  <c r="F820" i="4"/>
  <c r="F812" i="4"/>
  <c r="F804" i="4"/>
  <c r="F796" i="4"/>
  <c r="F788" i="4"/>
  <c r="F780" i="4"/>
  <c r="F772" i="4"/>
  <c r="F764" i="4"/>
  <c r="F756" i="4"/>
  <c r="F748" i="4"/>
  <c r="F740" i="4"/>
  <c r="F732" i="4"/>
  <c r="F724" i="4"/>
  <c r="F716" i="4"/>
  <c r="F708" i="4"/>
  <c r="F700" i="4"/>
  <c r="F692" i="4"/>
  <c r="F684" i="4"/>
  <c r="F676" i="4"/>
  <c r="F668" i="4"/>
  <c r="F660" i="4"/>
  <c r="G1015" i="3"/>
  <c r="G1007" i="3"/>
  <c r="F1006" i="4"/>
  <c r="F998" i="4"/>
  <c r="F990" i="4"/>
  <c r="F982" i="4"/>
  <c r="F974" i="4"/>
  <c r="F966" i="4"/>
  <c r="F958" i="4"/>
  <c r="F950" i="4"/>
  <c r="F942" i="4"/>
  <c r="F934" i="4"/>
  <c r="F926" i="4"/>
  <c r="F918" i="4"/>
  <c r="F910" i="4"/>
  <c r="F902" i="4"/>
  <c r="F894" i="4"/>
  <c r="F886" i="4"/>
  <c r="F884" i="4"/>
  <c r="F513" i="4"/>
  <c r="F1008" i="4"/>
  <c r="F1004" i="4"/>
  <c r="F1000" i="4"/>
  <c r="F996" i="4"/>
  <c r="F992" i="4"/>
  <c r="F988" i="4"/>
  <c r="F984" i="4"/>
  <c r="F980" i="4"/>
  <c r="F976" i="4"/>
  <c r="F972" i="4"/>
  <c r="F968" i="4"/>
  <c r="F964" i="4"/>
  <c r="F960" i="4"/>
  <c r="F956" i="4"/>
  <c r="F952" i="4"/>
  <c r="F948" i="4"/>
  <c r="F944" i="4"/>
  <c r="F940" i="4"/>
  <c r="F936" i="4"/>
  <c r="F932" i="4"/>
  <c r="F928" i="4"/>
  <c r="F924" i="4"/>
  <c r="F920" i="4"/>
  <c r="F916" i="4"/>
  <c r="F912" i="4"/>
  <c r="F908" i="4"/>
  <c r="F904" i="4"/>
  <c r="F900" i="4"/>
  <c r="F896" i="4"/>
  <c r="F892" i="4"/>
  <c r="F888" i="4"/>
  <c r="F1009" i="4"/>
  <c r="F1005" i="4"/>
  <c r="F1001" i="4"/>
  <c r="F997" i="4"/>
  <c r="F993" i="4"/>
  <c r="F989" i="4"/>
  <c r="F985" i="4"/>
  <c r="F981" i="4"/>
  <c r="F977" i="4"/>
  <c r="F973" i="4"/>
  <c r="F969" i="4"/>
  <c r="F965" i="4"/>
  <c r="F961" i="4"/>
  <c r="F957" i="4"/>
  <c r="F953" i="4"/>
  <c r="F949" i="4"/>
  <c r="F945" i="4"/>
  <c r="F941" i="4"/>
  <c r="F937" i="4"/>
  <c r="F933" i="4"/>
  <c r="F929" i="4"/>
  <c r="F925" i="4"/>
  <c r="F921" i="4"/>
  <c r="F917" i="4"/>
  <c r="F913" i="4"/>
  <c r="F909" i="4"/>
  <c r="F905" i="4"/>
  <c r="F901" i="4"/>
  <c r="F897" i="4"/>
  <c r="F893" i="4"/>
  <c r="F889" i="4"/>
  <c r="F885" i="4"/>
  <c r="G1002" i="3"/>
  <c r="G1013" i="3"/>
  <c r="G1009" i="3"/>
  <c r="G1005" i="3"/>
  <c r="G1014" i="3"/>
  <c r="G1010" i="3"/>
  <c r="G1006" i="3"/>
  <c r="G998" i="3"/>
  <c r="G994" i="3"/>
  <c r="G990" i="3"/>
  <c r="G986" i="3"/>
  <c r="G982" i="3"/>
  <c r="G978" i="3"/>
  <c r="G974" i="3"/>
  <c r="G970" i="3"/>
  <c r="G966" i="3"/>
  <c r="G962" i="3"/>
  <c r="G958" i="3"/>
  <c r="G954" i="3"/>
  <c r="G950" i="3"/>
  <c r="G946" i="3"/>
  <c r="G942" i="3"/>
  <c r="G938" i="3"/>
  <c r="G934" i="3"/>
  <c r="G930" i="3"/>
  <c r="G926" i="3"/>
  <c r="G922" i="3"/>
  <c r="G918" i="3"/>
  <c r="G914" i="3"/>
  <c r="G910" i="3"/>
  <c r="G906" i="3"/>
  <c r="G902" i="3"/>
  <c r="G898" i="3"/>
  <c r="G894" i="3"/>
  <c r="G890" i="3"/>
  <c r="G886" i="3"/>
  <c r="G882" i="3"/>
  <c r="G878" i="3"/>
  <c r="G874" i="3"/>
  <c r="G786" i="3"/>
  <c r="G782" i="3"/>
  <c r="G778" i="3"/>
  <c r="G774" i="3"/>
  <c r="G770" i="3"/>
  <c r="G766" i="3"/>
  <c r="G762" i="3"/>
  <c r="G758" i="3"/>
  <c r="G754" i="3"/>
  <c r="G750" i="3"/>
  <c r="G746" i="3"/>
  <c r="G742" i="3"/>
  <c r="G738" i="3"/>
  <c r="G734" i="3"/>
  <c r="G730" i="3"/>
  <c r="G726" i="3"/>
  <c r="G722" i="3"/>
  <c r="G558" i="3"/>
  <c r="G550" i="3"/>
  <c r="G546" i="3"/>
  <c r="G534" i="3"/>
  <c r="G526" i="3"/>
  <c r="G520" i="3"/>
  <c r="G518" i="3"/>
  <c r="G1000" i="3"/>
  <c r="G996" i="3"/>
  <c r="G992" i="3"/>
  <c r="G988" i="3"/>
  <c r="G984" i="3"/>
  <c r="G980" i="3"/>
  <c r="G976" i="3"/>
  <c r="G972" i="3"/>
  <c r="G968" i="3"/>
  <c r="G964" i="3"/>
  <c r="G960" i="3"/>
  <c r="G956" i="3"/>
  <c r="G952" i="3"/>
  <c r="G948" i="3"/>
  <c r="G944" i="3"/>
  <c r="G940" i="3"/>
  <c r="G936" i="3"/>
  <c r="G932" i="3"/>
  <c r="G928" i="3"/>
  <c r="G924" i="3"/>
  <c r="G920" i="3"/>
  <c r="G916" i="3"/>
  <c r="G912" i="3"/>
  <c r="G908" i="3"/>
  <c r="G904" i="3"/>
  <c r="G900" i="3"/>
  <c r="G896" i="3"/>
  <c r="G892" i="3"/>
  <c r="G888" i="3"/>
  <c r="G884" i="3"/>
  <c r="G880" i="3"/>
  <c r="G876" i="3"/>
  <c r="G784" i="3"/>
  <c r="G780" i="3"/>
  <c r="G776" i="3"/>
  <c r="G772" i="3"/>
  <c r="G768" i="3"/>
  <c r="G764" i="3"/>
  <c r="G760" i="3"/>
  <c r="G756" i="3"/>
  <c r="G752" i="3"/>
  <c r="G748" i="3"/>
  <c r="G744" i="3"/>
  <c r="G740" i="3"/>
  <c r="G736" i="3"/>
  <c r="G732" i="3"/>
  <c r="G728" i="3"/>
  <c r="G724" i="3"/>
  <c r="G556" i="3"/>
  <c r="G548" i="3"/>
  <c r="G540" i="3"/>
  <c r="G536" i="3"/>
  <c r="G528" i="3"/>
  <c r="J567" i="7"/>
  <c r="J566" i="7"/>
  <c r="J565" i="7"/>
  <c r="J564" i="7"/>
  <c r="J563" i="7"/>
  <c r="J562" i="7"/>
  <c r="J561" i="7"/>
  <c r="J560" i="7"/>
  <c r="J559" i="7"/>
  <c r="J558" i="7"/>
  <c r="J557" i="7"/>
  <c r="J556" i="7"/>
  <c r="J555" i="7"/>
  <c r="J554" i="7"/>
  <c r="J553" i="7"/>
  <c r="J552" i="7"/>
  <c r="J551" i="7"/>
  <c r="J550" i="7"/>
  <c r="J549" i="7"/>
  <c r="J548" i="7"/>
  <c r="J547" i="7"/>
  <c r="J546" i="7"/>
  <c r="J545" i="7"/>
  <c r="J544" i="7"/>
  <c r="J543" i="7"/>
  <c r="J542" i="7"/>
  <c r="J541" i="7"/>
  <c r="J540" i="7"/>
  <c r="J539" i="7"/>
  <c r="J538" i="7"/>
  <c r="J537" i="7"/>
  <c r="J536" i="7"/>
  <c r="J535" i="7"/>
  <c r="J534" i="7"/>
  <c r="J533" i="7"/>
  <c r="J532" i="7"/>
  <c r="J531" i="7"/>
  <c r="J530" i="7"/>
  <c r="J529" i="7"/>
  <c r="J528" i="7"/>
  <c r="J527" i="7"/>
  <c r="J526" i="7"/>
  <c r="J525" i="7"/>
  <c r="J524" i="7"/>
  <c r="J523" i="7"/>
  <c r="J522" i="7"/>
  <c r="J521" i="7"/>
  <c r="J520" i="7"/>
  <c r="J519" i="7"/>
  <c r="J518" i="7"/>
  <c r="J517" i="7"/>
  <c r="J516" i="7"/>
  <c r="J515" i="7"/>
  <c r="J514" i="7"/>
  <c r="J513" i="7"/>
  <c r="J512" i="7"/>
  <c r="J511" i="7"/>
  <c r="J510" i="7"/>
  <c r="J509" i="7"/>
  <c r="J508" i="7"/>
  <c r="J507" i="7"/>
  <c r="J506" i="7"/>
  <c r="J505" i="7"/>
  <c r="J504" i="7"/>
  <c r="J503" i="7"/>
  <c r="J502" i="7"/>
  <c r="J501" i="7"/>
  <c r="J500" i="7"/>
  <c r="J499" i="7"/>
  <c r="J498" i="7"/>
  <c r="J497" i="7"/>
  <c r="J496" i="7"/>
  <c r="J495" i="7"/>
  <c r="J494" i="7"/>
  <c r="J493" i="7"/>
  <c r="J492" i="7"/>
  <c r="J491" i="7"/>
  <c r="J490" i="7"/>
  <c r="J489" i="7"/>
  <c r="J488" i="7"/>
  <c r="J487" i="7"/>
  <c r="J486" i="7"/>
  <c r="J485" i="7"/>
  <c r="J484" i="7"/>
  <c r="J483" i="7"/>
  <c r="J482" i="7"/>
  <c r="J481" i="7"/>
  <c r="J480" i="7"/>
  <c r="J479" i="7"/>
  <c r="J478" i="7"/>
  <c r="J477" i="7"/>
  <c r="J476" i="7"/>
  <c r="J475" i="7"/>
  <c r="J474" i="7"/>
  <c r="J473" i="7"/>
  <c r="J472" i="7"/>
  <c r="J471" i="7"/>
  <c r="J470" i="7"/>
  <c r="J469" i="7"/>
  <c r="J468" i="7"/>
  <c r="J467" i="7"/>
  <c r="J466" i="7"/>
  <c r="J465" i="7"/>
  <c r="J464" i="7"/>
  <c r="J463" i="7"/>
  <c r="J462" i="7"/>
  <c r="J461" i="7"/>
  <c r="J460" i="7"/>
  <c r="J459" i="7"/>
  <c r="J458" i="7"/>
  <c r="J457" i="7"/>
  <c r="J456" i="7"/>
  <c r="J455" i="7"/>
  <c r="J454" i="7"/>
  <c r="J453" i="7"/>
  <c r="J452" i="7"/>
  <c r="J451" i="7"/>
  <c r="J450" i="7"/>
  <c r="J449" i="7"/>
  <c r="J448" i="7"/>
  <c r="J447" i="7"/>
  <c r="J446" i="7"/>
  <c r="J445" i="7"/>
  <c r="J444" i="7"/>
  <c r="J443" i="7"/>
  <c r="J442" i="7"/>
  <c r="J441" i="7"/>
  <c r="J440" i="7"/>
  <c r="J439" i="7"/>
  <c r="J438" i="7"/>
  <c r="J437" i="7"/>
  <c r="J436" i="7"/>
  <c r="J435" i="7"/>
  <c r="J434" i="7"/>
  <c r="J433" i="7"/>
  <c r="J432" i="7"/>
  <c r="J431" i="7"/>
  <c r="J430" i="7"/>
  <c r="J429" i="7"/>
  <c r="J428" i="7"/>
  <c r="J427" i="7"/>
  <c r="J426" i="7"/>
  <c r="J425" i="7"/>
  <c r="J424" i="7"/>
  <c r="J423" i="7"/>
  <c r="J422" i="7"/>
  <c r="J421" i="7"/>
  <c r="J420" i="7"/>
  <c r="J419" i="7"/>
  <c r="J418" i="7"/>
  <c r="J417" i="7"/>
  <c r="J416" i="7"/>
  <c r="J415" i="7"/>
  <c r="J414" i="7"/>
  <c r="J413" i="7"/>
  <c r="J412" i="7"/>
  <c r="J411" i="7"/>
  <c r="J410" i="7"/>
  <c r="J409" i="7"/>
  <c r="J408" i="7"/>
  <c r="J407" i="7"/>
  <c r="J406" i="7"/>
  <c r="J405" i="7"/>
  <c r="J404" i="7"/>
  <c r="J403" i="7"/>
  <c r="J402" i="7"/>
  <c r="J401" i="7"/>
  <c r="J400" i="7"/>
  <c r="J399" i="7"/>
  <c r="J398" i="7"/>
  <c r="J397" i="7"/>
  <c r="J396" i="7"/>
  <c r="J395" i="7"/>
  <c r="J394" i="7"/>
  <c r="J393" i="7"/>
  <c r="J392" i="7"/>
  <c r="J391" i="7"/>
  <c r="J390" i="7"/>
  <c r="J389" i="7"/>
  <c r="J388" i="7"/>
  <c r="J387" i="7"/>
  <c r="J386" i="7"/>
  <c r="J385" i="7"/>
  <c r="J384" i="7"/>
  <c r="J383" i="7"/>
  <c r="J382" i="7"/>
  <c r="J381" i="7"/>
  <c r="J380" i="7"/>
  <c r="J379" i="7"/>
  <c r="J378" i="7"/>
  <c r="J377" i="7"/>
  <c r="J376" i="7"/>
  <c r="J375" i="7"/>
  <c r="J374" i="7"/>
  <c r="J373" i="7"/>
  <c r="J372" i="7"/>
  <c r="J371" i="7"/>
  <c r="J370" i="7"/>
  <c r="J369" i="7"/>
  <c r="J368" i="7"/>
  <c r="J367" i="7"/>
  <c r="J366" i="7"/>
  <c r="J365" i="7"/>
  <c r="J364" i="7"/>
  <c r="J363" i="7"/>
  <c r="J362" i="7"/>
  <c r="J361" i="7"/>
  <c r="J360" i="7"/>
  <c r="J359" i="7"/>
  <c r="J358" i="7"/>
  <c r="J357" i="7"/>
  <c r="J356" i="7"/>
  <c r="J355" i="7"/>
  <c r="J354" i="7"/>
  <c r="J353" i="7"/>
  <c r="J352" i="7"/>
  <c r="J351" i="7"/>
  <c r="J350" i="7"/>
  <c r="J349" i="7"/>
  <c r="J348" i="7"/>
  <c r="J347" i="7"/>
  <c r="J346" i="7"/>
  <c r="J345" i="7"/>
  <c r="J344" i="7"/>
  <c r="J343" i="7"/>
  <c r="J342" i="7"/>
  <c r="J341" i="7"/>
  <c r="J340" i="7"/>
  <c r="J339" i="7"/>
  <c r="J338" i="7"/>
  <c r="J337" i="7"/>
  <c r="J336" i="7"/>
  <c r="J335" i="7"/>
  <c r="J334" i="7"/>
  <c r="J333" i="7"/>
  <c r="J332" i="7"/>
  <c r="J331" i="7"/>
  <c r="J330" i="7"/>
  <c r="J329" i="7"/>
  <c r="J328" i="7"/>
  <c r="J327" i="7"/>
  <c r="J326" i="7"/>
  <c r="J325" i="7"/>
  <c r="J324" i="7"/>
  <c r="J323" i="7"/>
  <c r="J322" i="7"/>
  <c r="J321" i="7"/>
  <c r="J320" i="7"/>
  <c r="J319" i="7"/>
  <c r="J318" i="7"/>
  <c r="J317" i="7"/>
  <c r="J316" i="7"/>
  <c r="J315" i="7"/>
  <c r="J314" i="7"/>
  <c r="J313" i="7"/>
  <c r="J312" i="7"/>
  <c r="J311" i="7"/>
  <c r="J310" i="7"/>
  <c r="J309" i="7"/>
  <c r="J308" i="7"/>
  <c r="J307" i="7"/>
  <c r="J306" i="7"/>
  <c r="J305" i="7"/>
  <c r="J304" i="7"/>
  <c r="J303" i="7"/>
  <c r="J302" i="7"/>
  <c r="J301" i="7"/>
  <c r="J300" i="7"/>
  <c r="J299" i="7"/>
  <c r="J298" i="7"/>
  <c r="J297" i="7"/>
  <c r="J296" i="7"/>
  <c r="J295" i="7"/>
  <c r="J294" i="7"/>
  <c r="J293" i="7"/>
  <c r="J292" i="7"/>
  <c r="J291" i="7"/>
  <c r="J290" i="7"/>
  <c r="J289" i="7"/>
  <c r="J288" i="7"/>
  <c r="J287" i="7"/>
  <c r="J286" i="7"/>
  <c r="J285" i="7"/>
  <c r="J284" i="7"/>
  <c r="J283" i="7"/>
  <c r="J282" i="7"/>
  <c r="J281" i="7"/>
  <c r="J280" i="7"/>
  <c r="J279" i="7"/>
  <c r="J278" i="7"/>
  <c r="J277" i="7"/>
  <c r="J276" i="7"/>
  <c r="J275" i="7"/>
  <c r="J274" i="7"/>
  <c r="J273" i="7"/>
  <c r="J272" i="7"/>
  <c r="J271" i="7"/>
  <c r="J270" i="7"/>
  <c r="J269" i="7"/>
  <c r="J268" i="7"/>
  <c r="J267" i="7"/>
  <c r="J266" i="7"/>
  <c r="J265" i="7"/>
  <c r="J264" i="7"/>
  <c r="J263" i="7"/>
  <c r="J262" i="7"/>
  <c r="J261" i="7"/>
  <c r="J260" i="7"/>
  <c r="J259" i="7"/>
  <c r="J258" i="7"/>
  <c r="J257" i="7"/>
  <c r="J256" i="7"/>
  <c r="J255" i="7"/>
  <c r="J254" i="7"/>
  <c r="J253" i="7"/>
  <c r="J252" i="7"/>
  <c r="J251" i="7"/>
  <c r="J250" i="7"/>
  <c r="J249" i="7"/>
  <c r="J248" i="7"/>
  <c r="J247" i="7"/>
  <c r="J246" i="7"/>
  <c r="J245" i="7"/>
  <c r="J244" i="7"/>
  <c r="J243" i="7"/>
  <c r="J242" i="7"/>
  <c r="J241" i="7"/>
  <c r="J240" i="7"/>
  <c r="J239" i="7"/>
  <c r="J238" i="7"/>
  <c r="J237" i="7"/>
  <c r="J236" i="7"/>
  <c r="J235" i="7"/>
  <c r="J234" i="7"/>
  <c r="J233" i="7"/>
  <c r="J232" i="7"/>
  <c r="J231" i="7"/>
  <c r="J230" i="7"/>
  <c r="J229" i="7"/>
  <c r="J228" i="7"/>
  <c r="J227" i="7"/>
  <c r="J226" i="7"/>
  <c r="J225" i="7"/>
  <c r="J224" i="7"/>
  <c r="J223" i="7"/>
  <c r="J222" i="7"/>
  <c r="J221" i="7"/>
  <c r="J220" i="7"/>
  <c r="J219" i="7"/>
  <c r="J218" i="7"/>
  <c r="J217" i="7"/>
  <c r="J216" i="7"/>
  <c r="J215" i="7"/>
  <c r="J214" i="7"/>
  <c r="J213" i="7"/>
  <c r="J212" i="7"/>
  <c r="J211" i="7"/>
  <c r="J210" i="7"/>
  <c r="J209" i="7"/>
  <c r="J208" i="7"/>
  <c r="J207" i="7"/>
  <c r="J206" i="7"/>
  <c r="J205" i="7"/>
  <c r="J204" i="7"/>
  <c r="J203" i="7"/>
  <c r="J202" i="7"/>
  <c r="J201" i="7"/>
  <c r="J200" i="7"/>
  <c r="J199" i="7"/>
  <c r="J198" i="7"/>
  <c r="J197" i="7"/>
  <c r="J196" i="7"/>
  <c r="J195" i="7"/>
  <c r="J194" i="7"/>
  <c r="J193" i="7"/>
  <c r="J192" i="7"/>
  <c r="J191" i="7"/>
  <c r="J190" i="7"/>
  <c r="J189" i="7"/>
  <c r="J188" i="7"/>
  <c r="J187" i="7"/>
  <c r="J186" i="7"/>
  <c r="J185" i="7"/>
  <c r="J184" i="7"/>
  <c r="J183" i="7"/>
  <c r="J182" i="7"/>
  <c r="J181" i="7"/>
  <c r="J180" i="7"/>
  <c r="J179" i="7"/>
  <c r="J178" i="7"/>
  <c r="J177" i="7"/>
  <c r="J176" i="7"/>
  <c r="J175" i="7"/>
  <c r="J174" i="7"/>
  <c r="J173" i="7"/>
  <c r="J172" i="7"/>
  <c r="J171" i="7"/>
  <c r="J170" i="7"/>
  <c r="J169" i="7"/>
  <c r="J168" i="7"/>
  <c r="J167" i="7"/>
  <c r="J166" i="7"/>
  <c r="J165" i="7"/>
  <c r="J164" i="7"/>
  <c r="J163" i="7"/>
  <c r="J162" i="7"/>
  <c r="J161" i="7"/>
  <c r="J160" i="7"/>
  <c r="J159" i="7"/>
  <c r="J158" i="7"/>
  <c r="J157" i="7"/>
  <c r="J156" i="7"/>
  <c r="J155" i="7"/>
  <c r="J154" i="7"/>
  <c r="J153" i="7"/>
  <c r="J152" i="7"/>
  <c r="J151" i="7"/>
  <c r="J150" i="7"/>
  <c r="J149" i="7"/>
  <c r="J148" i="7"/>
  <c r="J147" i="7"/>
  <c r="J146" i="7"/>
  <c r="J145" i="7"/>
  <c r="J144" i="7"/>
  <c r="J143" i="7"/>
  <c r="J142" i="7"/>
  <c r="J141" i="7"/>
  <c r="J140" i="7"/>
  <c r="J139" i="7"/>
  <c r="J138" i="7"/>
  <c r="J137" i="7"/>
  <c r="J136" i="7"/>
  <c r="J135" i="7"/>
  <c r="J134" i="7"/>
  <c r="J133" i="7"/>
  <c r="J132" i="7"/>
  <c r="J131" i="7"/>
  <c r="J130" i="7"/>
  <c r="J129" i="7"/>
  <c r="J128" i="7"/>
  <c r="J127" i="7"/>
  <c r="J126" i="7"/>
  <c r="J125" i="7"/>
  <c r="J124" i="7"/>
  <c r="J123" i="7"/>
  <c r="J122" i="7"/>
  <c r="J121" i="7"/>
  <c r="J120" i="7"/>
  <c r="J119" i="7"/>
  <c r="J118" i="7"/>
  <c r="J117" i="7"/>
  <c r="J116" i="7"/>
  <c r="J115" i="7"/>
  <c r="J114" i="7"/>
  <c r="J113" i="7"/>
  <c r="J112" i="7"/>
  <c r="J111" i="7"/>
  <c r="J110" i="7"/>
  <c r="J109" i="7"/>
  <c r="J108" i="7"/>
  <c r="J107" i="7"/>
  <c r="J106" i="7"/>
  <c r="J105" i="7"/>
  <c r="J104" i="7"/>
  <c r="J103" i="7"/>
  <c r="J102" i="7"/>
  <c r="J101" i="7"/>
  <c r="J100" i="7"/>
  <c r="J99" i="7"/>
  <c r="J98" i="7"/>
  <c r="J97" i="7"/>
  <c r="J96" i="7"/>
  <c r="J95" i="7"/>
  <c r="J94" i="7"/>
  <c r="J93" i="7"/>
  <c r="J92" i="7"/>
  <c r="J91" i="7"/>
  <c r="J90" i="7"/>
  <c r="J89" i="7"/>
  <c r="J88" i="7"/>
  <c r="J87" i="7"/>
  <c r="J86" i="7"/>
  <c r="J85" i="7"/>
  <c r="J84" i="7"/>
  <c r="J83" i="7"/>
  <c r="J82" i="7"/>
  <c r="J81" i="7"/>
  <c r="J80" i="7"/>
  <c r="J79" i="7"/>
  <c r="J78" i="7"/>
  <c r="J77" i="7"/>
  <c r="J76" i="7"/>
  <c r="J75" i="7"/>
  <c r="J74" i="7"/>
  <c r="J73" i="7"/>
  <c r="J72" i="7"/>
  <c r="J71" i="7"/>
  <c r="J70" i="7"/>
  <c r="J69" i="7"/>
  <c r="J68" i="7"/>
  <c r="J67" i="7"/>
  <c r="J66" i="7"/>
  <c r="J65" i="7"/>
  <c r="J64" i="7"/>
  <c r="J63" i="7"/>
  <c r="J62" i="7"/>
  <c r="J61" i="7"/>
  <c r="J60" i="7"/>
  <c r="J59" i="7"/>
  <c r="J58" i="7"/>
  <c r="J57" i="7"/>
  <c r="J56" i="7"/>
  <c r="J55" i="7"/>
  <c r="J54" i="7"/>
  <c r="J53" i="7"/>
  <c r="J52" i="7"/>
  <c r="J51" i="7"/>
  <c r="J50" i="7"/>
  <c r="J49" i="7"/>
  <c r="J48" i="7"/>
  <c r="J47" i="7"/>
  <c r="J46" i="7"/>
  <c r="J45" i="7"/>
  <c r="J44" i="7"/>
  <c r="J43" i="7"/>
  <c r="J42" i="7"/>
  <c r="J41" i="7"/>
  <c r="J40" i="7"/>
  <c r="J39" i="7"/>
  <c r="J38" i="7"/>
  <c r="J37" i="7"/>
  <c r="J36" i="7"/>
  <c r="J35" i="7"/>
  <c r="J34" i="7"/>
  <c r="J33" i="7"/>
  <c r="J32" i="7"/>
  <c r="J31" i="7"/>
  <c r="J30" i="7"/>
  <c r="J29" i="7"/>
  <c r="J28" i="7"/>
  <c r="J27" i="7"/>
  <c r="J26" i="7"/>
  <c r="J25" i="7"/>
  <c r="J24" i="7"/>
  <c r="J23" i="7"/>
  <c r="J22" i="7"/>
  <c r="J21" i="7"/>
  <c r="J20" i="7"/>
  <c r="J19" i="7"/>
  <c r="J18" i="7"/>
  <c r="J17" i="7"/>
  <c r="J16" i="7"/>
  <c r="C12" i="1"/>
  <c r="F517" i="3" l="1"/>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K206" i="3" s="1"/>
  <c r="F205" i="3"/>
  <c r="K205" i="3" s="1"/>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E549" i="12"/>
  <c r="H549" i="12" s="1"/>
  <c r="E548" i="12"/>
  <c r="H548" i="12" s="1"/>
  <c r="E547" i="12"/>
  <c r="H547" i="12" s="1"/>
  <c r="E546" i="12"/>
  <c r="H546" i="12" s="1"/>
  <c r="E545" i="12"/>
  <c r="H545" i="12" s="1"/>
  <c r="E544" i="12"/>
  <c r="H544" i="12" s="1"/>
  <c r="E543" i="12"/>
  <c r="H543" i="12" s="1"/>
  <c r="E542" i="12"/>
  <c r="H542" i="12" s="1"/>
  <c r="E541" i="12"/>
  <c r="H541" i="12" s="1"/>
  <c r="E540" i="12"/>
  <c r="H540" i="12" s="1"/>
  <c r="E539" i="12"/>
  <c r="H539" i="12" s="1"/>
  <c r="E538" i="12"/>
  <c r="H538" i="12" s="1"/>
  <c r="E537" i="12"/>
  <c r="H537" i="12" s="1"/>
  <c r="E536" i="12"/>
  <c r="H536" i="12" s="1"/>
  <c r="E535" i="12"/>
  <c r="H535" i="12" s="1"/>
  <c r="E534" i="12"/>
  <c r="H534" i="12" s="1"/>
  <c r="E533" i="12"/>
  <c r="H533" i="12" s="1"/>
  <c r="E532" i="12"/>
  <c r="H532" i="12" s="1"/>
  <c r="E531" i="12"/>
  <c r="H531" i="12" s="1"/>
  <c r="E530" i="12"/>
  <c r="H530" i="12" s="1"/>
  <c r="E529" i="12"/>
  <c r="H529" i="12" s="1"/>
  <c r="E528" i="12"/>
  <c r="H528" i="12" s="1"/>
  <c r="E527" i="12"/>
  <c r="H527" i="12" s="1"/>
  <c r="E526" i="12"/>
  <c r="H526" i="12" s="1"/>
  <c r="E525" i="12"/>
  <c r="H525" i="12" s="1"/>
  <c r="E524" i="12"/>
  <c r="H524" i="12" s="1"/>
  <c r="E523" i="12"/>
  <c r="H523" i="12" s="1"/>
  <c r="E522" i="12"/>
  <c r="H522" i="12" s="1"/>
  <c r="E521" i="12"/>
  <c r="H521" i="12" s="1"/>
  <c r="E520" i="12"/>
  <c r="H520" i="12" s="1"/>
  <c r="E519" i="12"/>
  <c r="H519" i="12" s="1"/>
  <c r="E518" i="12"/>
  <c r="H518" i="12" s="1"/>
  <c r="E517" i="12"/>
  <c r="H517" i="12" s="1"/>
  <c r="E516" i="12"/>
  <c r="H516" i="12" s="1"/>
  <c r="E515" i="12"/>
  <c r="H515" i="12" s="1"/>
  <c r="E514" i="12"/>
  <c r="H514" i="12" s="1"/>
  <c r="E513" i="12"/>
  <c r="H513" i="12" s="1"/>
  <c r="E512" i="12"/>
  <c r="H512" i="12" s="1"/>
  <c r="E511" i="12"/>
  <c r="H511" i="12" s="1"/>
  <c r="E510" i="12"/>
  <c r="H510" i="12" s="1"/>
  <c r="E509" i="12"/>
  <c r="H509" i="12" s="1"/>
  <c r="E508" i="12"/>
  <c r="H508" i="12" s="1"/>
  <c r="E507" i="12"/>
  <c r="H507" i="12" s="1"/>
  <c r="E506" i="12"/>
  <c r="H506" i="12" s="1"/>
  <c r="E505" i="12"/>
  <c r="H505" i="12" s="1"/>
  <c r="E504" i="12"/>
  <c r="H504" i="12" s="1"/>
  <c r="E503" i="12"/>
  <c r="H503" i="12" s="1"/>
  <c r="E502" i="12"/>
  <c r="H502" i="12" s="1"/>
  <c r="E501" i="12"/>
  <c r="H501" i="12" s="1"/>
  <c r="E500" i="12"/>
  <c r="H500" i="12" s="1"/>
  <c r="E499" i="12"/>
  <c r="H499" i="12" s="1"/>
  <c r="E498" i="12"/>
  <c r="H498" i="12" s="1"/>
  <c r="E497" i="12"/>
  <c r="H497" i="12" s="1"/>
  <c r="E496" i="12"/>
  <c r="H496" i="12" s="1"/>
  <c r="E495" i="12"/>
  <c r="H495" i="12" s="1"/>
  <c r="E494" i="12"/>
  <c r="H494" i="12" s="1"/>
  <c r="E493" i="12"/>
  <c r="H493" i="12" s="1"/>
  <c r="E492" i="12"/>
  <c r="H492" i="12" s="1"/>
  <c r="E491" i="12"/>
  <c r="H491" i="12" s="1"/>
  <c r="E490" i="12"/>
  <c r="H490" i="12" s="1"/>
  <c r="E489" i="12"/>
  <c r="H489" i="12" s="1"/>
  <c r="E488" i="12"/>
  <c r="H488" i="12" s="1"/>
  <c r="E487" i="12"/>
  <c r="H487" i="12" s="1"/>
  <c r="E486" i="12"/>
  <c r="H486" i="12" s="1"/>
  <c r="E485" i="12"/>
  <c r="H485" i="12" s="1"/>
  <c r="E484" i="12"/>
  <c r="H484" i="12" s="1"/>
  <c r="E483" i="12"/>
  <c r="H483" i="12" s="1"/>
  <c r="E482" i="12"/>
  <c r="H482" i="12" s="1"/>
  <c r="E481" i="12"/>
  <c r="H481" i="12" s="1"/>
  <c r="E480" i="12"/>
  <c r="H480" i="12" s="1"/>
  <c r="E479" i="12"/>
  <c r="H479" i="12" s="1"/>
  <c r="E478" i="12"/>
  <c r="H478" i="12" s="1"/>
  <c r="E477" i="12"/>
  <c r="H477" i="12" s="1"/>
  <c r="E476" i="12"/>
  <c r="H476" i="12" s="1"/>
  <c r="E475" i="12"/>
  <c r="H475" i="12" s="1"/>
  <c r="E474" i="12"/>
  <c r="H474" i="12" s="1"/>
  <c r="E473" i="12"/>
  <c r="H473" i="12" s="1"/>
  <c r="E472" i="12"/>
  <c r="H472" i="12" s="1"/>
  <c r="E471" i="12"/>
  <c r="H471" i="12" s="1"/>
  <c r="E470" i="12"/>
  <c r="H470" i="12" s="1"/>
  <c r="E469" i="12"/>
  <c r="H469" i="12" s="1"/>
  <c r="E468" i="12"/>
  <c r="H468" i="12" s="1"/>
  <c r="E467" i="12"/>
  <c r="H467" i="12" s="1"/>
  <c r="E466" i="12"/>
  <c r="H466" i="12" s="1"/>
  <c r="E465" i="12"/>
  <c r="H465" i="12" s="1"/>
  <c r="E464" i="12"/>
  <c r="H464" i="12" s="1"/>
  <c r="E463" i="12"/>
  <c r="H463" i="12" s="1"/>
  <c r="E462" i="12"/>
  <c r="H462" i="12" s="1"/>
  <c r="E461" i="12"/>
  <c r="H461" i="12" s="1"/>
  <c r="E460" i="12"/>
  <c r="H460" i="12" s="1"/>
  <c r="E459" i="12"/>
  <c r="H459" i="12" s="1"/>
  <c r="E458" i="12"/>
  <c r="H458" i="12" s="1"/>
  <c r="E457" i="12"/>
  <c r="H457" i="12" s="1"/>
  <c r="E456" i="12"/>
  <c r="H456" i="12" s="1"/>
  <c r="E455" i="12"/>
  <c r="H455" i="12" s="1"/>
  <c r="E454" i="12"/>
  <c r="H454" i="12" s="1"/>
  <c r="E453" i="12"/>
  <c r="H453" i="12" s="1"/>
  <c r="E452" i="12"/>
  <c r="H452" i="12" s="1"/>
  <c r="E451" i="12"/>
  <c r="H451" i="12" s="1"/>
  <c r="E450" i="12"/>
  <c r="H450" i="12" s="1"/>
  <c r="E449" i="12"/>
  <c r="H449" i="12" s="1"/>
  <c r="E448" i="12"/>
  <c r="H448" i="12" s="1"/>
  <c r="E447" i="12"/>
  <c r="H447" i="12" s="1"/>
  <c r="E446" i="12"/>
  <c r="H446" i="12" s="1"/>
  <c r="E445" i="12"/>
  <c r="H445" i="12" s="1"/>
  <c r="E444" i="12"/>
  <c r="H444" i="12" s="1"/>
  <c r="E443" i="12"/>
  <c r="H443" i="12" s="1"/>
  <c r="E442" i="12"/>
  <c r="H442" i="12" s="1"/>
  <c r="E441" i="12"/>
  <c r="H441" i="12" s="1"/>
  <c r="E440" i="12"/>
  <c r="H440" i="12" s="1"/>
  <c r="E439" i="12"/>
  <c r="H439" i="12" s="1"/>
  <c r="E438" i="12"/>
  <c r="H438" i="12" s="1"/>
  <c r="E437" i="12"/>
  <c r="H437" i="12" s="1"/>
  <c r="E436" i="12"/>
  <c r="H436" i="12" s="1"/>
  <c r="E435" i="12"/>
  <c r="H435" i="12" s="1"/>
  <c r="E434" i="12"/>
  <c r="H434" i="12" s="1"/>
  <c r="E433" i="12"/>
  <c r="H433" i="12" s="1"/>
  <c r="E432" i="12"/>
  <c r="H432" i="12" s="1"/>
  <c r="E431" i="12"/>
  <c r="H431" i="12" s="1"/>
  <c r="E430" i="12"/>
  <c r="H430" i="12" s="1"/>
  <c r="E429" i="12"/>
  <c r="H429" i="12" s="1"/>
  <c r="E428" i="12"/>
  <c r="H428" i="12" s="1"/>
  <c r="E427" i="12"/>
  <c r="H427" i="12" s="1"/>
  <c r="E426" i="12"/>
  <c r="H426" i="12" s="1"/>
  <c r="E425" i="12"/>
  <c r="H425" i="12" s="1"/>
  <c r="E424" i="12"/>
  <c r="H424" i="12" s="1"/>
  <c r="E423" i="12"/>
  <c r="H423" i="12" s="1"/>
  <c r="E422" i="12"/>
  <c r="H422" i="12" s="1"/>
  <c r="E421" i="12"/>
  <c r="H421" i="12" s="1"/>
  <c r="E420" i="12"/>
  <c r="H420" i="12" s="1"/>
  <c r="E419" i="12"/>
  <c r="H419" i="12" s="1"/>
  <c r="E418" i="12"/>
  <c r="H418" i="12" s="1"/>
  <c r="E417" i="12"/>
  <c r="H417" i="12" s="1"/>
  <c r="E416" i="12"/>
  <c r="H416" i="12" s="1"/>
  <c r="E415" i="12"/>
  <c r="H415" i="12" s="1"/>
  <c r="E414" i="12"/>
  <c r="H414" i="12" s="1"/>
  <c r="E413" i="12"/>
  <c r="H413" i="12" s="1"/>
  <c r="E412" i="12"/>
  <c r="H412" i="12" s="1"/>
  <c r="E411" i="12"/>
  <c r="H411" i="12" s="1"/>
  <c r="E410" i="12"/>
  <c r="H410" i="12" s="1"/>
  <c r="E409" i="12"/>
  <c r="H409" i="12" s="1"/>
  <c r="E408" i="12"/>
  <c r="H408" i="12" s="1"/>
  <c r="E407" i="12"/>
  <c r="H407" i="12" s="1"/>
  <c r="E406" i="12"/>
  <c r="H406" i="12" s="1"/>
  <c r="E405" i="12"/>
  <c r="H405" i="12" s="1"/>
  <c r="E404" i="12"/>
  <c r="H404" i="12" s="1"/>
  <c r="E403" i="12"/>
  <c r="H403" i="12" s="1"/>
  <c r="E402" i="12"/>
  <c r="H402" i="12" s="1"/>
  <c r="E401" i="12"/>
  <c r="H401" i="12" s="1"/>
  <c r="E400" i="12"/>
  <c r="H400" i="12" s="1"/>
  <c r="E399" i="12"/>
  <c r="H399" i="12" s="1"/>
  <c r="E398" i="12"/>
  <c r="H398" i="12" s="1"/>
  <c r="E397" i="12"/>
  <c r="H397" i="12" s="1"/>
  <c r="E396" i="12"/>
  <c r="H396" i="12" s="1"/>
  <c r="E395" i="12"/>
  <c r="H395" i="12" s="1"/>
  <c r="E394" i="12"/>
  <c r="H394" i="12" s="1"/>
  <c r="E393" i="12"/>
  <c r="H393" i="12" s="1"/>
  <c r="E392" i="12"/>
  <c r="H392" i="12" s="1"/>
  <c r="E391" i="12"/>
  <c r="H391" i="12" s="1"/>
  <c r="E390" i="12"/>
  <c r="H390" i="12" s="1"/>
  <c r="E389" i="12"/>
  <c r="H389" i="12" s="1"/>
  <c r="E388" i="12"/>
  <c r="H388" i="12" s="1"/>
  <c r="E387" i="12"/>
  <c r="H387" i="12" s="1"/>
  <c r="E386" i="12"/>
  <c r="H386" i="12" s="1"/>
  <c r="E385" i="12"/>
  <c r="H385" i="12" s="1"/>
  <c r="E384" i="12"/>
  <c r="H384" i="12" s="1"/>
  <c r="E383" i="12"/>
  <c r="H383" i="12" s="1"/>
  <c r="E382" i="12"/>
  <c r="H382" i="12" s="1"/>
  <c r="E381" i="12"/>
  <c r="H381" i="12" s="1"/>
  <c r="E380" i="12"/>
  <c r="H380" i="12" s="1"/>
  <c r="E379" i="12"/>
  <c r="H379" i="12" s="1"/>
  <c r="E378" i="12"/>
  <c r="H378" i="12" s="1"/>
  <c r="E377" i="12"/>
  <c r="H377" i="12" s="1"/>
  <c r="E376" i="12"/>
  <c r="H376" i="12" s="1"/>
  <c r="E375" i="12"/>
  <c r="H375" i="12" s="1"/>
  <c r="E374" i="12"/>
  <c r="H374" i="12" s="1"/>
  <c r="E373" i="12"/>
  <c r="H373" i="12" s="1"/>
  <c r="E372" i="12"/>
  <c r="H372" i="12" s="1"/>
  <c r="E371" i="12"/>
  <c r="H371" i="12" s="1"/>
  <c r="E370" i="12"/>
  <c r="H370" i="12" s="1"/>
  <c r="E369" i="12"/>
  <c r="H369" i="12" s="1"/>
  <c r="E368" i="12"/>
  <c r="H368" i="12" s="1"/>
  <c r="E367" i="12"/>
  <c r="H367" i="12" s="1"/>
  <c r="E366" i="12"/>
  <c r="H366" i="12" s="1"/>
  <c r="E365" i="12"/>
  <c r="H365" i="12" s="1"/>
  <c r="E364" i="12"/>
  <c r="H364" i="12" s="1"/>
  <c r="E363" i="12"/>
  <c r="H363" i="12" s="1"/>
  <c r="E362" i="12"/>
  <c r="H362" i="12" s="1"/>
  <c r="E361" i="12"/>
  <c r="H361" i="12" s="1"/>
  <c r="E360" i="12"/>
  <c r="H360" i="12" s="1"/>
  <c r="E359" i="12"/>
  <c r="H359" i="12" s="1"/>
  <c r="E358" i="12"/>
  <c r="H358" i="12" s="1"/>
  <c r="E357" i="12"/>
  <c r="H357" i="12" s="1"/>
  <c r="E356" i="12"/>
  <c r="H356" i="12" s="1"/>
  <c r="E355" i="12"/>
  <c r="H355" i="12" s="1"/>
  <c r="E354" i="12"/>
  <c r="H354" i="12" s="1"/>
  <c r="E353" i="12"/>
  <c r="H353" i="12" s="1"/>
  <c r="E352" i="12"/>
  <c r="H352" i="12" s="1"/>
  <c r="E351" i="12"/>
  <c r="H351" i="12" s="1"/>
  <c r="E350" i="12"/>
  <c r="H350" i="12" s="1"/>
  <c r="E349" i="12"/>
  <c r="H349" i="12" s="1"/>
  <c r="E348" i="12"/>
  <c r="H348" i="12" s="1"/>
  <c r="E347" i="12"/>
  <c r="H347" i="12" s="1"/>
  <c r="E346" i="12"/>
  <c r="H346" i="12" s="1"/>
  <c r="E345" i="12"/>
  <c r="H345" i="12" s="1"/>
  <c r="E344" i="12"/>
  <c r="H344" i="12" s="1"/>
  <c r="E343" i="12"/>
  <c r="H343" i="12" s="1"/>
  <c r="E342" i="12"/>
  <c r="H342" i="12" s="1"/>
  <c r="E341" i="12"/>
  <c r="H341" i="12" s="1"/>
  <c r="E340" i="12"/>
  <c r="H340" i="12" s="1"/>
  <c r="E339" i="12"/>
  <c r="H339" i="12" s="1"/>
  <c r="E338" i="12"/>
  <c r="H338" i="12" s="1"/>
  <c r="E337" i="12"/>
  <c r="H337" i="12" s="1"/>
  <c r="E336" i="12"/>
  <c r="H336" i="12" s="1"/>
  <c r="E335" i="12"/>
  <c r="H335" i="12" s="1"/>
  <c r="E334" i="12"/>
  <c r="H334" i="12" s="1"/>
  <c r="E333" i="12"/>
  <c r="H333" i="12" s="1"/>
  <c r="E332" i="12"/>
  <c r="H332" i="12" s="1"/>
  <c r="E331" i="12"/>
  <c r="H331" i="12" s="1"/>
  <c r="E330" i="12"/>
  <c r="H330" i="12" s="1"/>
  <c r="E329" i="12"/>
  <c r="H329" i="12" s="1"/>
  <c r="E328" i="12"/>
  <c r="H328" i="12" s="1"/>
  <c r="E327" i="12"/>
  <c r="H327" i="12" s="1"/>
  <c r="E326" i="12"/>
  <c r="H326" i="12" s="1"/>
  <c r="E325" i="12"/>
  <c r="H325" i="12" s="1"/>
  <c r="E324" i="12"/>
  <c r="H324" i="12" s="1"/>
  <c r="E323" i="12"/>
  <c r="H323" i="12" s="1"/>
  <c r="E322" i="12"/>
  <c r="H322" i="12" s="1"/>
  <c r="E321" i="12"/>
  <c r="H321" i="12" s="1"/>
  <c r="E320" i="12"/>
  <c r="H320" i="12" s="1"/>
  <c r="E319" i="12"/>
  <c r="H319" i="12" s="1"/>
  <c r="E318" i="12"/>
  <c r="H318" i="12" s="1"/>
  <c r="E317" i="12"/>
  <c r="H317" i="12" s="1"/>
  <c r="E316" i="12"/>
  <c r="H316" i="12" s="1"/>
  <c r="E315" i="12"/>
  <c r="H315" i="12" s="1"/>
  <c r="E314" i="12"/>
  <c r="H314" i="12" s="1"/>
  <c r="E313" i="12"/>
  <c r="H313" i="12" s="1"/>
  <c r="E312" i="12"/>
  <c r="H312" i="12" s="1"/>
  <c r="E311" i="12"/>
  <c r="H311" i="12" s="1"/>
  <c r="E310" i="12"/>
  <c r="H310" i="12" s="1"/>
  <c r="E309" i="12"/>
  <c r="H309" i="12" s="1"/>
  <c r="E308" i="12"/>
  <c r="H308" i="12" s="1"/>
  <c r="E307" i="12"/>
  <c r="H307" i="12" s="1"/>
  <c r="E306" i="12"/>
  <c r="H306" i="12" s="1"/>
  <c r="E305" i="12"/>
  <c r="H305" i="12" s="1"/>
  <c r="E304" i="12"/>
  <c r="H304" i="12" s="1"/>
  <c r="E303" i="12"/>
  <c r="H303" i="12" s="1"/>
  <c r="E302" i="12"/>
  <c r="H302" i="12" s="1"/>
  <c r="E301" i="12"/>
  <c r="H301" i="12" s="1"/>
  <c r="E300" i="12"/>
  <c r="H300" i="12" s="1"/>
  <c r="E299" i="12"/>
  <c r="H299" i="12" s="1"/>
  <c r="E298" i="12"/>
  <c r="H298" i="12" s="1"/>
  <c r="E297" i="12"/>
  <c r="H297" i="12" s="1"/>
  <c r="E296" i="12"/>
  <c r="H296" i="12" s="1"/>
  <c r="E295" i="12"/>
  <c r="H295" i="12" s="1"/>
  <c r="E294" i="12"/>
  <c r="H294" i="12" s="1"/>
  <c r="E293" i="12"/>
  <c r="H293" i="12" s="1"/>
  <c r="E292" i="12"/>
  <c r="H292" i="12" s="1"/>
  <c r="E291" i="12"/>
  <c r="H291" i="12" s="1"/>
  <c r="E290" i="12"/>
  <c r="H290" i="12" s="1"/>
  <c r="E289" i="12"/>
  <c r="H289" i="12" s="1"/>
  <c r="E288" i="12"/>
  <c r="H288" i="12" s="1"/>
  <c r="E287" i="12"/>
  <c r="H287" i="12" s="1"/>
  <c r="E286" i="12"/>
  <c r="H286" i="12" s="1"/>
  <c r="E285" i="12"/>
  <c r="H285" i="12" s="1"/>
  <c r="E284" i="12"/>
  <c r="H284" i="12" s="1"/>
  <c r="E283" i="12"/>
  <c r="H283" i="12" s="1"/>
  <c r="E282" i="12"/>
  <c r="H282" i="12" s="1"/>
  <c r="E281" i="12"/>
  <c r="H281" i="12" s="1"/>
  <c r="E280" i="12"/>
  <c r="H280" i="12" s="1"/>
  <c r="E279" i="12"/>
  <c r="H279" i="12" s="1"/>
  <c r="E278" i="12"/>
  <c r="H278" i="12" s="1"/>
  <c r="E277" i="12"/>
  <c r="H277" i="12" s="1"/>
  <c r="E276" i="12"/>
  <c r="H276" i="12" s="1"/>
  <c r="E275" i="12"/>
  <c r="H275" i="12" s="1"/>
  <c r="E274" i="12"/>
  <c r="H274" i="12" s="1"/>
  <c r="E273" i="12"/>
  <c r="H273" i="12" s="1"/>
  <c r="E272" i="12"/>
  <c r="H272" i="12" s="1"/>
  <c r="E271" i="12"/>
  <c r="H271" i="12" s="1"/>
  <c r="E270" i="12"/>
  <c r="H270" i="12" s="1"/>
  <c r="E269" i="12"/>
  <c r="H269" i="12" s="1"/>
  <c r="E268" i="12"/>
  <c r="H268" i="12" s="1"/>
  <c r="E267" i="12"/>
  <c r="H267" i="12" s="1"/>
  <c r="E266" i="12"/>
  <c r="H266" i="12" s="1"/>
  <c r="E265" i="12"/>
  <c r="H265" i="12" s="1"/>
  <c r="E264" i="12"/>
  <c r="H264" i="12" s="1"/>
  <c r="E263" i="12"/>
  <c r="H263" i="12" s="1"/>
  <c r="E262" i="12"/>
  <c r="H262" i="12" s="1"/>
  <c r="E261" i="12"/>
  <c r="H261" i="12" s="1"/>
  <c r="E260" i="12"/>
  <c r="H260" i="12" s="1"/>
  <c r="E259" i="12"/>
  <c r="H259" i="12" s="1"/>
  <c r="E258" i="12"/>
  <c r="H258" i="12" s="1"/>
  <c r="E257" i="12"/>
  <c r="H257" i="12" s="1"/>
  <c r="E256" i="12"/>
  <c r="H256" i="12" s="1"/>
  <c r="E255" i="12"/>
  <c r="H255" i="12" s="1"/>
  <c r="E254" i="12"/>
  <c r="H254" i="12" s="1"/>
  <c r="E253" i="12"/>
  <c r="H253" i="12" s="1"/>
  <c r="E252" i="12"/>
  <c r="H252" i="12" s="1"/>
  <c r="E251" i="12"/>
  <c r="H251" i="12" s="1"/>
  <c r="E250" i="12"/>
  <c r="H250" i="12" s="1"/>
  <c r="E249" i="12"/>
  <c r="H249" i="12" s="1"/>
  <c r="E248" i="12"/>
  <c r="H248" i="12" s="1"/>
  <c r="E247" i="12"/>
  <c r="H247" i="12" s="1"/>
  <c r="E246" i="12"/>
  <c r="H246" i="12" s="1"/>
  <c r="E245" i="12"/>
  <c r="H245" i="12" s="1"/>
  <c r="E244" i="12"/>
  <c r="H244" i="12" s="1"/>
  <c r="E243" i="12"/>
  <c r="H243" i="12" s="1"/>
  <c r="E242" i="12"/>
  <c r="H242" i="12" s="1"/>
  <c r="E241" i="12"/>
  <c r="H241" i="12" s="1"/>
  <c r="E240" i="12"/>
  <c r="H240" i="12" s="1"/>
  <c r="E239" i="12"/>
  <c r="H239" i="12" s="1"/>
  <c r="E238" i="12"/>
  <c r="H238" i="12" s="1"/>
  <c r="E237" i="12"/>
  <c r="H237" i="12" s="1"/>
  <c r="E236" i="12"/>
  <c r="H236" i="12" s="1"/>
  <c r="E235" i="12"/>
  <c r="H235" i="12" s="1"/>
  <c r="E234" i="12"/>
  <c r="H234" i="12" s="1"/>
  <c r="E233" i="12"/>
  <c r="H233" i="12" s="1"/>
  <c r="E232" i="12"/>
  <c r="H232" i="12" s="1"/>
  <c r="E231" i="12"/>
  <c r="H231" i="12" s="1"/>
  <c r="E230" i="12"/>
  <c r="H230" i="12" s="1"/>
  <c r="E229" i="12"/>
  <c r="H229" i="12" s="1"/>
  <c r="E228" i="12"/>
  <c r="H228" i="12" s="1"/>
  <c r="E227" i="12"/>
  <c r="H227" i="12" s="1"/>
  <c r="E226" i="12"/>
  <c r="H226" i="12" s="1"/>
  <c r="E225" i="12"/>
  <c r="H225" i="12" s="1"/>
  <c r="E224" i="12"/>
  <c r="H224" i="12" s="1"/>
  <c r="E223" i="12"/>
  <c r="H223" i="12" s="1"/>
  <c r="E222" i="12"/>
  <c r="H222" i="12" s="1"/>
  <c r="E221" i="12"/>
  <c r="H221" i="12" s="1"/>
  <c r="E220" i="12"/>
  <c r="H220" i="12" s="1"/>
  <c r="E219" i="12"/>
  <c r="H219" i="12" s="1"/>
  <c r="E218" i="12"/>
  <c r="H218" i="12" s="1"/>
  <c r="E217" i="12"/>
  <c r="H217" i="12" s="1"/>
  <c r="E216" i="12"/>
  <c r="H216" i="12" s="1"/>
  <c r="E215" i="12"/>
  <c r="H215" i="12" s="1"/>
  <c r="E214" i="12"/>
  <c r="H214" i="12" s="1"/>
  <c r="E213" i="12"/>
  <c r="H213" i="12" s="1"/>
  <c r="E212" i="12"/>
  <c r="H212" i="12" s="1"/>
  <c r="E211" i="12"/>
  <c r="H211" i="12" s="1"/>
  <c r="E210" i="12"/>
  <c r="H210" i="12" s="1"/>
  <c r="E209" i="12"/>
  <c r="H209" i="12" s="1"/>
  <c r="E208" i="12"/>
  <c r="H208" i="12" s="1"/>
  <c r="E207" i="12"/>
  <c r="H207" i="12" s="1"/>
  <c r="E206" i="12"/>
  <c r="H206" i="12" s="1"/>
  <c r="E205" i="12"/>
  <c r="H205" i="12" s="1"/>
  <c r="E204" i="12"/>
  <c r="H204" i="12" s="1"/>
  <c r="E203" i="12"/>
  <c r="H203" i="12" s="1"/>
  <c r="E202" i="12"/>
  <c r="H202" i="12" s="1"/>
  <c r="E201" i="12"/>
  <c r="H201" i="12" s="1"/>
  <c r="E200" i="12"/>
  <c r="H200" i="12" s="1"/>
  <c r="E199" i="12"/>
  <c r="H199" i="12" s="1"/>
  <c r="E198" i="12"/>
  <c r="H198" i="12" s="1"/>
  <c r="E197" i="12"/>
  <c r="H197" i="12" s="1"/>
  <c r="E196" i="12"/>
  <c r="H196" i="12" s="1"/>
  <c r="E195" i="12"/>
  <c r="H195" i="12" s="1"/>
  <c r="E194" i="12"/>
  <c r="H194" i="12" s="1"/>
  <c r="E193" i="12"/>
  <c r="H193" i="12" s="1"/>
  <c r="E192" i="12"/>
  <c r="H192" i="12" s="1"/>
  <c r="E191" i="12"/>
  <c r="H191" i="12" s="1"/>
  <c r="E190" i="12"/>
  <c r="H190" i="12" s="1"/>
  <c r="E189" i="12"/>
  <c r="H189" i="12" s="1"/>
  <c r="E188" i="12"/>
  <c r="H188" i="12" s="1"/>
  <c r="E187" i="12"/>
  <c r="H187" i="12" s="1"/>
  <c r="E186" i="12"/>
  <c r="H186" i="12" s="1"/>
  <c r="E185" i="12"/>
  <c r="H185" i="12" s="1"/>
  <c r="E184" i="12"/>
  <c r="H184" i="12" s="1"/>
  <c r="E183" i="12"/>
  <c r="H183" i="12" s="1"/>
  <c r="E182" i="12"/>
  <c r="H182" i="12" s="1"/>
  <c r="E181" i="12"/>
  <c r="H181" i="12" s="1"/>
  <c r="E180" i="12"/>
  <c r="H180" i="12" s="1"/>
  <c r="E179" i="12"/>
  <c r="H179" i="12" s="1"/>
  <c r="E178" i="12"/>
  <c r="H178" i="12" s="1"/>
  <c r="E177" i="12"/>
  <c r="H177" i="12" s="1"/>
  <c r="E176" i="12"/>
  <c r="H176" i="12" s="1"/>
  <c r="E175" i="12"/>
  <c r="H175" i="12" s="1"/>
  <c r="E174" i="12"/>
  <c r="H174" i="12" s="1"/>
  <c r="E173" i="12"/>
  <c r="H173" i="12" s="1"/>
  <c r="E172" i="12"/>
  <c r="H172" i="12" s="1"/>
  <c r="E171" i="12"/>
  <c r="H171" i="12" s="1"/>
  <c r="E170" i="12"/>
  <c r="H170" i="12" s="1"/>
  <c r="E169" i="12"/>
  <c r="H169" i="12" s="1"/>
  <c r="E168" i="12"/>
  <c r="H168" i="12" s="1"/>
  <c r="E167" i="12"/>
  <c r="H167" i="12" s="1"/>
  <c r="E166" i="12"/>
  <c r="H166" i="12" s="1"/>
  <c r="E165" i="12"/>
  <c r="H165" i="12" s="1"/>
  <c r="E164" i="12"/>
  <c r="H164" i="12" s="1"/>
  <c r="E163" i="12"/>
  <c r="H163" i="12" s="1"/>
  <c r="E162" i="12"/>
  <c r="H162" i="12" s="1"/>
  <c r="E161" i="12"/>
  <c r="H161" i="12" s="1"/>
  <c r="E160" i="12"/>
  <c r="H160" i="12" s="1"/>
  <c r="E159" i="12"/>
  <c r="H159" i="12" s="1"/>
  <c r="E158" i="12"/>
  <c r="H158" i="12" s="1"/>
  <c r="E157" i="12"/>
  <c r="H157" i="12" s="1"/>
  <c r="E156" i="12"/>
  <c r="H156" i="12" s="1"/>
  <c r="E155" i="12"/>
  <c r="H155" i="12" s="1"/>
  <c r="E154" i="12"/>
  <c r="H154" i="12" s="1"/>
  <c r="E153" i="12"/>
  <c r="H153" i="12" s="1"/>
  <c r="E152" i="12"/>
  <c r="H152" i="12" s="1"/>
  <c r="E151" i="12"/>
  <c r="H151" i="12" s="1"/>
  <c r="E150" i="12"/>
  <c r="H150" i="12" s="1"/>
  <c r="E149" i="12"/>
  <c r="H149" i="12" s="1"/>
  <c r="E148" i="12"/>
  <c r="H148" i="12" s="1"/>
  <c r="E147" i="12"/>
  <c r="H147" i="12" s="1"/>
  <c r="E146" i="12"/>
  <c r="H146" i="12" s="1"/>
  <c r="E145" i="12"/>
  <c r="H145" i="12" s="1"/>
  <c r="E144" i="12"/>
  <c r="H144" i="12" s="1"/>
  <c r="E143" i="12"/>
  <c r="H143" i="12" s="1"/>
  <c r="E142" i="12"/>
  <c r="H142" i="12" s="1"/>
  <c r="E141" i="12"/>
  <c r="H141" i="12" s="1"/>
  <c r="E140" i="12"/>
  <c r="H140" i="12" s="1"/>
  <c r="E139" i="12"/>
  <c r="H139" i="12" s="1"/>
  <c r="E138" i="12"/>
  <c r="H138" i="12" s="1"/>
  <c r="E137" i="12"/>
  <c r="H137" i="12" s="1"/>
  <c r="E136" i="12"/>
  <c r="H136" i="12" s="1"/>
  <c r="E135" i="12"/>
  <c r="H135" i="12" s="1"/>
  <c r="E134" i="12"/>
  <c r="H134" i="12" s="1"/>
  <c r="E133" i="12"/>
  <c r="H133" i="12" s="1"/>
  <c r="E132" i="12"/>
  <c r="H132" i="12" s="1"/>
  <c r="E131" i="12"/>
  <c r="H131" i="12" s="1"/>
  <c r="E130" i="12"/>
  <c r="H130" i="12" s="1"/>
  <c r="E129" i="12"/>
  <c r="H129" i="12" s="1"/>
  <c r="E128" i="12"/>
  <c r="H128" i="12" s="1"/>
  <c r="E127" i="12"/>
  <c r="H127" i="12" s="1"/>
  <c r="E126" i="12"/>
  <c r="H126" i="12" s="1"/>
  <c r="E125" i="12"/>
  <c r="H125" i="12" s="1"/>
  <c r="E124" i="12"/>
  <c r="H124" i="12" s="1"/>
  <c r="E123" i="12"/>
  <c r="H123" i="12" s="1"/>
  <c r="E122" i="12"/>
  <c r="H122" i="12" s="1"/>
  <c r="E121" i="12"/>
  <c r="H121" i="12" s="1"/>
  <c r="E120" i="12"/>
  <c r="H120" i="12" s="1"/>
  <c r="E119" i="12"/>
  <c r="H119" i="12" s="1"/>
  <c r="E118" i="12"/>
  <c r="H118" i="12" s="1"/>
  <c r="E117" i="12"/>
  <c r="H117" i="12" s="1"/>
  <c r="E116" i="12"/>
  <c r="H116" i="12" s="1"/>
  <c r="E115" i="12"/>
  <c r="H115" i="12" s="1"/>
  <c r="E114" i="12"/>
  <c r="H114" i="12" s="1"/>
  <c r="E113" i="12"/>
  <c r="H113" i="12" s="1"/>
  <c r="E112" i="12"/>
  <c r="H112" i="12" s="1"/>
  <c r="E111" i="12"/>
  <c r="H111" i="12" s="1"/>
  <c r="E110" i="12"/>
  <c r="H110" i="12" s="1"/>
  <c r="E109" i="12"/>
  <c r="H109" i="12" s="1"/>
  <c r="E108" i="12"/>
  <c r="H108" i="12" s="1"/>
  <c r="E107" i="12"/>
  <c r="H107" i="12" s="1"/>
  <c r="E106" i="12"/>
  <c r="H106" i="12" s="1"/>
  <c r="E105" i="12"/>
  <c r="H105" i="12" s="1"/>
  <c r="E104" i="12"/>
  <c r="H104" i="12" s="1"/>
  <c r="E103" i="12"/>
  <c r="H103" i="12" s="1"/>
  <c r="E102" i="12"/>
  <c r="H102" i="12" s="1"/>
  <c r="E101" i="12"/>
  <c r="H101" i="12" s="1"/>
  <c r="E100" i="12"/>
  <c r="H100" i="12" s="1"/>
  <c r="E99" i="12"/>
  <c r="H99" i="12" s="1"/>
  <c r="E98" i="12"/>
  <c r="H98" i="12" s="1"/>
  <c r="E97" i="12"/>
  <c r="H97" i="12" s="1"/>
  <c r="E96" i="12"/>
  <c r="H96" i="12" s="1"/>
  <c r="E95" i="12"/>
  <c r="H95" i="12" s="1"/>
  <c r="E94" i="12"/>
  <c r="H94" i="12" s="1"/>
  <c r="E93" i="12"/>
  <c r="H93" i="12" s="1"/>
  <c r="E92" i="12"/>
  <c r="H92" i="12" s="1"/>
  <c r="E91" i="12"/>
  <c r="H91" i="12" s="1"/>
  <c r="E90" i="12"/>
  <c r="H90" i="12" s="1"/>
  <c r="E89" i="12"/>
  <c r="H89" i="12" s="1"/>
  <c r="E88" i="12"/>
  <c r="H88" i="12" s="1"/>
  <c r="E87" i="12"/>
  <c r="H87" i="12" s="1"/>
  <c r="E86" i="12"/>
  <c r="H86" i="12" s="1"/>
  <c r="E85" i="12"/>
  <c r="H85" i="12" s="1"/>
  <c r="E84" i="12"/>
  <c r="H84" i="12" s="1"/>
  <c r="E83" i="12"/>
  <c r="H83" i="12" s="1"/>
  <c r="E82" i="12"/>
  <c r="H82" i="12" s="1"/>
  <c r="E81" i="12"/>
  <c r="H81" i="12" s="1"/>
  <c r="E80" i="12"/>
  <c r="H80" i="12" s="1"/>
  <c r="E79" i="12"/>
  <c r="H79" i="12" s="1"/>
  <c r="E78" i="12"/>
  <c r="H78" i="12" s="1"/>
  <c r="E77" i="12"/>
  <c r="H77" i="12" s="1"/>
  <c r="E76" i="12"/>
  <c r="H76" i="12" s="1"/>
  <c r="E75" i="12"/>
  <c r="H75" i="12" s="1"/>
  <c r="E74" i="12"/>
  <c r="H74" i="12" s="1"/>
  <c r="E73" i="12"/>
  <c r="H73" i="12" s="1"/>
  <c r="E72" i="12"/>
  <c r="H72" i="12" s="1"/>
  <c r="E71" i="12"/>
  <c r="H71" i="12" s="1"/>
  <c r="E70" i="12"/>
  <c r="H70" i="12" s="1"/>
  <c r="E69" i="12"/>
  <c r="H69" i="12" s="1"/>
  <c r="E68" i="12"/>
  <c r="H68" i="12" s="1"/>
  <c r="E67" i="12"/>
  <c r="H67" i="12" s="1"/>
  <c r="E66" i="12"/>
  <c r="H66" i="12" s="1"/>
  <c r="E65" i="12"/>
  <c r="H65" i="12" s="1"/>
  <c r="E64" i="12"/>
  <c r="H64" i="12" s="1"/>
  <c r="E63" i="12"/>
  <c r="H63" i="12" s="1"/>
  <c r="E62" i="12"/>
  <c r="H62" i="12" s="1"/>
  <c r="E61" i="12"/>
  <c r="H61" i="12" s="1"/>
  <c r="E60" i="12"/>
  <c r="H60" i="12" s="1"/>
  <c r="E59" i="12"/>
  <c r="H59" i="12" s="1"/>
  <c r="E58" i="12"/>
  <c r="H58" i="12" s="1"/>
  <c r="E57" i="12"/>
  <c r="H57" i="12" s="1"/>
  <c r="E56" i="12"/>
  <c r="H56" i="12" s="1"/>
  <c r="E55" i="12"/>
  <c r="H55" i="12" s="1"/>
  <c r="E54" i="12"/>
  <c r="H54" i="12" s="1"/>
  <c r="E53" i="12"/>
  <c r="H53" i="12" s="1"/>
  <c r="E52" i="12"/>
  <c r="H52" i="12" s="1"/>
  <c r="E51" i="12"/>
  <c r="H51" i="12" s="1"/>
  <c r="E50" i="12"/>
  <c r="H50" i="12" s="1"/>
  <c r="E49" i="12"/>
  <c r="H49" i="12" s="1"/>
  <c r="E48" i="12"/>
  <c r="H48" i="12" s="1"/>
  <c r="E47" i="12"/>
  <c r="H47" i="12" s="1"/>
  <c r="E46" i="12"/>
  <c r="H46" i="12" s="1"/>
  <c r="E45" i="12"/>
  <c r="H45" i="12" s="1"/>
  <c r="E44" i="12"/>
  <c r="H44" i="12" s="1"/>
  <c r="E43" i="12"/>
  <c r="H43" i="12" s="1"/>
  <c r="E42" i="12"/>
  <c r="H42" i="12" s="1"/>
  <c r="E41" i="12"/>
  <c r="H41" i="12" s="1"/>
  <c r="E40" i="12"/>
  <c r="H40" i="12" s="1"/>
  <c r="E39" i="12"/>
  <c r="H39" i="12" s="1"/>
  <c r="E38" i="12"/>
  <c r="H38" i="12" s="1"/>
  <c r="E37" i="12"/>
  <c r="H37" i="12" s="1"/>
  <c r="E36" i="12"/>
  <c r="H36" i="12" s="1"/>
  <c r="E35" i="12"/>
  <c r="H35" i="12" s="1"/>
  <c r="E34" i="12"/>
  <c r="H34" i="12" s="1"/>
  <c r="E33" i="12"/>
  <c r="H33" i="12" s="1"/>
  <c r="E32" i="12"/>
  <c r="H32" i="12" s="1"/>
  <c r="E31" i="12"/>
  <c r="H31" i="12" s="1"/>
  <c r="E30" i="12"/>
  <c r="H30" i="12" s="1"/>
  <c r="E29" i="12"/>
  <c r="H29" i="12" s="1"/>
  <c r="E28" i="12"/>
  <c r="H28" i="12" s="1"/>
  <c r="E27" i="12"/>
  <c r="H27" i="12" s="1"/>
  <c r="E26" i="12"/>
  <c r="H26" i="12" s="1"/>
  <c r="E25" i="12"/>
  <c r="H25" i="12" s="1"/>
  <c r="E24" i="12"/>
  <c r="H24" i="12" s="1"/>
  <c r="E23" i="12"/>
  <c r="H23" i="12" s="1"/>
  <c r="E22" i="12"/>
  <c r="H22" i="12" s="1"/>
  <c r="E21" i="12"/>
  <c r="H21" i="12" s="1"/>
  <c r="E20" i="12"/>
  <c r="H20" i="12" s="1"/>
  <c r="E19" i="12"/>
  <c r="H19" i="12" s="1"/>
  <c r="E18" i="12"/>
  <c r="H18" i="12" s="1"/>
  <c r="E17" i="12"/>
  <c r="H17" i="12" s="1"/>
  <c r="E16" i="12"/>
  <c r="H16" i="12" s="1"/>
  <c r="E15" i="12"/>
  <c r="H15" i="12" s="1"/>
  <c r="E14" i="12"/>
  <c r="H14" i="12" s="1"/>
  <c r="E13" i="12"/>
  <c r="H13" i="12" s="1"/>
  <c r="E12" i="12"/>
  <c r="H12" i="12" s="1"/>
  <c r="E11" i="12"/>
  <c r="H11" i="12" s="1"/>
  <c r="E10" i="12"/>
  <c r="H10" i="12" s="1"/>
  <c r="E9" i="12"/>
  <c r="H9" i="12" s="1"/>
  <c r="E8" i="12"/>
  <c r="H8" i="12" s="1"/>
  <c r="E512" i="4"/>
  <c r="E511" i="4"/>
  <c r="E510" i="4"/>
  <c r="E509" i="4"/>
  <c r="E508" i="4"/>
  <c r="E507" i="4"/>
  <c r="E506" i="4"/>
  <c r="E505" i="4"/>
  <c r="E504" i="4"/>
  <c r="E503" i="4"/>
  <c r="E502" i="4"/>
  <c r="E501" i="4"/>
  <c r="E500" i="4"/>
  <c r="E499" i="4"/>
  <c r="E498" i="4"/>
  <c r="E497" i="4"/>
  <c r="E496" i="4"/>
  <c r="E495" i="4"/>
  <c r="E494" i="4"/>
  <c r="E493" i="4"/>
  <c r="E492" i="4"/>
  <c r="E491" i="4"/>
  <c r="E490" i="4"/>
  <c r="E489" i="4"/>
  <c r="E488" i="4"/>
  <c r="E487" i="4"/>
  <c r="E486" i="4"/>
  <c r="E485" i="4"/>
  <c r="E484" i="4"/>
  <c r="E483" i="4"/>
  <c r="E482" i="4"/>
  <c r="E481" i="4"/>
  <c r="E480" i="4"/>
  <c r="E479" i="4"/>
  <c r="E478" i="4"/>
  <c r="E477" i="4"/>
  <c r="E476" i="4"/>
  <c r="E475" i="4"/>
  <c r="E474" i="4"/>
  <c r="E473" i="4"/>
  <c r="E472" i="4"/>
  <c r="E471" i="4"/>
  <c r="E470" i="4"/>
  <c r="E469" i="4"/>
  <c r="E468" i="4"/>
  <c r="E467" i="4"/>
  <c r="E466" i="4"/>
  <c r="E465" i="4"/>
  <c r="E464" i="4"/>
  <c r="E463" i="4"/>
  <c r="E462" i="4"/>
  <c r="E461" i="4"/>
  <c r="E460" i="4"/>
  <c r="E459" i="4"/>
  <c r="E458" i="4"/>
  <c r="E457" i="4"/>
  <c r="E456" i="4"/>
  <c r="E455" i="4"/>
  <c r="E454" i="4"/>
  <c r="E453" i="4"/>
  <c r="E452" i="4"/>
  <c r="E451" i="4"/>
  <c r="E450" i="4"/>
  <c r="E449" i="4"/>
  <c r="E448" i="4"/>
  <c r="E447" i="4"/>
  <c r="E446" i="4"/>
  <c r="E445" i="4"/>
  <c r="E444" i="4"/>
  <c r="E443" i="4"/>
  <c r="E442" i="4"/>
  <c r="E441" i="4"/>
  <c r="E440" i="4"/>
  <c r="E439" i="4"/>
  <c r="E438" i="4"/>
  <c r="E437" i="4"/>
  <c r="E436" i="4"/>
  <c r="E435" i="4"/>
  <c r="E434" i="4"/>
  <c r="E433" i="4"/>
  <c r="E432" i="4"/>
  <c r="E431" i="4"/>
  <c r="E430" i="4"/>
  <c r="E429" i="4"/>
  <c r="E428" i="4"/>
  <c r="E427" i="4"/>
  <c r="E426" i="4"/>
  <c r="E425" i="4"/>
  <c r="E424" i="4"/>
  <c r="E423" i="4"/>
  <c r="E422" i="4"/>
  <c r="E421" i="4"/>
  <c r="E420" i="4"/>
  <c r="E419" i="4"/>
  <c r="E418" i="4"/>
  <c r="E417" i="4"/>
  <c r="E416" i="4"/>
  <c r="E415" i="4"/>
  <c r="E414" i="4"/>
  <c r="E413" i="4"/>
  <c r="E412" i="4"/>
  <c r="E411" i="4"/>
  <c r="E410" i="4"/>
  <c r="E409" i="4"/>
  <c r="E408" i="4"/>
  <c r="E407" i="4"/>
  <c r="E406" i="4"/>
  <c r="E405" i="4"/>
  <c r="E404" i="4"/>
  <c r="E403" i="4"/>
  <c r="E402" i="4"/>
  <c r="E401" i="4"/>
  <c r="E400" i="4"/>
  <c r="E399" i="4"/>
  <c r="E398" i="4"/>
  <c r="E397" i="4"/>
  <c r="E396" i="4"/>
  <c r="E395" i="4"/>
  <c r="E394" i="4"/>
  <c r="E393" i="4"/>
  <c r="E392" i="4"/>
  <c r="E391" i="4"/>
  <c r="E390" i="4"/>
  <c r="E389" i="4"/>
  <c r="E388" i="4"/>
  <c r="E387" i="4"/>
  <c r="E386" i="4"/>
  <c r="E385" i="4"/>
  <c r="E384" i="4"/>
  <c r="E383" i="4"/>
  <c r="E382" i="4"/>
  <c r="E381" i="4"/>
  <c r="E380" i="4"/>
  <c r="E379" i="4"/>
  <c r="E378" i="4"/>
  <c r="E377" i="4"/>
  <c r="E376" i="4"/>
  <c r="E375" i="4"/>
  <c r="E374" i="4"/>
  <c r="E373" i="4"/>
  <c r="E372" i="4"/>
  <c r="E371" i="4"/>
  <c r="E370" i="4"/>
  <c r="E369" i="4"/>
  <c r="E368" i="4"/>
  <c r="E367" i="4"/>
  <c r="E366" i="4"/>
  <c r="E365" i="4"/>
  <c r="E364" i="4"/>
  <c r="E363" i="4"/>
  <c r="E362" i="4"/>
  <c r="E361" i="4"/>
  <c r="E360" i="4"/>
  <c r="E359" i="4"/>
  <c r="E358" i="4"/>
  <c r="E357" i="4"/>
  <c r="E356" i="4"/>
  <c r="E355" i="4"/>
  <c r="E354" i="4"/>
  <c r="E353" i="4"/>
  <c r="E352" i="4"/>
  <c r="E351" i="4"/>
  <c r="E350" i="4"/>
  <c r="E349" i="4"/>
  <c r="E348" i="4"/>
  <c r="E347" i="4"/>
  <c r="E346" i="4"/>
  <c r="E345" i="4"/>
  <c r="E344" i="4"/>
  <c r="E343" i="4"/>
  <c r="E342" i="4"/>
  <c r="E341" i="4"/>
  <c r="E340" i="4"/>
  <c r="E339" i="4"/>
  <c r="E338" i="4"/>
  <c r="E337" i="4"/>
  <c r="E336" i="4"/>
  <c r="E335" i="4"/>
  <c r="E334" i="4"/>
  <c r="E333" i="4"/>
  <c r="E332" i="4"/>
  <c r="E331" i="4"/>
  <c r="E330" i="4"/>
  <c r="E329" i="4"/>
  <c r="E328" i="4"/>
  <c r="E327" i="4"/>
  <c r="E326" i="4"/>
  <c r="E325" i="4"/>
  <c r="E324" i="4"/>
  <c r="E323" i="4"/>
  <c r="E322" i="4"/>
  <c r="E321" i="4"/>
  <c r="E320" i="4"/>
  <c r="E319" i="4"/>
  <c r="E318" i="4"/>
  <c r="E317" i="4"/>
  <c r="E316" i="4"/>
  <c r="E315" i="4"/>
  <c r="E314" i="4"/>
  <c r="E313" i="4"/>
  <c r="E312" i="4"/>
  <c r="E311" i="4"/>
  <c r="E310" i="4"/>
  <c r="E309" i="4"/>
  <c r="E308" i="4"/>
  <c r="E307" i="4"/>
  <c r="E306" i="4"/>
  <c r="E305" i="4"/>
  <c r="E304" i="4"/>
  <c r="E303" i="4"/>
  <c r="E302" i="4"/>
  <c r="E301" i="4"/>
  <c r="E300" i="4"/>
  <c r="E299" i="4"/>
  <c r="E298" i="4"/>
  <c r="E297" i="4"/>
  <c r="E296" i="4"/>
  <c r="E295" i="4"/>
  <c r="E294" i="4"/>
  <c r="E293" i="4"/>
  <c r="E292" i="4"/>
  <c r="E291" i="4"/>
  <c r="E290" i="4"/>
  <c r="E289" i="4"/>
  <c r="E288" i="4"/>
  <c r="E287" i="4"/>
  <c r="E286" i="4"/>
  <c r="E285" i="4"/>
  <c r="E284" i="4"/>
  <c r="E283" i="4"/>
  <c r="E282" i="4"/>
  <c r="E281" i="4"/>
  <c r="E280" i="4"/>
  <c r="E279" i="4"/>
  <c r="E278" i="4"/>
  <c r="E277" i="4"/>
  <c r="E276" i="4"/>
  <c r="E275" i="4"/>
  <c r="E274" i="4"/>
  <c r="E273" i="4"/>
  <c r="E272" i="4"/>
  <c r="E271" i="4"/>
  <c r="E270" i="4"/>
  <c r="E269" i="4"/>
  <c r="E268" i="4"/>
  <c r="E267" i="4"/>
  <c r="E266" i="4"/>
  <c r="E265" i="4"/>
  <c r="E264" i="4"/>
  <c r="E263" i="4"/>
  <c r="E262" i="4"/>
  <c r="E261" i="4"/>
  <c r="E260" i="4"/>
  <c r="E259" i="4"/>
  <c r="E258" i="4"/>
  <c r="E257" i="4"/>
  <c r="E256" i="4"/>
  <c r="E255" i="4"/>
  <c r="E254" i="4"/>
  <c r="E253" i="4"/>
  <c r="E252" i="4"/>
  <c r="E251" i="4"/>
  <c r="E250" i="4"/>
  <c r="E249" i="4"/>
  <c r="E248" i="4"/>
  <c r="E247" i="4"/>
  <c r="E246" i="4"/>
  <c r="E245" i="4"/>
  <c r="E244" i="4"/>
  <c r="E243" i="4"/>
  <c r="E242" i="4"/>
  <c r="E241" i="4"/>
  <c r="E240" i="4"/>
  <c r="E239" i="4"/>
  <c r="E238" i="4"/>
  <c r="E237" i="4"/>
  <c r="E236" i="4"/>
  <c r="E235" i="4"/>
  <c r="E234" i="4"/>
  <c r="E233" i="4"/>
  <c r="E232" i="4"/>
  <c r="E231" i="4"/>
  <c r="E230" i="4"/>
  <c r="E229" i="4"/>
  <c r="E228" i="4"/>
  <c r="E227" i="4"/>
  <c r="E226" i="4"/>
  <c r="E225" i="4"/>
  <c r="E224" i="4"/>
  <c r="E223" i="4"/>
  <c r="E222" i="4"/>
  <c r="E221" i="4"/>
  <c r="E220" i="4"/>
  <c r="E219" i="4"/>
  <c r="E218" i="4"/>
  <c r="E217" i="4"/>
  <c r="E216" i="4"/>
  <c r="E215" i="4"/>
  <c r="E214" i="4"/>
  <c r="E213" i="4"/>
  <c r="E212" i="4"/>
  <c r="E211" i="4"/>
  <c r="E210" i="4"/>
  <c r="E209" i="4"/>
  <c r="E208" i="4"/>
  <c r="E207" i="4"/>
  <c r="E206" i="4"/>
  <c r="E205" i="4"/>
  <c r="E204" i="4"/>
  <c r="E203" i="4"/>
  <c r="E202" i="4"/>
  <c r="E201" i="4"/>
  <c r="E200" i="4"/>
  <c r="E199" i="4"/>
  <c r="E198" i="4"/>
  <c r="E197" i="4"/>
  <c r="E196" i="4"/>
  <c r="E195" i="4"/>
  <c r="E194" i="4"/>
  <c r="E193" i="4"/>
  <c r="E192" i="4"/>
  <c r="E191" i="4"/>
  <c r="E190" i="4"/>
  <c r="E189" i="4"/>
  <c r="E188" i="4"/>
  <c r="E187" i="4"/>
  <c r="E186" i="4"/>
  <c r="E185" i="4"/>
  <c r="E184" i="4"/>
  <c r="E183" i="4"/>
  <c r="E182" i="4"/>
  <c r="E181" i="4"/>
  <c r="E180" i="4"/>
  <c r="E179" i="4"/>
  <c r="E178" i="4"/>
  <c r="E177" i="4"/>
  <c r="E176" i="4"/>
  <c r="E175" i="4"/>
  <c r="E174" i="4"/>
  <c r="E173" i="4"/>
  <c r="E172" i="4"/>
  <c r="E171" i="4"/>
  <c r="E170" i="4"/>
  <c r="E169" i="4"/>
  <c r="E168" i="4"/>
  <c r="E167" i="4"/>
  <c r="E166" i="4"/>
  <c r="E165" i="4"/>
  <c r="E164" i="4"/>
  <c r="E163" i="4"/>
  <c r="E162" i="4"/>
  <c r="E161" i="4"/>
  <c r="E160" i="4"/>
  <c r="E159" i="4"/>
  <c r="E158" i="4"/>
  <c r="E157" i="4"/>
  <c r="E156" i="4"/>
  <c r="E155" i="4"/>
  <c r="E154" i="4"/>
  <c r="E153" i="4"/>
  <c r="E152" i="4"/>
  <c r="E151" i="4"/>
  <c r="E150" i="4"/>
  <c r="E149" i="4"/>
  <c r="E148" i="4"/>
  <c r="E147" i="4"/>
  <c r="E146" i="4"/>
  <c r="E145" i="4"/>
  <c r="E144" i="4"/>
  <c r="E143" i="4"/>
  <c r="E142" i="4"/>
  <c r="E141" i="4"/>
  <c r="E140" i="4"/>
  <c r="E139" i="4"/>
  <c r="E138" i="4"/>
  <c r="E137" i="4"/>
  <c r="E136" i="4"/>
  <c r="E135" i="4"/>
  <c r="E134" i="4"/>
  <c r="E133" i="4"/>
  <c r="E132" i="4"/>
  <c r="E131" i="4"/>
  <c r="E130" i="4"/>
  <c r="E129" i="4"/>
  <c r="E128" i="4"/>
  <c r="E127" i="4"/>
  <c r="E126" i="4"/>
  <c r="E125" i="4"/>
  <c r="E124" i="4"/>
  <c r="E123" i="4"/>
  <c r="E122" i="4"/>
  <c r="E121" i="4"/>
  <c r="E120" i="4"/>
  <c r="E119" i="4"/>
  <c r="E118" i="4"/>
  <c r="E117" i="4"/>
  <c r="E116" i="4"/>
  <c r="E115" i="4"/>
  <c r="E114" i="4"/>
  <c r="E113" i="4"/>
  <c r="E112" i="4"/>
  <c r="E111" i="4"/>
  <c r="E110" i="4"/>
  <c r="E109" i="4"/>
  <c r="E108" i="4"/>
  <c r="E107" i="4"/>
  <c r="E106" i="4"/>
  <c r="E105" i="4"/>
  <c r="E104" i="4"/>
  <c r="E103" i="4"/>
  <c r="E102" i="4"/>
  <c r="E101" i="4"/>
  <c r="E100" i="4"/>
  <c r="E99" i="4"/>
  <c r="E98" i="4"/>
  <c r="E97" i="4"/>
  <c r="E96" i="4"/>
  <c r="E95" i="4"/>
  <c r="E94" i="4"/>
  <c r="E93" i="4"/>
  <c r="E92" i="4"/>
  <c r="E91" i="4"/>
  <c r="E90" i="4"/>
  <c r="E89" i="4"/>
  <c r="E88" i="4"/>
  <c r="E87" i="4"/>
  <c r="E86" i="4"/>
  <c r="E85" i="4"/>
  <c r="E84" i="4"/>
  <c r="E83" i="4"/>
  <c r="E82" i="4"/>
  <c r="E81" i="4"/>
  <c r="E80" i="4"/>
  <c r="E79" i="4"/>
  <c r="E78" i="4"/>
  <c r="E77" i="4"/>
  <c r="E76" i="4"/>
  <c r="E75" i="4"/>
  <c r="E74" i="4"/>
  <c r="E73" i="4"/>
  <c r="E72" i="4"/>
  <c r="E71" i="4"/>
  <c r="E70" i="4"/>
  <c r="E69" i="4"/>
  <c r="E68" i="4"/>
  <c r="E67" i="4"/>
  <c r="E66" i="4"/>
  <c r="E65" i="4"/>
  <c r="E64" i="4"/>
  <c r="E63" i="4"/>
  <c r="E62" i="4"/>
  <c r="E61" i="4"/>
  <c r="E60" i="4"/>
  <c r="E59" i="4"/>
  <c r="E58" i="4"/>
  <c r="E57" i="4"/>
  <c r="E56" i="4"/>
  <c r="E55" i="4"/>
  <c r="E54" i="4"/>
  <c r="E53" i="4"/>
  <c r="E52" i="4"/>
  <c r="E51" i="4"/>
  <c r="E50" i="4"/>
  <c r="E49" i="4"/>
  <c r="E48" i="4"/>
  <c r="E47" i="4"/>
  <c r="E46" i="4"/>
  <c r="E45" i="4"/>
  <c r="E44" i="4"/>
  <c r="E43" i="4"/>
  <c r="E42" i="4"/>
  <c r="E41" i="4"/>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1" i="4"/>
  <c r="E12" i="4"/>
  <c r="N11" i="4" l="1"/>
  <c r="N8" i="4" s="1"/>
  <c r="C74" i="2" s="1"/>
  <c r="P11" i="4"/>
  <c r="P8" i="4" s="1"/>
  <c r="O11" i="4"/>
  <c r="O8" i="4" s="1"/>
  <c r="D74" i="2" s="1"/>
  <c r="E74" i="2" s="1"/>
  <c r="H106" i="14"/>
  <c r="H105" i="14"/>
  <c r="E106" i="14"/>
  <c r="G105" i="14"/>
  <c r="G106" i="14"/>
  <c r="F105" i="14"/>
  <c r="F106" i="14"/>
  <c r="E105" i="14"/>
  <c r="H1096" i="12"/>
  <c r="J8" i="12"/>
  <c r="J1096" i="12" s="1"/>
  <c r="I8" i="12"/>
  <c r="I1096" i="12" s="1"/>
  <c r="J12" i="12"/>
  <c r="I12" i="12"/>
  <c r="J16" i="12"/>
  <c r="I16" i="12"/>
  <c r="J20" i="12"/>
  <c r="I20" i="12"/>
  <c r="I24" i="12"/>
  <c r="J24" i="12"/>
  <c r="J28" i="12"/>
  <c r="I28" i="12"/>
  <c r="J32" i="12"/>
  <c r="I32" i="12"/>
  <c r="J36" i="12"/>
  <c r="I36" i="12"/>
  <c r="J40" i="12"/>
  <c r="I40" i="12"/>
  <c r="J44" i="12"/>
  <c r="I44" i="12"/>
  <c r="J48" i="12"/>
  <c r="I48" i="12"/>
  <c r="J52" i="12"/>
  <c r="I52" i="12"/>
  <c r="J56" i="12"/>
  <c r="I56" i="12"/>
  <c r="J60" i="12"/>
  <c r="I60" i="12"/>
  <c r="J64" i="12"/>
  <c r="I64" i="12"/>
  <c r="J68" i="12"/>
  <c r="I68" i="12"/>
  <c r="J72" i="12"/>
  <c r="I72" i="12"/>
  <c r="J76" i="12"/>
  <c r="I76" i="12"/>
  <c r="J80" i="12"/>
  <c r="I80" i="12"/>
  <c r="J84" i="12"/>
  <c r="I84" i="12"/>
  <c r="J88" i="12"/>
  <c r="I88" i="12"/>
  <c r="J92" i="12"/>
  <c r="I92" i="12"/>
  <c r="J96" i="12"/>
  <c r="I96" i="12"/>
  <c r="J100" i="12"/>
  <c r="I100" i="12"/>
  <c r="J104" i="12"/>
  <c r="I104" i="12"/>
  <c r="J108" i="12"/>
  <c r="I108" i="12"/>
  <c r="J112" i="12"/>
  <c r="I112" i="12"/>
  <c r="J116" i="12"/>
  <c r="I116" i="12"/>
  <c r="J120" i="12"/>
  <c r="I120" i="12"/>
  <c r="J124" i="12"/>
  <c r="I124" i="12"/>
  <c r="J128" i="12"/>
  <c r="I128" i="12"/>
  <c r="J132" i="12"/>
  <c r="I132" i="12"/>
  <c r="J136" i="12"/>
  <c r="I136" i="12"/>
  <c r="J140" i="12"/>
  <c r="I140" i="12"/>
  <c r="J144" i="12"/>
  <c r="I144" i="12"/>
  <c r="J148" i="12"/>
  <c r="I148" i="12"/>
  <c r="J152" i="12"/>
  <c r="I152" i="12"/>
  <c r="J156" i="12"/>
  <c r="I156" i="12"/>
  <c r="J160" i="12"/>
  <c r="I160" i="12"/>
  <c r="J164" i="12"/>
  <c r="I164" i="12"/>
  <c r="J168" i="12"/>
  <c r="I168" i="12"/>
  <c r="J172" i="12"/>
  <c r="I172" i="12"/>
  <c r="J176" i="12"/>
  <c r="I176" i="12"/>
  <c r="J180" i="12"/>
  <c r="I180" i="12"/>
  <c r="J184" i="12"/>
  <c r="I184" i="12"/>
  <c r="J188" i="12"/>
  <c r="I188" i="12"/>
  <c r="J192" i="12"/>
  <c r="I192" i="12"/>
  <c r="J196" i="12"/>
  <c r="I196" i="12"/>
  <c r="J200" i="12"/>
  <c r="I200" i="12"/>
  <c r="J204" i="12"/>
  <c r="I204" i="12"/>
  <c r="J208" i="12"/>
  <c r="I208" i="12"/>
  <c r="J212" i="12"/>
  <c r="I212" i="12"/>
  <c r="J216" i="12"/>
  <c r="I216" i="12"/>
  <c r="J220" i="12"/>
  <c r="I220" i="12"/>
  <c r="J224" i="12"/>
  <c r="I224" i="12"/>
  <c r="J228" i="12"/>
  <c r="I228" i="12"/>
  <c r="J232" i="12"/>
  <c r="I232" i="12"/>
  <c r="J236" i="12"/>
  <c r="I236" i="12"/>
  <c r="J240" i="12"/>
  <c r="I240" i="12"/>
  <c r="I244" i="12"/>
  <c r="J244" i="12"/>
  <c r="I248" i="12"/>
  <c r="J248" i="12"/>
  <c r="I252" i="12"/>
  <c r="J252" i="12"/>
  <c r="I256" i="12"/>
  <c r="J256" i="12"/>
  <c r="I260" i="12"/>
  <c r="J260" i="12"/>
  <c r="I264" i="12"/>
  <c r="J264" i="12"/>
  <c r="I268" i="12"/>
  <c r="J268" i="12"/>
  <c r="I272" i="12"/>
  <c r="J272" i="12"/>
  <c r="I276" i="12"/>
  <c r="J276" i="12"/>
  <c r="I280" i="12"/>
  <c r="J280" i="12"/>
  <c r="J284" i="12"/>
  <c r="I284" i="12"/>
  <c r="J288" i="12"/>
  <c r="I288" i="12"/>
  <c r="J292" i="12"/>
  <c r="I292" i="12"/>
  <c r="J296" i="12"/>
  <c r="I296" i="12"/>
  <c r="J300" i="12"/>
  <c r="I300" i="12"/>
  <c r="J304" i="12"/>
  <c r="I304" i="12"/>
  <c r="J308" i="12"/>
  <c r="I308" i="12"/>
  <c r="J312" i="12"/>
  <c r="I312" i="12"/>
  <c r="J316" i="12"/>
  <c r="I316" i="12"/>
  <c r="J320" i="12"/>
  <c r="I320" i="12"/>
  <c r="J324" i="12"/>
  <c r="I324" i="12"/>
  <c r="J328" i="12"/>
  <c r="I328" i="12"/>
  <c r="J332" i="12"/>
  <c r="I332" i="12"/>
  <c r="J336" i="12"/>
  <c r="I336" i="12"/>
  <c r="J340" i="12"/>
  <c r="I340" i="12"/>
  <c r="J344" i="12"/>
  <c r="I344" i="12"/>
  <c r="J348" i="12"/>
  <c r="I348" i="12"/>
  <c r="J352" i="12"/>
  <c r="I352" i="12"/>
  <c r="J356" i="12"/>
  <c r="I356" i="12"/>
  <c r="J360" i="12"/>
  <c r="I360" i="12"/>
  <c r="J364" i="12"/>
  <c r="I364" i="12"/>
  <c r="J368" i="12"/>
  <c r="I368" i="12"/>
  <c r="J372" i="12"/>
  <c r="I372" i="12"/>
  <c r="J376" i="12"/>
  <c r="I376" i="12"/>
  <c r="J380" i="12"/>
  <c r="I380" i="12"/>
  <c r="J384" i="12"/>
  <c r="I384" i="12"/>
  <c r="J388" i="12"/>
  <c r="I388" i="12"/>
  <c r="J392" i="12"/>
  <c r="I392" i="12"/>
  <c r="J396" i="12"/>
  <c r="I396" i="12"/>
  <c r="J400" i="12"/>
  <c r="I400" i="12"/>
  <c r="J404" i="12"/>
  <c r="I404" i="12"/>
  <c r="J408" i="12"/>
  <c r="I408" i="12"/>
  <c r="J412" i="12"/>
  <c r="I412" i="12"/>
  <c r="J416" i="12"/>
  <c r="I416" i="12"/>
  <c r="J420" i="12"/>
  <c r="I420" i="12"/>
  <c r="J424" i="12"/>
  <c r="I424" i="12"/>
  <c r="J428" i="12"/>
  <c r="I428" i="12"/>
  <c r="J432" i="12"/>
  <c r="I432" i="12"/>
  <c r="J436" i="12"/>
  <c r="I436" i="12"/>
  <c r="J440" i="12"/>
  <c r="I440" i="12"/>
  <c r="J444" i="12"/>
  <c r="I444" i="12"/>
  <c r="J448" i="12"/>
  <c r="I448" i="12"/>
  <c r="J452" i="12"/>
  <c r="I452" i="12"/>
  <c r="I456" i="12"/>
  <c r="J456" i="12"/>
  <c r="I460" i="12"/>
  <c r="J460" i="12"/>
  <c r="I464" i="12"/>
  <c r="J464" i="12"/>
  <c r="J468" i="12"/>
  <c r="I468" i="12"/>
  <c r="J472" i="12"/>
  <c r="I472" i="12"/>
  <c r="J476" i="12"/>
  <c r="I476" i="12"/>
  <c r="J480" i="12"/>
  <c r="I480" i="12"/>
  <c r="J484" i="12"/>
  <c r="I484" i="12"/>
  <c r="J488" i="12"/>
  <c r="I488" i="12"/>
  <c r="J492" i="12"/>
  <c r="I492" i="12"/>
  <c r="J496" i="12"/>
  <c r="I496" i="12"/>
  <c r="J500" i="12"/>
  <c r="I500" i="12"/>
  <c r="J504" i="12"/>
  <c r="I504" i="12"/>
  <c r="J508" i="12"/>
  <c r="I508" i="12"/>
  <c r="J512" i="12"/>
  <c r="I512" i="12"/>
  <c r="J516" i="12"/>
  <c r="I516" i="12"/>
  <c r="J520" i="12"/>
  <c r="I520" i="12"/>
  <c r="J524" i="12"/>
  <c r="I524" i="12"/>
  <c r="J528" i="12"/>
  <c r="I528" i="12"/>
  <c r="J532" i="12"/>
  <c r="I532" i="12"/>
  <c r="J536" i="12"/>
  <c r="I536" i="12"/>
  <c r="J540" i="12"/>
  <c r="I540" i="12"/>
  <c r="J544" i="12"/>
  <c r="I544" i="12"/>
  <c r="J548" i="12"/>
  <c r="I548" i="12"/>
  <c r="J9" i="12"/>
  <c r="I9" i="12"/>
  <c r="J13" i="12"/>
  <c r="I13" i="12"/>
  <c r="J17" i="12"/>
  <c r="I17" i="12"/>
  <c r="J21" i="12"/>
  <c r="I21" i="12"/>
  <c r="I25" i="12"/>
  <c r="J25" i="12"/>
  <c r="I29" i="12"/>
  <c r="J29" i="12"/>
  <c r="I33" i="12"/>
  <c r="J33" i="12"/>
  <c r="I37" i="12"/>
  <c r="J37" i="12"/>
  <c r="I41" i="12"/>
  <c r="J41" i="12"/>
  <c r="I45" i="12"/>
  <c r="J45" i="12"/>
  <c r="I49" i="12"/>
  <c r="J49" i="12"/>
  <c r="I53" i="12"/>
  <c r="J53" i="12"/>
  <c r="I57" i="12"/>
  <c r="J57" i="12"/>
  <c r="I61" i="12"/>
  <c r="J61" i="12"/>
  <c r="I65" i="12"/>
  <c r="J65" i="12"/>
  <c r="I69" i="12"/>
  <c r="J69" i="12"/>
  <c r="I73" i="12"/>
  <c r="J73" i="12"/>
  <c r="I77" i="12"/>
  <c r="J77" i="12"/>
  <c r="I81" i="12"/>
  <c r="J81" i="12"/>
  <c r="I85" i="12"/>
  <c r="J85" i="12"/>
  <c r="I89" i="12"/>
  <c r="J89" i="12"/>
  <c r="I93" i="12"/>
  <c r="J93" i="12"/>
  <c r="I97" i="12"/>
  <c r="J97" i="12"/>
  <c r="I101" i="12"/>
  <c r="J101" i="12"/>
  <c r="I105" i="12"/>
  <c r="J105" i="12"/>
  <c r="I109" i="12"/>
  <c r="J109" i="12"/>
  <c r="I113" i="12"/>
  <c r="J113" i="12"/>
  <c r="I117" i="12"/>
  <c r="J117" i="12"/>
  <c r="I121" i="12"/>
  <c r="J121" i="12"/>
  <c r="I125" i="12"/>
  <c r="J125" i="12"/>
  <c r="I129" i="12"/>
  <c r="J129" i="12"/>
  <c r="I133" i="12"/>
  <c r="J133" i="12"/>
  <c r="I137" i="12"/>
  <c r="J137" i="12"/>
  <c r="I141" i="12"/>
  <c r="J141" i="12"/>
  <c r="I145" i="12"/>
  <c r="J145" i="12"/>
  <c r="I149" i="12"/>
  <c r="J149" i="12"/>
  <c r="I153" i="12"/>
  <c r="J153" i="12"/>
  <c r="I157" i="12"/>
  <c r="J157" i="12"/>
  <c r="I161" i="12"/>
  <c r="J161" i="12"/>
  <c r="I165" i="12"/>
  <c r="J165" i="12"/>
  <c r="I169" i="12"/>
  <c r="J169" i="12"/>
  <c r="I173" i="12"/>
  <c r="J173" i="12"/>
  <c r="I177" i="12"/>
  <c r="J177" i="12"/>
  <c r="I181" i="12"/>
  <c r="J181" i="12"/>
  <c r="I185" i="12"/>
  <c r="J185" i="12"/>
  <c r="I189" i="12"/>
  <c r="J189" i="12"/>
  <c r="I193" i="12"/>
  <c r="J193" i="12"/>
  <c r="I197" i="12"/>
  <c r="J197" i="12"/>
  <c r="I201" i="12"/>
  <c r="J201" i="12"/>
  <c r="I205" i="12"/>
  <c r="J205" i="12"/>
  <c r="I209" i="12"/>
  <c r="J209" i="12"/>
  <c r="I213" i="12"/>
  <c r="J213" i="12"/>
  <c r="I217" i="12"/>
  <c r="J217" i="12"/>
  <c r="I221" i="12"/>
  <c r="J221" i="12"/>
  <c r="I225" i="12"/>
  <c r="J225" i="12"/>
  <c r="I229" i="12"/>
  <c r="J229" i="12"/>
  <c r="I233" i="12"/>
  <c r="J233" i="12"/>
  <c r="I237" i="12"/>
  <c r="J237" i="12"/>
  <c r="I241" i="12"/>
  <c r="J241" i="12"/>
  <c r="J245" i="12"/>
  <c r="I245" i="12"/>
  <c r="J249" i="12"/>
  <c r="I249" i="12"/>
  <c r="J253" i="12"/>
  <c r="I253" i="12"/>
  <c r="J257" i="12"/>
  <c r="I257" i="12"/>
  <c r="J261" i="12"/>
  <c r="I261" i="12"/>
  <c r="J265" i="12"/>
  <c r="I265" i="12"/>
  <c r="J269" i="12"/>
  <c r="I269" i="12"/>
  <c r="J273" i="12"/>
  <c r="I273" i="12"/>
  <c r="J277" i="12"/>
  <c r="I277" i="12"/>
  <c r="J281" i="12"/>
  <c r="I281" i="12"/>
  <c r="J285" i="12"/>
  <c r="I285" i="12"/>
  <c r="J289" i="12"/>
  <c r="I289" i="12"/>
  <c r="J293" i="12"/>
  <c r="I293" i="12"/>
  <c r="J297" i="12"/>
  <c r="I297" i="12"/>
  <c r="J301" i="12"/>
  <c r="I301" i="12"/>
  <c r="J305" i="12"/>
  <c r="I305" i="12"/>
  <c r="J309" i="12"/>
  <c r="I309" i="12"/>
  <c r="J313" i="12"/>
  <c r="I313" i="12"/>
  <c r="J317" i="12"/>
  <c r="I317" i="12"/>
  <c r="J321" i="12"/>
  <c r="I321" i="12"/>
  <c r="J325" i="12"/>
  <c r="I325" i="12"/>
  <c r="J329" i="12"/>
  <c r="I329" i="12"/>
  <c r="J333" i="12"/>
  <c r="I333" i="12"/>
  <c r="J337" i="12"/>
  <c r="I337" i="12"/>
  <c r="J341" i="12"/>
  <c r="I341" i="12"/>
  <c r="J345" i="12"/>
  <c r="I345" i="12"/>
  <c r="J349" i="12"/>
  <c r="I349" i="12"/>
  <c r="J353" i="12"/>
  <c r="I353" i="12"/>
  <c r="J357" i="12"/>
  <c r="I357" i="12"/>
  <c r="J361" i="12"/>
  <c r="I361" i="12"/>
  <c r="J365" i="12"/>
  <c r="I365" i="12"/>
  <c r="J369" i="12"/>
  <c r="I369" i="12"/>
  <c r="J373" i="12"/>
  <c r="I373" i="12"/>
  <c r="J377" i="12"/>
  <c r="I377" i="12"/>
  <c r="J381" i="12"/>
  <c r="I381" i="12"/>
  <c r="J385" i="12"/>
  <c r="I385" i="12"/>
  <c r="J389" i="12"/>
  <c r="I389" i="12"/>
  <c r="J393" i="12"/>
  <c r="I393" i="12"/>
  <c r="J397" i="12"/>
  <c r="I397" i="12"/>
  <c r="J401" i="12"/>
  <c r="I401" i="12"/>
  <c r="J405" i="12"/>
  <c r="I405" i="12"/>
  <c r="J409" i="12"/>
  <c r="I409" i="12"/>
  <c r="J413" i="12"/>
  <c r="I413" i="12"/>
  <c r="J417" i="12"/>
  <c r="I417" i="12"/>
  <c r="J421" i="12"/>
  <c r="I421" i="12"/>
  <c r="J425" i="12"/>
  <c r="I425" i="12"/>
  <c r="J429" i="12"/>
  <c r="I429" i="12"/>
  <c r="J433" i="12"/>
  <c r="I433" i="12"/>
  <c r="J437" i="12"/>
  <c r="I437" i="12"/>
  <c r="J441" i="12"/>
  <c r="I441" i="12"/>
  <c r="J445" i="12"/>
  <c r="I445" i="12"/>
  <c r="J449" i="12"/>
  <c r="I449" i="12"/>
  <c r="J453" i="12"/>
  <c r="I453" i="12"/>
  <c r="J457" i="12"/>
  <c r="I457" i="12"/>
  <c r="J461" i="12"/>
  <c r="I461" i="12"/>
  <c r="I465" i="12"/>
  <c r="J465" i="12"/>
  <c r="I469" i="12"/>
  <c r="J469" i="12"/>
  <c r="I473" i="12"/>
  <c r="J473" i="12"/>
  <c r="I477" i="12"/>
  <c r="J477" i="12"/>
  <c r="I481" i="12"/>
  <c r="J481" i="12"/>
  <c r="I485" i="12"/>
  <c r="J485" i="12"/>
  <c r="I489" i="12"/>
  <c r="J489" i="12"/>
  <c r="I493" i="12"/>
  <c r="J493" i="12"/>
  <c r="I497" i="12"/>
  <c r="J497" i="12"/>
  <c r="I501" i="12"/>
  <c r="J501" i="12"/>
  <c r="I505" i="12"/>
  <c r="J505" i="12"/>
  <c r="I509" i="12"/>
  <c r="J509" i="12"/>
  <c r="I513" i="12"/>
  <c r="J513" i="12"/>
  <c r="I517" i="12"/>
  <c r="J517" i="12"/>
  <c r="I521" i="12"/>
  <c r="J521" i="12"/>
  <c r="I525" i="12"/>
  <c r="J525" i="12"/>
  <c r="I529" i="12"/>
  <c r="J529" i="12"/>
  <c r="I533" i="12"/>
  <c r="J533" i="12"/>
  <c r="I537" i="12"/>
  <c r="J537" i="12"/>
  <c r="I541" i="12"/>
  <c r="J541" i="12"/>
  <c r="I545" i="12"/>
  <c r="J545" i="12"/>
  <c r="I549" i="12"/>
  <c r="J549" i="12"/>
  <c r="I10" i="12"/>
  <c r="J10" i="12"/>
  <c r="I14" i="12"/>
  <c r="J14" i="12"/>
  <c r="I18" i="12"/>
  <c r="J18" i="12"/>
  <c r="I22" i="12"/>
  <c r="J22" i="12"/>
  <c r="J26" i="12"/>
  <c r="I26" i="12"/>
  <c r="J30" i="12"/>
  <c r="I30" i="12"/>
  <c r="J34" i="12"/>
  <c r="I34" i="12"/>
  <c r="J38" i="12"/>
  <c r="I38" i="12"/>
  <c r="J42" i="12"/>
  <c r="I42" i="12"/>
  <c r="J46" i="12"/>
  <c r="I46" i="12"/>
  <c r="J50" i="12"/>
  <c r="I50" i="12"/>
  <c r="J54" i="12"/>
  <c r="I54" i="12"/>
  <c r="J58" i="12"/>
  <c r="I58" i="12"/>
  <c r="J62" i="12"/>
  <c r="I62" i="12"/>
  <c r="J66" i="12"/>
  <c r="I66" i="12"/>
  <c r="J70" i="12"/>
  <c r="I70" i="12"/>
  <c r="J74" i="12"/>
  <c r="I74" i="12"/>
  <c r="J78" i="12"/>
  <c r="I78" i="12"/>
  <c r="J82" i="12"/>
  <c r="I82" i="12"/>
  <c r="J86" i="12"/>
  <c r="I86" i="12"/>
  <c r="J90" i="12"/>
  <c r="I90" i="12"/>
  <c r="J94" i="12"/>
  <c r="I94" i="12"/>
  <c r="J98" i="12"/>
  <c r="I98" i="12"/>
  <c r="J102" i="12"/>
  <c r="I102" i="12"/>
  <c r="J106" i="12"/>
  <c r="I106" i="12"/>
  <c r="J110" i="12"/>
  <c r="I110" i="12"/>
  <c r="J114" i="12"/>
  <c r="I114" i="12"/>
  <c r="J118" i="12"/>
  <c r="I118" i="12"/>
  <c r="J122" i="12"/>
  <c r="I122" i="12"/>
  <c r="J126" i="12"/>
  <c r="I126" i="12"/>
  <c r="J130" i="12"/>
  <c r="I130" i="12"/>
  <c r="J134" i="12"/>
  <c r="I134" i="12"/>
  <c r="J138" i="12"/>
  <c r="I138" i="12"/>
  <c r="J142" i="12"/>
  <c r="I142" i="12"/>
  <c r="J146" i="12"/>
  <c r="I146" i="12"/>
  <c r="J150" i="12"/>
  <c r="I150" i="12"/>
  <c r="J154" i="12"/>
  <c r="I154" i="12"/>
  <c r="J158" i="12"/>
  <c r="I158" i="12"/>
  <c r="J162" i="12"/>
  <c r="I162" i="12"/>
  <c r="J166" i="12"/>
  <c r="I166" i="12"/>
  <c r="J170" i="12"/>
  <c r="I170" i="12"/>
  <c r="J174" i="12"/>
  <c r="I174" i="12"/>
  <c r="J178" i="12"/>
  <c r="I178" i="12"/>
  <c r="J182" i="12"/>
  <c r="I182" i="12"/>
  <c r="J186" i="12"/>
  <c r="I186" i="12"/>
  <c r="J190" i="12"/>
  <c r="I190" i="12"/>
  <c r="J194" i="12"/>
  <c r="I194" i="12"/>
  <c r="J198" i="12"/>
  <c r="I198" i="12"/>
  <c r="J202" i="12"/>
  <c r="I202" i="12"/>
  <c r="J206" i="12"/>
  <c r="I206" i="12"/>
  <c r="J210" i="12"/>
  <c r="I210" i="12"/>
  <c r="J214" i="12"/>
  <c r="I214" i="12"/>
  <c r="J218" i="12"/>
  <c r="I218" i="12"/>
  <c r="J222" i="12"/>
  <c r="I222" i="12"/>
  <c r="J226" i="12"/>
  <c r="I226" i="12"/>
  <c r="J230" i="12"/>
  <c r="I230" i="12"/>
  <c r="J234" i="12"/>
  <c r="I234" i="12"/>
  <c r="J238" i="12"/>
  <c r="I238" i="12"/>
  <c r="J242" i="12"/>
  <c r="I242" i="12"/>
  <c r="I246" i="12"/>
  <c r="J246" i="12"/>
  <c r="I250" i="12"/>
  <c r="J250" i="12"/>
  <c r="I254" i="12"/>
  <c r="J254" i="12"/>
  <c r="I258" i="12"/>
  <c r="J258" i="12"/>
  <c r="I262" i="12"/>
  <c r="J262" i="12"/>
  <c r="I266" i="12"/>
  <c r="J266" i="12"/>
  <c r="I270" i="12"/>
  <c r="J270" i="12"/>
  <c r="I274" i="12"/>
  <c r="J274" i="12"/>
  <c r="I278" i="12"/>
  <c r="J278" i="12"/>
  <c r="I282" i="12"/>
  <c r="J282" i="12"/>
  <c r="I286" i="12"/>
  <c r="J286" i="12"/>
  <c r="I290" i="12"/>
  <c r="J290" i="12"/>
  <c r="I294" i="12"/>
  <c r="J294" i="12"/>
  <c r="I298" i="12"/>
  <c r="J298" i="12"/>
  <c r="I302" i="12"/>
  <c r="J302" i="12"/>
  <c r="I306" i="12"/>
  <c r="J306" i="12"/>
  <c r="I310" i="12"/>
  <c r="J310" i="12"/>
  <c r="I314" i="12"/>
  <c r="J314" i="12"/>
  <c r="I318" i="12"/>
  <c r="J318" i="12"/>
  <c r="I322" i="12"/>
  <c r="J322" i="12"/>
  <c r="I326" i="12"/>
  <c r="J326" i="12"/>
  <c r="I330" i="12"/>
  <c r="J330" i="12"/>
  <c r="I334" i="12"/>
  <c r="J334" i="12"/>
  <c r="I338" i="12"/>
  <c r="J338" i="12"/>
  <c r="I342" i="12"/>
  <c r="J342" i="12"/>
  <c r="I346" i="12"/>
  <c r="J346" i="12"/>
  <c r="I350" i="12"/>
  <c r="J350" i="12"/>
  <c r="I354" i="12"/>
  <c r="J354" i="12"/>
  <c r="I358" i="12"/>
  <c r="J358" i="12"/>
  <c r="I362" i="12"/>
  <c r="J362" i="12"/>
  <c r="I366" i="12"/>
  <c r="J366" i="12"/>
  <c r="I370" i="12"/>
  <c r="J370" i="12"/>
  <c r="I374" i="12"/>
  <c r="J374" i="12"/>
  <c r="I378" i="12"/>
  <c r="J378" i="12"/>
  <c r="I382" i="12"/>
  <c r="J382" i="12"/>
  <c r="I386" i="12"/>
  <c r="J386" i="12"/>
  <c r="I390" i="12"/>
  <c r="J390" i="12"/>
  <c r="I394" i="12"/>
  <c r="J394" i="12"/>
  <c r="I398" i="12"/>
  <c r="J398" i="12"/>
  <c r="I402" i="12"/>
  <c r="J402" i="12"/>
  <c r="I406" i="12"/>
  <c r="J406" i="12"/>
  <c r="I410" i="12"/>
  <c r="J410" i="12"/>
  <c r="I414" i="12"/>
  <c r="J414" i="12"/>
  <c r="I418" i="12"/>
  <c r="J418" i="12"/>
  <c r="I422" i="12"/>
  <c r="J422" i="12"/>
  <c r="I426" i="12"/>
  <c r="J426" i="12"/>
  <c r="I430" i="12"/>
  <c r="J430" i="12"/>
  <c r="I434" i="12"/>
  <c r="J434" i="12"/>
  <c r="I438" i="12"/>
  <c r="J438" i="12"/>
  <c r="I442" i="12"/>
  <c r="J442" i="12"/>
  <c r="I446" i="12"/>
  <c r="J446" i="12"/>
  <c r="I450" i="12"/>
  <c r="J450" i="12"/>
  <c r="I454" i="12"/>
  <c r="J454" i="12"/>
  <c r="J458" i="12"/>
  <c r="I458" i="12"/>
  <c r="J462" i="12"/>
  <c r="I462" i="12"/>
  <c r="J466" i="12"/>
  <c r="I466" i="12"/>
  <c r="J470" i="12"/>
  <c r="I470" i="12"/>
  <c r="J474" i="12"/>
  <c r="I474" i="12"/>
  <c r="J478" i="12"/>
  <c r="I478" i="12"/>
  <c r="J482" i="12"/>
  <c r="I482" i="12"/>
  <c r="J486" i="12"/>
  <c r="I486" i="12"/>
  <c r="J490" i="12"/>
  <c r="I490" i="12"/>
  <c r="J494" i="12"/>
  <c r="I494" i="12"/>
  <c r="J498" i="12"/>
  <c r="I498" i="12"/>
  <c r="J502" i="12"/>
  <c r="I502" i="12"/>
  <c r="J506" i="12"/>
  <c r="I506" i="12"/>
  <c r="J510" i="12"/>
  <c r="I510" i="12"/>
  <c r="J514" i="12"/>
  <c r="I514" i="12"/>
  <c r="J518" i="12"/>
  <c r="I518" i="12"/>
  <c r="J522" i="12"/>
  <c r="I522" i="12"/>
  <c r="J526" i="12"/>
  <c r="I526" i="12"/>
  <c r="J530" i="12"/>
  <c r="I530" i="12"/>
  <c r="J534" i="12"/>
  <c r="I534" i="12"/>
  <c r="J538" i="12"/>
  <c r="I538" i="12"/>
  <c r="J542" i="12"/>
  <c r="I542" i="12"/>
  <c r="J546" i="12"/>
  <c r="I546" i="12"/>
  <c r="J11" i="12"/>
  <c r="I11" i="12"/>
  <c r="J15" i="12"/>
  <c r="I15" i="12"/>
  <c r="J19" i="12"/>
  <c r="I19" i="12"/>
  <c r="J23" i="12"/>
  <c r="I23" i="12"/>
  <c r="I27" i="12"/>
  <c r="J27" i="12"/>
  <c r="I31" i="12"/>
  <c r="J31" i="12"/>
  <c r="J35" i="12"/>
  <c r="I35" i="12"/>
  <c r="J39" i="12"/>
  <c r="I39" i="12"/>
  <c r="J43" i="12"/>
  <c r="I43" i="12"/>
  <c r="J47" i="12"/>
  <c r="I47" i="12"/>
  <c r="J51" i="12"/>
  <c r="I51" i="12"/>
  <c r="J55" i="12"/>
  <c r="I55" i="12"/>
  <c r="J59" i="12"/>
  <c r="I59" i="12"/>
  <c r="J63" i="12"/>
  <c r="I63" i="12"/>
  <c r="J67" i="12"/>
  <c r="I67" i="12"/>
  <c r="J71" i="12"/>
  <c r="I71" i="12"/>
  <c r="J75" i="12"/>
  <c r="I75" i="12"/>
  <c r="J79" i="12"/>
  <c r="I79" i="12"/>
  <c r="J83" i="12"/>
  <c r="I83" i="12"/>
  <c r="J87" i="12"/>
  <c r="I87" i="12"/>
  <c r="J91" i="12"/>
  <c r="I91" i="12"/>
  <c r="J95" i="12"/>
  <c r="I95" i="12"/>
  <c r="J99" i="12"/>
  <c r="I99" i="12"/>
  <c r="J103" i="12"/>
  <c r="I103" i="12"/>
  <c r="J107" i="12"/>
  <c r="I107" i="12"/>
  <c r="J111" i="12"/>
  <c r="I111" i="12"/>
  <c r="J115" i="12"/>
  <c r="I115" i="12"/>
  <c r="J119" i="12"/>
  <c r="I119" i="12"/>
  <c r="J123" i="12"/>
  <c r="I123" i="12"/>
  <c r="J127" i="12"/>
  <c r="I127" i="12"/>
  <c r="J131" i="12"/>
  <c r="I131" i="12"/>
  <c r="J135" i="12"/>
  <c r="I135" i="12"/>
  <c r="J139" i="12"/>
  <c r="I139" i="12"/>
  <c r="J143" i="12"/>
  <c r="I143" i="12"/>
  <c r="J147" i="12"/>
  <c r="I147" i="12"/>
  <c r="J151" i="12"/>
  <c r="I151" i="12"/>
  <c r="J155" i="12"/>
  <c r="I155" i="12"/>
  <c r="J159" i="12"/>
  <c r="I159" i="12"/>
  <c r="J163" i="12"/>
  <c r="I163" i="12"/>
  <c r="J167" i="12"/>
  <c r="I167" i="12"/>
  <c r="J171" i="12"/>
  <c r="I171" i="12"/>
  <c r="J175" i="12"/>
  <c r="I175" i="12"/>
  <c r="J179" i="12"/>
  <c r="I179" i="12"/>
  <c r="J183" i="12"/>
  <c r="I183" i="12"/>
  <c r="J187" i="12"/>
  <c r="I187" i="12"/>
  <c r="J191" i="12"/>
  <c r="I191" i="12"/>
  <c r="J195" i="12"/>
  <c r="I195" i="12"/>
  <c r="J199" i="12"/>
  <c r="I199" i="12"/>
  <c r="J203" i="12"/>
  <c r="I203" i="12"/>
  <c r="J207" i="12"/>
  <c r="I207" i="12"/>
  <c r="J211" i="12"/>
  <c r="I211" i="12"/>
  <c r="J215" i="12"/>
  <c r="I215" i="12"/>
  <c r="J219" i="12"/>
  <c r="I219" i="12"/>
  <c r="J223" i="12"/>
  <c r="I223" i="12"/>
  <c r="J227" i="12"/>
  <c r="I227" i="12"/>
  <c r="J231" i="12"/>
  <c r="I231" i="12"/>
  <c r="J235" i="12"/>
  <c r="I235" i="12"/>
  <c r="J239" i="12"/>
  <c r="I239" i="12"/>
  <c r="I243" i="12"/>
  <c r="J243" i="12"/>
  <c r="J247" i="12"/>
  <c r="I247" i="12"/>
  <c r="J251" i="12"/>
  <c r="I251" i="12"/>
  <c r="J255" i="12"/>
  <c r="I255" i="12"/>
  <c r="J259" i="12"/>
  <c r="I259" i="12"/>
  <c r="J263" i="12"/>
  <c r="I263" i="12"/>
  <c r="J267" i="12"/>
  <c r="I267" i="12"/>
  <c r="J271" i="12"/>
  <c r="I271" i="12"/>
  <c r="J275" i="12"/>
  <c r="I275" i="12"/>
  <c r="J279" i="12"/>
  <c r="I279" i="12"/>
  <c r="J283" i="12"/>
  <c r="I283" i="12"/>
  <c r="J287" i="12"/>
  <c r="I287" i="12"/>
  <c r="J291" i="12"/>
  <c r="I291" i="12"/>
  <c r="J295" i="12"/>
  <c r="I295" i="12"/>
  <c r="J299" i="12"/>
  <c r="I299" i="12"/>
  <c r="J303" i="12"/>
  <c r="I303" i="12"/>
  <c r="J307" i="12"/>
  <c r="I307" i="12"/>
  <c r="J311" i="12"/>
  <c r="I311" i="12"/>
  <c r="J315" i="12"/>
  <c r="I315" i="12"/>
  <c r="J319" i="12"/>
  <c r="I319" i="12"/>
  <c r="J323" i="12"/>
  <c r="I323" i="12"/>
  <c r="J327" i="12"/>
  <c r="I327" i="12"/>
  <c r="J331" i="12"/>
  <c r="I331" i="12"/>
  <c r="J335" i="12"/>
  <c r="I335" i="12"/>
  <c r="J339" i="12"/>
  <c r="I339" i="12"/>
  <c r="J343" i="12"/>
  <c r="I343" i="12"/>
  <c r="J347" i="12"/>
  <c r="I347" i="12"/>
  <c r="J351" i="12"/>
  <c r="I351" i="12"/>
  <c r="J355" i="12"/>
  <c r="I355" i="12"/>
  <c r="J359" i="12"/>
  <c r="I359" i="12"/>
  <c r="J363" i="12"/>
  <c r="I363" i="12"/>
  <c r="J367" i="12"/>
  <c r="I367" i="12"/>
  <c r="J371" i="12"/>
  <c r="I371" i="12"/>
  <c r="J375" i="12"/>
  <c r="I375" i="12"/>
  <c r="J379" i="12"/>
  <c r="I379" i="12"/>
  <c r="J383" i="12"/>
  <c r="I383" i="12"/>
  <c r="J387" i="12"/>
  <c r="I387" i="12"/>
  <c r="J391" i="12"/>
  <c r="I391" i="12"/>
  <c r="J395" i="12"/>
  <c r="I395" i="12"/>
  <c r="J399" i="12"/>
  <c r="I399" i="12"/>
  <c r="J403" i="12"/>
  <c r="I403" i="12"/>
  <c r="J407" i="12"/>
  <c r="I407" i="12"/>
  <c r="J411" i="12"/>
  <c r="I411" i="12"/>
  <c r="J415" i="12"/>
  <c r="I415" i="12"/>
  <c r="J419" i="12"/>
  <c r="I419" i="12"/>
  <c r="J423" i="12"/>
  <c r="I423" i="12"/>
  <c r="J427" i="12"/>
  <c r="I427" i="12"/>
  <c r="J431" i="12"/>
  <c r="I431" i="12"/>
  <c r="J435" i="12"/>
  <c r="I435" i="12"/>
  <c r="J439" i="12"/>
  <c r="I439" i="12"/>
  <c r="J443" i="12"/>
  <c r="I443" i="12"/>
  <c r="J447" i="12"/>
  <c r="I447" i="12"/>
  <c r="J451" i="12"/>
  <c r="I451" i="12"/>
  <c r="J455" i="12"/>
  <c r="I455" i="12"/>
  <c r="J459" i="12"/>
  <c r="I459" i="12"/>
  <c r="I463" i="12"/>
  <c r="J463" i="12"/>
  <c r="I467" i="12"/>
  <c r="J467" i="12"/>
  <c r="I471" i="12"/>
  <c r="J471" i="12"/>
  <c r="I475" i="12"/>
  <c r="J475" i="12"/>
  <c r="I479" i="12"/>
  <c r="J479" i="12"/>
  <c r="I483" i="12"/>
  <c r="J483" i="12"/>
  <c r="I487" i="12"/>
  <c r="J487" i="12"/>
  <c r="I491" i="12"/>
  <c r="J491" i="12"/>
  <c r="I495" i="12"/>
  <c r="J495" i="12"/>
  <c r="J499" i="12"/>
  <c r="I499" i="12"/>
  <c r="J503" i="12"/>
  <c r="I503" i="12"/>
  <c r="J507" i="12"/>
  <c r="I507" i="12"/>
  <c r="J511" i="12"/>
  <c r="I511" i="12"/>
  <c r="J515" i="12"/>
  <c r="I515" i="12"/>
  <c r="J519" i="12"/>
  <c r="I519" i="12"/>
  <c r="J523" i="12"/>
  <c r="I523" i="12"/>
  <c r="J527" i="12"/>
  <c r="I527" i="12"/>
  <c r="J531" i="12"/>
  <c r="I531" i="12"/>
  <c r="J535" i="12"/>
  <c r="I535" i="12"/>
  <c r="J539" i="12"/>
  <c r="I539" i="12"/>
  <c r="J543" i="12"/>
  <c r="I543" i="12"/>
  <c r="J547" i="12"/>
  <c r="I547" i="12"/>
  <c r="G104" i="14"/>
  <c r="F103" i="14"/>
  <c r="E103" i="14"/>
  <c r="H104" i="14"/>
  <c r="E104" i="14"/>
  <c r="H103" i="14"/>
  <c r="G103" i="14"/>
  <c r="J11" i="4"/>
  <c r="K11" i="4"/>
  <c r="K16" i="4"/>
  <c r="J16" i="4"/>
  <c r="K20" i="4"/>
  <c r="J20" i="4"/>
  <c r="K24" i="4"/>
  <c r="J24" i="4"/>
  <c r="K28" i="4"/>
  <c r="J28" i="4"/>
  <c r="K32" i="4"/>
  <c r="J32" i="4"/>
  <c r="K34" i="4"/>
  <c r="J34" i="4"/>
  <c r="K38" i="4"/>
  <c r="J38" i="4"/>
  <c r="K42" i="4"/>
  <c r="J42" i="4"/>
  <c r="K44" i="4"/>
  <c r="J44" i="4"/>
  <c r="K46" i="4"/>
  <c r="J46" i="4"/>
  <c r="K48" i="4"/>
  <c r="J48" i="4"/>
  <c r="K14" i="4"/>
  <c r="J14" i="4"/>
  <c r="K18" i="4"/>
  <c r="J18" i="4"/>
  <c r="K22" i="4"/>
  <c r="J22" i="4"/>
  <c r="K26" i="4"/>
  <c r="J26" i="4"/>
  <c r="K30" i="4"/>
  <c r="J30" i="4"/>
  <c r="K36" i="4"/>
  <c r="J36" i="4"/>
  <c r="K40" i="4"/>
  <c r="J40" i="4"/>
  <c r="K50" i="4"/>
  <c r="J50" i="4"/>
  <c r="K52" i="4"/>
  <c r="J52" i="4"/>
  <c r="K58" i="4"/>
  <c r="J58" i="4"/>
  <c r="K62" i="4"/>
  <c r="J62" i="4"/>
  <c r="K66" i="4"/>
  <c r="J66" i="4"/>
  <c r="K70" i="4"/>
  <c r="J70" i="4"/>
  <c r="K72" i="4"/>
  <c r="J72" i="4"/>
  <c r="K74" i="4"/>
  <c r="J74" i="4"/>
  <c r="K76" i="4"/>
  <c r="J76" i="4"/>
  <c r="K78" i="4"/>
  <c r="J78" i="4"/>
  <c r="K80" i="4"/>
  <c r="J80" i="4"/>
  <c r="K82" i="4"/>
  <c r="J82" i="4"/>
  <c r="K84" i="4"/>
  <c r="J84" i="4"/>
  <c r="K86" i="4"/>
  <c r="J86" i="4"/>
  <c r="K88" i="4"/>
  <c r="J88" i="4"/>
  <c r="K90" i="4"/>
  <c r="J90" i="4"/>
  <c r="K92" i="4"/>
  <c r="J92" i="4"/>
  <c r="K94" i="4"/>
  <c r="J94" i="4"/>
  <c r="K96" i="4"/>
  <c r="J96" i="4"/>
  <c r="K98" i="4"/>
  <c r="J98" i="4"/>
  <c r="K100" i="4"/>
  <c r="J100" i="4"/>
  <c r="K102" i="4"/>
  <c r="J102" i="4"/>
  <c r="K104" i="4"/>
  <c r="J104" i="4"/>
  <c r="K106" i="4"/>
  <c r="J106" i="4"/>
  <c r="K108" i="4"/>
  <c r="J108" i="4"/>
  <c r="K110" i="4"/>
  <c r="J110" i="4"/>
  <c r="K112" i="4"/>
  <c r="J112" i="4"/>
  <c r="K114" i="4"/>
  <c r="J114" i="4"/>
  <c r="K116" i="4"/>
  <c r="J116" i="4"/>
  <c r="K118" i="4"/>
  <c r="J118" i="4"/>
  <c r="K120" i="4"/>
  <c r="J120" i="4"/>
  <c r="K122" i="4"/>
  <c r="J122" i="4"/>
  <c r="K124" i="4"/>
  <c r="J124" i="4"/>
  <c r="K126" i="4"/>
  <c r="J126" i="4"/>
  <c r="K128" i="4"/>
  <c r="J128" i="4"/>
  <c r="K130" i="4"/>
  <c r="J130" i="4"/>
  <c r="K132" i="4"/>
  <c r="J132" i="4"/>
  <c r="K134" i="4"/>
  <c r="J134" i="4"/>
  <c r="K136" i="4"/>
  <c r="J136" i="4"/>
  <c r="K138" i="4"/>
  <c r="J138" i="4"/>
  <c r="K140" i="4"/>
  <c r="J140" i="4"/>
  <c r="K142" i="4"/>
  <c r="J142" i="4"/>
  <c r="K144" i="4"/>
  <c r="J144" i="4"/>
  <c r="K146" i="4"/>
  <c r="J146" i="4"/>
  <c r="K148" i="4"/>
  <c r="J148" i="4"/>
  <c r="K150" i="4"/>
  <c r="J150" i="4"/>
  <c r="K152" i="4"/>
  <c r="J152" i="4"/>
  <c r="K154" i="4"/>
  <c r="J154" i="4"/>
  <c r="K156" i="4"/>
  <c r="J156" i="4"/>
  <c r="K158" i="4"/>
  <c r="J158" i="4"/>
  <c r="K160" i="4"/>
  <c r="J160" i="4"/>
  <c r="K162" i="4"/>
  <c r="J162" i="4"/>
  <c r="K164" i="4"/>
  <c r="J164" i="4"/>
  <c r="K166" i="4"/>
  <c r="J166" i="4"/>
  <c r="K168" i="4"/>
  <c r="J168" i="4"/>
  <c r="K170" i="4"/>
  <c r="J170" i="4"/>
  <c r="K172" i="4"/>
  <c r="J172" i="4"/>
  <c r="K174" i="4"/>
  <c r="J174" i="4"/>
  <c r="K176" i="4"/>
  <c r="J176" i="4"/>
  <c r="K178" i="4"/>
  <c r="J178" i="4"/>
  <c r="K180" i="4"/>
  <c r="J180" i="4"/>
  <c r="K182" i="4"/>
  <c r="J182" i="4"/>
  <c r="K184" i="4"/>
  <c r="J184" i="4"/>
  <c r="K186" i="4"/>
  <c r="J186" i="4"/>
  <c r="K188" i="4"/>
  <c r="J188" i="4"/>
  <c r="K190" i="4"/>
  <c r="J190" i="4"/>
  <c r="K192" i="4"/>
  <c r="J192" i="4"/>
  <c r="K194" i="4"/>
  <c r="J194" i="4"/>
  <c r="K196" i="4"/>
  <c r="J196" i="4"/>
  <c r="K198" i="4"/>
  <c r="J198" i="4"/>
  <c r="K200" i="4"/>
  <c r="J200" i="4"/>
  <c r="K202" i="4"/>
  <c r="J202" i="4"/>
  <c r="K204" i="4"/>
  <c r="J204" i="4"/>
  <c r="K206" i="4"/>
  <c r="J206" i="4"/>
  <c r="K208" i="4"/>
  <c r="J208" i="4"/>
  <c r="K210" i="4"/>
  <c r="J210" i="4"/>
  <c r="K212" i="4"/>
  <c r="J212" i="4"/>
  <c r="K214" i="4"/>
  <c r="J214" i="4"/>
  <c r="K216" i="4"/>
  <c r="J216" i="4"/>
  <c r="K218" i="4"/>
  <c r="J218" i="4"/>
  <c r="K220" i="4"/>
  <c r="J220" i="4"/>
  <c r="K222" i="4"/>
  <c r="J222" i="4"/>
  <c r="K224" i="4"/>
  <c r="J224" i="4"/>
  <c r="K226" i="4"/>
  <c r="J226" i="4"/>
  <c r="K228" i="4"/>
  <c r="J228" i="4"/>
  <c r="K230" i="4"/>
  <c r="J230" i="4"/>
  <c r="K232" i="4"/>
  <c r="J232" i="4"/>
  <c r="K234" i="4"/>
  <c r="J234" i="4"/>
  <c r="K236" i="4"/>
  <c r="J236" i="4"/>
  <c r="K238" i="4"/>
  <c r="J238" i="4"/>
  <c r="K240" i="4"/>
  <c r="J240" i="4"/>
  <c r="K242" i="4"/>
  <c r="J242" i="4"/>
  <c r="K244" i="4"/>
  <c r="J244" i="4"/>
  <c r="K246" i="4"/>
  <c r="J246" i="4"/>
  <c r="K248" i="4"/>
  <c r="J248" i="4"/>
  <c r="K250" i="4"/>
  <c r="J250" i="4"/>
  <c r="K252" i="4"/>
  <c r="J252" i="4"/>
  <c r="K254" i="4"/>
  <c r="J254" i="4"/>
  <c r="K256" i="4"/>
  <c r="J256" i="4"/>
  <c r="K258" i="4"/>
  <c r="J258" i="4"/>
  <c r="K260" i="4"/>
  <c r="J260" i="4"/>
  <c r="K262" i="4"/>
  <c r="J262" i="4"/>
  <c r="K264" i="4"/>
  <c r="J264" i="4"/>
  <c r="K266" i="4"/>
  <c r="J266" i="4"/>
  <c r="K268" i="4"/>
  <c r="J268" i="4"/>
  <c r="K270" i="4"/>
  <c r="J270" i="4"/>
  <c r="K272" i="4"/>
  <c r="J272" i="4"/>
  <c r="K274" i="4"/>
  <c r="J274" i="4"/>
  <c r="K276" i="4"/>
  <c r="J276" i="4"/>
  <c r="K278" i="4"/>
  <c r="J278" i="4"/>
  <c r="K280" i="4"/>
  <c r="J280" i="4"/>
  <c r="K282" i="4"/>
  <c r="J282" i="4"/>
  <c r="K284" i="4"/>
  <c r="J284" i="4"/>
  <c r="K286" i="4"/>
  <c r="J286" i="4"/>
  <c r="K288" i="4"/>
  <c r="J288" i="4"/>
  <c r="K290" i="4"/>
  <c r="J290" i="4"/>
  <c r="K292" i="4"/>
  <c r="J292" i="4"/>
  <c r="K294" i="4"/>
  <c r="J294" i="4"/>
  <c r="K296" i="4"/>
  <c r="J296" i="4"/>
  <c r="K298" i="4"/>
  <c r="J298" i="4"/>
  <c r="K300" i="4"/>
  <c r="J300" i="4"/>
  <c r="K302" i="4"/>
  <c r="J302" i="4"/>
  <c r="K304" i="4"/>
  <c r="J304" i="4"/>
  <c r="K306" i="4"/>
  <c r="J306" i="4"/>
  <c r="K308" i="4"/>
  <c r="J308" i="4"/>
  <c r="K310" i="4"/>
  <c r="J310" i="4"/>
  <c r="K312" i="4"/>
  <c r="J312" i="4"/>
  <c r="K314" i="4"/>
  <c r="J314" i="4"/>
  <c r="K316" i="4"/>
  <c r="J316" i="4"/>
  <c r="K318" i="4"/>
  <c r="J318" i="4"/>
  <c r="K320" i="4"/>
  <c r="J320" i="4"/>
  <c r="K322" i="4"/>
  <c r="J322" i="4"/>
  <c r="K324" i="4"/>
  <c r="J324" i="4"/>
  <c r="K326" i="4"/>
  <c r="J326" i="4"/>
  <c r="K328" i="4"/>
  <c r="J328" i="4"/>
  <c r="K330" i="4"/>
  <c r="J330" i="4"/>
  <c r="K332" i="4"/>
  <c r="J332" i="4"/>
  <c r="K334" i="4"/>
  <c r="J334" i="4"/>
  <c r="K336" i="4"/>
  <c r="J336" i="4"/>
  <c r="K338" i="4"/>
  <c r="J338" i="4"/>
  <c r="K340" i="4"/>
  <c r="J340" i="4"/>
  <c r="K342" i="4"/>
  <c r="J342" i="4"/>
  <c r="K344" i="4"/>
  <c r="J344" i="4"/>
  <c r="K346" i="4"/>
  <c r="J346" i="4"/>
  <c r="K348" i="4"/>
  <c r="J348" i="4"/>
  <c r="K350" i="4"/>
  <c r="J350" i="4"/>
  <c r="K352" i="4"/>
  <c r="J352" i="4"/>
  <c r="K354" i="4"/>
  <c r="J354" i="4"/>
  <c r="K356" i="4"/>
  <c r="J356" i="4"/>
  <c r="K358" i="4"/>
  <c r="J358" i="4"/>
  <c r="K360" i="4"/>
  <c r="J360" i="4"/>
  <c r="K362" i="4"/>
  <c r="J362" i="4"/>
  <c r="K364" i="4"/>
  <c r="J364" i="4"/>
  <c r="K366" i="4"/>
  <c r="J366" i="4"/>
  <c r="K368" i="4"/>
  <c r="J368" i="4"/>
  <c r="K370" i="4"/>
  <c r="J370" i="4"/>
  <c r="K372" i="4"/>
  <c r="J372" i="4"/>
  <c r="K374" i="4"/>
  <c r="J374" i="4"/>
  <c r="K376" i="4"/>
  <c r="J376" i="4"/>
  <c r="K378" i="4"/>
  <c r="J378" i="4"/>
  <c r="K380" i="4"/>
  <c r="J380" i="4"/>
  <c r="K382" i="4"/>
  <c r="J382" i="4"/>
  <c r="K384" i="4"/>
  <c r="J384" i="4"/>
  <c r="K386" i="4"/>
  <c r="J386" i="4"/>
  <c r="K388" i="4"/>
  <c r="J388" i="4"/>
  <c r="K390" i="4"/>
  <c r="J390" i="4"/>
  <c r="K392" i="4"/>
  <c r="J392" i="4"/>
  <c r="K394" i="4"/>
  <c r="J394" i="4"/>
  <c r="K396" i="4"/>
  <c r="J396" i="4"/>
  <c r="K398" i="4"/>
  <c r="J398" i="4"/>
  <c r="K400" i="4"/>
  <c r="J400" i="4"/>
  <c r="K402" i="4"/>
  <c r="J402" i="4"/>
  <c r="K404" i="4"/>
  <c r="J404" i="4"/>
  <c r="K406" i="4"/>
  <c r="J406" i="4"/>
  <c r="K408" i="4"/>
  <c r="J408" i="4"/>
  <c r="K410" i="4"/>
  <c r="J410" i="4"/>
  <c r="K412" i="4"/>
  <c r="J412" i="4"/>
  <c r="K414" i="4"/>
  <c r="J414" i="4"/>
  <c r="K416" i="4"/>
  <c r="J416" i="4"/>
  <c r="K418" i="4"/>
  <c r="J418" i="4"/>
  <c r="K420" i="4"/>
  <c r="J420" i="4"/>
  <c r="K422" i="4"/>
  <c r="J422" i="4"/>
  <c r="K424" i="4"/>
  <c r="J424" i="4"/>
  <c r="K426" i="4"/>
  <c r="J426" i="4"/>
  <c r="K428" i="4"/>
  <c r="J428" i="4"/>
  <c r="K430" i="4"/>
  <c r="J430" i="4"/>
  <c r="K432" i="4"/>
  <c r="J432" i="4"/>
  <c r="K434" i="4"/>
  <c r="J434" i="4"/>
  <c r="K436" i="4"/>
  <c r="J436" i="4"/>
  <c r="K438" i="4"/>
  <c r="J438" i="4"/>
  <c r="K440" i="4"/>
  <c r="J440" i="4"/>
  <c r="K442" i="4"/>
  <c r="J442" i="4"/>
  <c r="K444" i="4"/>
  <c r="J444" i="4"/>
  <c r="K446" i="4"/>
  <c r="J446" i="4"/>
  <c r="K448" i="4"/>
  <c r="J448" i="4"/>
  <c r="K450" i="4"/>
  <c r="J450" i="4"/>
  <c r="K452" i="4"/>
  <c r="J452" i="4"/>
  <c r="K454" i="4"/>
  <c r="J454" i="4"/>
  <c r="K456" i="4"/>
  <c r="J456" i="4"/>
  <c r="K458" i="4"/>
  <c r="J458" i="4"/>
  <c r="K460" i="4"/>
  <c r="J460" i="4"/>
  <c r="K462" i="4"/>
  <c r="J462" i="4"/>
  <c r="K464" i="4"/>
  <c r="J464" i="4"/>
  <c r="K466" i="4"/>
  <c r="J466" i="4"/>
  <c r="K468" i="4"/>
  <c r="J468" i="4"/>
  <c r="K470" i="4"/>
  <c r="J470" i="4"/>
  <c r="K472" i="4"/>
  <c r="J472" i="4"/>
  <c r="K474" i="4"/>
  <c r="J474" i="4"/>
  <c r="K476" i="4"/>
  <c r="J476" i="4"/>
  <c r="K478" i="4"/>
  <c r="J478" i="4"/>
  <c r="K480" i="4"/>
  <c r="J480" i="4"/>
  <c r="K482" i="4"/>
  <c r="J482" i="4"/>
  <c r="K484" i="4"/>
  <c r="J484" i="4"/>
  <c r="K486" i="4"/>
  <c r="J486" i="4"/>
  <c r="K488" i="4"/>
  <c r="J488" i="4"/>
  <c r="K490" i="4"/>
  <c r="J490" i="4"/>
  <c r="K492" i="4"/>
  <c r="J492" i="4"/>
  <c r="K494" i="4"/>
  <c r="J494" i="4"/>
  <c r="K496" i="4"/>
  <c r="J496" i="4"/>
  <c r="K498" i="4"/>
  <c r="J498" i="4"/>
  <c r="K500" i="4"/>
  <c r="J500" i="4"/>
  <c r="K502" i="4"/>
  <c r="J502" i="4"/>
  <c r="K504" i="4"/>
  <c r="J504" i="4"/>
  <c r="K506" i="4"/>
  <c r="J506" i="4"/>
  <c r="K508" i="4"/>
  <c r="J508" i="4"/>
  <c r="K510" i="4"/>
  <c r="J510" i="4"/>
  <c r="K512" i="4"/>
  <c r="J512" i="4"/>
  <c r="K54" i="4"/>
  <c r="J54" i="4"/>
  <c r="K56" i="4"/>
  <c r="J56" i="4"/>
  <c r="K60" i="4"/>
  <c r="J60" i="4"/>
  <c r="K64" i="4"/>
  <c r="J64" i="4"/>
  <c r="K68" i="4"/>
  <c r="J68" i="4"/>
  <c r="K12" i="4"/>
  <c r="J12" i="4"/>
  <c r="J13" i="4"/>
  <c r="K13" i="4"/>
  <c r="J15" i="4"/>
  <c r="K15" i="4"/>
  <c r="J17" i="4"/>
  <c r="K17" i="4"/>
  <c r="J19" i="4"/>
  <c r="K19" i="4"/>
  <c r="J21" i="4"/>
  <c r="K21" i="4"/>
  <c r="J23" i="4"/>
  <c r="K23" i="4"/>
  <c r="J25" i="4"/>
  <c r="K25" i="4"/>
  <c r="J27" i="4"/>
  <c r="K27" i="4"/>
  <c r="J29" i="4"/>
  <c r="K29" i="4"/>
  <c r="J31" i="4"/>
  <c r="K31" i="4"/>
  <c r="J33" i="4"/>
  <c r="K33" i="4"/>
  <c r="J35" i="4"/>
  <c r="K35" i="4"/>
  <c r="J37" i="4"/>
  <c r="K37" i="4"/>
  <c r="J39" i="4"/>
  <c r="K39" i="4"/>
  <c r="J41" i="4"/>
  <c r="K41" i="4"/>
  <c r="J43" i="4"/>
  <c r="K43" i="4"/>
  <c r="J45" i="4"/>
  <c r="K45" i="4"/>
  <c r="J47" i="4"/>
  <c r="K47" i="4"/>
  <c r="J49" i="4"/>
  <c r="K49" i="4"/>
  <c r="J51" i="4"/>
  <c r="K51" i="4"/>
  <c r="J53" i="4"/>
  <c r="K53" i="4"/>
  <c r="J55" i="4"/>
  <c r="K55" i="4"/>
  <c r="J57" i="4"/>
  <c r="K57" i="4"/>
  <c r="J59" i="4"/>
  <c r="K59" i="4"/>
  <c r="J61" i="4"/>
  <c r="K61" i="4"/>
  <c r="J63" i="4"/>
  <c r="K63" i="4"/>
  <c r="J65" i="4"/>
  <c r="K65" i="4"/>
  <c r="J67" i="4"/>
  <c r="K67" i="4"/>
  <c r="J69" i="4"/>
  <c r="K69" i="4"/>
  <c r="J71" i="4"/>
  <c r="K71" i="4"/>
  <c r="J73" i="4"/>
  <c r="K73" i="4"/>
  <c r="J75" i="4"/>
  <c r="K75" i="4"/>
  <c r="J77" i="4"/>
  <c r="K77" i="4"/>
  <c r="J79" i="4"/>
  <c r="K79" i="4"/>
  <c r="J81" i="4"/>
  <c r="K81" i="4"/>
  <c r="J83" i="4"/>
  <c r="K83" i="4"/>
  <c r="J85" i="4"/>
  <c r="K85" i="4"/>
  <c r="J87" i="4"/>
  <c r="K87" i="4"/>
  <c r="J89" i="4"/>
  <c r="K89" i="4"/>
  <c r="J91" i="4"/>
  <c r="K91" i="4"/>
  <c r="J93" i="4"/>
  <c r="K93" i="4"/>
  <c r="J95" i="4"/>
  <c r="K95" i="4"/>
  <c r="J97" i="4"/>
  <c r="K97" i="4"/>
  <c r="J99" i="4"/>
  <c r="K99" i="4"/>
  <c r="J101" i="4"/>
  <c r="K101" i="4"/>
  <c r="J103" i="4"/>
  <c r="K103" i="4"/>
  <c r="J105" i="4"/>
  <c r="K105" i="4"/>
  <c r="J107" i="4"/>
  <c r="K107" i="4"/>
  <c r="J109" i="4"/>
  <c r="K109" i="4"/>
  <c r="J111" i="4"/>
  <c r="K111" i="4"/>
  <c r="J113" i="4"/>
  <c r="K113" i="4"/>
  <c r="J115" i="4"/>
  <c r="K115" i="4"/>
  <c r="J117" i="4"/>
  <c r="K117" i="4"/>
  <c r="J119" i="4"/>
  <c r="K119" i="4"/>
  <c r="J121" i="4"/>
  <c r="K121" i="4"/>
  <c r="J123" i="4"/>
  <c r="K123" i="4"/>
  <c r="J125" i="4"/>
  <c r="K125" i="4"/>
  <c r="J127" i="4"/>
  <c r="K127" i="4"/>
  <c r="J129" i="4"/>
  <c r="K129" i="4"/>
  <c r="J131" i="4"/>
  <c r="K131" i="4"/>
  <c r="J133" i="4"/>
  <c r="K133" i="4"/>
  <c r="J135" i="4"/>
  <c r="K135" i="4"/>
  <c r="J137" i="4"/>
  <c r="K137" i="4"/>
  <c r="J139" i="4"/>
  <c r="K139" i="4"/>
  <c r="J141" i="4"/>
  <c r="K141" i="4"/>
  <c r="J143" i="4"/>
  <c r="K143" i="4"/>
  <c r="J145" i="4"/>
  <c r="K145" i="4"/>
  <c r="J147" i="4"/>
  <c r="K147" i="4"/>
  <c r="J149" i="4"/>
  <c r="K149" i="4"/>
  <c r="J151" i="4"/>
  <c r="K151" i="4"/>
  <c r="J153" i="4"/>
  <c r="K153" i="4"/>
  <c r="J155" i="4"/>
  <c r="K155" i="4"/>
  <c r="J157" i="4"/>
  <c r="K157" i="4"/>
  <c r="J159" i="4"/>
  <c r="K159" i="4"/>
  <c r="J161" i="4"/>
  <c r="K161" i="4"/>
  <c r="J163" i="4"/>
  <c r="K163" i="4"/>
  <c r="J165" i="4"/>
  <c r="K165" i="4"/>
  <c r="J167" i="4"/>
  <c r="K167" i="4"/>
  <c r="J169" i="4"/>
  <c r="K169" i="4"/>
  <c r="J171" i="4"/>
  <c r="K171" i="4"/>
  <c r="J173" i="4"/>
  <c r="K173" i="4"/>
  <c r="J175" i="4"/>
  <c r="K175" i="4"/>
  <c r="J177" i="4"/>
  <c r="K177" i="4"/>
  <c r="J179" i="4"/>
  <c r="K179" i="4"/>
  <c r="J181" i="4"/>
  <c r="K181" i="4"/>
  <c r="J183" i="4"/>
  <c r="K183" i="4"/>
  <c r="J185" i="4"/>
  <c r="K185" i="4"/>
  <c r="J187" i="4"/>
  <c r="K187" i="4"/>
  <c r="J189" i="4"/>
  <c r="K189" i="4"/>
  <c r="J191" i="4"/>
  <c r="K191" i="4"/>
  <c r="J193" i="4"/>
  <c r="K193" i="4"/>
  <c r="J195" i="4"/>
  <c r="K195" i="4"/>
  <c r="J197" i="4"/>
  <c r="K197" i="4"/>
  <c r="J199" i="4"/>
  <c r="K199" i="4"/>
  <c r="J201" i="4"/>
  <c r="K201" i="4"/>
  <c r="J203" i="4"/>
  <c r="K203" i="4"/>
  <c r="J205" i="4"/>
  <c r="K205" i="4"/>
  <c r="J207" i="4"/>
  <c r="K207" i="4"/>
  <c r="J209" i="4"/>
  <c r="K209" i="4"/>
  <c r="J211" i="4"/>
  <c r="K211" i="4"/>
  <c r="J213" i="4"/>
  <c r="K213" i="4"/>
  <c r="J215" i="4"/>
  <c r="K215" i="4"/>
  <c r="J217" i="4"/>
  <c r="K217" i="4"/>
  <c r="J219" i="4"/>
  <c r="K219" i="4"/>
  <c r="J221" i="4"/>
  <c r="K221" i="4"/>
  <c r="J223" i="4"/>
  <c r="K223" i="4"/>
  <c r="J225" i="4"/>
  <c r="K225" i="4"/>
  <c r="J227" i="4"/>
  <c r="K227" i="4"/>
  <c r="J229" i="4"/>
  <c r="K229" i="4"/>
  <c r="J231" i="4"/>
  <c r="K231" i="4"/>
  <c r="J233" i="4"/>
  <c r="K233" i="4"/>
  <c r="J235" i="4"/>
  <c r="K235" i="4"/>
  <c r="J237" i="4"/>
  <c r="K237" i="4"/>
  <c r="J239" i="4"/>
  <c r="K239" i="4"/>
  <c r="J241" i="4"/>
  <c r="K241" i="4"/>
  <c r="J243" i="4"/>
  <c r="K243" i="4"/>
  <c r="J245" i="4"/>
  <c r="K245" i="4"/>
  <c r="J247" i="4"/>
  <c r="K247" i="4"/>
  <c r="J249" i="4"/>
  <c r="K249" i="4"/>
  <c r="J251" i="4"/>
  <c r="K251" i="4"/>
  <c r="J253" i="4"/>
  <c r="K253" i="4"/>
  <c r="J255" i="4"/>
  <c r="K255" i="4"/>
  <c r="J257" i="4"/>
  <c r="K257" i="4"/>
  <c r="J259" i="4"/>
  <c r="K259" i="4"/>
  <c r="J261" i="4"/>
  <c r="K261" i="4"/>
  <c r="J263" i="4"/>
  <c r="K263" i="4"/>
  <c r="J265" i="4"/>
  <c r="K265" i="4"/>
  <c r="J267" i="4"/>
  <c r="K267" i="4"/>
  <c r="J269" i="4"/>
  <c r="K269" i="4"/>
  <c r="J271" i="4"/>
  <c r="K271" i="4"/>
  <c r="J273" i="4"/>
  <c r="K273" i="4"/>
  <c r="J275" i="4"/>
  <c r="K275" i="4"/>
  <c r="J277" i="4"/>
  <c r="K277" i="4"/>
  <c r="J279" i="4"/>
  <c r="K279" i="4"/>
  <c r="J281" i="4"/>
  <c r="K281" i="4"/>
  <c r="J283" i="4"/>
  <c r="K283" i="4"/>
  <c r="J285" i="4"/>
  <c r="K285" i="4"/>
  <c r="J287" i="4"/>
  <c r="K287" i="4"/>
  <c r="J289" i="4"/>
  <c r="K289" i="4"/>
  <c r="J291" i="4"/>
  <c r="K291" i="4"/>
  <c r="J293" i="4"/>
  <c r="K293" i="4"/>
  <c r="J295" i="4"/>
  <c r="K295" i="4"/>
  <c r="J297" i="4"/>
  <c r="K297" i="4"/>
  <c r="J299" i="4"/>
  <c r="K299" i="4"/>
  <c r="J301" i="4"/>
  <c r="K301" i="4"/>
  <c r="J303" i="4"/>
  <c r="K303" i="4"/>
  <c r="J305" i="4"/>
  <c r="K305" i="4"/>
  <c r="J307" i="4"/>
  <c r="K307" i="4"/>
  <c r="J309" i="4"/>
  <c r="K309" i="4"/>
  <c r="J311" i="4"/>
  <c r="K311" i="4"/>
  <c r="J313" i="4"/>
  <c r="K313" i="4"/>
  <c r="J315" i="4"/>
  <c r="K315" i="4"/>
  <c r="J317" i="4"/>
  <c r="K317" i="4"/>
  <c r="J319" i="4"/>
  <c r="K319" i="4"/>
  <c r="J321" i="4"/>
  <c r="K321" i="4"/>
  <c r="J323" i="4"/>
  <c r="K323" i="4"/>
  <c r="J325" i="4"/>
  <c r="K325" i="4"/>
  <c r="J327" i="4"/>
  <c r="K327" i="4"/>
  <c r="J329" i="4"/>
  <c r="K329" i="4"/>
  <c r="J331" i="4"/>
  <c r="K331" i="4"/>
  <c r="J333" i="4"/>
  <c r="K333" i="4"/>
  <c r="J335" i="4"/>
  <c r="K335" i="4"/>
  <c r="J337" i="4"/>
  <c r="K337" i="4"/>
  <c r="J339" i="4"/>
  <c r="K339" i="4"/>
  <c r="J341" i="4"/>
  <c r="K341" i="4"/>
  <c r="J343" i="4"/>
  <c r="K343" i="4"/>
  <c r="J345" i="4"/>
  <c r="K345" i="4"/>
  <c r="J347" i="4"/>
  <c r="K347" i="4"/>
  <c r="J349" i="4"/>
  <c r="K349" i="4"/>
  <c r="J351" i="4"/>
  <c r="K351" i="4"/>
  <c r="J353" i="4"/>
  <c r="K353" i="4"/>
  <c r="J355" i="4"/>
  <c r="K355" i="4"/>
  <c r="J357" i="4"/>
  <c r="K357" i="4"/>
  <c r="J359" i="4"/>
  <c r="K359" i="4"/>
  <c r="J361" i="4"/>
  <c r="K361" i="4"/>
  <c r="J363" i="4"/>
  <c r="K363" i="4"/>
  <c r="J365" i="4"/>
  <c r="K365" i="4"/>
  <c r="J367" i="4"/>
  <c r="K367" i="4"/>
  <c r="J369" i="4"/>
  <c r="K369" i="4"/>
  <c r="J371" i="4"/>
  <c r="K371" i="4"/>
  <c r="J373" i="4"/>
  <c r="K373" i="4"/>
  <c r="J375" i="4"/>
  <c r="K375" i="4"/>
  <c r="J377" i="4"/>
  <c r="K377" i="4"/>
  <c r="J379" i="4"/>
  <c r="K379" i="4"/>
  <c r="J381" i="4"/>
  <c r="K381" i="4"/>
  <c r="J383" i="4"/>
  <c r="K383" i="4"/>
  <c r="J385" i="4"/>
  <c r="K385" i="4"/>
  <c r="J387" i="4"/>
  <c r="K387" i="4"/>
  <c r="J389" i="4"/>
  <c r="K389" i="4"/>
  <c r="J391" i="4"/>
  <c r="K391" i="4"/>
  <c r="J393" i="4"/>
  <c r="K393" i="4"/>
  <c r="J395" i="4"/>
  <c r="K395" i="4"/>
  <c r="J397" i="4"/>
  <c r="K397" i="4"/>
  <c r="J399" i="4"/>
  <c r="K399" i="4"/>
  <c r="J401" i="4"/>
  <c r="K401" i="4"/>
  <c r="J403" i="4"/>
  <c r="K403" i="4"/>
  <c r="J405" i="4"/>
  <c r="K405" i="4"/>
  <c r="J407" i="4"/>
  <c r="K407" i="4"/>
  <c r="J409" i="4"/>
  <c r="K409" i="4"/>
  <c r="J411" i="4"/>
  <c r="K411" i="4"/>
  <c r="J413" i="4"/>
  <c r="K413" i="4"/>
  <c r="J415" i="4"/>
  <c r="K415" i="4"/>
  <c r="J417" i="4"/>
  <c r="K417" i="4"/>
  <c r="J419" i="4"/>
  <c r="K419" i="4"/>
  <c r="J421" i="4"/>
  <c r="K421" i="4"/>
  <c r="J423" i="4"/>
  <c r="K423" i="4"/>
  <c r="J425" i="4"/>
  <c r="K425" i="4"/>
  <c r="J427" i="4"/>
  <c r="K427" i="4"/>
  <c r="J429" i="4"/>
  <c r="K429" i="4"/>
  <c r="J431" i="4"/>
  <c r="K431" i="4"/>
  <c r="J433" i="4"/>
  <c r="K433" i="4"/>
  <c r="J435" i="4"/>
  <c r="K435" i="4"/>
  <c r="J437" i="4"/>
  <c r="K437" i="4"/>
  <c r="J439" i="4"/>
  <c r="K439" i="4"/>
  <c r="J441" i="4"/>
  <c r="K441" i="4"/>
  <c r="J443" i="4"/>
  <c r="K443" i="4"/>
  <c r="J445" i="4"/>
  <c r="K445" i="4"/>
  <c r="J447" i="4"/>
  <c r="K447" i="4"/>
  <c r="J449" i="4"/>
  <c r="K449" i="4"/>
  <c r="J451" i="4"/>
  <c r="K451" i="4"/>
  <c r="J453" i="4"/>
  <c r="K453" i="4"/>
  <c r="J455" i="4"/>
  <c r="K455" i="4"/>
  <c r="J457" i="4"/>
  <c r="K457" i="4"/>
  <c r="J459" i="4"/>
  <c r="K459" i="4"/>
  <c r="J461" i="4"/>
  <c r="K461" i="4"/>
  <c r="J463" i="4"/>
  <c r="K463" i="4"/>
  <c r="J465" i="4"/>
  <c r="K465" i="4"/>
  <c r="J467" i="4"/>
  <c r="K467" i="4"/>
  <c r="J469" i="4"/>
  <c r="K469" i="4"/>
  <c r="J471" i="4"/>
  <c r="K471" i="4"/>
  <c r="J473" i="4"/>
  <c r="K473" i="4"/>
  <c r="J475" i="4"/>
  <c r="K475" i="4"/>
  <c r="J477" i="4"/>
  <c r="K477" i="4"/>
  <c r="J479" i="4"/>
  <c r="K479" i="4"/>
  <c r="J481" i="4"/>
  <c r="K481" i="4"/>
  <c r="J483" i="4"/>
  <c r="K483" i="4"/>
  <c r="J485" i="4"/>
  <c r="K485" i="4"/>
  <c r="J487" i="4"/>
  <c r="K487" i="4"/>
  <c r="J489" i="4"/>
  <c r="K489" i="4"/>
  <c r="J491" i="4"/>
  <c r="K491" i="4"/>
  <c r="J493" i="4"/>
  <c r="K493" i="4"/>
  <c r="J495" i="4"/>
  <c r="K495" i="4"/>
  <c r="J497" i="4"/>
  <c r="K497" i="4"/>
  <c r="J499" i="4"/>
  <c r="K499" i="4"/>
  <c r="J501" i="4"/>
  <c r="K501" i="4"/>
  <c r="J503" i="4"/>
  <c r="K503" i="4"/>
  <c r="J505" i="4"/>
  <c r="K505" i="4"/>
  <c r="J507" i="4"/>
  <c r="K507" i="4"/>
  <c r="J509" i="4"/>
  <c r="K509" i="4"/>
  <c r="J511" i="4"/>
  <c r="K511" i="4"/>
  <c r="J16" i="3"/>
  <c r="L16" i="3"/>
  <c r="K16" i="3"/>
  <c r="J20" i="3"/>
  <c r="L20" i="3"/>
  <c r="K20" i="3"/>
  <c r="J24" i="3"/>
  <c r="L24" i="3"/>
  <c r="K24" i="3"/>
  <c r="J28" i="3"/>
  <c r="L28" i="3"/>
  <c r="K28" i="3"/>
  <c r="J32" i="3"/>
  <c r="L32" i="3"/>
  <c r="K32" i="3"/>
  <c r="J36" i="3"/>
  <c r="L36" i="3"/>
  <c r="K36" i="3"/>
  <c r="J40" i="3"/>
  <c r="L40" i="3"/>
  <c r="K40" i="3"/>
  <c r="J44" i="3"/>
  <c r="L44" i="3"/>
  <c r="K44" i="3"/>
  <c r="J48" i="3"/>
  <c r="L48" i="3"/>
  <c r="K48" i="3"/>
  <c r="J52" i="3"/>
  <c r="L52" i="3"/>
  <c r="K52" i="3"/>
  <c r="J56" i="3"/>
  <c r="L56" i="3"/>
  <c r="K56" i="3"/>
  <c r="J60" i="3"/>
  <c r="L60" i="3"/>
  <c r="K60" i="3"/>
  <c r="J64" i="3"/>
  <c r="L64" i="3"/>
  <c r="K64" i="3"/>
  <c r="J68" i="3"/>
  <c r="L68" i="3"/>
  <c r="K68" i="3"/>
  <c r="J72" i="3"/>
  <c r="L72" i="3"/>
  <c r="K72" i="3"/>
  <c r="J76" i="3"/>
  <c r="L76" i="3"/>
  <c r="K76" i="3"/>
  <c r="J80" i="3"/>
  <c r="L80" i="3"/>
  <c r="K80" i="3"/>
  <c r="J84" i="3"/>
  <c r="L84" i="3"/>
  <c r="K84" i="3"/>
  <c r="J88" i="3"/>
  <c r="L88" i="3"/>
  <c r="K88" i="3"/>
  <c r="J92" i="3"/>
  <c r="L92" i="3"/>
  <c r="K92" i="3"/>
  <c r="J96" i="3"/>
  <c r="L96" i="3"/>
  <c r="K96" i="3"/>
  <c r="J100" i="3"/>
  <c r="L100" i="3"/>
  <c r="K100" i="3"/>
  <c r="J104" i="3"/>
  <c r="L104" i="3"/>
  <c r="K104" i="3"/>
  <c r="J108" i="3"/>
  <c r="L108" i="3"/>
  <c r="K108" i="3"/>
  <c r="J112" i="3"/>
  <c r="L112" i="3"/>
  <c r="K112" i="3"/>
  <c r="J116" i="3"/>
  <c r="L116" i="3"/>
  <c r="K116" i="3"/>
  <c r="J120" i="3"/>
  <c r="L120" i="3"/>
  <c r="K120" i="3"/>
  <c r="J124" i="3"/>
  <c r="L124" i="3"/>
  <c r="K124" i="3"/>
  <c r="J128" i="3"/>
  <c r="L128" i="3"/>
  <c r="K128" i="3"/>
  <c r="J132" i="3"/>
  <c r="L132" i="3"/>
  <c r="K132" i="3"/>
  <c r="J136" i="3"/>
  <c r="L136" i="3"/>
  <c r="K136" i="3"/>
  <c r="J140" i="3"/>
  <c r="L140" i="3"/>
  <c r="K140" i="3"/>
  <c r="J144" i="3"/>
  <c r="L144" i="3"/>
  <c r="K144" i="3"/>
  <c r="J148" i="3"/>
  <c r="L148" i="3"/>
  <c r="K148" i="3"/>
  <c r="J152" i="3"/>
  <c r="L152" i="3"/>
  <c r="K152" i="3"/>
  <c r="J156" i="3"/>
  <c r="L156" i="3"/>
  <c r="K156" i="3"/>
  <c r="J160" i="3"/>
  <c r="L160" i="3"/>
  <c r="K160" i="3"/>
  <c r="J164" i="3"/>
  <c r="L164" i="3"/>
  <c r="K164" i="3"/>
  <c r="J168" i="3"/>
  <c r="L168" i="3"/>
  <c r="K168" i="3"/>
  <c r="J172" i="3"/>
  <c r="L172" i="3"/>
  <c r="K172" i="3"/>
  <c r="J176" i="3"/>
  <c r="L176" i="3"/>
  <c r="K176" i="3"/>
  <c r="J180" i="3"/>
  <c r="L180" i="3"/>
  <c r="K180" i="3"/>
  <c r="J184" i="3"/>
  <c r="L184" i="3"/>
  <c r="K184" i="3"/>
  <c r="J188" i="3"/>
  <c r="L188" i="3"/>
  <c r="K188" i="3"/>
  <c r="J192" i="3"/>
  <c r="L192" i="3"/>
  <c r="K192" i="3"/>
  <c r="J196" i="3"/>
  <c r="L196" i="3"/>
  <c r="K196" i="3"/>
  <c r="J200" i="3"/>
  <c r="L200" i="3"/>
  <c r="K200" i="3"/>
  <c r="J204" i="3"/>
  <c r="L204" i="3"/>
  <c r="K204" i="3"/>
  <c r="K17" i="3"/>
  <c r="J17" i="3"/>
  <c r="L17" i="3"/>
  <c r="K21" i="3"/>
  <c r="J21" i="3"/>
  <c r="L21" i="3"/>
  <c r="K25" i="3"/>
  <c r="J25" i="3"/>
  <c r="L25" i="3"/>
  <c r="K29" i="3"/>
  <c r="J29" i="3"/>
  <c r="L29" i="3"/>
  <c r="K33" i="3"/>
  <c r="J33" i="3"/>
  <c r="L33" i="3"/>
  <c r="K37" i="3"/>
  <c r="J37" i="3"/>
  <c r="L37" i="3"/>
  <c r="K41" i="3"/>
  <c r="J41" i="3"/>
  <c r="L41" i="3"/>
  <c r="K45" i="3"/>
  <c r="J45" i="3"/>
  <c r="L45" i="3"/>
  <c r="K49" i="3"/>
  <c r="J49" i="3"/>
  <c r="L49" i="3"/>
  <c r="K53" i="3"/>
  <c r="J53" i="3"/>
  <c r="L53" i="3"/>
  <c r="K57" i="3"/>
  <c r="J57" i="3"/>
  <c r="L57" i="3"/>
  <c r="K61" i="3"/>
  <c r="J61" i="3"/>
  <c r="L61" i="3"/>
  <c r="K65" i="3"/>
  <c r="J65" i="3"/>
  <c r="L65" i="3"/>
  <c r="K69" i="3"/>
  <c r="J69" i="3"/>
  <c r="L69" i="3"/>
  <c r="K73" i="3"/>
  <c r="J73" i="3"/>
  <c r="L73" i="3"/>
  <c r="K77" i="3"/>
  <c r="J77" i="3"/>
  <c r="L77" i="3"/>
  <c r="K81" i="3"/>
  <c r="J81" i="3"/>
  <c r="L81" i="3"/>
  <c r="K85" i="3"/>
  <c r="J85" i="3"/>
  <c r="L85" i="3"/>
  <c r="K89" i="3"/>
  <c r="J89" i="3"/>
  <c r="L89" i="3"/>
  <c r="K93" i="3"/>
  <c r="J93" i="3"/>
  <c r="L93" i="3"/>
  <c r="K97" i="3"/>
  <c r="J97" i="3"/>
  <c r="L97" i="3"/>
  <c r="K101" i="3"/>
  <c r="J101" i="3"/>
  <c r="L101" i="3"/>
  <c r="K105" i="3"/>
  <c r="J105" i="3"/>
  <c r="L105" i="3"/>
  <c r="K109" i="3"/>
  <c r="J109" i="3"/>
  <c r="L109" i="3"/>
  <c r="K113" i="3"/>
  <c r="J113" i="3"/>
  <c r="L113" i="3"/>
  <c r="K117" i="3"/>
  <c r="J117" i="3"/>
  <c r="L117" i="3"/>
  <c r="K121" i="3"/>
  <c r="J121" i="3"/>
  <c r="L121" i="3"/>
  <c r="K125" i="3"/>
  <c r="J125" i="3"/>
  <c r="L125" i="3"/>
  <c r="K129" i="3"/>
  <c r="J129" i="3"/>
  <c r="L129" i="3"/>
  <c r="K133" i="3"/>
  <c r="J133" i="3"/>
  <c r="L133" i="3"/>
  <c r="K137" i="3"/>
  <c r="J137" i="3"/>
  <c r="L137" i="3"/>
  <c r="K141" i="3"/>
  <c r="J141" i="3"/>
  <c r="L141" i="3"/>
  <c r="K145" i="3"/>
  <c r="J145" i="3"/>
  <c r="L145" i="3"/>
  <c r="K149" i="3"/>
  <c r="J149" i="3"/>
  <c r="L149" i="3"/>
  <c r="K153" i="3"/>
  <c r="J153" i="3"/>
  <c r="L153" i="3"/>
  <c r="K157" i="3"/>
  <c r="J157" i="3"/>
  <c r="L157" i="3"/>
  <c r="K161" i="3"/>
  <c r="J161" i="3"/>
  <c r="L161" i="3"/>
  <c r="K165" i="3"/>
  <c r="J165" i="3"/>
  <c r="L165" i="3"/>
  <c r="K169" i="3"/>
  <c r="J169" i="3"/>
  <c r="L169" i="3"/>
  <c r="K173" i="3"/>
  <c r="J173" i="3"/>
  <c r="L173" i="3"/>
  <c r="K177" i="3"/>
  <c r="J177" i="3"/>
  <c r="L177" i="3"/>
  <c r="K181" i="3"/>
  <c r="J181" i="3"/>
  <c r="L181" i="3"/>
  <c r="K185" i="3"/>
  <c r="J185" i="3"/>
  <c r="L185" i="3"/>
  <c r="K189" i="3"/>
  <c r="J189" i="3"/>
  <c r="L189" i="3"/>
  <c r="K193" i="3"/>
  <c r="J193" i="3"/>
  <c r="L193" i="3"/>
  <c r="K197" i="3"/>
  <c r="J197" i="3"/>
  <c r="L197" i="3"/>
  <c r="K201" i="3"/>
  <c r="J201" i="3"/>
  <c r="L201" i="3"/>
  <c r="L18" i="3"/>
  <c r="K18" i="3"/>
  <c r="J18" i="3"/>
  <c r="L22" i="3"/>
  <c r="K22" i="3"/>
  <c r="J22" i="3"/>
  <c r="L26" i="3"/>
  <c r="K26" i="3"/>
  <c r="J26" i="3"/>
  <c r="L30" i="3"/>
  <c r="K30" i="3"/>
  <c r="J30" i="3"/>
  <c r="L34" i="3"/>
  <c r="K34" i="3"/>
  <c r="J34" i="3"/>
  <c r="L38" i="3"/>
  <c r="K38" i="3"/>
  <c r="J38" i="3"/>
  <c r="L42" i="3"/>
  <c r="K42" i="3"/>
  <c r="J42" i="3"/>
  <c r="L46" i="3"/>
  <c r="K46" i="3"/>
  <c r="J46" i="3"/>
  <c r="L50" i="3"/>
  <c r="K50" i="3"/>
  <c r="J50" i="3"/>
  <c r="L54" i="3"/>
  <c r="K54" i="3"/>
  <c r="J54" i="3"/>
  <c r="L58" i="3"/>
  <c r="K58" i="3"/>
  <c r="J58" i="3"/>
  <c r="L62" i="3"/>
  <c r="K62" i="3"/>
  <c r="J62" i="3"/>
  <c r="L66" i="3"/>
  <c r="K66" i="3"/>
  <c r="J66" i="3"/>
  <c r="L70" i="3"/>
  <c r="K70" i="3"/>
  <c r="J70" i="3"/>
  <c r="L74" i="3"/>
  <c r="K74" i="3"/>
  <c r="J74" i="3"/>
  <c r="L78" i="3"/>
  <c r="K78" i="3"/>
  <c r="J78" i="3"/>
  <c r="L82" i="3"/>
  <c r="K82" i="3"/>
  <c r="J82" i="3"/>
  <c r="L86" i="3"/>
  <c r="K86" i="3"/>
  <c r="J86" i="3"/>
  <c r="L90" i="3"/>
  <c r="K90" i="3"/>
  <c r="J90" i="3"/>
  <c r="L94" i="3"/>
  <c r="K94" i="3"/>
  <c r="J94" i="3"/>
  <c r="L98" i="3"/>
  <c r="K98" i="3"/>
  <c r="J98" i="3"/>
  <c r="L102" i="3"/>
  <c r="K102" i="3"/>
  <c r="J102" i="3"/>
  <c r="L106" i="3"/>
  <c r="K106" i="3"/>
  <c r="J106" i="3"/>
  <c r="L110" i="3"/>
  <c r="K110" i="3"/>
  <c r="J110" i="3"/>
  <c r="L114" i="3"/>
  <c r="K114" i="3"/>
  <c r="J114" i="3"/>
  <c r="L118" i="3"/>
  <c r="K118" i="3"/>
  <c r="J118" i="3"/>
  <c r="L122" i="3"/>
  <c r="K122" i="3"/>
  <c r="J122" i="3"/>
  <c r="L126" i="3"/>
  <c r="K126" i="3"/>
  <c r="J126" i="3"/>
  <c r="L130" i="3"/>
  <c r="K130" i="3"/>
  <c r="J130" i="3"/>
  <c r="L134" i="3"/>
  <c r="K134" i="3"/>
  <c r="J134" i="3"/>
  <c r="L138" i="3"/>
  <c r="K138" i="3"/>
  <c r="J138" i="3"/>
  <c r="L142" i="3"/>
  <c r="K142" i="3"/>
  <c r="J142" i="3"/>
  <c r="L146" i="3"/>
  <c r="K146" i="3"/>
  <c r="J146" i="3"/>
  <c r="L150" i="3"/>
  <c r="K150" i="3"/>
  <c r="J150" i="3"/>
  <c r="L154" i="3"/>
  <c r="K154" i="3"/>
  <c r="J154" i="3"/>
  <c r="L158" i="3"/>
  <c r="K158" i="3"/>
  <c r="J158" i="3"/>
  <c r="L162" i="3"/>
  <c r="K162" i="3"/>
  <c r="J162" i="3"/>
  <c r="L166" i="3"/>
  <c r="K166" i="3"/>
  <c r="J166" i="3"/>
  <c r="L170" i="3"/>
  <c r="K170" i="3"/>
  <c r="J170" i="3"/>
  <c r="L174" i="3"/>
  <c r="K174" i="3"/>
  <c r="J174" i="3"/>
  <c r="L178" i="3"/>
  <c r="K178" i="3"/>
  <c r="J178" i="3"/>
  <c r="L182" i="3"/>
  <c r="K182" i="3"/>
  <c r="J182" i="3"/>
  <c r="L186" i="3"/>
  <c r="K186" i="3"/>
  <c r="J186" i="3"/>
  <c r="L190" i="3"/>
  <c r="K190" i="3"/>
  <c r="J190" i="3"/>
  <c r="L194" i="3"/>
  <c r="K194" i="3"/>
  <c r="J194" i="3"/>
  <c r="L198" i="3"/>
  <c r="K198" i="3"/>
  <c r="J198" i="3"/>
  <c r="L202" i="3"/>
  <c r="K202" i="3"/>
  <c r="J202" i="3"/>
  <c r="L19" i="3"/>
  <c r="K19" i="3"/>
  <c r="J19" i="3"/>
  <c r="L23" i="3"/>
  <c r="K23" i="3"/>
  <c r="J23" i="3"/>
  <c r="L27" i="3"/>
  <c r="K27" i="3"/>
  <c r="J27" i="3"/>
  <c r="L31" i="3"/>
  <c r="K31" i="3"/>
  <c r="J31" i="3"/>
  <c r="L35" i="3"/>
  <c r="K35" i="3"/>
  <c r="J35" i="3"/>
  <c r="L39" i="3"/>
  <c r="K39" i="3"/>
  <c r="J39" i="3"/>
  <c r="L43" i="3"/>
  <c r="K43" i="3"/>
  <c r="J43" i="3"/>
  <c r="L47" i="3"/>
  <c r="K47" i="3"/>
  <c r="J47" i="3"/>
  <c r="L51" i="3"/>
  <c r="K51" i="3"/>
  <c r="J51" i="3"/>
  <c r="L55" i="3"/>
  <c r="K55" i="3"/>
  <c r="J55" i="3"/>
  <c r="L59" i="3"/>
  <c r="K59" i="3"/>
  <c r="J59" i="3"/>
  <c r="L63" i="3"/>
  <c r="K63" i="3"/>
  <c r="J63" i="3"/>
  <c r="L67" i="3"/>
  <c r="K67" i="3"/>
  <c r="J67" i="3"/>
  <c r="L71" i="3"/>
  <c r="K71" i="3"/>
  <c r="J71" i="3"/>
  <c r="L75" i="3"/>
  <c r="K75" i="3"/>
  <c r="J75" i="3"/>
  <c r="L79" i="3"/>
  <c r="K79" i="3"/>
  <c r="J79" i="3"/>
  <c r="L83" i="3"/>
  <c r="K83" i="3"/>
  <c r="J83" i="3"/>
  <c r="L87" i="3"/>
  <c r="K87" i="3"/>
  <c r="J87" i="3"/>
  <c r="L91" i="3"/>
  <c r="K91" i="3"/>
  <c r="J91" i="3"/>
  <c r="L95" i="3"/>
  <c r="K95" i="3"/>
  <c r="J95" i="3"/>
  <c r="L99" i="3"/>
  <c r="K99" i="3"/>
  <c r="J99" i="3"/>
  <c r="L103" i="3"/>
  <c r="K103" i="3"/>
  <c r="J103" i="3"/>
  <c r="L107" i="3"/>
  <c r="K107" i="3"/>
  <c r="J107" i="3"/>
  <c r="L111" i="3"/>
  <c r="K111" i="3"/>
  <c r="J111" i="3"/>
  <c r="L115" i="3"/>
  <c r="K115" i="3"/>
  <c r="J115" i="3"/>
  <c r="L119" i="3"/>
  <c r="K119" i="3"/>
  <c r="J119" i="3"/>
  <c r="L123" i="3"/>
  <c r="K123" i="3"/>
  <c r="J123" i="3"/>
  <c r="L127" i="3"/>
  <c r="K127" i="3"/>
  <c r="J127" i="3"/>
  <c r="L131" i="3"/>
  <c r="K131" i="3"/>
  <c r="J131" i="3"/>
  <c r="L135" i="3"/>
  <c r="K135" i="3"/>
  <c r="J135" i="3"/>
  <c r="L139" i="3"/>
  <c r="K139" i="3"/>
  <c r="J139" i="3"/>
  <c r="L143" i="3"/>
  <c r="K143" i="3"/>
  <c r="J143" i="3"/>
  <c r="L147" i="3"/>
  <c r="K147" i="3"/>
  <c r="J147" i="3"/>
  <c r="L151" i="3"/>
  <c r="K151" i="3"/>
  <c r="J151" i="3"/>
  <c r="L155" i="3"/>
  <c r="K155" i="3"/>
  <c r="J155" i="3"/>
  <c r="L159" i="3"/>
  <c r="K159" i="3"/>
  <c r="J159" i="3"/>
  <c r="L163" i="3"/>
  <c r="K163" i="3"/>
  <c r="J163" i="3"/>
  <c r="L167" i="3"/>
  <c r="K167" i="3"/>
  <c r="J167" i="3"/>
  <c r="L171" i="3"/>
  <c r="K171" i="3"/>
  <c r="J171" i="3"/>
  <c r="L175" i="3"/>
  <c r="K175" i="3"/>
  <c r="J175" i="3"/>
  <c r="L179" i="3"/>
  <c r="K179" i="3"/>
  <c r="J179" i="3"/>
  <c r="L183" i="3"/>
  <c r="K183" i="3"/>
  <c r="J183" i="3"/>
  <c r="L187" i="3"/>
  <c r="K187" i="3"/>
  <c r="J187" i="3"/>
  <c r="L191" i="3"/>
  <c r="K191" i="3"/>
  <c r="J191" i="3"/>
  <c r="L195" i="3"/>
  <c r="K195" i="3"/>
  <c r="J195" i="3"/>
  <c r="L199" i="3"/>
  <c r="K199" i="3"/>
  <c r="J199" i="3"/>
  <c r="L203" i="3"/>
  <c r="K203" i="3"/>
  <c r="J203" i="3"/>
  <c r="L209" i="3"/>
  <c r="K209" i="3"/>
  <c r="J209" i="3"/>
  <c r="L213" i="3"/>
  <c r="K213" i="3"/>
  <c r="J213" i="3"/>
  <c r="L217" i="3"/>
  <c r="K217" i="3"/>
  <c r="J217" i="3"/>
  <c r="L221" i="3"/>
  <c r="K221" i="3"/>
  <c r="J221" i="3"/>
  <c r="L225" i="3"/>
  <c r="K225" i="3"/>
  <c r="J225" i="3"/>
  <c r="L229" i="3"/>
  <c r="K229" i="3"/>
  <c r="J229" i="3"/>
  <c r="L233" i="3"/>
  <c r="K233" i="3"/>
  <c r="J233" i="3"/>
  <c r="L237" i="3"/>
  <c r="K237" i="3"/>
  <c r="J237" i="3"/>
  <c r="L241" i="3"/>
  <c r="K241" i="3"/>
  <c r="J241" i="3"/>
  <c r="L245" i="3"/>
  <c r="K245" i="3"/>
  <c r="J245" i="3"/>
  <c r="L249" i="3"/>
  <c r="K249" i="3"/>
  <c r="J249" i="3"/>
  <c r="L253" i="3"/>
  <c r="K253" i="3"/>
  <c r="J253" i="3"/>
  <c r="L257" i="3"/>
  <c r="K257" i="3"/>
  <c r="J257" i="3"/>
  <c r="L261" i="3"/>
  <c r="K261" i="3"/>
  <c r="J261" i="3"/>
  <c r="L265" i="3"/>
  <c r="K265" i="3"/>
  <c r="J265" i="3"/>
  <c r="L269" i="3"/>
  <c r="K269" i="3"/>
  <c r="J269" i="3"/>
  <c r="L273" i="3"/>
  <c r="K273" i="3"/>
  <c r="J273" i="3"/>
  <c r="L277" i="3"/>
  <c r="K277" i="3"/>
  <c r="J277" i="3"/>
  <c r="L281" i="3"/>
  <c r="K281" i="3"/>
  <c r="J281" i="3"/>
  <c r="L285" i="3"/>
  <c r="K285" i="3"/>
  <c r="J285" i="3"/>
  <c r="L289" i="3"/>
  <c r="K289" i="3"/>
  <c r="J289" i="3"/>
  <c r="L293" i="3"/>
  <c r="K293" i="3"/>
  <c r="J293" i="3"/>
  <c r="L297" i="3"/>
  <c r="K297" i="3"/>
  <c r="J297" i="3"/>
  <c r="L301" i="3"/>
  <c r="K301" i="3"/>
  <c r="J301" i="3"/>
  <c r="L305" i="3"/>
  <c r="K305" i="3"/>
  <c r="J305" i="3"/>
  <c r="L309" i="3"/>
  <c r="K309" i="3"/>
  <c r="J309" i="3"/>
  <c r="L313" i="3"/>
  <c r="K313" i="3"/>
  <c r="J313" i="3"/>
  <c r="L317" i="3"/>
  <c r="K317" i="3"/>
  <c r="J317" i="3"/>
  <c r="L321" i="3"/>
  <c r="K321" i="3"/>
  <c r="J321" i="3"/>
  <c r="L325" i="3"/>
  <c r="K325" i="3"/>
  <c r="J325" i="3"/>
  <c r="L329" i="3"/>
  <c r="K329" i="3"/>
  <c r="J329" i="3"/>
  <c r="L333" i="3"/>
  <c r="K333" i="3"/>
  <c r="J333" i="3"/>
  <c r="L337" i="3"/>
  <c r="K337" i="3"/>
  <c r="J337" i="3"/>
  <c r="L341" i="3"/>
  <c r="K341" i="3"/>
  <c r="J341" i="3"/>
  <c r="L345" i="3"/>
  <c r="K345" i="3"/>
  <c r="J345" i="3"/>
  <c r="L349" i="3"/>
  <c r="K349" i="3"/>
  <c r="J349" i="3"/>
  <c r="L353" i="3"/>
  <c r="K353" i="3"/>
  <c r="J353" i="3"/>
  <c r="L357" i="3"/>
  <c r="K357" i="3"/>
  <c r="J357" i="3"/>
  <c r="L361" i="3"/>
  <c r="K361" i="3"/>
  <c r="J361" i="3"/>
  <c r="L365" i="3"/>
  <c r="K365" i="3"/>
  <c r="J365" i="3"/>
  <c r="L369" i="3"/>
  <c r="K369" i="3"/>
  <c r="J369" i="3"/>
  <c r="L373" i="3"/>
  <c r="K373" i="3"/>
  <c r="J373" i="3"/>
  <c r="L377" i="3"/>
  <c r="K377" i="3"/>
  <c r="J377" i="3"/>
  <c r="L381" i="3"/>
  <c r="K381" i="3"/>
  <c r="J381" i="3"/>
  <c r="L385" i="3"/>
  <c r="K385" i="3"/>
  <c r="J385" i="3"/>
  <c r="L389" i="3"/>
  <c r="K389" i="3"/>
  <c r="J389" i="3"/>
  <c r="L393" i="3"/>
  <c r="K393" i="3"/>
  <c r="J393" i="3"/>
  <c r="L397" i="3"/>
  <c r="K397" i="3"/>
  <c r="J397" i="3"/>
  <c r="L401" i="3"/>
  <c r="K401" i="3"/>
  <c r="J401" i="3"/>
  <c r="L405" i="3"/>
  <c r="K405" i="3"/>
  <c r="J405" i="3"/>
  <c r="L409" i="3"/>
  <c r="K409" i="3"/>
  <c r="J409" i="3"/>
  <c r="L413" i="3"/>
  <c r="K413" i="3"/>
  <c r="J413" i="3"/>
  <c r="L417" i="3"/>
  <c r="K417" i="3"/>
  <c r="J417" i="3"/>
  <c r="L421" i="3"/>
  <c r="K421" i="3"/>
  <c r="J421" i="3"/>
  <c r="L425" i="3"/>
  <c r="K425" i="3"/>
  <c r="J425" i="3"/>
  <c r="L429" i="3"/>
  <c r="K429" i="3"/>
  <c r="J429" i="3"/>
  <c r="L433" i="3"/>
  <c r="K433" i="3"/>
  <c r="J433" i="3"/>
  <c r="L437" i="3"/>
  <c r="K437" i="3"/>
  <c r="J437" i="3"/>
  <c r="L441" i="3"/>
  <c r="K441" i="3"/>
  <c r="J441" i="3"/>
  <c r="L445" i="3"/>
  <c r="K445" i="3"/>
  <c r="J445" i="3"/>
  <c r="L449" i="3"/>
  <c r="K449" i="3"/>
  <c r="J449" i="3"/>
  <c r="L453" i="3"/>
  <c r="K453" i="3"/>
  <c r="J453" i="3"/>
  <c r="L457" i="3"/>
  <c r="K457" i="3"/>
  <c r="J457" i="3"/>
  <c r="L461" i="3"/>
  <c r="K461" i="3"/>
  <c r="J461" i="3"/>
  <c r="L465" i="3"/>
  <c r="K465" i="3"/>
  <c r="J465" i="3"/>
  <c r="L469" i="3"/>
  <c r="K469" i="3"/>
  <c r="J469" i="3"/>
  <c r="L473" i="3"/>
  <c r="K473" i="3"/>
  <c r="J473" i="3"/>
  <c r="L477" i="3"/>
  <c r="K477" i="3"/>
  <c r="J477" i="3"/>
  <c r="L481" i="3"/>
  <c r="K481" i="3"/>
  <c r="J481" i="3"/>
  <c r="J485" i="3"/>
  <c r="L485" i="3"/>
  <c r="K485" i="3"/>
  <c r="J489" i="3"/>
  <c r="L489" i="3"/>
  <c r="K489" i="3"/>
  <c r="J493" i="3"/>
  <c r="L493" i="3"/>
  <c r="K493" i="3"/>
  <c r="J497" i="3"/>
  <c r="L497" i="3"/>
  <c r="K497" i="3"/>
  <c r="J501" i="3"/>
  <c r="L501" i="3"/>
  <c r="K501" i="3"/>
  <c r="J505" i="3"/>
  <c r="L505" i="3"/>
  <c r="K505" i="3"/>
  <c r="J509" i="3"/>
  <c r="L509" i="3"/>
  <c r="K509" i="3"/>
  <c r="J513" i="3"/>
  <c r="L513" i="3"/>
  <c r="K513" i="3"/>
  <c r="J517" i="3"/>
  <c r="L517" i="3"/>
  <c r="K517" i="3"/>
  <c r="L205" i="3"/>
  <c r="L210" i="3"/>
  <c r="K210" i="3"/>
  <c r="J210" i="3"/>
  <c r="L214" i="3"/>
  <c r="K214" i="3"/>
  <c r="J214" i="3"/>
  <c r="L218" i="3"/>
  <c r="K218" i="3"/>
  <c r="J218" i="3"/>
  <c r="L222" i="3"/>
  <c r="K222" i="3"/>
  <c r="J222" i="3"/>
  <c r="L226" i="3"/>
  <c r="K226" i="3"/>
  <c r="J226" i="3"/>
  <c r="L230" i="3"/>
  <c r="K230" i="3"/>
  <c r="J230" i="3"/>
  <c r="L234" i="3"/>
  <c r="K234" i="3"/>
  <c r="J234" i="3"/>
  <c r="L238" i="3"/>
  <c r="K238" i="3"/>
  <c r="J238" i="3"/>
  <c r="L242" i="3"/>
  <c r="K242" i="3"/>
  <c r="J242" i="3"/>
  <c r="L246" i="3"/>
  <c r="K246" i="3"/>
  <c r="J246" i="3"/>
  <c r="L250" i="3"/>
  <c r="K250" i="3"/>
  <c r="J250" i="3"/>
  <c r="L254" i="3"/>
  <c r="K254" i="3"/>
  <c r="J254" i="3"/>
  <c r="L258" i="3"/>
  <c r="K258" i="3"/>
  <c r="J258" i="3"/>
  <c r="L262" i="3"/>
  <c r="K262" i="3"/>
  <c r="J262" i="3"/>
  <c r="L266" i="3"/>
  <c r="K266" i="3"/>
  <c r="J266" i="3"/>
  <c r="L270" i="3"/>
  <c r="K270" i="3"/>
  <c r="J270" i="3"/>
  <c r="L274" i="3"/>
  <c r="K274" i="3"/>
  <c r="J274" i="3"/>
  <c r="L278" i="3"/>
  <c r="K278" i="3"/>
  <c r="J278" i="3"/>
  <c r="L282" i="3"/>
  <c r="K282" i="3"/>
  <c r="J282" i="3"/>
  <c r="L286" i="3"/>
  <c r="K286" i="3"/>
  <c r="J286" i="3"/>
  <c r="L290" i="3"/>
  <c r="K290" i="3"/>
  <c r="J290" i="3"/>
  <c r="L294" i="3"/>
  <c r="K294" i="3"/>
  <c r="J294" i="3"/>
  <c r="L298" i="3"/>
  <c r="K298" i="3"/>
  <c r="J298" i="3"/>
  <c r="L302" i="3"/>
  <c r="K302" i="3"/>
  <c r="J302" i="3"/>
  <c r="L306" i="3"/>
  <c r="K306" i="3"/>
  <c r="J306" i="3"/>
  <c r="L310" i="3"/>
  <c r="K310" i="3"/>
  <c r="J310" i="3"/>
  <c r="L314" i="3"/>
  <c r="K314" i="3"/>
  <c r="J314" i="3"/>
  <c r="L318" i="3"/>
  <c r="K318" i="3"/>
  <c r="J318" i="3"/>
  <c r="J322" i="3"/>
  <c r="L322" i="3"/>
  <c r="K322" i="3"/>
  <c r="J326" i="3"/>
  <c r="L326" i="3"/>
  <c r="K326" i="3"/>
  <c r="J330" i="3"/>
  <c r="L330" i="3"/>
  <c r="K330" i="3"/>
  <c r="J334" i="3"/>
  <c r="L334" i="3"/>
  <c r="K334" i="3"/>
  <c r="J338" i="3"/>
  <c r="L338" i="3"/>
  <c r="K338" i="3"/>
  <c r="J342" i="3"/>
  <c r="L342" i="3"/>
  <c r="K342" i="3"/>
  <c r="J346" i="3"/>
  <c r="L346" i="3"/>
  <c r="K346" i="3"/>
  <c r="J350" i="3"/>
  <c r="L350" i="3"/>
  <c r="K350" i="3"/>
  <c r="J354" i="3"/>
  <c r="L354" i="3"/>
  <c r="K354" i="3"/>
  <c r="J358" i="3"/>
  <c r="L358" i="3"/>
  <c r="K358" i="3"/>
  <c r="J362" i="3"/>
  <c r="L362" i="3"/>
  <c r="K362" i="3"/>
  <c r="J366" i="3"/>
  <c r="L366" i="3"/>
  <c r="K366" i="3"/>
  <c r="J370" i="3"/>
  <c r="L370" i="3"/>
  <c r="K370" i="3"/>
  <c r="J374" i="3"/>
  <c r="L374" i="3"/>
  <c r="K374" i="3"/>
  <c r="J378" i="3"/>
  <c r="L378" i="3"/>
  <c r="K378" i="3"/>
  <c r="J382" i="3"/>
  <c r="L382" i="3"/>
  <c r="K382" i="3"/>
  <c r="J386" i="3"/>
  <c r="L386" i="3"/>
  <c r="K386" i="3"/>
  <c r="J390" i="3"/>
  <c r="L390" i="3"/>
  <c r="K390" i="3"/>
  <c r="J394" i="3"/>
  <c r="L394" i="3"/>
  <c r="K394" i="3"/>
  <c r="J398" i="3"/>
  <c r="L398" i="3"/>
  <c r="K398" i="3"/>
  <c r="J402" i="3"/>
  <c r="L402" i="3"/>
  <c r="K402" i="3"/>
  <c r="J406" i="3"/>
  <c r="L406" i="3"/>
  <c r="K406" i="3"/>
  <c r="L410" i="3"/>
  <c r="J410" i="3"/>
  <c r="K410" i="3"/>
  <c r="L414" i="3"/>
  <c r="K414" i="3"/>
  <c r="J414" i="3"/>
  <c r="L418" i="3"/>
  <c r="J418" i="3"/>
  <c r="K418" i="3"/>
  <c r="L422" i="3"/>
  <c r="K422" i="3"/>
  <c r="J422" i="3"/>
  <c r="L426" i="3"/>
  <c r="J426" i="3"/>
  <c r="K426" i="3"/>
  <c r="L430" i="3"/>
  <c r="K430" i="3"/>
  <c r="J430" i="3"/>
  <c r="L434" i="3"/>
  <c r="J434" i="3"/>
  <c r="K434" i="3"/>
  <c r="L438" i="3"/>
  <c r="K438" i="3"/>
  <c r="J438" i="3"/>
  <c r="J442" i="3"/>
  <c r="L442" i="3"/>
  <c r="K442" i="3"/>
  <c r="J446" i="3"/>
  <c r="L446" i="3"/>
  <c r="K446" i="3"/>
  <c r="J450" i="3"/>
  <c r="L450" i="3"/>
  <c r="K450" i="3"/>
  <c r="J454" i="3"/>
  <c r="L454" i="3"/>
  <c r="K454" i="3"/>
  <c r="J458" i="3"/>
  <c r="L458" i="3"/>
  <c r="K458" i="3"/>
  <c r="J462" i="3"/>
  <c r="L462" i="3"/>
  <c r="K462" i="3"/>
  <c r="J466" i="3"/>
  <c r="L466" i="3"/>
  <c r="K466" i="3"/>
  <c r="J470" i="3"/>
  <c r="L470" i="3"/>
  <c r="K470" i="3"/>
  <c r="J474" i="3"/>
  <c r="L474" i="3"/>
  <c r="K474" i="3"/>
  <c r="J478" i="3"/>
  <c r="L478" i="3"/>
  <c r="K478" i="3"/>
  <c r="J482" i="3"/>
  <c r="L482" i="3"/>
  <c r="K482" i="3"/>
  <c r="K486" i="3"/>
  <c r="J486" i="3"/>
  <c r="L486" i="3"/>
  <c r="K490" i="3"/>
  <c r="J490" i="3"/>
  <c r="L490" i="3"/>
  <c r="K494" i="3"/>
  <c r="J494" i="3"/>
  <c r="L494" i="3"/>
  <c r="K498" i="3"/>
  <c r="J498" i="3"/>
  <c r="L498" i="3"/>
  <c r="K502" i="3"/>
  <c r="J502" i="3"/>
  <c r="L502" i="3"/>
  <c r="K506" i="3"/>
  <c r="J506" i="3"/>
  <c r="L506" i="3"/>
  <c r="K510" i="3"/>
  <c r="J510" i="3"/>
  <c r="L510" i="3"/>
  <c r="K514" i="3"/>
  <c r="J514" i="3"/>
  <c r="L514" i="3"/>
  <c r="J206" i="3"/>
  <c r="L207" i="3"/>
  <c r="K207" i="3"/>
  <c r="J211" i="3"/>
  <c r="L211" i="3"/>
  <c r="K211" i="3"/>
  <c r="J215" i="3"/>
  <c r="L215" i="3"/>
  <c r="K215" i="3"/>
  <c r="J219" i="3"/>
  <c r="L219" i="3"/>
  <c r="K219" i="3"/>
  <c r="J223" i="3"/>
  <c r="L223" i="3"/>
  <c r="K223" i="3"/>
  <c r="J227" i="3"/>
  <c r="L227" i="3"/>
  <c r="K227" i="3"/>
  <c r="J231" i="3"/>
  <c r="L231" i="3"/>
  <c r="K231" i="3"/>
  <c r="J235" i="3"/>
  <c r="L235" i="3"/>
  <c r="K235" i="3"/>
  <c r="J239" i="3"/>
  <c r="L239" i="3"/>
  <c r="K239" i="3"/>
  <c r="J243" i="3"/>
  <c r="L243" i="3"/>
  <c r="K243" i="3"/>
  <c r="J247" i="3"/>
  <c r="L247" i="3"/>
  <c r="K247" i="3"/>
  <c r="J251" i="3"/>
  <c r="L251" i="3"/>
  <c r="K251" i="3"/>
  <c r="J255" i="3"/>
  <c r="L255" i="3"/>
  <c r="K255" i="3"/>
  <c r="J259" i="3"/>
  <c r="L259" i="3"/>
  <c r="K259" i="3"/>
  <c r="J263" i="3"/>
  <c r="L263" i="3"/>
  <c r="K263" i="3"/>
  <c r="J267" i="3"/>
  <c r="L267" i="3"/>
  <c r="K267" i="3"/>
  <c r="J271" i="3"/>
  <c r="L271" i="3"/>
  <c r="K271" i="3"/>
  <c r="J275" i="3"/>
  <c r="L275" i="3"/>
  <c r="K275" i="3"/>
  <c r="J279" i="3"/>
  <c r="L279" i="3"/>
  <c r="K279" i="3"/>
  <c r="J283" i="3"/>
  <c r="L283" i="3"/>
  <c r="K283" i="3"/>
  <c r="J287" i="3"/>
  <c r="L287" i="3"/>
  <c r="K287" i="3"/>
  <c r="J291" i="3"/>
  <c r="L291" i="3"/>
  <c r="K291" i="3"/>
  <c r="J295" i="3"/>
  <c r="L295" i="3"/>
  <c r="K295" i="3"/>
  <c r="J299" i="3"/>
  <c r="L299" i="3"/>
  <c r="K299" i="3"/>
  <c r="J303" i="3"/>
  <c r="L303" i="3"/>
  <c r="K303" i="3"/>
  <c r="J307" i="3"/>
  <c r="L307" i="3"/>
  <c r="K307" i="3"/>
  <c r="J311" i="3"/>
  <c r="L311" i="3"/>
  <c r="K311" i="3"/>
  <c r="J315" i="3"/>
  <c r="L315" i="3"/>
  <c r="K315" i="3"/>
  <c r="J319" i="3"/>
  <c r="L319" i="3"/>
  <c r="K319" i="3"/>
  <c r="K323" i="3"/>
  <c r="J323" i="3"/>
  <c r="L323" i="3"/>
  <c r="K327" i="3"/>
  <c r="J327" i="3"/>
  <c r="L327" i="3"/>
  <c r="K331" i="3"/>
  <c r="J331" i="3"/>
  <c r="L331" i="3"/>
  <c r="K335" i="3"/>
  <c r="J335" i="3"/>
  <c r="L335" i="3"/>
  <c r="K339" i="3"/>
  <c r="J339" i="3"/>
  <c r="L339" i="3"/>
  <c r="K343" i="3"/>
  <c r="J343" i="3"/>
  <c r="L343" i="3"/>
  <c r="K347" i="3"/>
  <c r="J347" i="3"/>
  <c r="L347" i="3"/>
  <c r="K351" i="3"/>
  <c r="J351" i="3"/>
  <c r="L351" i="3"/>
  <c r="K355" i="3"/>
  <c r="J355" i="3"/>
  <c r="L355" i="3"/>
  <c r="K359" i="3"/>
  <c r="J359" i="3"/>
  <c r="L359" i="3"/>
  <c r="K363" i="3"/>
  <c r="J363" i="3"/>
  <c r="L363" i="3"/>
  <c r="K367" i="3"/>
  <c r="J367" i="3"/>
  <c r="L367" i="3"/>
  <c r="K371" i="3"/>
  <c r="J371" i="3"/>
  <c r="L371" i="3"/>
  <c r="K375" i="3"/>
  <c r="J375" i="3"/>
  <c r="L375" i="3"/>
  <c r="K379" i="3"/>
  <c r="J379" i="3"/>
  <c r="L379" i="3"/>
  <c r="K383" i="3"/>
  <c r="J383" i="3"/>
  <c r="L383" i="3"/>
  <c r="K387" i="3"/>
  <c r="J387" i="3"/>
  <c r="L387" i="3"/>
  <c r="K391" i="3"/>
  <c r="J391" i="3"/>
  <c r="L391" i="3"/>
  <c r="K395" i="3"/>
  <c r="J395" i="3"/>
  <c r="L395" i="3"/>
  <c r="K399" i="3"/>
  <c r="J399" i="3"/>
  <c r="L399" i="3"/>
  <c r="K403" i="3"/>
  <c r="J403" i="3"/>
  <c r="L403" i="3"/>
  <c r="J407" i="3"/>
  <c r="L407" i="3"/>
  <c r="K407" i="3"/>
  <c r="J411" i="3"/>
  <c r="L411" i="3"/>
  <c r="K411" i="3"/>
  <c r="J415" i="3"/>
  <c r="K415" i="3"/>
  <c r="L415" i="3"/>
  <c r="J419" i="3"/>
  <c r="L419" i="3"/>
  <c r="K419" i="3"/>
  <c r="J423" i="3"/>
  <c r="K423" i="3"/>
  <c r="L423" i="3"/>
  <c r="J427" i="3"/>
  <c r="L427" i="3"/>
  <c r="K427" i="3"/>
  <c r="J431" i="3"/>
  <c r="K431" i="3"/>
  <c r="L431" i="3"/>
  <c r="J435" i="3"/>
  <c r="L435" i="3"/>
  <c r="K435" i="3"/>
  <c r="K439" i="3"/>
  <c r="J439" i="3"/>
  <c r="L439" i="3"/>
  <c r="K443" i="3"/>
  <c r="J443" i="3"/>
  <c r="L443" i="3"/>
  <c r="K447" i="3"/>
  <c r="J447" i="3"/>
  <c r="L447" i="3"/>
  <c r="K451" i="3"/>
  <c r="J451" i="3"/>
  <c r="L451" i="3"/>
  <c r="K455" i="3"/>
  <c r="J455" i="3"/>
  <c r="L455" i="3"/>
  <c r="K459" i="3"/>
  <c r="J459" i="3"/>
  <c r="L459" i="3"/>
  <c r="K463" i="3"/>
  <c r="J463" i="3"/>
  <c r="L463" i="3"/>
  <c r="K467" i="3"/>
  <c r="J467" i="3"/>
  <c r="L467" i="3"/>
  <c r="K471" i="3"/>
  <c r="J471" i="3"/>
  <c r="L471" i="3"/>
  <c r="K475" i="3"/>
  <c r="J475" i="3"/>
  <c r="L475" i="3"/>
  <c r="K479" i="3"/>
  <c r="J479" i="3"/>
  <c r="L479" i="3"/>
  <c r="L483" i="3"/>
  <c r="K483" i="3"/>
  <c r="J483" i="3"/>
  <c r="L487" i="3"/>
  <c r="K487" i="3"/>
  <c r="J487" i="3"/>
  <c r="L491" i="3"/>
  <c r="K491" i="3"/>
  <c r="J491" i="3"/>
  <c r="L495" i="3"/>
  <c r="K495" i="3"/>
  <c r="J495" i="3"/>
  <c r="L499" i="3"/>
  <c r="K499" i="3"/>
  <c r="J499" i="3"/>
  <c r="L503" i="3"/>
  <c r="K503" i="3"/>
  <c r="J503" i="3"/>
  <c r="L507" i="3"/>
  <c r="K507" i="3"/>
  <c r="J507" i="3"/>
  <c r="L511" i="3"/>
  <c r="K511" i="3"/>
  <c r="J511" i="3"/>
  <c r="L515" i="3"/>
  <c r="K515" i="3"/>
  <c r="J515" i="3"/>
  <c r="J205" i="3"/>
  <c r="L206" i="3"/>
  <c r="K208" i="3"/>
  <c r="J208" i="3"/>
  <c r="L208" i="3"/>
  <c r="K212" i="3"/>
  <c r="J212" i="3"/>
  <c r="L212" i="3"/>
  <c r="K216" i="3"/>
  <c r="J216" i="3"/>
  <c r="L216" i="3"/>
  <c r="K220" i="3"/>
  <c r="J220" i="3"/>
  <c r="L220" i="3"/>
  <c r="K224" i="3"/>
  <c r="J224" i="3"/>
  <c r="L224" i="3"/>
  <c r="K228" i="3"/>
  <c r="J228" i="3"/>
  <c r="L228" i="3"/>
  <c r="K232" i="3"/>
  <c r="J232" i="3"/>
  <c r="L232" i="3"/>
  <c r="K236" i="3"/>
  <c r="J236" i="3"/>
  <c r="L236" i="3"/>
  <c r="K240" i="3"/>
  <c r="J240" i="3"/>
  <c r="L240" i="3"/>
  <c r="K244" i="3"/>
  <c r="J244" i="3"/>
  <c r="L244" i="3"/>
  <c r="K248" i="3"/>
  <c r="J248" i="3"/>
  <c r="L248" i="3"/>
  <c r="K252" i="3"/>
  <c r="J252" i="3"/>
  <c r="L252" i="3"/>
  <c r="K256" i="3"/>
  <c r="J256" i="3"/>
  <c r="L256" i="3"/>
  <c r="K260" i="3"/>
  <c r="J260" i="3"/>
  <c r="L260" i="3"/>
  <c r="K264" i="3"/>
  <c r="J264" i="3"/>
  <c r="L264" i="3"/>
  <c r="K268" i="3"/>
  <c r="J268" i="3"/>
  <c r="L268" i="3"/>
  <c r="K272" i="3"/>
  <c r="J272" i="3"/>
  <c r="L272" i="3"/>
  <c r="K276" i="3"/>
  <c r="J276" i="3"/>
  <c r="L276" i="3"/>
  <c r="K280" i="3"/>
  <c r="J280" i="3"/>
  <c r="L280" i="3"/>
  <c r="K284" i="3"/>
  <c r="J284" i="3"/>
  <c r="L284" i="3"/>
  <c r="K288" i="3"/>
  <c r="J288" i="3"/>
  <c r="L288" i="3"/>
  <c r="K292" i="3"/>
  <c r="J292" i="3"/>
  <c r="L292" i="3"/>
  <c r="K296" i="3"/>
  <c r="J296" i="3"/>
  <c r="L296" i="3"/>
  <c r="K300" i="3"/>
  <c r="J300" i="3"/>
  <c r="L300" i="3"/>
  <c r="K304" i="3"/>
  <c r="J304" i="3"/>
  <c r="L304" i="3"/>
  <c r="K308" i="3"/>
  <c r="J308" i="3"/>
  <c r="L308" i="3"/>
  <c r="K312" i="3"/>
  <c r="J312" i="3"/>
  <c r="L312" i="3"/>
  <c r="K316" i="3"/>
  <c r="J316" i="3"/>
  <c r="L316" i="3"/>
  <c r="J320" i="3"/>
  <c r="L320" i="3"/>
  <c r="K320" i="3"/>
  <c r="L324" i="3"/>
  <c r="K324" i="3"/>
  <c r="J324" i="3"/>
  <c r="L328" i="3"/>
  <c r="K328" i="3"/>
  <c r="J328" i="3"/>
  <c r="L332" i="3"/>
  <c r="K332" i="3"/>
  <c r="J332" i="3"/>
  <c r="L336" i="3"/>
  <c r="K336" i="3"/>
  <c r="J336" i="3"/>
  <c r="L340" i="3"/>
  <c r="K340" i="3"/>
  <c r="J340" i="3"/>
  <c r="L344" i="3"/>
  <c r="K344" i="3"/>
  <c r="J344" i="3"/>
  <c r="L348" i="3"/>
  <c r="K348" i="3"/>
  <c r="J348" i="3"/>
  <c r="L352" i="3"/>
  <c r="K352" i="3"/>
  <c r="J352" i="3"/>
  <c r="L356" i="3"/>
  <c r="K356" i="3"/>
  <c r="J356" i="3"/>
  <c r="L360" i="3"/>
  <c r="K360" i="3"/>
  <c r="J360" i="3"/>
  <c r="L364" i="3"/>
  <c r="K364" i="3"/>
  <c r="J364" i="3"/>
  <c r="L368" i="3"/>
  <c r="K368" i="3"/>
  <c r="J368" i="3"/>
  <c r="L372" i="3"/>
  <c r="K372" i="3"/>
  <c r="J372" i="3"/>
  <c r="L376" i="3"/>
  <c r="K376" i="3"/>
  <c r="J376" i="3"/>
  <c r="L380" i="3"/>
  <c r="K380" i="3"/>
  <c r="J380" i="3"/>
  <c r="L384" i="3"/>
  <c r="K384" i="3"/>
  <c r="J384" i="3"/>
  <c r="L388" i="3"/>
  <c r="K388" i="3"/>
  <c r="J388" i="3"/>
  <c r="L392" i="3"/>
  <c r="K392" i="3"/>
  <c r="J392" i="3"/>
  <c r="L396" i="3"/>
  <c r="K396" i="3"/>
  <c r="J396" i="3"/>
  <c r="L400" i="3"/>
  <c r="K400" i="3"/>
  <c r="J400" i="3"/>
  <c r="L404" i="3"/>
  <c r="K404" i="3"/>
  <c r="J404" i="3"/>
  <c r="K408" i="3"/>
  <c r="L408" i="3"/>
  <c r="J408" i="3"/>
  <c r="K412" i="3"/>
  <c r="J412" i="3"/>
  <c r="L412" i="3"/>
  <c r="K416" i="3"/>
  <c r="J416" i="3"/>
  <c r="L416" i="3"/>
  <c r="K420" i="3"/>
  <c r="J420" i="3"/>
  <c r="L420" i="3"/>
  <c r="K424" i="3"/>
  <c r="J424" i="3"/>
  <c r="L424" i="3"/>
  <c r="K428" i="3"/>
  <c r="J428" i="3"/>
  <c r="L428" i="3"/>
  <c r="K432" i="3"/>
  <c r="J432" i="3"/>
  <c r="L432" i="3"/>
  <c r="K436" i="3"/>
  <c r="J436" i="3"/>
  <c r="L436" i="3"/>
  <c r="L440" i="3"/>
  <c r="K440" i="3"/>
  <c r="J440" i="3"/>
  <c r="L444" i="3"/>
  <c r="K444" i="3"/>
  <c r="J444" i="3"/>
  <c r="L448" i="3"/>
  <c r="K448" i="3"/>
  <c r="J448" i="3"/>
  <c r="L452" i="3"/>
  <c r="K452" i="3"/>
  <c r="J452" i="3"/>
  <c r="L456" i="3"/>
  <c r="K456" i="3"/>
  <c r="J456" i="3"/>
  <c r="L460" i="3"/>
  <c r="K460" i="3"/>
  <c r="J460" i="3"/>
  <c r="L464" i="3"/>
  <c r="K464" i="3"/>
  <c r="J464" i="3"/>
  <c r="L468" i="3"/>
  <c r="K468" i="3"/>
  <c r="J468" i="3"/>
  <c r="L472" i="3"/>
  <c r="K472" i="3"/>
  <c r="J472" i="3"/>
  <c r="L476" i="3"/>
  <c r="K476" i="3"/>
  <c r="J476" i="3"/>
  <c r="L480" i="3"/>
  <c r="K480" i="3"/>
  <c r="J480" i="3"/>
  <c r="L484" i="3"/>
  <c r="K484" i="3"/>
  <c r="J484" i="3"/>
  <c r="L488" i="3"/>
  <c r="K488" i="3"/>
  <c r="J488" i="3"/>
  <c r="L492" i="3"/>
  <c r="K492" i="3"/>
  <c r="J492" i="3"/>
  <c r="L496" i="3"/>
  <c r="K496" i="3"/>
  <c r="J496" i="3"/>
  <c r="L500" i="3"/>
  <c r="K500" i="3"/>
  <c r="J500" i="3"/>
  <c r="L504" i="3"/>
  <c r="K504" i="3"/>
  <c r="J504" i="3"/>
  <c r="L508" i="3"/>
  <c r="K508" i="3"/>
  <c r="J508" i="3"/>
  <c r="L512" i="3"/>
  <c r="K512" i="3"/>
  <c r="J512" i="3"/>
  <c r="L516" i="3"/>
  <c r="K516" i="3"/>
  <c r="J516" i="3"/>
  <c r="J207" i="3"/>
  <c r="I2" i="12"/>
  <c r="I1" i="12"/>
  <c r="G14" i="1"/>
  <c r="B7" i="11"/>
  <c r="E2" i="11"/>
  <c r="E1" i="11"/>
  <c r="G9" i="11"/>
  <c r="H1095" i="12" l="1"/>
  <c r="H1094" i="12"/>
  <c r="I1095" i="12"/>
  <c r="I1094" i="12"/>
  <c r="J1095" i="12"/>
  <c r="J1094" i="12"/>
  <c r="I1090" i="4"/>
  <c r="I1091" i="4"/>
  <c r="K1090" i="4"/>
  <c r="K1091" i="4"/>
  <c r="J1090" i="4"/>
  <c r="J1091" i="4"/>
  <c r="I1088" i="12"/>
  <c r="J1088" i="12"/>
  <c r="H1088" i="12"/>
  <c r="I1084" i="4"/>
  <c r="I5" i="4" s="1"/>
  <c r="J1084" i="4"/>
  <c r="J5" i="4" s="1"/>
  <c r="K1084" i="4"/>
  <c r="K5" i="4" s="1"/>
  <c r="K6" i="3"/>
  <c r="D11" i="2" s="1"/>
  <c r="K8" i="3"/>
  <c r="J6" i="3"/>
  <c r="C11" i="2" s="1"/>
  <c r="J8" i="3"/>
  <c r="L7" i="3"/>
  <c r="K7" i="3"/>
  <c r="D29" i="2" s="1"/>
  <c r="L6" i="3"/>
  <c r="L8" i="3"/>
  <c r="J7" i="3"/>
  <c r="C29" i="2" s="1"/>
  <c r="C8" i="2" l="1"/>
  <c r="D8" i="2"/>
  <c r="K6" i="4"/>
  <c r="K8" i="4" s="1"/>
  <c r="J6" i="4"/>
  <c r="J8" i="4" s="1"/>
  <c r="I6" i="4"/>
  <c r="I8" i="4" s="1"/>
  <c r="J5" i="12"/>
  <c r="H17" i="14" s="1"/>
  <c r="I5" i="12"/>
  <c r="G17" i="14" s="1"/>
  <c r="H5" i="12"/>
  <c r="F17" i="14" s="1"/>
  <c r="C27" i="2"/>
  <c r="B66" i="2"/>
  <c r="G66" i="2" s="1"/>
  <c r="D27" i="2"/>
  <c r="E11" i="2"/>
  <c r="B68" i="2" s="1"/>
  <c r="G68" i="2" s="1"/>
  <c r="B67" i="2"/>
  <c r="G67" i="2" s="1"/>
  <c r="K14" i="7"/>
  <c r="F9" i="2" s="1"/>
  <c r="F13" i="2" s="1"/>
  <c r="L133" i="14" s="1"/>
  <c r="I14" i="7"/>
  <c r="B9" i="2" s="1"/>
  <c r="E3" i="7"/>
  <c r="J2" i="7"/>
  <c r="J1" i="7"/>
  <c r="G567" i="7"/>
  <c r="G566" i="7"/>
  <c r="G565" i="7"/>
  <c r="G564" i="7"/>
  <c r="G563" i="7"/>
  <c r="G562" i="7"/>
  <c r="G561" i="7"/>
  <c r="G560" i="7"/>
  <c r="G559" i="7"/>
  <c r="G558" i="7"/>
  <c r="G557" i="7"/>
  <c r="G556" i="7"/>
  <c r="G555" i="7"/>
  <c r="G554" i="7"/>
  <c r="G553" i="7"/>
  <c r="G552" i="7"/>
  <c r="G551" i="7"/>
  <c r="G550" i="7"/>
  <c r="G549" i="7"/>
  <c r="G548" i="7"/>
  <c r="G547" i="7"/>
  <c r="G546" i="7"/>
  <c r="G545" i="7"/>
  <c r="G544" i="7"/>
  <c r="G543" i="7"/>
  <c r="G542" i="7"/>
  <c r="G541" i="7"/>
  <c r="G540" i="7"/>
  <c r="G539" i="7"/>
  <c r="G538" i="7"/>
  <c r="G537" i="7"/>
  <c r="G536" i="7"/>
  <c r="G535" i="7"/>
  <c r="G534" i="7"/>
  <c r="G533" i="7"/>
  <c r="G532" i="7"/>
  <c r="G531" i="7"/>
  <c r="G530" i="7"/>
  <c r="G529" i="7"/>
  <c r="G528" i="7"/>
  <c r="G527" i="7"/>
  <c r="G526" i="7"/>
  <c r="G525" i="7"/>
  <c r="G524" i="7"/>
  <c r="G523" i="7"/>
  <c r="G522" i="7"/>
  <c r="G521" i="7"/>
  <c r="G520" i="7"/>
  <c r="G519" i="7"/>
  <c r="G518" i="7"/>
  <c r="G517" i="7"/>
  <c r="G516" i="7"/>
  <c r="G515" i="7"/>
  <c r="G514" i="7"/>
  <c r="G513" i="7"/>
  <c r="G512" i="7"/>
  <c r="G511" i="7"/>
  <c r="G510" i="7"/>
  <c r="G509" i="7"/>
  <c r="G508" i="7"/>
  <c r="G507" i="7"/>
  <c r="G506" i="7"/>
  <c r="G505" i="7"/>
  <c r="G504" i="7"/>
  <c r="G503" i="7"/>
  <c r="G502" i="7"/>
  <c r="G501" i="7"/>
  <c r="G500" i="7"/>
  <c r="G499" i="7"/>
  <c r="G498" i="7"/>
  <c r="G497" i="7"/>
  <c r="G496" i="7"/>
  <c r="G495" i="7"/>
  <c r="G494" i="7"/>
  <c r="G493" i="7"/>
  <c r="G492" i="7"/>
  <c r="G491" i="7"/>
  <c r="G490" i="7"/>
  <c r="G489" i="7"/>
  <c r="G488" i="7"/>
  <c r="G487" i="7"/>
  <c r="G486" i="7"/>
  <c r="G485" i="7"/>
  <c r="G484" i="7"/>
  <c r="G483" i="7"/>
  <c r="G482" i="7"/>
  <c r="G481" i="7"/>
  <c r="G480" i="7"/>
  <c r="G479" i="7"/>
  <c r="G478" i="7"/>
  <c r="G477" i="7"/>
  <c r="G476" i="7"/>
  <c r="G475" i="7"/>
  <c r="G474" i="7"/>
  <c r="G473" i="7"/>
  <c r="G472" i="7"/>
  <c r="G471" i="7"/>
  <c r="G470" i="7"/>
  <c r="G469" i="7"/>
  <c r="G468" i="7"/>
  <c r="G467" i="7"/>
  <c r="G466" i="7"/>
  <c r="G465" i="7"/>
  <c r="G464" i="7"/>
  <c r="G463" i="7"/>
  <c r="G462" i="7"/>
  <c r="G461" i="7"/>
  <c r="G460" i="7"/>
  <c r="G459" i="7"/>
  <c r="G458" i="7"/>
  <c r="G457" i="7"/>
  <c r="G456" i="7"/>
  <c r="G455" i="7"/>
  <c r="G454" i="7"/>
  <c r="G453" i="7"/>
  <c r="G452" i="7"/>
  <c r="G451" i="7"/>
  <c r="G450" i="7"/>
  <c r="G449" i="7"/>
  <c r="G448" i="7"/>
  <c r="G447" i="7"/>
  <c r="G446" i="7"/>
  <c r="G445" i="7"/>
  <c r="G444" i="7"/>
  <c r="G443" i="7"/>
  <c r="G442" i="7"/>
  <c r="G441" i="7"/>
  <c r="G440" i="7"/>
  <c r="G439" i="7"/>
  <c r="G438" i="7"/>
  <c r="G437" i="7"/>
  <c r="G436" i="7"/>
  <c r="G435" i="7"/>
  <c r="G434" i="7"/>
  <c r="G433" i="7"/>
  <c r="G432" i="7"/>
  <c r="G431" i="7"/>
  <c r="G430" i="7"/>
  <c r="G429" i="7"/>
  <c r="G428" i="7"/>
  <c r="G427" i="7"/>
  <c r="G426" i="7"/>
  <c r="G425" i="7"/>
  <c r="G424" i="7"/>
  <c r="G423" i="7"/>
  <c r="G422" i="7"/>
  <c r="G421" i="7"/>
  <c r="G420" i="7"/>
  <c r="G419" i="7"/>
  <c r="G418" i="7"/>
  <c r="G417" i="7"/>
  <c r="G416" i="7"/>
  <c r="G415" i="7"/>
  <c r="G414" i="7"/>
  <c r="G413" i="7"/>
  <c r="G412" i="7"/>
  <c r="G411" i="7"/>
  <c r="G410" i="7"/>
  <c r="G409" i="7"/>
  <c r="G408" i="7"/>
  <c r="G407" i="7"/>
  <c r="G406" i="7"/>
  <c r="G405" i="7"/>
  <c r="G404" i="7"/>
  <c r="G403" i="7"/>
  <c r="G402" i="7"/>
  <c r="G401" i="7"/>
  <c r="G400" i="7"/>
  <c r="G399" i="7"/>
  <c r="G398" i="7"/>
  <c r="G397" i="7"/>
  <c r="G396" i="7"/>
  <c r="G395" i="7"/>
  <c r="G394" i="7"/>
  <c r="G393" i="7"/>
  <c r="G392" i="7"/>
  <c r="G391" i="7"/>
  <c r="G390" i="7"/>
  <c r="G389" i="7"/>
  <c r="G388" i="7"/>
  <c r="G387" i="7"/>
  <c r="G386" i="7"/>
  <c r="G385" i="7"/>
  <c r="G384" i="7"/>
  <c r="G383" i="7"/>
  <c r="G382" i="7"/>
  <c r="G381" i="7"/>
  <c r="G380" i="7"/>
  <c r="G379" i="7"/>
  <c r="G378" i="7"/>
  <c r="G377" i="7"/>
  <c r="G376" i="7"/>
  <c r="G375" i="7"/>
  <c r="G374" i="7"/>
  <c r="G373" i="7"/>
  <c r="G372" i="7"/>
  <c r="G371" i="7"/>
  <c r="G370" i="7"/>
  <c r="G369" i="7"/>
  <c r="G368" i="7"/>
  <c r="G367" i="7"/>
  <c r="G366" i="7"/>
  <c r="G365" i="7"/>
  <c r="G364" i="7"/>
  <c r="G363" i="7"/>
  <c r="G362" i="7"/>
  <c r="G361" i="7"/>
  <c r="G360" i="7"/>
  <c r="G359" i="7"/>
  <c r="G358" i="7"/>
  <c r="G357" i="7"/>
  <c r="G356" i="7"/>
  <c r="G355" i="7"/>
  <c r="G354" i="7"/>
  <c r="G353" i="7"/>
  <c r="G352" i="7"/>
  <c r="G351" i="7"/>
  <c r="G350" i="7"/>
  <c r="G349" i="7"/>
  <c r="G348" i="7"/>
  <c r="G347" i="7"/>
  <c r="G346" i="7"/>
  <c r="G345" i="7"/>
  <c r="G344" i="7"/>
  <c r="G343" i="7"/>
  <c r="G342" i="7"/>
  <c r="G341" i="7"/>
  <c r="G340" i="7"/>
  <c r="G339" i="7"/>
  <c r="G338" i="7"/>
  <c r="G337" i="7"/>
  <c r="G336" i="7"/>
  <c r="G335" i="7"/>
  <c r="G334" i="7"/>
  <c r="G333" i="7"/>
  <c r="G332" i="7"/>
  <c r="G331" i="7"/>
  <c r="G330" i="7"/>
  <c r="G329" i="7"/>
  <c r="G328" i="7"/>
  <c r="G327" i="7"/>
  <c r="G326" i="7"/>
  <c r="G325" i="7"/>
  <c r="G324" i="7"/>
  <c r="G323" i="7"/>
  <c r="G322" i="7"/>
  <c r="G321" i="7"/>
  <c r="G320" i="7"/>
  <c r="G319" i="7"/>
  <c r="G318" i="7"/>
  <c r="G317" i="7"/>
  <c r="G316" i="7"/>
  <c r="G315" i="7"/>
  <c r="G314" i="7"/>
  <c r="G313" i="7"/>
  <c r="G312" i="7"/>
  <c r="G311" i="7"/>
  <c r="G310" i="7"/>
  <c r="G309" i="7"/>
  <c r="G308" i="7"/>
  <c r="G307" i="7"/>
  <c r="G306" i="7"/>
  <c r="G305" i="7"/>
  <c r="G304" i="7"/>
  <c r="G303" i="7"/>
  <c r="G302" i="7"/>
  <c r="G301" i="7"/>
  <c r="G300" i="7"/>
  <c r="G299" i="7"/>
  <c r="G298" i="7"/>
  <c r="G297" i="7"/>
  <c r="G296" i="7"/>
  <c r="G295" i="7"/>
  <c r="G294" i="7"/>
  <c r="G293" i="7"/>
  <c r="G292" i="7"/>
  <c r="G291" i="7"/>
  <c r="G290" i="7"/>
  <c r="G289" i="7"/>
  <c r="G288" i="7"/>
  <c r="G287" i="7"/>
  <c r="G286" i="7"/>
  <c r="G285" i="7"/>
  <c r="G284" i="7"/>
  <c r="G283" i="7"/>
  <c r="G282" i="7"/>
  <c r="G281" i="7"/>
  <c r="G280" i="7"/>
  <c r="G279" i="7"/>
  <c r="G278" i="7"/>
  <c r="G277" i="7"/>
  <c r="G276" i="7"/>
  <c r="G275" i="7"/>
  <c r="G274" i="7"/>
  <c r="G273" i="7"/>
  <c r="G272" i="7"/>
  <c r="G271" i="7"/>
  <c r="G270" i="7"/>
  <c r="G269" i="7"/>
  <c r="G268" i="7"/>
  <c r="G267" i="7"/>
  <c r="G266" i="7"/>
  <c r="G265" i="7"/>
  <c r="G264" i="7"/>
  <c r="G263" i="7"/>
  <c r="G262" i="7"/>
  <c r="G261" i="7"/>
  <c r="G260" i="7"/>
  <c r="G259" i="7"/>
  <c r="G258" i="7"/>
  <c r="G257" i="7"/>
  <c r="G256" i="7"/>
  <c r="G255" i="7"/>
  <c r="G254" i="7"/>
  <c r="G253" i="7"/>
  <c r="G252" i="7"/>
  <c r="G251" i="7"/>
  <c r="G250" i="7"/>
  <c r="G249" i="7"/>
  <c r="G248" i="7"/>
  <c r="G247" i="7"/>
  <c r="G246" i="7"/>
  <c r="G245" i="7"/>
  <c r="G244" i="7"/>
  <c r="G243" i="7"/>
  <c r="G242" i="7"/>
  <c r="G241" i="7"/>
  <c r="G240" i="7"/>
  <c r="G239" i="7"/>
  <c r="G238" i="7"/>
  <c r="G237" i="7"/>
  <c r="G236" i="7"/>
  <c r="G235" i="7"/>
  <c r="G234" i="7"/>
  <c r="G233" i="7"/>
  <c r="G232" i="7"/>
  <c r="G231" i="7"/>
  <c r="G230" i="7"/>
  <c r="G229" i="7"/>
  <c r="G228" i="7"/>
  <c r="G227" i="7"/>
  <c r="G226" i="7"/>
  <c r="G225" i="7"/>
  <c r="G224" i="7"/>
  <c r="G223" i="7"/>
  <c r="G222" i="7"/>
  <c r="G221" i="7"/>
  <c r="G220" i="7"/>
  <c r="G219" i="7"/>
  <c r="G218" i="7"/>
  <c r="G217" i="7"/>
  <c r="G216" i="7"/>
  <c r="G215" i="7"/>
  <c r="G214" i="7"/>
  <c r="G213" i="7"/>
  <c r="G212" i="7"/>
  <c r="G211" i="7"/>
  <c r="G210" i="7"/>
  <c r="G209" i="7"/>
  <c r="G208" i="7"/>
  <c r="G207" i="7"/>
  <c r="G206" i="7"/>
  <c r="G205" i="7"/>
  <c r="G204" i="7"/>
  <c r="G203" i="7"/>
  <c r="G202" i="7"/>
  <c r="G201" i="7"/>
  <c r="G200" i="7"/>
  <c r="G199" i="7"/>
  <c r="G198" i="7"/>
  <c r="G197" i="7"/>
  <c r="G196" i="7"/>
  <c r="G195" i="7"/>
  <c r="G194" i="7"/>
  <c r="G193" i="7"/>
  <c r="G192" i="7"/>
  <c r="G191" i="7"/>
  <c r="G190" i="7"/>
  <c r="G189" i="7"/>
  <c r="G188" i="7"/>
  <c r="G187" i="7"/>
  <c r="G186" i="7"/>
  <c r="G185" i="7"/>
  <c r="G184" i="7"/>
  <c r="G183" i="7"/>
  <c r="G182" i="7"/>
  <c r="G181" i="7"/>
  <c r="G180" i="7"/>
  <c r="G179" i="7"/>
  <c r="G178" i="7"/>
  <c r="G177" i="7"/>
  <c r="G176" i="7"/>
  <c r="G175" i="7"/>
  <c r="G174" i="7"/>
  <c r="G173" i="7"/>
  <c r="G172" i="7"/>
  <c r="G171" i="7"/>
  <c r="G170" i="7"/>
  <c r="G169" i="7"/>
  <c r="G168" i="7"/>
  <c r="G167" i="7"/>
  <c r="G166" i="7"/>
  <c r="G165" i="7"/>
  <c r="G164" i="7"/>
  <c r="G163" i="7"/>
  <c r="G162" i="7"/>
  <c r="G161" i="7"/>
  <c r="G160" i="7"/>
  <c r="G159" i="7"/>
  <c r="G158" i="7"/>
  <c r="G157" i="7"/>
  <c r="G156" i="7"/>
  <c r="G155" i="7"/>
  <c r="G154" i="7"/>
  <c r="G153" i="7"/>
  <c r="G152" i="7"/>
  <c r="G151" i="7"/>
  <c r="G150" i="7"/>
  <c r="G149" i="7"/>
  <c r="G148" i="7"/>
  <c r="G147" i="7"/>
  <c r="G146" i="7"/>
  <c r="G145" i="7"/>
  <c r="G144" i="7"/>
  <c r="G143" i="7"/>
  <c r="G142" i="7"/>
  <c r="G141" i="7"/>
  <c r="G140" i="7"/>
  <c r="G139" i="7"/>
  <c r="G138" i="7"/>
  <c r="G137" i="7"/>
  <c r="G136" i="7"/>
  <c r="G135" i="7"/>
  <c r="G134" i="7"/>
  <c r="G133" i="7"/>
  <c r="G132" i="7"/>
  <c r="G131" i="7"/>
  <c r="G130" i="7"/>
  <c r="G129" i="7"/>
  <c r="G128" i="7"/>
  <c r="G127" i="7"/>
  <c r="G126" i="7"/>
  <c r="G125" i="7"/>
  <c r="G124" i="7"/>
  <c r="G123" i="7"/>
  <c r="G122" i="7"/>
  <c r="G121" i="7"/>
  <c r="G120" i="7"/>
  <c r="G119" i="7"/>
  <c r="G118" i="7"/>
  <c r="G117" i="7"/>
  <c r="G116" i="7"/>
  <c r="G115" i="7"/>
  <c r="G114" i="7"/>
  <c r="G113" i="7"/>
  <c r="G112" i="7"/>
  <c r="G111" i="7"/>
  <c r="G110" i="7"/>
  <c r="G109" i="7"/>
  <c r="G108" i="7"/>
  <c r="G107" i="7"/>
  <c r="G106" i="7"/>
  <c r="G105" i="7"/>
  <c r="G104" i="7"/>
  <c r="G103" i="7"/>
  <c r="G102" i="7"/>
  <c r="G101" i="7"/>
  <c r="G100" i="7"/>
  <c r="G99" i="7"/>
  <c r="G98" i="7"/>
  <c r="G97" i="7"/>
  <c r="G96" i="7"/>
  <c r="G95" i="7"/>
  <c r="G94" i="7"/>
  <c r="G93" i="7"/>
  <c r="G92" i="7"/>
  <c r="G91" i="7"/>
  <c r="G90" i="7"/>
  <c r="G89" i="7"/>
  <c r="G88" i="7"/>
  <c r="G87" i="7"/>
  <c r="G86" i="7"/>
  <c r="G85" i="7"/>
  <c r="G84" i="7"/>
  <c r="G83" i="7"/>
  <c r="G82" i="7"/>
  <c r="G81" i="7"/>
  <c r="G80" i="7"/>
  <c r="G79" i="7"/>
  <c r="G78" i="7"/>
  <c r="G77" i="7"/>
  <c r="G76" i="7"/>
  <c r="G75" i="7"/>
  <c r="G74" i="7"/>
  <c r="G73" i="7"/>
  <c r="G72" i="7"/>
  <c r="G71" i="7"/>
  <c r="G70" i="7"/>
  <c r="G69" i="7"/>
  <c r="G68" i="7"/>
  <c r="G67" i="7"/>
  <c r="G66" i="7"/>
  <c r="G65" i="7"/>
  <c r="G64" i="7"/>
  <c r="G63" i="7"/>
  <c r="G62" i="7"/>
  <c r="G61" i="7"/>
  <c r="G60" i="7"/>
  <c r="G59" i="7"/>
  <c r="G58" i="7"/>
  <c r="G57" i="7"/>
  <c r="G56" i="7"/>
  <c r="G55" i="7"/>
  <c r="G54" i="7"/>
  <c r="G53" i="7"/>
  <c r="G52" i="7"/>
  <c r="G51" i="7"/>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G20" i="7"/>
  <c r="G19" i="7"/>
  <c r="G18" i="7"/>
  <c r="G17" i="7"/>
  <c r="J14" i="7"/>
  <c r="C9" i="2" s="1"/>
  <c r="E27" i="2" l="1"/>
  <c r="D33" i="2"/>
  <c r="D34" i="2" s="1"/>
  <c r="G16" i="7"/>
  <c r="G14" i="7" s="1"/>
  <c r="K2" i="4"/>
  <c r="K1" i="4"/>
  <c r="H2" i="4"/>
  <c r="H1" i="4"/>
  <c r="A2" i="4"/>
  <c r="A1" i="4"/>
  <c r="L2" i="3"/>
  <c r="L1" i="3"/>
  <c r="I2" i="3"/>
  <c r="I1" i="3"/>
  <c r="A2" i="3"/>
  <c r="A1" i="3"/>
  <c r="F3" i="2"/>
  <c r="K2" i="12" s="1"/>
  <c r="F2" i="2"/>
  <c r="K1" i="12" s="1"/>
  <c r="B3" i="2"/>
  <c r="A1" i="12" s="1"/>
  <c r="B2" i="2"/>
  <c r="A2" i="12" s="1"/>
  <c r="B69" i="2"/>
  <c r="G69" i="2" s="1"/>
  <c r="B81" i="2" s="1"/>
  <c r="F33" i="2"/>
  <c r="B62" i="2"/>
  <c r="G81" i="2" l="1"/>
  <c r="A2" i="11"/>
  <c r="A2" i="7"/>
  <c r="G1" i="11"/>
  <c r="K1" i="7"/>
  <c r="A1" i="11"/>
  <c r="A1" i="7"/>
  <c r="G2" i="11"/>
  <c r="K2" i="7"/>
  <c r="G516" i="3"/>
  <c r="G514" i="3"/>
  <c r="G512" i="3"/>
  <c r="G510" i="3"/>
  <c r="G508" i="3"/>
  <c r="G506" i="3"/>
  <c r="G504" i="3"/>
  <c r="G502" i="3"/>
  <c r="G500" i="3"/>
  <c r="G498" i="3"/>
  <c r="G496" i="3"/>
  <c r="G494" i="3"/>
  <c r="G492" i="3"/>
  <c r="G490" i="3"/>
  <c r="G488" i="3"/>
  <c r="G486" i="3"/>
  <c r="G484" i="3"/>
  <c r="G480" i="3"/>
  <c r="G476" i="3"/>
  <c r="G472" i="3"/>
  <c r="G468" i="3"/>
  <c r="G464" i="3"/>
  <c r="G460" i="3"/>
  <c r="G456" i="3"/>
  <c r="G452" i="3"/>
  <c r="G448" i="3"/>
  <c r="G444" i="3"/>
  <c r="G440" i="3"/>
  <c r="G436" i="3"/>
  <c r="G432" i="3"/>
  <c r="G430" i="3"/>
  <c r="G428" i="3"/>
  <c r="G426" i="3"/>
  <c r="G424" i="3"/>
  <c r="G422" i="3"/>
  <c r="G420" i="3"/>
  <c r="G418" i="3"/>
  <c r="G416" i="3"/>
  <c r="G414" i="3"/>
  <c r="G410" i="3"/>
  <c r="G406" i="3"/>
  <c r="G402" i="3"/>
  <c r="G398" i="3"/>
  <c r="G394" i="3"/>
  <c r="G390" i="3"/>
  <c r="G386" i="3"/>
  <c r="G382" i="3"/>
  <c r="G378" i="3"/>
  <c r="G374" i="3"/>
  <c r="G370" i="3"/>
  <c r="G366" i="3"/>
  <c r="G362" i="3"/>
  <c r="G358" i="3"/>
  <c r="G354" i="3"/>
  <c r="G350" i="3"/>
  <c r="G346" i="3"/>
  <c r="G342" i="3"/>
  <c r="G338" i="3"/>
  <c r="G334" i="3"/>
  <c r="G330" i="3"/>
  <c r="G326" i="3"/>
  <c r="G322" i="3"/>
  <c r="G318" i="3"/>
  <c r="G314" i="3"/>
  <c r="G310" i="3"/>
  <c r="G306" i="3"/>
  <c r="G302" i="3"/>
  <c r="G298" i="3"/>
  <c r="G294" i="3"/>
  <c r="G290" i="3"/>
  <c r="G286" i="3"/>
  <c r="G282" i="3"/>
  <c r="G278" i="3"/>
  <c r="G274" i="3"/>
  <c r="G270" i="3"/>
  <c r="G266" i="3"/>
  <c r="G262" i="3"/>
  <c r="G258" i="3"/>
  <c r="G254" i="3"/>
  <c r="G250" i="3"/>
  <c r="G246" i="3"/>
  <c r="G242" i="3"/>
  <c r="G238" i="3"/>
  <c r="G234" i="3"/>
  <c r="G230" i="3"/>
  <c r="G226" i="3"/>
  <c r="G222" i="3"/>
  <c r="G218" i="3"/>
  <c r="G214" i="3"/>
  <c r="G210" i="3"/>
  <c r="G207" i="3"/>
  <c r="G206" i="3"/>
  <c r="G205" i="3"/>
  <c r="G204" i="3"/>
  <c r="G203" i="3"/>
  <c r="G202" i="3"/>
  <c r="G201" i="3"/>
  <c r="G200" i="3"/>
  <c r="G199" i="3"/>
  <c r="G198" i="3"/>
  <c r="G197" i="3"/>
  <c r="G196" i="3"/>
  <c r="G195" i="3"/>
  <c r="G194" i="3"/>
  <c r="G193" i="3"/>
  <c r="G192" i="3"/>
  <c r="G191" i="3"/>
  <c r="G190" i="3"/>
  <c r="G189" i="3"/>
  <c r="G188" i="3"/>
  <c r="G187" i="3"/>
  <c r="G186" i="3"/>
  <c r="G185" i="3"/>
  <c r="G184" i="3"/>
  <c r="G183" i="3"/>
  <c r="G182" i="3"/>
  <c r="G181" i="3"/>
  <c r="G180" i="3"/>
  <c r="G179" i="3"/>
  <c r="G178" i="3"/>
  <c r="G177" i="3"/>
  <c r="G176" i="3"/>
  <c r="G175" i="3"/>
  <c r="G174" i="3"/>
  <c r="G173" i="3"/>
  <c r="G172"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18" i="3" l="1"/>
  <c r="G22" i="3"/>
  <c r="G30" i="3"/>
  <c r="G36" i="3"/>
  <c r="G209" i="3"/>
  <c r="G213" i="3"/>
  <c r="G217" i="3"/>
  <c r="G221" i="3"/>
  <c r="G225" i="3"/>
  <c r="G229" i="3"/>
  <c r="G233" i="3"/>
  <c r="G237" i="3"/>
  <c r="G241" i="3"/>
  <c r="G245" i="3"/>
  <c r="G249" i="3"/>
  <c r="G253" i="3"/>
  <c r="G257" i="3"/>
  <c r="G261" i="3"/>
  <c r="G265" i="3"/>
  <c r="G269" i="3"/>
  <c r="G273" i="3"/>
  <c r="G277" i="3"/>
  <c r="G335" i="3"/>
  <c r="G339" i="3"/>
  <c r="G343" i="3"/>
  <c r="G347" i="3"/>
  <c r="G351" i="3"/>
  <c r="G355" i="3"/>
  <c r="G359" i="3"/>
  <c r="G363" i="3"/>
  <c r="G367" i="3"/>
  <c r="G371" i="3"/>
  <c r="G375" i="3"/>
  <c r="G379" i="3"/>
  <c r="G383" i="3"/>
  <c r="G387" i="3"/>
  <c r="G391" i="3"/>
  <c r="G395" i="3"/>
  <c r="G399" i="3"/>
  <c r="G403" i="3"/>
  <c r="G407" i="3"/>
  <c r="G411" i="3"/>
  <c r="G415" i="3"/>
  <c r="G417" i="3"/>
  <c r="G419" i="3"/>
  <c r="G421" i="3"/>
  <c r="G423" i="3"/>
  <c r="G425" i="3"/>
  <c r="G427" i="3"/>
  <c r="G429" i="3"/>
  <c r="G431" i="3"/>
  <c r="G497" i="3"/>
  <c r="G499" i="3"/>
  <c r="G501" i="3"/>
  <c r="G503" i="3"/>
  <c r="G505" i="3"/>
  <c r="G507" i="3"/>
  <c r="G509" i="3"/>
  <c r="G511" i="3"/>
  <c r="G513" i="3"/>
  <c r="G515" i="3"/>
  <c r="G517" i="3"/>
  <c r="G26" i="3"/>
  <c r="C33" i="2"/>
  <c r="C34" i="2" s="1"/>
  <c r="G19" i="3"/>
  <c r="G23" i="3"/>
  <c r="G27" i="3"/>
  <c r="G31" i="3"/>
  <c r="G17" i="3"/>
  <c r="G5" i="3" s="1"/>
  <c r="E43" i="2" s="1"/>
  <c r="E45" i="2" s="1"/>
  <c r="G21" i="3"/>
  <c r="G25" i="3"/>
  <c r="G29" i="3"/>
  <c r="G33" i="3"/>
  <c r="G34" i="3"/>
  <c r="G20" i="3"/>
  <c r="G24" i="3"/>
  <c r="G28" i="3"/>
  <c r="G32" i="3"/>
  <c r="G35" i="3"/>
  <c r="G16" i="3"/>
  <c r="H5" i="3" s="1"/>
  <c r="F43" i="2" s="1"/>
  <c r="G208" i="3"/>
  <c r="G212" i="3"/>
  <c r="G216" i="3"/>
  <c r="G220" i="3"/>
  <c r="G224" i="3"/>
  <c r="G228" i="3"/>
  <c r="G232" i="3"/>
  <c r="G236" i="3"/>
  <c r="G240" i="3"/>
  <c r="G244" i="3"/>
  <c r="G248" i="3"/>
  <c r="G252" i="3"/>
  <c r="G256" i="3"/>
  <c r="G260" i="3"/>
  <c r="G264" i="3"/>
  <c r="G268" i="3"/>
  <c r="G272" i="3"/>
  <c r="G276" i="3"/>
  <c r="G280" i="3"/>
  <c r="G284" i="3"/>
  <c r="G288" i="3"/>
  <c r="G292" i="3"/>
  <c r="G296" i="3"/>
  <c r="G211" i="3"/>
  <c r="G215" i="3"/>
  <c r="G219" i="3"/>
  <c r="G223" i="3"/>
  <c r="G227" i="3"/>
  <c r="G231" i="3"/>
  <c r="G235" i="3"/>
  <c r="G239" i="3"/>
  <c r="G243" i="3"/>
  <c r="G247" i="3"/>
  <c r="G251" i="3"/>
  <c r="G255" i="3"/>
  <c r="G259" i="3"/>
  <c r="G263" i="3"/>
  <c r="G267" i="3"/>
  <c r="G271" i="3"/>
  <c r="G275" i="3"/>
  <c r="G281" i="3"/>
  <c r="G285" i="3"/>
  <c r="G289" i="3"/>
  <c r="G293" i="3"/>
  <c r="G297" i="3"/>
  <c r="G301" i="3"/>
  <c r="G305" i="3"/>
  <c r="G309" i="3"/>
  <c r="G313" i="3"/>
  <c r="G317" i="3"/>
  <c r="G321" i="3"/>
  <c r="G325" i="3"/>
  <c r="G329" i="3"/>
  <c r="G333" i="3"/>
  <c r="G337" i="3"/>
  <c r="G341" i="3"/>
  <c r="G345" i="3"/>
  <c r="G349" i="3"/>
  <c r="G353" i="3"/>
  <c r="G357" i="3"/>
  <c r="G361" i="3"/>
  <c r="G365" i="3"/>
  <c r="G369" i="3"/>
  <c r="G373" i="3"/>
  <c r="G377" i="3"/>
  <c r="G381" i="3"/>
  <c r="G385" i="3"/>
  <c r="G389" i="3"/>
  <c r="G393" i="3"/>
  <c r="G397" i="3"/>
  <c r="G401" i="3"/>
  <c r="G405" i="3"/>
  <c r="G409" i="3"/>
  <c r="G413" i="3"/>
  <c r="G300" i="3"/>
  <c r="G304" i="3"/>
  <c r="G308" i="3"/>
  <c r="G312" i="3"/>
  <c r="G316" i="3"/>
  <c r="G320" i="3"/>
  <c r="G324" i="3"/>
  <c r="G328" i="3"/>
  <c r="G332" i="3"/>
  <c r="G336" i="3"/>
  <c r="G340" i="3"/>
  <c r="G344" i="3"/>
  <c r="G348" i="3"/>
  <c r="G352" i="3"/>
  <c r="G356" i="3"/>
  <c r="G360" i="3"/>
  <c r="G364" i="3"/>
  <c r="G368" i="3"/>
  <c r="G372" i="3"/>
  <c r="G376" i="3"/>
  <c r="G380" i="3"/>
  <c r="G384" i="3"/>
  <c r="G388" i="3"/>
  <c r="G392" i="3"/>
  <c r="G396" i="3"/>
  <c r="G400" i="3"/>
  <c r="G404" i="3"/>
  <c r="G408" i="3"/>
  <c r="G412" i="3"/>
  <c r="G279" i="3"/>
  <c r="G283" i="3"/>
  <c r="G287" i="3"/>
  <c r="G291" i="3"/>
  <c r="G295" i="3"/>
  <c r="G299" i="3"/>
  <c r="G303" i="3"/>
  <c r="G307" i="3"/>
  <c r="G311" i="3"/>
  <c r="G315" i="3"/>
  <c r="G319" i="3"/>
  <c r="G323" i="3"/>
  <c r="G327" i="3"/>
  <c r="G331" i="3"/>
  <c r="G433" i="3"/>
  <c r="G437" i="3"/>
  <c r="G441" i="3"/>
  <c r="G445" i="3"/>
  <c r="G449" i="3"/>
  <c r="G453" i="3"/>
  <c r="G457" i="3"/>
  <c r="G461" i="3"/>
  <c r="G465" i="3"/>
  <c r="G469" i="3"/>
  <c r="G473" i="3"/>
  <c r="G477" i="3"/>
  <c r="G481" i="3"/>
  <c r="G485" i="3"/>
  <c r="G489" i="3"/>
  <c r="G493" i="3"/>
  <c r="G435" i="3"/>
  <c r="G439" i="3"/>
  <c r="G443" i="3"/>
  <c r="G447" i="3"/>
  <c r="G451" i="3"/>
  <c r="G455" i="3"/>
  <c r="G459" i="3"/>
  <c r="G463" i="3"/>
  <c r="G467" i="3"/>
  <c r="G471" i="3"/>
  <c r="G475" i="3"/>
  <c r="G479" i="3"/>
  <c r="G483" i="3"/>
  <c r="G487" i="3"/>
  <c r="G491" i="3"/>
  <c r="G495" i="3"/>
  <c r="G434" i="3"/>
  <c r="G438" i="3"/>
  <c r="G442" i="3"/>
  <c r="G446" i="3"/>
  <c r="G450" i="3"/>
  <c r="G454" i="3"/>
  <c r="G458" i="3"/>
  <c r="G462" i="3"/>
  <c r="G466" i="3"/>
  <c r="G470" i="3"/>
  <c r="G474" i="3"/>
  <c r="G478" i="3"/>
  <c r="G482" i="3"/>
  <c r="F45" i="2" l="1"/>
  <c r="G7" i="3"/>
  <c r="G6" i="3"/>
  <c r="G8" i="3"/>
  <c r="E29" i="2"/>
  <c r="E33" i="2" s="1"/>
  <c r="E34" i="2" s="1"/>
  <c r="F85" i="4" l="1"/>
  <c r="F89" i="4"/>
  <c r="F93" i="4"/>
  <c r="F97" i="4"/>
  <c r="F101" i="4"/>
  <c r="F105" i="4"/>
  <c r="F109" i="4"/>
  <c r="F113" i="4"/>
  <c r="F117" i="4"/>
  <c r="F121" i="4"/>
  <c r="F125" i="4"/>
  <c r="F129" i="4"/>
  <c r="F133" i="4"/>
  <c r="F137" i="4"/>
  <c r="F141" i="4"/>
  <c r="F145" i="4"/>
  <c r="F149" i="4"/>
  <c r="F153" i="4"/>
  <c r="F157" i="4"/>
  <c r="F161" i="4"/>
  <c r="F165" i="4"/>
  <c r="F169" i="4"/>
  <c r="F86" i="4"/>
  <c r="F90" i="4"/>
  <c r="F94" i="4"/>
  <c r="F98" i="4"/>
  <c r="F102" i="4"/>
  <c r="F106" i="4"/>
  <c r="F110" i="4"/>
  <c r="F114" i="4"/>
  <c r="F118" i="4"/>
  <c r="F122" i="4"/>
  <c r="F126" i="4"/>
  <c r="F130" i="4"/>
  <c r="F134" i="4"/>
  <c r="F138" i="4"/>
  <c r="F142" i="4"/>
  <c r="F146" i="4"/>
  <c r="F150" i="4"/>
  <c r="F154" i="4"/>
  <c r="F158" i="4"/>
  <c r="F162" i="4"/>
  <c r="F166" i="4"/>
  <c r="F170" i="4"/>
  <c r="F174" i="4"/>
  <c r="F87" i="4"/>
  <c r="F91" i="4"/>
  <c r="F95" i="4"/>
  <c r="F99" i="4"/>
  <c r="F103" i="4"/>
  <c r="F107" i="4"/>
  <c r="F111" i="4"/>
  <c r="F115" i="4"/>
  <c r="F119" i="4"/>
  <c r="F123" i="4"/>
  <c r="F127" i="4"/>
  <c r="F131" i="4"/>
  <c r="F135" i="4"/>
  <c r="F139" i="4"/>
  <c r="F143" i="4"/>
  <c r="F147" i="4"/>
  <c r="F151" i="4"/>
  <c r="F155" i="4"/>
  <c r="F159" i="4"/>
  <c r="F163" i="4"/>
  <c r="F167" i="4"/>
  <c r="F171" i="4"/>
  <c r="F175" i="4"/>
  <c r="F179" i="4"/>
  <c r="F183" i="4"/>
  <c r="F84" i="4"/>
  <c r="F88" i="4"/>
  <c r="F92" i="4"/>
  <c r="F96" i="4"/>
  <c r="F100" i="4"/>
  <c r="F104" i="4"/>
  <c r="F108" i="4"/>
  <c r="F112" i="4"/>
  <c r="F116" i="4"/>
  <c r="F120" i="4"/>
  <c r="F124" i="4"/>
  <c r="F128" i="4"/>
  <c r="F132" i="4"/>
  <c r="F136" i="4"/>
  <c r="F140" i="4"/>
  <c r="F144" i="4"/>
  <c r="F148" i="4"/>
  <c r="F152" i="4"/>
  <c r="F156" i="4"/>
  <c r="F160" i="4"/>
  <c r="F164" i="4"/>
  <c r="F168" i="4"/>
  <c r="F172" i="4"/>
  <c r="F173" i="4"/>
  <c r="F177" i="4"/>
  <c r="F181" i="4"/>
  <c r="F185" i="4"/>
  <c r="F189" i="4"/>
  <c r="F193" i="4"/>
  <c r="F197" i="4"/>
  <c r="F201" i="4"/>
  <c r="F205" i="4"/>
  <c r="F209" i="4"/>
  <c r="F213" i="4"/>
  <c r="F217" i="4"/>
  <c r="F221" i="4"/>
  <c r="F225" i="4"/>
  <c r="F229" i="4"/>
  <c r="F233" i="4"/>
  <c r="F237" i="4"/>
  <c r="F241" i="4"/>
  <c r="F245" i="4"/>
  <c r="F249" i="4"/>
  <c r="F253" i="4"/>
  <c r="F257" i="4"/>
  <c r="F261" i="4"/>
  <c r="F265" i="4"/>
  <c r="F269" i="4"/>
  <c r="F273" i="4"/>
  <c r="F277" i="4"/>
  <c r="F281" i="4"/>
  <c r="F285" i="4"/>
  <c r="F289" i="4"/>
  <c r="F293" i="4"/>
  <c r="F297" i="4"/>
  <c r="F301" i="4"/>
  <c r="F305" i="4"/>
  <c r="F309" i="4"/>
  <c r="F313" i="4"/>
  <c r="F317" i="4"/>
  <c r="F321" i="4"/>
  <c r="F325" i="4"/>
  <c r="F329" i="4"/>
  <c r="F333" i="4"/>
  <c r="F337" i="4"/>
  <c r="F341" i="4"/>
  <c r="F345" i="4"/>
  <c r="F349" i="4"/>
  <c r="F353" i="4"/>
  <c r="F357" i="4"/>
  <c r="F361" i="4"/>
  <c r="F365" i="4"/>
  <c r="F369" i="4"/>
  <c r="F373" i="4"/>
  <c r="F377" i="4"/>
  <c r="F381" i="4"/>
  <c r="F385" i="4"/>
  <c r="F389" i="4"/>
  <c r="F393" i="4"/>
  <c r="F397" i="4"/>
  <c r="F401" i="4"/>
  <c r="F405" i="4"/>
  <c r="F409" i="4"/>
  <c r="F413" i="4"/>
  <c r="F417" i="4"/>
  <c r="F421" i="4"/>
  <c r="F425" i="4"/>
  <c r="F429" i="4"/>
  <c r="F433" i="4"/>
  <c r="F437" i="4"/>
  <c r="F441" i="4"/>
  <c r="F445" i="4"/>
  <c r="F449" i="4"/>
  <c r="F453" i="4"/>
  <c r="F457" i="4"/>
  <c r="F461" i="4"/>
  <c r="F465" i="4"/>
  <c r="F469" i="4"/>
  <c r="F473" i="4"/>
  <c r="F477" i="4"/>
  <c r="F481" i="4"/>
  <c r="F485" i="4"/>
  <c r="F489" i="4"/>
  <c r="F493" i="4"/>
  <c r="F497" i="4"/>
  <c r="F501" i="4"/>
  <c r="F505" i="4"/>
  <c r="F509" i="4"/>
  <c r="F178" i="4"/>
  <c r="F182" i="4"/>
  <c r="F186" i="4"/>
  <c r="F190" i="4"/>
  <c r="F194" i="4"/>
  <c r="F198" i="4"/>
  <c r="F202" i="4"/>
  <c r="F206" i="4"/>
  <c r="F210" i="4"/>
  <c r="F214" i="4"/>
  <c r="F218" i="4"/>
  <c r="F222" i="4"/>
  <c r="F226" i="4"/>
  <c r="F230" i="4"/>
  <c r="F234" i="4"/>
  <c r="F238" i="4"/>
  <c r="F242" i="4"/>
  <c r="F246" i="4"/>
  <c r="F250" i="4"/>
  <c r="F254" i="4"/>
  <c r="F258" i="4"/>
  <c r="F262" i="4"/>
  <c r="F266" i="4"/>
  <c r="F270" i="4"/>
  <c r="F274" i="4"/>
  <c r="F278" i="4"/>
  <c r="F282" i="4"/>
  <c r="F286" i="4"/>
  <c r="F290" i="4"/>
  <c r="F294" i="4"/>
  <c r="F298" i="4"/>
  <c r="F302" i="4"/>
  <c r="F306" i="4"/>
  <c r="F310" i="4"/>
  <c r="F314" i="4"/>
  <c r="F318" i="4"/>
  <c r="F322" i="4"/>
  <c r="F326" i="4"/>
  <c r="F330" i="4"/>
  <c r="F334" i="4"/>
  <c r="F338" i="4"/>
  <c r="F342" i="4"/>
  <c r="F346" i="4"/>
  <c r="F350" i="4"/>
  <c r="F354" i="4"/>
  <c r="F358" i="4"/>
  <c r="F362" i="4"/>
  <c r="F366" i="4"/>
  <c r="F370" i="4"/>
  <c r="F374" i="4"/>
  <c r="F378" i="4"/>
  <c r="F382" i="4"/>
  <c r="F386" i="4"/>
  <c r="F390" i="4"/>
  <c r="F394" i="4"/>
  <c r="F398" i="4"/>
  <c r="F402" i="4"/>
  <c r="F406" i="4"/>
  <c r="F410" i="4"/>
  <c r="F414" i="4"/>
  <c r="F418" i="4"/>
  <c r="F422" i="4"/>
  <c r="F426" i="4"/>
  <c r="F430" i="4"/>
  <c r="F434" i="4"/>
  <c r="F438" i="4"/>
  <c r="F442" i="4"/>
  <c r="F446" i="4"/>
  <c r="F450" i="4"/>
  <c r="F454" i="4"/>
  <c r="F458" i="4"/>
  <c r="F462" i="4"/>
  <c r="F466" i="4"/>
  <c r="F470" i="4"/>
  <c r="F474" i="4"/>
  <c r="F478" i="4"/>
  <c r="F482" i="4"/>
  <c r="F486" i="4"/>
  <c r="F490" i="4"/>
  <c r="F494" i="4"/>
  <c r="F498" i="4"/>
  <c r="F502" i="4"/>
  <c r="F506" i="4"/>
  <c r="F510" i="4"/>
  <c r="F187" i="4"/>
  <c r="F191" i="4"/>
  <c r="F195" i="4"/>
  <c r="F199" i="4"/>
  <c r="F203" i="4"/>
  <c r="F207" i="4"/>
  <c r="F211" i="4"/>
  <c r="F215" i="4"/>
  <c r="F219" i="4"/>
  <c r="F223" i="4"/>
  <c r="F227" i="4"/>
  <c r="F231" i="4"/>
  <c r="F235" i="4"/>
  <c r="F239" i="4"/>
  <c r="F243" i="4"/>
  <c r="F247" i="4"/>
  <c r="F251" i="4"/>
  <c r="F255" i="4"/>
  <c r="F259" i="4"/>
  <c r="F263" i="4"/>
  <c r="F267" i="4"/>
  <c r="F271" i="4"/>
  <c r="F275" i="4"/>
  <c r="F279" i="4"/>
  <c r="F283" i="4"/>
  <c r="F287" i="4"/>
  <c r="F291" i="4"/>
  <c r="F295" i="4"/>
  <c r="F299" i="4"/>
  <c r="F303" i="4"/>
  <c r="F307" i="4"/>
  <c r="F311" i="4"/>
  <c r="F315" i="4"/>
  <c r="F319" i="4"/>
  <c r="F323" i="4"/>
  <c r="F327" i="4"/>
  <c r="F331" i="4"/>
  <c r="F335" i="4"/>
  <c r="F339" i="4"/>
  <c r="F343" i="4"/>
  <c r="F347" i="4"/>
  <c r="F351" i="4"/>
  <c r="F355" i="4"/>
  <c r="F359" i="4"/>
  <c r="F363" i="4"/>
  <c r="F367" i="4"/>
  <c r="F371" i="4"/>
  <c r="F375" i="4"/>
  <c r="F379" i="4"/>
  <c r="F383" i="4"/>
  <c r="F387" i="4"/>
  <c r="F391" i="4"/>
  <c r="F395" i="4"/>
  <c r="F399" i="4"/>
  <c r="F403" i="4"/>
  <c r="F407" i="4"/>
  <c r="F411" i="4"/>
  <c r="F415" i="4"/>
  <c r="F419" i="4"/>
  <c r="F423" i="4"/>
  <c r="F427" i="4"/>
  <c r="F431" i="4"/>
  <c r="F435" i="4"/>
  <c r="F439" i="4"/>
  <c r="F443" i="4"/>
  <c r="F447" i="4"/>
  <c r="F451" i="4"/>
  <c r="F455" i="4"/>
  <c r="F459" i="4"/>
  <c r="F463" i="4"/>
  <c r="F467" i="4"/>
  <c r="F471" i="4"/>
  <c r="F475" i="4"/>
  <c r="F479" i="4"/>
  <c r="F483" i="4"/>
  <c r="F487" i="4"/>
  <c r="F491" i="4"/>
  <c r="F495" i="4"/>
  <c r="F499" i="4"/>
  <c r="F503" i="4"/>
  <c r="F507" i="4"/>
  <c r="F511" i="4"/>
  <c r="F176" i="4"/>
  <c r="F180" i="4"/>
  <c r="F184" i="4"/>
  <c r="F188" i="4"/>
  <c r="F192" i="4"/>
  <c r="F196" i="4"/>
  <c r="F200" i="4"/>
  <c r="F204" i="4"/>
  <c r="F208" i="4"/>
  <c r="F212" i="4"/>
  <c r="F216" i="4"/>
  <c r="F220" i="4"/>
  <c r="F224" i="4"/>
  <c r="F228" i="4"/>
  <c r="F232" i="4"/>
  <c r="F236" i="4"/>
  <c r="F240" i="4"/>
  <c r="F244" i="4"/>
  <c r="F248" i="4"/>
  <c r="F252" i="4"/>
  <c r="F256" i="4"/>
  <c r="F260" i="4"/>
  <c r="F264" i="4"/>
  <c r="F268" i="4"/>
  <c r="F272" i="4"/>
  <c r="F276" i="4"/>
  <c r="F280" i="4"/>
  <c r="F284" i="4"/>
  <c r="F288" i="4"/>
  <c r="F292" i="4"/>
  <c r="F296" i="4"/>
  <c r="F300" i="4"/>
  <c r="F304" i="4"/>
  <c r="F308" i="4"/>
  <c r="F312" i="4"/>
  <c r="F316" i="4"/>
  <c r="F320" i="4"/>
  <c r="F324" i="4"/>
  <c r="F328" i="4"/>
  <c r="F332" i="4"/>
  <c r="F336" i="4"/>
  <c r="F340" i="4"/>
  <c r="F344" i="4"/>
  <c r="F348" i="4"/>
  <c r="F352" i="4"/>
  <c r="F356" i="4"/>
  <c r="F360" i="4"/>
  <c r="F364" i="4"/>
  <c r="F368" i="4"/>
  <c r="F372" i="4"/>
  <c r="F376" i="4"/>
  <c r="F380" i="4"/>
  <c r="F384" i="4"/>
  <c r="F388" i="4"/>
  <c r="F392" i="4"/>
  <c r="F396" i="4"/>
  <c r="F400" i="4"/>
  <c r="F404" i="4"/>
  <c r="F408" i="4"/>
  <c r="F412" i="4"/>
  <c r="F416" i="4"/>
  <c r="F420" i="4"/>
  <c r="F424" i="4"/>
  <c r="F428" i="4"/>
  <c r="F432" i="4"/>
  <c r="F436" i="4"/>
  <c r="F440" i="4"/>
  <c r="F444" i="4"/>
  <c r="F448" i="4"/>
  <c r="F452" i="4"/>
  <c r="F456" i="4"/>
  <c r="F460" i="4"/>
  <c r="F464" i="4"/>
  <c r="F468" i="4"/>
  <c r="F472" i="4"/>
  <c r="F476" i="4"/>
  <c r="F480" i="4"/>
  <c r="F484" i="4"/>
  <c r="F488" i="4"/>
  <c r="F492" i="4"/>
  <c r="F496" i="4"/>
  <c r="F500" i="4"/>
  <c r="F504" i="4"/>
  <c r="F508" i="4"/>
  <c r="F512" i="4"/>
  <c r="C13" i="2" l="1"/>
  <c r="B59" i="2" l="1"/>
  <c r="C59" i="2" s="1"/>
  <c r="I133" i="14"/>
  <c r="F67" i="4"/>
  <c r="F28" i="4"/>
  <c r="F45" i="4"/>
  <c r="F72" i="4"/>
  <c r="F66" i="4"/>
  <c r="F18" i="4"/>
  <c r="F39" i="4"/>
  <c r="F31" i="4"/>
  <c r="F75" i="4"/>
  <c r="F19" i="4"/>
  <c r="F23" i="4"/>
  <c r="F58" i="4"/>
  <c r="F55" i="4"/>
  <c r="F22" i="4" l="1"/>
  <c r="F44" i="4"/>
  <c r="F73" i="4"/>
  <c r="F37" i="4"/>
  <c r="F30" i="4"/>
  <c r="F14" i="4"/>
  <c r="F74" i="4"/>
  <c r="F53" i="4"/>
  <c r="F50" i="4"/>
  <c r="F70" i="4"/>
  <c r="F27" i="4"/>
  <c r="F68" i="4"/>
  <c r="F48" i="4"/>
  <c r="F20" i="4"/>
  <c r="F32" i="4"/>
  <c r="F36" i="4"/>
  <c r="F26" i="4"/>
  <c r="F40" i="4"/>
  <c r="F80" i="4"/>
  <c r="F24" i="4"/>
  <c r="F21" i="4"/>
  <c r="F60" i="4"/>
  <c r="F77" i="4"/>
  <c r="F78" i="4"/>
  <c r="F13" i="4"/>
  <c r="F54" i="4"/>
  <c r="F83" i="4"/>
  <c r="F34" i="4"/>
  <c r="F17" i="4"/>
  <c r="F42" i="4"/>
  <c r="F41" i="4"/>
  <c r="F33" i="4"/>
  <c r="F51" i="4"/>
  <c r="F71" i="4"/>
  <c r="F65" i="4"/>
  <c r="F57" i="4"/>
  <c r="F49" i="4"/>
  <c r="F35" i="4"/>
  <c r="F29" i="4"/>
  <c r="F52" i="4"/>
  <c r="F43" i="4"/>
  <c r="F46" i="4"/>
  <c r="F81" i="4"/>
  <c r="F76" i="4"/>
  <c r="F56" i="4"/>
  <c r="F15" i="4"/>
  <c r="F69" i="4"/>
  <c r="F59" i="4"/>
  <c r="F79" i="4"/>
  <c r="F64" i="4"/>
  <c r="F47" i="4"/>
  <c r="F62" i="4"/>
  <c r="F25" i="4"/>
  <c r="F82" i="4"/>
  <c r="F38" i="4"/>
  <c r="F63" i="4"/>
  <c r="F16" i="4"/>
  <c r="F12" i="4"/>
  <c r="F61" i="4"/>
  <c r="E8" i="2" l="1"/>
  <c r="D13" i="2"/>
  <c r="B60" i="2" l="1"/>
  <c r="D60" i="2" s="1"/>
  <c r="D59" i="2" s="1"/>
  <c r="J133" i="14"/>
  <c r="E13" i="2"/>
  <c r="C60" i="2" l="1"/>
  <c r="G60" i="2" s="1"/>
  <c r="B79" i="2" s="1"/>
  <c r="I60" i="2"/>
  <c r="C51" i="2" s="1"/>
  <c r="E79" i="2" s="1"/>
  <c r="B61" i="2"/>
  <c r="I61" i="2" s="1"/>
  <c r="D51" i="2" s="1"/>
  <c r="E82" i="2" s="1"/>
  <c r="K133" i="14"/>
  <c r="D63" i="2"/>
  <c r="D64" i="2" s="1"/>
  <c r="E61" i="2" l="1"/>
  <c r="C61" i="2" s="1"/>
  <c r="G61" i="2" s="1"/>
  <c r="B82" i="2" s="1"/>
  <c r="G79" i="2"/>
  <c r="G82" i="2" l="1"/>
  <c r="C63" i="2"/>
  <c r="C64" i="2" s="1"/>
  <c r="E59" i="2"/>
  <c r="E63" i="2" s="1"/>
  <c r="E64" i="2" s="1"/>
  <c r="G59" i="2" l="1"/>
  <c r="B80" i="2" s="1"/>
  <c r="F11" i="4"/>
  <c r="F1091" i="4" s="1"/>
  <c r="G80" i="2" l="1"/>
  <c r="C84" i="2" s="1"/>
  <c r="F1090" i="4"/>
  <c r="F6" i="4" s="1"/>
  <c r="F1084" i="4"/>
  <c r="F5" i="4" s="1"/>
  <c r="F104" i="14"/>
  <c r="B13" i="2"/>
  <c r="H133" i="14" s="1"/>
  <c r="C85" i="2"/>
  <c r="F8" i="4" l="1"/>
</calcChain>
</file>

<file path=xl/comments1.xml><?xml version="1.0" encoding="utf-8"?>
<comments xmlns="http://schemas.openxmlformats.org/spreadsheetml/2006/main">
  <authors>
    <author>PUGHAZHINI</author>
    <author>Windows User</author>
  </authors>
  <commentList>
    <comment ref="A8" authorId="0">
      <text>
        <r>
          <rPr>
            <b/>
            <sz val="9"/>
            <color indexed="81"/>
            <rFont val="Tahoma"/>
            <family val="2"/>
          </rPr>
          <t>Raam:</t>
        </r>
        <r>
          <rPr>
            <sz val="9"/>
            <color indexed="81"/>
            <rFont val="Tahoma"/>
            <family val="2"/>
          </rPr>
          <t xml:space="preserve">
3.1(a) Outward supplies other than zero rated, nil rated and exempted
Include the taxable value of all inter-State and intra-State B2B as well as B2C supplies made during the tax period. Reporting should be net off debit/credit notes and amendments of amounts pertaining to earlier tax periods, if any.
Value of Taxable Supplies = (Value of invoices) + (Value of Debit Notes) - (Value of Credit Notes) + (Value of advances received for which invoices have not been issued in the same Month) - (Value of advances adjusted against invoices).
Integrated Tax, Central Tax, State/UT Tax and Cess: Only Tax amount should be entered against respective head. Please ensure you declare a tax amount IGST and/or CGST and SGST along with Cess applicable, if any.</t>
        </r>
      </text>
    </comment>
    <comment ref="A9" authorId="0">
      <text>
        <r>
          <rPr>
            <b/>
            <sz val="9"/>
            <color indexed="81"/>
            <rFont val="Tahoma"/>
            <family val="2"/>
          </rPr>
          <t>Raam:</t>
        </r>
        <r>
          <rPr>
            <sz val="9"/>
            <color indexed="81"/>
            <rFont val="Tahoma"/>
            <family val="2"/>
          </rPr>
          <t xml:space="preserve">
3.1(b) Outward taxable supplies (zero rated)
Mention Export Supplies made including supplies to SEZ/SEZ developers. Total taxable value should include supplies on which tax has been charged as well as supplies made against bond or letter of undertaking.
Integrated Tax and Cess should include amount of tax, if paid, on the supplies made.</t>
        </r>
      </text>
    </comment>
    <comment ref="A10" authorId="0">
      <text>
        <r>
          <rPr>
            <b/>
            <sz val="9"/>
            <color indexed="81"/>
            <rFont val="Tahoma"/>
            <family val="2"/>
          </rPr>
          <t>Raam:</t>
        </r>
        <r>
          <rPr>
            <sz val="9"/>
            <color indexed="81"/>
            <rFont val="Tahoma"/>
            <family val="2"/>
          </rPr>
          <t xml:space="preserve">
3.1(c) Other outward supplies (Nil rated, exempted)
Here include all outward supplies which are not liable to tax either because they are nil rated or exempt through notification. It should not include export supplies or supplies made to SEZ developers or units declared in 3.1(b) above.</t>
        </r>
      </text>
    </comment>
    <comment ref="A11" authorId="0">
      <text>
        <r>
          <rPr>
            <b/>
            <sz val="9"/>
            <color indexed="81"/>
            <rFont val="Tahoma"/>
            <family val="2"/>
          </rPr>
          <t>Raam:</t>
        </r>
        <r>
          <rPr>
            <sz val="9"/>
            <color indexed="81"/>
            <rFont val="Tahoma"/>
            <family val="2"/>
          </rPr>
          <t xml:space="preserve">
3.1(d) Inward supplies (liable to reverse charge)
Include inward supplies which are subject to reverse charge mechanism. This also includes supplies received from unregistered persons on which tax is liable to be paid by recipient.
Note_As per Notification No. 22/2018 – Central Tax (Rate),,dt. 06-08-2018 exempt payment of tax under section 9(4) of the CGST Act, 2017 till 30.09.2019. </t>
        </r>
      </text>
    </comment>
    <comment ref="A12" authorId="0">
      <text>
        <r>
          <rPr>
            <b/>
            <sz val="9"/>
            <color indexed="81"/>
            <rFont val="Tahoma"/>
            <family val="2"/>
          </rPr>
          <t>Raam:</t>
        </r>
        <r>
          <rPr>
            <sz val="9"/>
            <color indexed="81"/>
            <rFont val="Tahoma"/>
            <family val="2"/>
          </rPr>
          <t xml:space="preserve">
3.1(e) Non-GST Outward Supplies
Amount in Total taxable value should include aggregate of value of all the supplies which are not chargeable under GST Act e.g. petroleum products.</t>
        </r>
      </text>
    </comment>
    <comment ref="A15" authorId="1">
      <text>
        <r>
          <rPr>
            <b/>
            <sz val="9"/>
            <color indexed="81"/>
            <rFont val="Tahoma"/>
            <charset val="1"/>
          </rPr>
          <t>Raam:
Out of supplies shown in earlier Table (3.1), declare the details of inter-State supplies made to unregistered persons, composition taxable persons and UIN holders in the respective sub-sections along with the place of supply.
The details mentioned in this Table will not be considered in computation of output liability.
Please ensure the details of inter-State sales declared here is part of the declaration in Table 3.1 above and it doesn't exceed the amount declared over there.</t>
        </r>
        <r>
          <rPr>
            <sz val="9"/>
            <color indexed="81"/>
            <rFont val="Tahoma"/>
            <charset val="1"/>
          </rPr>
          <t xml:space="preserve">
</t>
        </r>
      </text>
    </comment>
    <comment ref="A24" authorId="1">
      <text>
        <r>
          <rPr>
            <b/>
            <sz val="9"/>
            <color indexed="81"/>
            <rFont val="Tahoma"/>
            <family val="2"/>
          </rPr>
          <t>Raam:
(A) ITC Available (whether in full or part)
Declare here the details of credit being claimed on inward supplies made during the tax period, further categorized into:
1.Import of goods
2.Import of Services (Should have been declared in 3.1 for tax liability under reverse charge mechanism)
3.Inward supplies on which tax is payable on reverse charge basis (Should have been declared in 3.1 for tax liability on supplies attracting reverse charge)
4.Credit received from ISD (Input Service Distributor)
5.Any other credit. (This will cover all inward supplies from registered taxpayers on which tax has been charged. Transition relation credits should not be mentioned here. Transition credit should be claimed through GST TRAN-1)</t>
        </r>
        <r>
          <rPr>
            <sz val="9"/>
            <color indexed="81"/>
            <rFont val="Tahoma"/>
            <family val="2"/>
          </rPr>
          <t xml:space="preserve">
</t>
        </r>
      </text>
    </comment>
    <comment ref="A30" authorId="1">
      <text>
        <r>
          <rPr>
            <b/>
            <sz val="9"/>
            <color indexed="81"/>
            <rFont val="Tahoma"/>
            <family val="2"/>
          </rPr>
          <t>Raam:
B) ITC reversed
Any reversal of ITC claimed as per applicable rules will be declared in this section and the same will be reduced from the credit as per (A) above.</t>
        </r>
        <r>
          <rPr>
            <sz val="9"/>
            <color indexed="81"/>
            <rFont val="Tahoma"/>
            <family val="2"/>
          </rPr>
          <t xml:space="preserve">
</t>
        </r>
      </text>
    </comment>
    <comment ref="A33" authorId="1">
      <text>
        <r>
          <rPr>
            <b/>
            <sz val="9"/>
            <color indexed="81"/>
            <rFont val="Tahoma"/>
            <family val="2"/>
          </rPr>
          <t>Raam:
C) Net ITC Available (A-B)
This section will be auto calculated by the system considering the values provided in A&amp;B (ITC available &amp; ITC reversed)</t>
        </r>
        <r>
          <rPr>
            <sz val="9"/>
            <color indexed="81"/>
            <rFont val="Tahoma"/>
            <family val="2"/>
          </rPr>
          <t xml:space="preserve">
</t>
        </r>
      </text>
    </comment>
    <comment ref="A35" authorId="1">
      <text>
        <r>
          <rPr>
            <b/>
            <sz val="9"/>
            <color indexed="81"/>
            <rFont val="Tahoma"/>
            <family val="2"/>
          </rPr>
          <t>Raam:
D) Ineligible ITC
ITC which is not eligible needs to be declared here. Please ensure it is not availed or reversed in A &amp; B above.</t>
        </r>
        <r>
          <rPr>
            <sz val="9"/>
            <color indexed="81"/>
            <rFont val="Tahoma"/>
            <family val="2"/>
          </rPr>
          <t xml:space="preserve">
</t>
        </r>
      </text>
    </comment>
    <comment ref="A39" authorId="1">
      <text>
        <r>
          <rPr>
            <b/>
            <sz val="9"/>
            <color indexed="81"/>
            <rFont val="Tahoma"/>
            <family val="2"/>
          </rPr>
          <t>Raam:
Exempt, nil and Non GST inward supplies
Declare the values of inward supplies with respect to the following, in this section:
From suppliers under composition scheme, Supplies exempt from tax and Nil rated supplies.
Supplies which are not covered under GST Act.
The above values have to be declared separately for Intra-State and Inter-State supplies.</t>
        </r>
        <r>
          <rPr>
            <sz val="9"/>
            <color indexed="81"/>
            <rFont val="Tahoma"/>
            <family val="2"/>
          </rPr>
          <t xml:space="preserve">
</t>
        </r>
      </text>
    </comment>
    <comment ref="A47" authorId="1">
      <text>
        <r>
          <rPr>
            <b/>
            <sz val="9"/>
            <color indexed="81"/>
            <rFont val="Tahoma"/>
            <family val="2"/>
          </rPr>
          <t>Raam:
Interest and Late fee
Interest is payable on the delayed payment of taxes after the last date as well as for invoices/ debit notes declared in current tax period belonging to earlier tax period.
The self-calculated interest liability needs to be declared by the taxpayer in this field.
Interest for both reverse charge as well as for forward charge related liabilities needs to be declared here.
Late fee is auto calculated by the system based on the date of filing and the due date for the return. There is no late fees payable for IGST and CESS and hence the same has been disabled.</t>
        </r>
        <r>
          <rPr>
            <sz val="9"/>
            <color indexed="81"/>
            <rFont val="Tahoma"/>
            <family val="2"/>
          </rPr>
          <t xml:space="preserve">
</t>
        </r>
      </text>
    </comment>
  </commentList>
</comments>
</file>

<file path=xl/comments2.xml><?xml version="1.0" encoding="utf-8"?>
<comments xmlns="http://schemas.openxmlformats.org/spreadsheetml/2006/main">
  <authors>
    <author>PUGHAZHINI</author>
  </authors>
  <commentList>
    <comment ref="K7" authorId="0">
      <text>
        <r>
          <rPr>
            <b/>
            <sz val="9"/>
            <color indexed="81"/>
            <rFont val="Tahoma"/>
            <family val="2"/>
          </rPr>
          <t>Raam:</t>
        </r>
        <r>
          <rPr>
            <sz val="9"/>
            <color indexed="81"/>
            <rFont val="Tahoma"/>
            <family val="2"/>
          </rPr>
          <t xml:space="preserve">
Applicability of GST Cess
GST Cess would be applicable on both supply of goods or services that have been notified by the Central Government. Also, both intra-state supplies of goods or services and inter-state supplies of goods or services would attract GST cess. All taxable person under GST, except taxpayers registered under GST composition scheme are expected to collect and remit GST cess. The following goods will attract GST Cess :
Pan Masala
Tobacco and manufactured tobacco substitutes, including tobacco products
Coal, briquettes, ovoids and similar solid fuels manufactured from coal, lignite, whether or not agglomerated, excluding jet, peat (including peat litter), whether or not agglomerated
Aerated waters
Motor cars and other motor vehicles principally designed for the transport of persons (other than motor vehicles for the transport of ten or more persons, including the driver), including station wagons and racing cars.
Any other supplies as notified from time to time.
Calculating GST Cess
In case the goods or service attracts GST cess, cess must be calculated on the basis of the taxable value of the supply and as provided in the GST cess rate schedule. In case GST cess is applicable on goods imported into India, then cess must be levied and collected along with the IGST and customs duty.
For example, if the assessable value of  goods imported into India is Rs. 100/-, GST rate is 18% and customs duty is 10%.
Then IGST tax payable would be calculated as:
Assessable Value= Rs. 100/-
Basic Customs Duty (BCD) = Rs. 10/-
Value for the purpose of levying IGST = Rs. 110/-
GST – Integrated Tax = 18% of Rs.110/- = Rs. 19.80
Total Taxes = Rs. 29.80
If the goods attract GST Compensation Cess, then GST Compensation Cess would be levied on Rs. 110/-, as Compensation Cess is not levied IGST.
</t>
        </r>
      </text>
    </comment>
  </commentList>
</comments>
</file>

<file path=xl/comments3.xml><?xml version="1.0" encoding="utf-8"?>
<comments xmlns="http://schemas.openxmlformats.org/spreadsheetml/2006/main">
  <authors>
    <author>PUGHAZHINI</author>
  </authors>
  <commentList>
    <comment ref="C15" authorId="0">
      <text>
        <r>
          <rPr>
            <b/>
            <sz val="9"/>
            <color indexed="81"/>
            <rFont val="Tahoma"/>
            <family val="2"/>
          </rPr>
          <t>Raam:</t>
        </r>
        <r>
          <rPr>
            <sz val="9"/>
            <color indexed="81"/>
            <rFont val="Tahoma"/>
            <family val="2"/>
          </rPr>
          <t xml:space="preserve">
One such field is Port code i.e. from which port export is being made, Bill of entry is also dependent on Port code as bill of entry is of 13 digit and initial 6 digit are port code and next 7 digit are Bill of entry number.
There can be 2 type of Export supply:
(a) Export of Goods
(b) Export of Services
Under Export of Goods Port Code is required but in case of Export of Services no Port code is required.</t>
        </r>
      </text>
    </comment>
    <comment ref="F15" authorId="0">
      <text>
        <r>
          <rPr>
            <b/>
            <sz val="9"/>
            <color indexed="81"/>
            <rFont val="Tahoma"/>
            <family val="2"/>
          </rPr>
          <t>Raam:</t>
        </r>
        <r>
          <rPr>
            <sz val="9"/>
            <color indexed="81"/>
            <rFont val="Tahoma"/>
            <family val="2"/>
          </rPr>
          <t xml:space="preserve">
From the GST Payment drop-down list, select whether the GST is paid against the invoice or not.</t>
        </r>
      </text>
    </comment>
    <comment ref="H15" authorId="0">
      <text>
        <r>
          <rPr>
            <b/>
            <sz val="9"/>
            <color indexed="81"/>
            <rFont val="Tahoma"/>
            <family val="2"/>
          </rPr>
          <t>Raam:</t>
        </r>
        <r>
          <rPr>
            <sz val="9"/>
            <color indexed="81"/>
            <rFont val="Tahoma"/>
            <family val="2"/>
          </rPr>
          <t xml:space="preserve">
Select the checkbox provided Is the supply eligible to be taxed at a differential percentage (%) of the existing rate of tax, as notified by the Government?, in case supply is eligible to be taxed at a differential percentage of the existing rate of tax.</t>
        </r>
      </text>
    </comment>
  </commentList>
</comments>
</file>

<file path=xl/sharedStrings.xml><?xml version="1.0" encoding="utf-8"?>
<sst xmlns="http://schemas.openxmlformats.org/spreadsheetml/2006/main" count="739" uniqueCount="464">
  <si>
    <t>GSTIN</t>
  </si>
  <si>
    <t>STATE CODE</t>
  </si>
  <si>
    <t>IGST</t>
  </si>
  <si>
    <t>CGST</t>
  </si>
  <si>
    <t>SGST</t>
  </si>
  <si>
    <t>SERIAL NO.</t>
  </si>
  <si>
    <t>STATE NAME</t>
  </si>
  <si>
    <t>JAMMU AND KASHMIR</t>
  </si>
  <si>
    <t>HIMACHAL PRADESH</t>
  </si>
  <si>
    <t>PUNJAB</t>
  </si>
  <si>
    <t>CHANDIGARH</t>
  </si>
  <si>
    <t>UTTARAKHAND</t>
  </si>
  <si>
    <t>HARYANA</t>
  </si>
  <si>
    <t>DELHI</t>
  </si>
  <si>
    <t>RAJASTHAN</t>
  </si>
  <si>
    <t>UTTAR  PRADESH</t>
  </si>
  <si>
    <t>BIHAR</t>
  </si>
  <si>
    <t>SIKKIM</t>
  </si>
  <si>
    <t>ARUNACHAL PRADESH</t>
  </si>
  <si>
    <t>NAGALAND</t>
  </si>
  <si>
    <t>MANIPUR</t>
  </si>
  <si>
    <t>MIZORAM</t>
  </si>
  <si>
    <t>TRIPURA</t>
  </si>
  <si>
    <t>MEGHLAYA</t>
  </si>
  <si>
    <t>ASSAM</t>
  </si>
  <si>
    <t>WEST BENGAL</t>
  </si>
  <si>
    <t>JHARKHAND</t>
  </si>
  <si>
    <t>ODISHA</t>
  </si>
  <si>
    <t>CHATTISGARH</t>
  </si>
  <si>
    <t>MADHYA PRADESH</t>
  </si>
  <si>
    <t>GUJARAT</t>
  </si>
  <si>
    <t>DAMAN AND DIU</t>
  </si>
  <si>
    <t>DADRA AND NAGAR HAVELI</t>
  </si>
  <si>
    <t>MAHARASHTRA</t>
  </si>
  <si>
    <t>ANDHRA PRADESH(BEFORE DIVISION)</t>
  </si>
  <si>
    <t>KARNATAKA</t>
  </si>
  <si>
    <t>GOA</t>
  </si>
  <si>
    <t>LAKSHWADEEP</t>
  </si>
  <si>
    <t>KERALA</t>
  </si>
  <si>
    <t>TAMIL NADU</t>
  </si>
  <si>
    <t>PUDUCHERRY</t>
  </si>
  <si>
    <t>ANDAMAN AND NICOBAR ISLANDS</t>
  </si>
  <si>
    <t>TELANGANA</t>
  </si>
  <si>
    <t>ANDHRA PRADESH (NEW)</t>
  </si>
  <si>
    <t>Date</t>
  </si>
  <si>
    <t>Invoice Number</t>
  </si>
  <si>
    <t>Receiver Name</t>
  </si>
  <si>
    <t>Invoice Value</t>
  </si>
  <si>
    <t>Taxable Value</t>
  </si>
  <si>
    <t>Rate</t>
  </si>
  <si>
    <t>Details of Inward Supplies</t>
  </si>
  <si>
    <t>Legal name of the registered person</t>
  </si>
  <si>
    <t>Year</t>
  </si>
  <si>
    <t>Month</t>
  </si>
  <si>
    <t>2018-19</t>
  </si>
  <si>
    <t>September</t>
  </si>
  <si>
    <t>GSTR-3B</t>
  </si>
  <si>
    <t>Legal Name</t>
  </si>
  <si>
    <t>3.1 Details of Outward Supplies and inward supplies liable to reverse charge</t>
  </si>
  <si>
    <t>Nature of Supplies</t>
  </si>
  <si>
    <t>Total Taxable value</t>
  </si>
  <si>
    <t>SGST/ UTGST</t>
  </si>
  <si>
    <t>Cess</t>
  </si>
  <si>
    <t>(a) Outward Taxable  supplies  (other than zero rated, nil rated and exempted)</t>
  </si>
  <si>
    <t>(b) Outward Taxable  supplies  (zero rated )</t>
  </si>
  <si>
    <t>(c) Other Outward Taxable  supplies (Nil rated, exempted)</t>
  </si>
  <si>
    <t xml:space="preserve">(d) Inward supplies (liable to reverse charge) </t>
  </si>
  <si>
    <t>(e) Non-GST Outward supplies</t>
  </si>
  <si>
    <t>Total</t>
  </si>
  <si>
    <t>4. Eligible ITC</t>
  </si>
  <si>
    <t>Details</t>
  </si>
  <si>
    <t>(A) ITC Available (Whether in full or part)</t>
  </si>
  <si>
    <t xml:space="preserve">(1)   Import of goods </t>
  </si>
  <si>
    <t>(2)   Import of services</t>
  </si>
  <si>
    <t>(4)   Inward supplies from ISD</t>
  </si>
  <si>
    <t>(5)   All other ITC</t>
  </si>
  <si>
    <t xml:space="preserve"> (B) ITC Reversed</t>
  </si>
  <si>
    <t xml:space="preserve">(1)   As per Rule 42 &amp; 43 of SGST/CGST rules </t>
  </si>
  <si>
    <t>(2)   Others</t>
  </si>
  <si>
    <t xml:space="preserve"> (C) Net ITC Available (A)-(B)</t>
  </si>
  <si>
    <t xml:space="preserve"> (D) Ineligible ITC</t>
  </si>
  <si>
    <t>(1)   As per section 17(5) of CGST//SGST Act</t>
  </si>
  <si>
    <t>5. Values of exempt, Nil-rated and non-GST inward supplies</t>
  </si>
  <si>
    <t>Nature of supplies</t>
  </si>
  <si>
    <t>Inter-State supplies</t>
  </si>
  <si>
    <t>Intra-state supplies</t>
  </si>
  <si>
    <t>From a supplier under composition scheme, Exempt  and Nil rated supply</t>
  </si>
  <si>
    <t>Non GST supply</t>
  </si>
  <si>
    <t>Description</t>
  </si>
  <si>
    <t xml:space="preserve">Tax payable </t>
  </si>
  <si>
    <t>Paid through ITC</t>
  </si>
  <si>
    <t>Tax/Cess paid in cash</t>
  </si>
  <si>
    <t>Interest*</t>
  </si>
  <si>
    <t>Late Fee</t>
  </si>
  <si>
    <t>Non reverse charge</t>
  </si>
  <si>
    <t>Integrated Tax</t>
  </si>
  <si>
    <t>Central Tax</t>
  </si>
  <si>
    <t>State/UT Tax</t>
  </si>
  <si>
    <t>Reverse charge</t>
  </si>
  <si>
    <t>5.1 Interest &amp; late fee payable</t>
  </si>
  <si>
    <t>Interest</t>
  </si>
  <si>
    <t>Late fee</t>
  </si>
  <si>
    <t>-</t>
  </si>
  <si>
    <t>Due Date</t>
  </si>
  <si>
    <t>Return Filed On</t>
  </si>
  <si>
    <t>Delay in Days</t>
  </si>
  <si>
    <t>GSTR_3B</t>
  </si>
  <si>
    <t>Invoice Date</t>
  </si>
  <si>
    <t>Port Code</t>
  </si>
  <si>
    <t>Shipping Bill / Bill Of Export</t>
  </si>
  <si>
    <t>With Payment</t>
  </si>
  <si>
    <t>Without Payment</t>
  </si>
  <si>
    <t>GST Payment</t>
  </si>
  <si>
    <t>Shipping Bill date/Bill Of Export Date</t>
  </si>
  <si>
    <t>Total Invoice Value</t>
  </si>
  <si>
    <t>Details of</t>
  </si>
  <si>
    <t>UQC</t>
  </si>
  <si>
    <t>Export Type</t>
  </si>
  <si>
    <t>Reverse Charge/Provisional Assessment</t>
  </si>
  <si>
    <t>Note Type</t>
  </si>
  <si>
    <t>Type</t>
  </si>
  <si>
    <t>Tax Rate</t>
  </si>
  <si>
    <t>POS</t>
  </si>
  <si>
    <t>Invoice Type</t>
  </si>
  <si>
    <t>Reason For Issuing Note</t>
  </si>
  <si>
    <t>Nature  of Document</t>
  </si>
  <si>
    <t>UR Type</t>
  </si>
  <si>
    <t>BAG-BAG</t>
  </si>
  <si>
    <t>WOPAY</t>
  </si>
  <si>
    <t>N</t>
  </si>
  <si>
    <t>C</t>
  </si>
  <si>
    <t>OE</t>
  </si>
  <si>
    <t>01-Jammu &amp; Kashmir</t>
  </si>
  <si>
    <t>Regular</t>
  </si>
  <si>
    <t>Sales Return</t>
  </si>
  <si>
    <t>Invoice for outward supply</t>
  </si>
  <si>
    <t>B2CL</t>
  </si>
  <si>
    <t>BGS-BAGS</t>
  </si>
  <si>
    <t>WPAY</t>
  </si>
  <si>
    <t>Y</t>
  </si>
  <si>
    <t>D</t>
  </si>
  <si>
    <t>E</t>
  </si>
  <si>
    <t>02-Himachal Pradesh</t>
  </si>
  <si>
    <t>SEZ supplies with payment</t>
  </si>
  <si>
    <r>
      <t>Post sale discount</t>
    </r>
    <r>
      <rPr>
        <sz val="11"/>
        <color indexed="8"/>
        <rFont val="Times New Roman"/>
        <family val="1"/>
      </rPr>
      <t xml:space="preserve"> </t>
    </r>
  </si>
  <si>
    <t>Invoice for inward supply from unregistered person</t>
  </si>
  <si>
    <t>EXP</t>
  </si>
  <si>
    <t>BKL-BUCKLES</t>
  </si>
  <si>
    <t>R</t>
  </si>
  <si>
    <t>03-Punjab</t>
  </si>
  <si>
    <t>SEZ supplies without payment</t>
  </si>
  <si>
    <t>Deficiency in service</t>
  </si>
  <si>
    <t>Revised Invoice</t>
  </si>
  <si>
    <t>BOU-BOU</t>
  </si>
  <si>
    <t>04-Chandigarh</t>
  </si>
  <si>
    <t>Deemed Exp</t>
  </si>
  <si>
    <t>Correction in invoice</t>
  </si>
  <si>
    <t>Debit Note</t>
  </si>
  <si>
    <t>BOX-BOX</t>
  </si>
  <si>
    <t>05-Uttarakhand</t>
  </si>
  <si>
    <t>Change in POS</t>
  </si>
  <si>
    <t>Credit Note</t>
  </si>
  <si>
    <t>BTL-BOTTLES</t>
  </si>
  <si>
    <t>06-Haryana</t>
  </si>
  <si>
    <t>Finalization of Provisional assessment</t>
  </si>
  <si>
    <t>Receipt Voucher</t>
  </si>
  <si>
    <t>BUN-BUNCHES</t>
  </si>
  <si>
    <t>07-Delhi</t>
  </si>
  <si>
    <t>Others</t>
  </si>
  <si>
    <t>Payment Voucher</t>
  </si>
  <si>
    <t>CBM-CUBIC METER</t>
  </si>
  <si>
    <t>08-Rajasthan</t>
  </si>
  <si>
    <t>Refund Voucher</t>
  </si>
  <si>
    <t>CCM-CUBIC CENTIMETER</t>
  </si>
  <si>
    <t>09-Uttar Pradesh</t>
  </si>
  <si>
    <t>Delivery Challan for job work</t>
  </si>
  <si>
    <t>CIN-CUBIC INCHES</t>
  </si>
  <si>
    <t>10-Bihar</t>
  </si>
  <si>
    <t>Delivery Challan for supply on approval</t>
  </si>
  <si>
    <t>CMS-CENTIMETER</t>
  </si>
  <si>
    <t>11-Sikkim</t>
  </si>
  <si>
    <t>Delivery Challan in case of liquid gas</t>
  </si>
  <si>
    <t>CQM-CUBIC METERS</t>
  </si>
  <si>
    <t>12-Arunachal Pradesh</t>
  </si>
  <si>
    <t>Delivery Challan in case other than by way of supply (excluding at S no. 9 to 11)</t>
  </si>
  <si>
    <t>CTN-CARTON</t>
  </si>
  <si>
    <t>13-Nagaland</t>
  </si>
  <si>
    <t>DOZ-DOZEN</t>
  </si>
  <si>
    <t>14-Manipur</t>
  </si>
  <si>
    <t>DRM-DRUM</t>
  </si>
  <si>
    <t>15-Mizoram</t>
  </si>
  <si>
    <t>FTS-FEET</t>
  </si>
  <si>
    <t>16-Tripura</t>
  </si>
  <si>
    <t>GGR-GREAT GROSS</t>
  </si>
  <si>
    <t>17-Meghalaya</t>
  </si>
  <si>
    <t>GMS-GRAMS</t>
  </si>
  <si>
    <t>18-Assam</t>
  </si>
  <si>
    <t>GRS-GROSS</t>
  </si>
  <si>
    <t>19-West Bengal</t>
  </si>
  <si>
    <t>GYD-GROSS YARDS</t>
  </si>
  <si>
    <t>20-Jharkhand</t>
  </si>
  <si>
    <t>HKS-HANKS</t>
  </si>
  <si>
    <t>21-Odisha</t>
  </si>
  <si>
    <t>INC-INCHES</t>
  </si>
  <si>
    <t>22-Chhattisgarh</t>
  </si>
  <si>
    <t>KGS-Kilograms</t>
  </si>
  <si>
    <t>23-Madhya Pradesh</t>
  </si>
  <si>
    <t>KLR-KILOLITER</t>
  </si>
  <si>
    <t>24-Gujarat</t>
  </si>
  <si>
    <t>KME-KILOMETERS</t>
  </si>
  <si>
    <t>25-Daman &amp; Diu</t>
  </si>
  <si>
    <t>LBS-POUNDS</t>
  </si>
  <si>
    <t>26-Dadra &amp; Nagar Haveli</t>
  </si>
  <si>
    <t>LOT-LOTS</t>
  </si>
  <si>
    <t>27-Maharashtra</t>
  </si>
  <si>
    <t>LTR-LITERS</t>
  </si>
  <si>
    <t>29-Karnataka</t>
  </si>
  <si>
    <t>MGS-MILLI GRAMS</t>
  </si>
  <si>
    <t>30-Goa</t>
  </si>
  <si>
    <t>MTR-METER</t>
  </si>
  <si>
    <t>31-Lakshdweep</t>
  </si>
  <si>
    <t>MTS-METRIC TON</t>
  </si>
  <si>
    <t>32-Kerala</t>
  </si>
  <si>
    <t>NOS-Numbers</t>
  </si>
  <si>
    <t>33-Tamil Nadu</t>
  </si>
  <si>
    <t>ODD-ODDS</t>
  </si>
  <si>
    <t>34-Pondicherry</t>
  </si>
  <si>
    <t>PAC-PACKS</t>
  </si>
  <si>
    <t>35-Andaman &amp; Nicobar Islands</t>
  </si>
  <si>
    <t>PCS-Pieces</t>
  </si>
  <si>
    <t>36-Telengana</t>
  </si>
  <si>
    <t>PRS-PAIRS</t>
  </si>
  <si>
    <t>37-Andhra Pradesh</t>
  </si>
  <si>
    <t>QTL-QUINTAL</t>
  </si>
  <si>
    <t>98 - Other Territory</t>
  </si>
  <si>
    <t>ROL-ROLLS</t>
  </si>
  <si>
    <t>SDM-DECAMETER SQUARE</t>
  </si>
  <si>
    <t>SET-SETS</t>
  </si>
  <si>
    <t>SHT-SHEETS</t>
  </si>
  <si>
    <t>SQF-SQUARE FEET</t>
  </si>
  <si>
    <t>SQI-SQUARE INCHES</t>
  </si>
  <si>
    <t>SQM-SQUARE METER</t>
  </si>
  <si>
    <t>SQY-SQUARE YARDS</t>
  </si>
  <si>
    <t>TBS-TABLETS</t>
  </si>
  <si>
    <t>THD-THOUSANDS</t>
  </si>
  <si>
    <t>TOL-TOLA</t>
  </si>
  <si>
    <t>TON-GREAT BRITAIN TON</t>
  </si>
  <si>
    <t>TUB-TUBES</t>
  </si>
  <si>
    <t>UGS-US GALLONS</t>
  </si>
  <si>
    <t>UNT-UNITS</t>
  </si>
  <si>
    <t>VLS-Vials</t>
  </si>
  <si>
    <t>YDS-YARDS</t>
  </si>
  <si>
    <t>Receipeint Name</t>
  </si>
  <si>
    <t>Nature Of Supply</t>
  </si>
  <si>
    <t>Nil Rated</t>
  </si>
  <si>
    <t>Exempted</t>
  </si>
  <si>
    <t>Non_GST</t>
  </si>
  <si>
    <t>Value</t>
  </si>
  <si>
    <t>Inter state</t>
  </si>
  <si>
    <t>Intra State</t>
  </si>
  <si>
    <t xml:space="preserve">Details of </t>
  </si>
  <si>
    <t>ITC_Carried Over Previous Month</t>
  </si>
  <si>
    <t>Place Of Supply</t>
  </si>
  <si>
    <t>Total Taxable Value</t>
  </si>
  <si>
    <t>CESS</t>
  </si>
  <si>
    <t>33-TamilNadu</t>
  </si>
  <si>
    <t>GST Cess Rate</t>
  </si>
  <si>
    <t>Name of Goods or Service</t>
  </si>
  <si>
    <t>HSN Code</t>
  </si>
  <si>
    <t>GST Cess</t>
  </si>
  <si>
    <t>Pan Masala</t>
  </si>
  <si>
    <t>2106 90 20</t>
  </si>
  <si>
    <t>Aerated waters, containing added sugar or other sweetening matter or flavoured</t>
  </si>
  <si>
    <t>Aerated waters</t>
  </si>
  <si>
    <t>2202 10 10</t>
  </si>
  <si>
    <t>Lemonade</t>
  </si>
  <si>
    <t>2202 10 20</t>
  </si>
  <si>
    <t>2202 10 90</t>
  </si>
  <si>
    <t>Tobacco and Tobacco Products</t>
  </si>
  <si>
    <t>Unmanufactured tobacco</t>
  </si>
  <si>
    <t>bearing a brand name</t>
  </si>
  <si>
    <t>Tobacco refuse, bearing a brand name</t>
  </si>
  <si>
    <t>2401 30 00</t>
  </si>
  <si>
    <t>Chewing tobacco (without lime tube)</t>
  </si>
  <si>
    <t>2403 99 10</t>
  </si>
  <si>
    <t>Chewing tobacco (with lime tube)</t>
  </si>
  <si>
    <t>Filter khaini</t>
  </si>
  <si>
    <t>Jarda scented tobacco</t>
  </si>
  <si>
    <t>2403 99 30</t>
  </si>
  <si>
    <t>Pan masala containing tobacco ‘Gutkha’</t>
  </si>
  <si>
    <t>2403 99 90</t>
  </si>
  <si>
    <t>Cigarettes</t>
  </si>
  <si>
    <t>Non- filter</t>
  </si>
  <si>
    <t>Not exceeding 65 mm</t>
  </si>
  <si>
    <t>2402 20 10</t>
  </si>
  <si>
    <t>5% + Rs.1591 per</t>
  </si>
  <si>
    <t>thousand</t>
  </si>
  <si>
    <t>Exceeding 65 mm but not 70 mm</t>
  </si>
  <si>
    <t>2402 20 20</t>
  </si>
  <si>
    <t>5% + Rs.2876 per</t>
  </si>
  <si>
    <t>Filter</t>
  </si>
  <si>
    <t>2402 20 30</t>
  </si>
  <si>
    <t>2402 20 40</t>
  </si>
  <si>
    <t>5% + Rs.2126 per</t>
  </si>
  <si>
    <t>Exceeding 70 mm but not 75 mm</t>
  </si>
  <si>
    <t>2402 20 50</t>
  </si>
  <si>
    <t>2402 20 90</t>
  </si>
  <si>
    <t>5% + Rs.4170 per</t>
  </si>
  <si>
    <t>Other Tobacco Products</t>
  </si>
  <si>
    <t>Cigar and cheroots</t>
  </si>
  <si>
    <t>2402 10 10</t>
  </si>
  <si>
    <t>21% or Rs. 4170</t>
  </si>
  <si>
    <t>per thousand,</t>
  </si>
  <si>
    <t>whichever is higher</t>
  </si>
  <si>
    <t>Cigarillos</t>
  </si>
  <si>
    <t>2402 10 20</t>
  </si>
  <si>
    <t>Cigarettes of tobacco substitutes</t>
  </si>
  <si>
    <t>2402 90 10</t>
  </si>
  <si>
    <t>Rs.4006 per</t>
  </si>
  <si>
    <t>Cigarillos of tobacco substitutes</t>
  </si>
  <si>
    <t>2402 90 20</t>
  </si>
  <si>
    <t>12.5% or Rs. 4,006</t>
  </si>
  <si>
    <t>per thousand</t>
  </si>
  <si>
    <t>Other</t>
  </si>
  <si>
    <t>2402 90 90</t>
  </si>
  <si>
    <t>Hookah’ or ‘gudaku’ tobacco tobacco bearing a</t>
  </si>
  <si>
    <t>brand name</t>
  </si>
  <si>
    <t>2403 11 00</t>
  </si>
  <si>
    <t>Tobacco used for smoking ‘hookah’or ‘chilam’</t>
  </si>
  <si>
    <t>commonly known as ‘hookah’ tobacco or ‘gudaku’</t>
  </si>
  <si>
    <t>Other smoking tobacco not bearing a brand name.</t>
  </si>
  <si>
    <t>2403 11 90</t>
  </si>
  <si>
    <t>Smoking mixtures for pipes and cigarettes</t>
  </si>
  <si>
    <t>2403 19 10</t>
  </si>
  <si>
    <t>Other smoking tobacco bearing a brand name</t>
  </si>
  <si>
    <t>2403 19 90</t>
  </si>
  <si>
    <t>Other smoking tobacco not bearing a brand name</t>
  </si>
  <si>
    <t>“Homogenised” or “reconstituted” tobacco bearing a brand name</t>
  </si>
  <si>
    <t>2403 91 00</t>
  </si>
  <si>
    <t>Preparations containing chewing tobacco</t>
  </si>
  <si>
    <t>2403 99 20</t>
  </si>
  <si>
    <t>Snuff</t>
  </si>
  <si>
    <t>2403 99 40</t>
  </si>
  <si>
    <t>Preparations containing snuff</t>
  </si>
  <si>
    <t>2403 99 50</t>
  </si>
  <si>
    <t>Tobacco extracts and essence bearing a brand name</t>
  </si>
  <si>
    <t>2403 99 60</t>
  </si>
  <si>
    <t>Tobacco extracts and essence not bearing a brand name</t>
  </si>
  <si>
    <t>Cut tobacco</t>
  </si>
  <si>
    <t>2403 99 70</t>
  </si>
  <si>
    <t>All goods, other than pan masala containing tobacco ‘gutkha’, bearing a brand name</t>
  </si>
  <si>
    <t>All goods, other than pan masala containing tobacco ‘gutkha’, not bearing a brand name</t>
  </si>
  <si>
    <t>Other Products</t>
  </si>
  <si>
    <t>Coal; briquettes, ovoids and similar solid fuels</t>
  </si>
  <si>
    <t>manufactured from coal.</t>
  </si>
  <si>
    <t>Rs.400 per tonne</t>
  </si>
  <si>
    <t>Lignite, whether or not agglomerated, excluding</t>
  </si>
  <si>
    <t>jet</t>
  </si>
  <si>
    <t>Peat (including</t>
  </si>
  <si>
    <t>agglomerated</t>
  </si>
  <si>
    <t>Motor Vehicles</t>
  </si>
  <si>
    <t>Motor vehicles (10&lt;persons &lt;13)</t>
  </si>
  <si>
    <t>Small Cars (length &lt; 4 m ; Petrol&lt;1200 cc )</t>
  </si>
  <si>
    <t>Small Cars (length &lt; 4 m ; Diesel &lt; 1500 cc)</t>
  </si>
  <si>
    <t>Mid Segment Cars (engine &lt; 1500 cc)</t>
  </si>
  <si>
    <t>Large Cars (engine &gt; 1500 cc)</t>
  </si>
  <si>
    <t>Sports Utility Vehicles (length &gt; 4m ; engine &gt;</t>
  </si>
  <si>
    <t>1500 cc; ground clearance &gt; 170 mm)</t>
  </si>
  <si>
    <t>Mid Segment Hybrid Cars (engine &lt; 1500 cc)</t>
  </si>
  <si>
    <t>Hybrid motor vehicles &gt; 1500 cc</t>
  </si>
  <si>
    <t>Hydrogen vehicles based on fuel cell tech &gt; 4m</t>
  </si>
  <si>
    <t>Motorcycles (engine &gt; 350 cc)</t>
  </si>
  <si>
    <t>Aircrafts for personal use.</t>
  </si>
  <si>
    <t>Yacht and other vessels for pleasure or sports</t>
  </si>
  <si>
    <t>00-Select</t>
  </si>
  <si>
    <t>Carried Over</t>
  </si>
  <si>
    <t>2019-20</t>
  </si>
  <si>
    <t>2020-21</t>
  </si>
  <si>
    <t>April</t>
  </si>
  <si>
    <t>May</t>
  </si>
  <si>
    <t>June</t>
  </si>
  <si>
    <t>July</t>
  </si>
  <si>
    <t>August</t>
  </si>
  <si>
    <t>October</t>
  </si>
  <si>
    <t>November</t>
  </si>
  <si>
    <t>December</t>
  </si>
  <si>
    <t>January</t>
  </si>
  <si>
    <t>February</t>
  </si>
  <si>
    <t>March</t>
  </si>
  <si>
    <t>Taxable Outward Supplies</t>
  </si>
  <si>
    <t>Nil Rate and Exempted</t>
  </si>
  <si>
    <t>Total Of Outward Supplies</t>
  </si>
  <si>
    <t>Instructions</t>
  </si>
  <si>
    <t>Total Purchase B2B</t>
  </si>
  <si>
    <t>Details of Outward supplies made to B2C</t>
  </si>
  <si>
    <t>3.2 Inter-State Sales</t>
  </si>
  <si>
    <t>Nature Of Supplies</t>
  </si>
  <si>
    <t>Supplies Made to Unregistered Person</t>
  </si>
  <si>
    <t>Supplies Made to UIN Holders</t>
  </si>
  <si>
    <t>TDS</t>
  </si>
  <si>
    <t>TCS</t>
  </si>
  <si>
    <t>6.1. Payment of Tax</t>
  </si>
  <si>
    <t>6.2. TDS/TCS Credit</t>
  </si>
  <si>
    <t>Name</t>
  </si>
  <si>
    <t>Supplies Attracts RCM</t>
  </si>
  <si>
    <t>No</t>
  </si>
  <si>
    <t>Inward Supplies Liable to RCM</t>
  </si>
  <si>
    <t>Inward Supplies under FCM</t>
  </si>
  <si>
    <t>Yes</t>
  </si>
  <si>
    <t>Details of outward Supplies</t>
  </si>
  <si>
    <t>Supplies Made to Composition Taxable Person</t>
  </si>
  <si>
    <t>Supplier Name</t>
  </si>
  <si>
    <t>Tax Payment Challan (Auto Populated)</t>
  </si>
  <si>
    <t>Total Challan Amount</t>
  </si>
  <si>
    <t>Tax</t>
  </si>
  <si>
    <t>Penalty</t>
  </si>
  <si>
    <t>Fees</t>
  </si>
  <si>
    <t>Total Challan Amount (In Words)</t>
  </si>
  <si>
    <t>Exempt</t>
  </si>
  <si>
    <t>Nil Rated/ Exempted</t>
  </si>
  <si>
    <t>FORM GSTR-1</t>
  </si>
  <si>
    <t>[See rule (59(1)]</t>
  </si>
  <si>
    <t>Details of outward supplies of goods or services</t>
  </si>
  <si>
    <t>(a) Aggregate Turnover in the preceding Financial Year</t>
  </si>
  <si>
    <t>(b) Aggregate Turnover - April to June, 2017</t>
  </si>
  <si>
    <t>7. Taxable supplies (Net of debit notes and credit notes) to unregistered persons other than the supplies covered in Table 5</t>
  </si>
  <si>
    <t>Nature</t>
  </si>
  <si>
    <t>8. Nil rated, exempted and non GST outward supplies</t>
  </si>
  <si>
    <t>Nil Rated Supplies</t>
  </si>
  <si>
    <t>Exempted (Other than Nil rated/non-GST supply)</t>
  </si>
  <si>
    <t>Non-GST supplies</t>
  </si>
  <si>
    <t>8A. Inter-State supplies to registered persons</t>
  </si>
  <si>
    <t>8B. Intra- State supplies to registered persons</t>
  </si>
  <si>
    <t>8C. Inter-State supplies to unregistered persons</t>
  </si>
  <si>
    <t>8D. Intra-State supplies to unregistered persons</t>
  </si>
  <si>
    <t>12. HSN-wise summary of outward supplies</t>
  </si>
  <si>
    <t>S.No</t>
  </si>
  <si>
    <t>HSN</t>
  </si>
  <si>
    <t>Description (Optional if HSN is provided)</t>
  </si>
  <si>
    <t>Total Quantity</t>
  </si>
  <si>
    <t>Total Value</t>
  </si>
  <si>
    <t>Invoices for outward supply</t>
  </si>
  <si>
    <t>Invoices for inward supply from unregistered person</t>
  </si>
  <si>
    <t>Receipt voucher</t>
  </si>
  <si>
    <t>Refund voucher</t>
  </si>
  <si>
    <t>13. Documents issued during the tax period</t>
  </si>
  <si>
    <t>Sr.No</t>
  </si>
  <si>
    <t>Nature Of Document</t>
  </si>
  <si>
    <t>From</t>
  </si>
  <si>
    <t>To</t>
  </si>
  <si>
    <t>Total Number</t>
  </si>
  <si>
    <t>Cancelled</t>
  </si>
  <si>
    <t>Net Issued</t>
  </si>
  <si>
    <t>Difference B/w total supplies &amp; HSN Summary</t>
  </si>
  <si>
    <t>Trade Name (If any)</t>
  </si>
  <si>
    <t>Non GST</t>
  </si>
  <si>
    <t>(3)   Inward supplies liable to reverse charge         (other than 1 &amp;2 above)</t>
  </si>
  <si>
    <t>33AAAAA0000A1ZA</t>
  </si>
  <si>
    <t>XXXXXXXXXXXXXX</t>
  </si>
  <si>
    <t>Applicablity of TDS</t>
  </si>
  <si>
    <t>TDS_IGST</t>
  </si>
  <si>
    <t>TDS_CGST</t>
  </si>
  <si>
    <t>TDS_SGST</t>
  </si>
  <si>
    <t xml:space="preserve">Balance In Cash Ledger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</si>
</sst>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_(* #,##0.00_);_(* \(#,##0.00\);_(* &quot;-&quot;??_);_(@_)"/>
    <numFmt numFmtId="165" formatCode="0.0%"/>
    <numFmt numFmtId="166" formatCode="_(* #,##0_);_(* \(#,##0\);_(*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b/>
      <sz val="11"/>
      <color rgb="FF1E314F"/>
      <name val="Calibri"/>
      <family val="2"/>
      <scheme val="minor"/>
    </font>
    <font>
      <sz val="11"/>
      <color rgb="FF1E314F"/>
      <name val="Calibri"/>
      <family val="2"/>
      <scheme val="minor"/>
    </font>
    <font>
      <b/>
      <sz val="11"/>
      <color rgb="FF00B0F0"/>
      <name val="Calibri"/>
      <family val="2"/>
      <scheme val="minor"/>
    </font>
    <font>
      <u/>
      <sz val="11"/>
      <color theme="10"/>
      <name val="Calibri"/>
      <family val="2"/>
    </font>
    <font>
      <b/>
      <sz val="11"/>
      <color theme="10"/>
      <name val="Calibri"/>
      <family val="2"/>
    </font>
    <font>
      <sz val="9"/>
      <color indexed="81"/>
      <name val="Tahoma"/>
      <family val="2"/>
    </font>
    <font>
      <b/>
      <sz val="9"/>
      <color indexed="81"/>
      <name val="Tahoma"/>
      <family val="2"/>
    </font>
    <font>
      <sz val="11"/>
      <color rgb="FF00B0F0"/>
      <name val="Calibri"/>
      <family val="2"/>
      <scheme val="minor"/>
    </font>
    <font>
      <b/>
      <sz val="11"/>
      <color theme="1"/>
      <name val="Times New Roman"/>
      <family val="1"/>
    </font>
    <font>
      <sz val="11"/>
      <color theme="1"/>
      <name val="Times New Roman"/>
      <family val="1"/>
    </font>
    <font>
      <sz val="11"/>
      <color rgb="FF000000"/>
      <name val="Times New Roman"/>
      <family val="1"/>
    </font>
    <font>
      <sz val="11"/>
      <color indexed="8"/>
      <name val="Times New Roman"/>
      <family val="1"/>
    </font>
    <font>
      <sz val="23"/>
      <color rgb="FF111111"/>
      <name val="Arial"/>
      <family val="2"/>
    </font>
    <font>
      <sz val="11"/>
      <color rgb="FF333333"/>
      <name val="Arial"/>
      <family val="2"/>
    </font>
    <font>
      <sz val="12"/>
      <color rgb="FF000000"/>
      <name val="Helvetica"/>
    </font>
    <font>
      <b/>
      <sz val="12"/>
      <color rgb="FF000000"/>
      <name val="Helvetica"/>
    </font>
    <font>
      <sz val="11"/>
      <color rgb="FF696F6F"/>
      <name val="Arial"/>
      <family val="2"/>
    </font>
    <font>
      <b/>
      <sz val="11"/>
      <color rgb="FFFF0000"/>
      <name val="Calibri"/>
      <family val="2"/>
      <scheme val="minor"/>
    </font>
    <font>
      <b/>
      <sz val="11"/>
      <color rgb="FF00B050"/>
      <name val="Calibri"/>
      <family val="2"/>
      <scheme val="minor"/>
    </font>
    <font>
      <sz val="9"/>
      <color indexed="81"/>
      <name val="Tahoma"/>
      <charset val="1"/>
    </font>
    <font>
      <b/>
      <sz val="9"/>
      <color indexed="81"/>
      <name val="Tahoma"/>
      <charset val="1"/>
    </font>
    <font>
      <sz val="11"/>
      <color rgb="FFFF0000"/>
      <name val="Calibri"/>
      <family val="2"/>
      <scheme val="minor"/>
    </font>
  </fonts>
  <fills count="8">
    <fill>
      <patternFill patternType="none"/>
    </fill>
    <fill>
      <patternFill patternType="gray125"/>
    </fill>
    <fill>
      <patternFill patternType="solid">
        <fgColor rgb="FFFFFFFF"/>
        <bgColor indexed="64"/>
      </patternFill>
    </fill>
    <fill>
      <patternFill patternType="solid">
        <fgColor theme="2"/>
        <bgColor indexed="64"/>
      </patternFill>
    </fill>
    <fill>
      <patternFill patternType="solid">
        <fgColor theme="4" tint="0.59999389629810485"/>
        <bgColor indexed="64"/>
      </patternFill>
    </fill>
    <fill>
      <patternFill patternType="solid">
        <fgColor rgb="FF00B0F0"/>
        <bgColor indexed="64"/>
      </patternFill>
    </fill>
    <fill>
      <patternFill patternType="solid">
        <fgColor theme="1"/>
        <bgColor indexed="64"/>
      </patternFill>
    </fill>
    <fill>
      <patternFill patternType="solid">
        <fgColor theme="0"/>
        <bgColor indexed="64"/>
      </patternFill>
    </fill>
  </fills>
  <borders count="41">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style="thin">
        <color indexed="64"/>
      </top>
      <bottom style="double">
        <color indexed="64"/>
      </bottom>
      <diagonal/>
    </border>
    <border>
      <left style="medium">
        <color rgb="FFDDDDDD"/>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right/>
      <top style="medium">
        <color rgb="FFDDDDDD"/>
      </top>
      <bottom style="medium">
        <color rgb="FFDDDDDD"/>
      </bottom>
      <diagonal/>
    </border>
    <border>
      <left/>
      <right style="medium">
        <color rgb="FFDDDDDD"/>
      </right>
      <top style="medium">
        <color rgb="FFDDDDDD"/>
      </top>
      <bottom style="medium">
        <color rgb="FFDDDDDD"/>
      </bottom>
      <diagonal/>
    </border>
    <border>
      <left style="medium">
        <color rgb="FFDDDDDD"/>
      </left>
      <right style="medium">
        <color rgb="FFDDDDDD"/>
      </right>
      <top style="medium">
        <color rgb="FFDDDDDD"/>
      </top>
      <bottom/>
      <diagonal/>
    </border>
    <border>
      <left style="medium">
        <color rgb="FFDDDDDD"/>
      </left>
      <right style="medium">
        <color rgb="FFDDDDDD"/>
      </right>
      <top/>
      <bottom style="medium">
        <color rgb="FFDDDDDD"/>
      </bottom>
      <diagonal/>
    </border>
    <border>
      <left style="medium">
        <color rgb="FFDDDDDD"/>
      </left>
      <right style="medium">
        <color rgb="FFDDDDDD"/>
      </right>
      <top/>
      <bottom/>
      <diagonal/>
    </border>
    <border>
      <left/>
      <right/>
      <top/>
      <bottom style="medium">
        <color rgb="FFDDDDDD"/>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alignment vertical="top"/>
      <protection locked="0"/>
    </xf>
  </cellStyleXfs>
  <cellXfs count="270">
    <xf numFmtId="0" fontId="0" fillId="0" borderId="0" xfId="0"/>
    <xf numFmtId="9" fontId="0" fillId="0" borderId="0" xfId="2" applyFont="1"/>
    <xf numFmtId="0" fontId="0" fillId="0" borderId="0" xfId="0" applyAlignment="1">
      <alignment horizontal="center" wrapText="1"/>
    </xf>
    <xf numFmtId="164" fontId="0" fillId="0" borderId="0" xfId="1" applyFont="1"/>
    <xf numFmtId="0" fontId="0"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164" fontId="5" fillId="0" borderId="0" xfId="0" applyNumberFormat="1" applyFont="1"/>
    <xf numFmtId="164" fontId="5" fillId="0" borderId="0" xfId="1" applyFont="1"/>
    <xf numFmtId="9" fontId="5" fillId="0" borderId="0" xfId="2" applyFont="1"/>
    <xf numFmtId="0" fontId="5" fillId="0" borderId="5" xfId="0" applyFont="1" applyBorder="1" applyAlignment="1">
      <alignment horizontal="center" wrapText="1"/>
    </xf>
    <xf numFmtId="164" fontId="5" fillId="0" borderId="5" xfId="1" applyFont="1" applyBorder="1" applyAlignment="1">
      <alignment horizontal="center" wrapText="1"/>
    </xf>
    <xf numFmtId="9" fontId="5" fillId="0" borderId="5" xfId="2" applyFont="1" applyBorder="1" applyAlignment="1">
      <alignment horizontal="center" wrapText="1"/>
    </xf>
    <xf numFmtId="0" fontId="0" fillId="3" borderId="21" xfId="0" applyFill="1" applyBorder="1" applyAlignment="1" applyProtection="1">
      <alignment wrapText="1"/>
      <protection hidden="1"/>
    </xf>
    <xf numFmtId="0" fontId="0" fillId="3" borderId="9" xfId="0" applyFill="1" applyBorder="1" applyAlignment="1" applyProtection="1">
      <alignment wrapText="1"/>
      <protection hidden="1"/>
    </xf>
    <xf numFmtId="0" fontId="0" fillId="3" borderId="6" xfId="0" applyFill="1" applyBorder="1" applyAlignment="1" applyProtection="1">
      <alignment wrapText="1"/>
      <protection hidden="1"/>
    </xf>
    <xf numFmtId="0" fontId="0" fillId="3" borderId="7" xfId="0" applyFill="1" applyBorder="1" applyAlignment="1" applyProtection="1">
      <alignment wrapText="1"/>
      <protection hidden="1"/>
    </xf>
    <xf numFmtId="0" fontId="2" fillId="0" borderId="0" xfId="0" applyFont="1" applyAlignment="1"/>
    <xf numFmtId="0" fontId="2" fillId="0" borderId="0" xfId="0" applyFont="1"/>
    <xf numFmtId="0" fontId="0" fillId="0" borderId="0" xfId="0" applyProtection="1">
      <protection locked="0"/>
    </xf>
    <xf numFmtId="164" fontId="0" fillId="0" borderId="0" xfId="1" applyFont="1" applyProtection="1">
      <protection locked="0"/>
    </xf>
    <xf numFmtId="9" fontId="0" fillId="0" borderId="0" xfId="2" applyFont="1" applyProtection="1">
      <protection locked="0"/>
    </xf>
    <xf numFmtId="0" fontId="2" fillId="0" borderId="0" xfId="0" applyFont="1" applyAlignment="1">
      <alignment horizontal="center" wrapText="1"/>
    </xf>
    <xf numFmtId="165" fontId="0" fillId="0" borderId="0" xfId="2" applyNumberFormat="1" applyFont="1"/>
    <xf numFmtId="10" fontId="0" fillId="0" borderId="0" xfId="2" applyNumberFormat="1" applyFont="1"/>
    <xf numFmtId="0" fontId="2" fillId="0" borderId="0" xfId="0" applyFont="1" applyAlignment="1">
      <alignment horizontal="right"/>
    </xf>
    <xf numFmtId="164" fontId="10" fillId="0" borderId="0" xfId="0" applyNumberFormat="1" applyFont="1"/>
    <xf numFmtId="9" fontId="10" fillId="0" borderId="0" xfId="2" applyFont="1"/>
    <xf numFmtId="0" fontId="11" fillId="4" borderId="6" xfId="0" applyFont="1" applyFill="1" applyBorder="1" applyAlignment="1" applyProtection="1">
      <alignment horizontal="center" vertical="center"/>
    </xf>
    <xf numFmtId="0" fontId="11" fillId="4" borderId="6" xfId="0" applyFont="1" applyFill="1" applyBorder="1" applyAlignment="1" applyProtection="1">
      <alignment horizontal="center" vertical="center" wrapText="1"/>
    </xf>
    <xf numFmtId="0" fontId="12" fillId="0" borderId="0" xfId="0" applyFont="1"/>
    <xf numFmtId="0" fontId="12" fillId="0" borderId="6" xfId="0" applyFont="1" applyBorder="1"/>
    <xf numFmtId="0" fontId="12" fillId="0" borderId="6" xfId="0" applyFont="1" applyBorder="1" applyAlignment="1" applyProtection="1">
      <alignment horizontal="center"/>
    </xf>
    <xf numFmtId="0" fontId="12" fillId="0" borderId="6" xfId="0" applyFont="1" applyBorder="1" applyAlignment="1" applyProtection="1">
      <alignment horizontal="center" wrapText="1"/>
    </xf>
    <xf numFmtId="0" fontId="12" fillId="0" borderId="6" xfId="0" applyFont="1" applyFill="1" applyBorder="1" applyAlignment="1" applyProtection="1">
      <alignment horizontal="center"/>
    </xf>
    <xf numFmtId="2" fontId="12" fillId="0" borderId="6" xfId="0" applyNumberFormat="1" applyFont="1" applyBorder="1" applyAlignment="1">
      <alignment horizontal="center"/>
    </xf>
    <xf numFmtId="0" fontId="13" fillId="0" borderId="6" xfId="0" applyFont="1" applyBorder="1" applyAlignment="1">
      <alignment horizontal="left" vertical="top" wrapText="1"/>
    </xf>
    <xf numFmtId="0" fontId="12" fillId="0" borderId="6" xfId="0" applyFont="1" applyBorder="1" applyAlignment="1">
      <alignment wrapText="1"/>
    </xf>
    <xf numFmtId="0" fontId="12" fillId="0" borderId="6" xfId="0" applyFont="1" applyBorder="1" applyAlignment="1">
      <alignment horizontal="left"/>
    </xf>
    <xf numFmtId="0" fontId="13" fillId="0" borderId="6" xfId="0" applyFont="1" applyBorder="1"/>
    <xf numFmtId="0" fontId="12" fillId="0" borderId="6" xfId="0" applyFont="1" applyBorder="1" applyAlignment="1" applyProtection="1">
      <alignment horizontal="center"/>
      <protection locked="0"/>
    </xf>
    <xf numFmtId="0" fontId="12" fillId="0" borderId="6" xfId="0" applyFont="1" applyBorder="1" applyAlignment="1" applyProtection="1">
      <alignment wrapText="1"/>
      <protection locked="0"/>
    </xf>
    <xf numFmtId="0" fontId="12" fillId="0" borderId="6" xfId="0" applyFont="1" applyBorder="1" applyProtection="1">
      <protection locked="0"/>
    </xf>
    <xf numFmtId="0" fontId="12" fillId="0" borderId="6" xfId="0" applyFont="1" applyBorder="1" applyAlignment="1">
      <alignment horizontal="center"/>
    </xf>
    <xf numFmtId="0" fontId="12" fillId="0" borderId="0" xfId="0" applyFont="1" applyAlignment="1">
      <alignment horizontal="center"/>
    </xf>
    <xf numFmtId="0" fontId="12" fillId="0" borderId="0" xfId="0" applyFont="1" applyAlignment="1">
      <alignment wrapText="1"/>
    </xf>
    <xf numFmtId="0" fontId="2" fillId="0" borderId="0" xfId="0" applyFont="1" applyAlignment="1">
      <alignment horizontal="center" wrapText="1"/>
    </xf>
    <xf numFmtId="0" fontId="13" fillId="0" borderId="0" xfId="0" applyFont="1" applyBorder="1" applyAlignment="1">
      <alignment horizontal="left" vertical="top" wrapText="1"/>
    </xf>
    <xf numFmtId="0" fontId="0" fillId="0" borderId="0" xfId="0" applyBorder="1"/>
    <xf numFmtId="0" fontId="12" fillId="0" borderId="0" xfId="0" applyFont="1" applyBorder="1"/>
    <xf numFmtId="9" fontId="0" fillId="0" borderId="0" xfId="2" applyFont="1" applyBorder="1"/>
    <xf numFmtId="165" fontId="0" fillId="0" borderId="0" xfId="2" applyNumberFormat="1" applyFont="1" applyBorder="1"/>
    <xf numFmtId="10" fontId="0" fillId="0" borderId="0" xfId="2" applyNumberFormat="1" applyFont="1" applyBorder="1"/>
    <xf numFmtId="0" fontId="18" fillId="2" borderId="24" xfId="0" applyFont="1" applyFill="1" applyBorder="1" applyAlignment="1">
      <alignment vertical="top" wrapText="1"/>
    </xf>
    <xf numFmtId="0" fontId="18" fillId="2" borderId="24" xfId="0" applyFont="1" applyFill="1" applyBorder="1" applyAlignment="1">
      <alignment horizontal="center" vertical="top" wrapText="1"/>
    </xf>
    <xf numFmtId="0" fontId="17" fillId="2" borderId="24" xfId="0" applyFont="1" applyFill="1" applyBorder="1" applyAlignment="1">
      <alignment vertical="top" wrapText="1"/>
    </xf>
    <xf numFmtId="0" fontId="17" fillId="2" borderId="24" xfId="0" applyFont="1" applyFill="1" applyBorder="1" applyAlignment="1">
      <alignment horizontal="center" vertical="top" wrapText="1"/>
    </xf>
    <xf numFmtId="9" fontId="17" fillId="2" borderId="24" xfId="0" applyNumberFormat="1" applyFont="1" applyFill="1" applyBorder="1" applyAlignment="1">
      <alignment horizontal="center" vertical="top" wrapText="1"/>
    </xf>
    <xf numFmtId="0" fontId="17" fillId="2" borderId="28" xfId="0" applyFont="1" applyFill="1" applyBorder="1" applyAlignment="1">
      <alignment vertical="top" wrapText="1"/>
    </xf>
    <xf numFmtId="0" fontId="17" fillId="2" borderId="29" xfId="0" applyFont="1" applyFill="1" applyBorder="1" applyAlignment="1">
      <alignment vertical="top" wrapText="1"/>
    </xf>
    <xf numFmtId="0" fontId="17" fillId="2" borderId="28" xfId="0" applyFont="1" applyFill="1" applyBorder="1" applyAlignment="1">
      <alignment horizontal="center" vertical="top" wrapText="1"/>
    </xf>
    <xf numFmtId="0" fontId="16" fillId="2" borderId="24" xfId="0" applyFont="1" applyFill="1" applyBorder="1" applyAlignment="1">
      <alignment vertical="top" wrapText="1"/>
    </xf>
    <xf numFmtId="0" fontId="17" fillId="2" borderId="29" xfId="0" applyFont="1" applyFill="1" applyBorder="1" applyAlignment="1">
      <alignment horizontal="center" vertical="top" wrapText="1"/>
    </xf>
    <xf numFmtId="0" fontId="17" fillId="2" borderId="30" xfId="0" applyFont="1" applyFill="1" applyBorder="1" applyAlignment="1">
      <alignment horizontal="center" vertical="top" wrapText="1"/>
    </xf>
    <xf numFmtId="0" fontId="19" fillId="0" borderId="0" xfId="0" applyFont="1" applyAlignment="1">
      <alignment wrapText="1"/>
    </xf>
    <xf numFmtId="14" fontId="0" fillId="0" borderId="0" xfId="0" applyNumberFormat="1" applyProtection="1">
      <protection locked="0"/>
    </xf>
    <xf numFmtId="0" fontId="2" fillId="0" borderId="0" xfId="0" applyFont="1" applyAlignment="1" applyProtection="1">
      <alignment horizontal="center"/>
      <protection locked="0"/>
    </xf>
    <xf numFmtId="166" fontId="0" fillId="0" borderId="0" xfId="1" applyNumberFormat="1" applyFont="1" applyProtection="1">
      <protection locked="0"/>
    </xf>
    <xf numFmtId="43" fontId="0" fillId="7" borderId="21" xfId="0" applyNumberFormat="1" applyFill="1" applyBorder="1" applyAlignment="1" applyProtection="1">
      <alignment wrapText="1"/>
      <protection hidden="1"/>
    </xf>
    <xf numFmtId="0" fontId="0" fillId="5" borderId="0" xfId="0" applyFill="1" applyProtection="1">
      <protection hidden="1"/>
    </xf>
    <xf numFmtId="164" fontId="0" fillId="5" borderId="0" xfId="0" applyNumberFormat="1" applyFill="1" applyProtection="1">
      <protection hidden="1"/>
    </xf>
    <xf numFmtId="0" fontId="0" fillId="0" borderId="0" xfId="0" applyProtection="1">
      <protection hidden="1"/>
    </xf>
    <xf numFmtId="164" fontId="0" fillId="5" borderId="0" xfId="1" applyFont="1" applyFill="1" applyProtection="1">
      <protection hidden="1"/>
    </xf>
    <xf numFmtId="0" fontId="0" fillId="0" borderId="0" xfId="0" applyAlignment="1" applyProtection="1">
      <alignment wrapText="1"/>
      <protection hidden="1"/>
    </xf>
    <xf numFmtId="0" fontId="2" fillId="0" borderId="0" xfId="0" applyFont="1" applyAlignment="1" applyProtection="1">
      <alignment wrapText="1"/>
      <protection hidden="1"/>
    </xf>
    <xf numFmtId="0" fontId="2" fillId="0" borderId="6" xfId="0" applyFont="1" applyBorder="1" applyAlignment="1" applyProtection="1">
      <alignment wrapText="1"/>
      <protection hidden="1"/>
    </xf>
    <xf numFmtId="0" fontId="2" fillId="0" borderId="6" xfId="0" applyFont="1" applyBorder="1" applyAlignment="1" applyProtection="1">
      <alignment horizontal="center" wrapText="1"/>
      <protection hidden="1"/>
    </xf>
    <xf numFmtId="0" fontId="0" fillId="0" borderId="6" xfId="0" applyBorder="1" applyAlignment="1" applyProtection="1">
      <alignment horizontal="center" wrapText="1"/>
      <protection hidden="1"/>
    </xf>
    <xf numFmtId="0" fontId="0" fillId="0" borderId="0" xfId="0" applyAlignment="1" applyProtection="1">
      <alignment horizontal="center" wrapText="1"/>
      <protection hidden="1"/>
    </xf>
    <xf numFmtId="0" fontId="0" fillId="0" borderId="6" xfId="0" applyBorder="1" applyAlignment="1" applyProtection="1">
      <alignment wrapText="1"/>
      <protection hidden="1"/>
    </xf>
    <xf numFmtId="43" fontId="0" fillId="0" borderId="6" xfId="1" applyNumberFormat="1" applyFont="1" applyBorder="1" applyAlignment="1" applyProtection="1">
      <alignment wrapText="1"/>
      <protection hidden="1"/>
    </xf>
    <xf numFmtId="43" fontId="0" fillId="3" borderId="6" xfId="1" applyNumberFormat="1" applyFont="1" applyFill="1" applyBorder="1" applyAlignment="1" applyProtection="1">
      <alignment wrapText="1"/>
      <protection hidden="1"/>
    </xf>
    <xf numFmtId="43" fontId="2" fillId="0" borderId="6" xfId="1" applyNumberFormat="1" applyFont="1" applyBorder="1" applyAlignment="1" applyProtection="1">
      <alignment wrapText="1"/>
      <protection hidden="1"/>
    </xf>
    <xf numFmtId="43" fontId="7" fillId="0" borderId="6" xfId="3" applyNumberFormat="1" applyFont="1" applyBorder="1" applyAlignment="1" applyProtection="1">
      <alignment wrapText="1"/>
      <protection hidden="1"/>
    </xf>
    <xf numFmtId="0" fontId="2" fillId="0" borderId="7" xfId="0" applyFont="1" applyBorder="1" applyAlignment="1" applyProtection="1">
      <alignment wrapText="1"/>
      <protection hidden="1"/>
    </xf>
    <xf numFmtId="0" fontId="2" fillId="0" borderId="5" xfId="0" applyFont="1" applyBorder="1" applyAlignment="1" applyProtection="1">
      <alignment wrapText="1"/>
      <protection hidden="1"/>
    </xf>
    <xf numFmtId="0" fontId="2" fillId="0" borderId="8" xfId="0" applyFont="1" applyBorder="1" applyAlignment="1" applyProtection="1">
      <alignment wrapText="1"/>
      <protection hidden="1"/>
    </xf>
    <xf numFmtId="0" fontId="0" fillId="0" borderId="7" xfId="0" applyBorder="1" applyAlignment="1" applyProtection="1">
      <alignment horizontal="center" wrapText="1"/>
      <protection hidden="1"/>
    </xf>
    <xf numFmtId="0" fontId="0" fillId="0" borderId="5" xfId="0" applyBorder="1" applyAlignment="1" applyProtection="1">
      <alignment horizontal="center" wrapText="1"/>
      <protection hidden="1"/>
    </xf>
    <xf numFmtId="0" fontId="0" fillId="0" borderId="8" xfId="0" applyBorder="1" applyAlignment="1" applyProtection="1">
      <alignment horizontal="center" wrapText="1"/>
      <protection hidden="1"/>
    </xf>
    <xf numFmtId="0" fontId="0" fillId="0" borderId="9" xfId="0" applyBorder="1" applyAlignment="1" applyProtection="1">
      <alignment wrapText="1"/>
      <protection hidden="1"/>
    </xf>
    <xf numFmtId="0" fontId="0" fillId="0" borderId="10" xfId="0" applyBorder="1" applyAlignment="1" applyProtection="1">
      <alignment wrapText="1"/>
      <protection hidden="1"/>
    </xf>
    <xf numFmtId="0" fontId="0" fillId="0" borderId="11" xfId="0" applyBorder="1" applyAlignment="1" applyProtection="1">
      <alignment wrapText="1"/>
      <protection hidden="1"/>
    </xf>
    <xf numFmtId="0" fontId="0" fillId="0" borderId="7" xfId="0" applyBorder="1" applyAlignment="1" applyProtection="1">
      <alignment wrapText="1"/>
      <protection hidden="1"/>
    </xf>
    <xf numFmtId="0" fontId="0" fillId="0" borderId="5" xfId="0" applyBorder="1" applyAlignment="1" applyProtection="1">
      <alignment wrapText="1"/>
      <protection hidden="1"/>
    </xf>
    <xf numFmtId="0" fontId="0" fillId="0" borderId="8" xfId="0" applyBorder="1" applyAlignment="1" applyProtection="1">
      <alignment wrapText="1"/>
      <protection hidden="1"/>
    </xf>
    <xf numFmtId="0" fontId="2" fillId="0" borderId="12" xfId="0" applyFont="1" applyBorder="1" applyAlignment="1" applyProtection="1">
      <alignment wrapText="1"/>
      <protection hidden="1"/>
    </xf>
    <xf numFmtId="0" fontId="2" fillId="0" borderId="15" xfId="0" applyFont="1" applyBorder="1" applyAlignment="1" applyProtection="1">
      <alignment wrapText="1"/>
      <protection hidden="1"/>
    </xf>
    <xf numFmtId="0" fontId="0" fillId="0" borderId="16" xfId="0" applyBorder="1" applyAlignment="1" applyProtection="1">
      <alignment wrapText="1"/>
      <protection hidden="1"/>
    </xf>
    <xf numFmtId="0" fontId="0" fillId="0" borderId="17" xfId="0" applyBorder="1" applyAlignment="1" applyProtection="1">
      <alignment wrapText="1"/>
      <protection hidden="1"/>
    </xf>
    <xf numFmtId="0" fontId="0" fillId="0" borderId="0" xfId="0" applyBorder="1" applyAlignment="1" applyProtection="1">
      <alignment wrapText="1"/>
      <protection hidden="1"/>
    </xf>
    <xf numFmtId="0" fontId="0" fillId="0" borderId="17" xfId="0" applyBorder="1" applyAlignment="1" applyProtection="1">
      <alignment horizontal="center" wrapText="1"/>
      <protection hidden="1"/>
    </xf>
    <xf numFmtId="0" fontId="0" fillId="0" borderId="18" xfId="0" applyBorder="1" applyAlignment="1" applyProtection="1">
      <alignment horizontal="center" wrapText="1"/>
      <protection hidden="1"/>
    </xf>
    <xf numFmtId="0" fontId="0" fillId="0" borderId="19" xfId="0" applyBorder="1" applyAlignment="1" applyProtection="1">
      <alignment horizontal="center" wrapText="1"/>
      <protection hidden="1"/>
    </xf>
    <xf numFmtId="43" fontId="0" fillId="0" borderId="21" xfId="1" applyNumberFormat="1" applyFont="1" applyBorder="1" applyAlignment="1" applyProtection="1">
      <alignment wrapText="1"/>
      <protection hidden="1"/>
    </xf>
    <xf numFmtId="43" fontId="0" fillId="0" borderId="21" xfId="0" applyNumberFormat="1" applyBorder="1" applyAlignment="1" applyProtection="1">
      <alignment wrapText="1"/>
      <protection hidden="1"/>
    </xf>
    <xf numFmtId="164" fontId="0" fillId="0" borderId="21" xfId="1" applyFont="1" applyBorder="1" applyAlignment="1" applyProtection="1">
      <alignment wrapText="1"/>
      <protection hidden="1"/>
    </xf>
    <xf numFmtId="0" fontId="0" fillId="6" borderId="9" xfId="0" applyFill="1" applyBorder="1" applyAlignment="1" applyProtection="1">
      <alignment wrapText="1"/>
      <protection hidden="1"/>
    </xf>
    <xf numFmtId="0" fontId="0" fillId="0" borderId="21" xfId="0" applyBorder="1" applyAlignment="1" applyProtection="1">
      <alignment wrapText="1"/>
      <protection hidden="1"/>
    </xf>
    <xf numFmtId="164" fontId="0" fillId="0" borderId="6" xfId="1" applyFont="1" applyBorder="1" applyAlignment="1" applyProtection="1">
      <alignment wrapText="1"/>
      <protection hidden="1"/>
    </xf>
    <xf numFmtId="43" fontId="0" fillId="0" borderId="6" xfId="0" applyNumberFormat="1" applyBorder="1" applyAlignment="1" applyProtection="1">
      <alignment wrapText="1"/>
      <protection hidden="1"/>
    </xf>
    <xf numFmtId="0" fontId="0" fillId="6" borderId="6" xfId="0" applyFill="1" applyBorder="1" applyAlignment="1" applyProtection="1">
      <alignment wrapText="1"/>
      <protection hidden="1"/>
    </xf>
    <xf numFmtId="0" fontId="0" fillId="6" borderId="7" xfId="0" applyFill="1" applyBorder="1" applyAlignment="1" applyProtection="1">
      <alignment wrapText="1"/>
      <protection hidden="1"/>
    </xf>
    <xf numFmtId="164" fontId="0" fillId="0" borderId="6" xfId="0" applyNumberFormat="1" applyBorder="1" applyAlignment="1" applyProtection="1">
      <alignment wrapText="1"/>
      <protection hidden="1"/>
    </xf>
    <xf numFmtId="43" fontId="0" fillId="0" borderId="18" xfId="1" applyNumberFormat="1" applyFont="1" applyBorder="1" applyAlignment="1" applyProtection="1">
      <alignment wrapText="1"/>
      <protection hidden="1"/>
    </xf>
    <xf numFmtId="0" fontId="0" fillId="6" borderId="18" xfId="0" applyFill="1" applyBorder="1" applyAlignment="1" applyProtection="1">
      <alignment wrapText="1"/>
      <protection hidden="1"/>
    </xf>
    <xf numFmtId="0" fontId="0" fillId="6" borderId="19" xfId="0" applyFill="1" applyBorder="1" applyAlignment="1" applyProtection="1">
      <alignment wrapText="1"/>
      <protection hidden="1"/>
    </xf>
    <xf numFmtId="0" fontId="0" fillId="0" borderId="18" xfId="0" applyBorder="1" applyAlignment="1" applyProtection="1">
      <alignment wrapText="1"/>
      <protection hidden="1"/>
    </xf>
    <xf numFmtId="164" fontId="0" fillId="0" borderId="18" xfId="0" applyNumberFormat="1" applyBorder="1" applyAlignment="1" applyProtection="1">
      <alignment wrapText="1"/>
      <protection hidden="1"/>
    </xf>
    <xf numFmtId="0" fontId="0" fillId="0" borderId="19" xfId="0" applyBorder="1" applyAlignment="1" applyProtection="1">
      <alignment wrapText="1"/>
      <protection hidden="1"/>
    </xf>
    <xf numFmtId="0" fontId="21" fillId="0" borderId="6" xfId="0" applyFont="1" applyBorder="1" applyAlignment="1" applyProtection="1">
      <alignment wrapText="1"/>
      <protection hidden="1"/>
    </xf>
    <xf numFmtId="43" fontId="20" fillId="0" borderId="6" xfId="1" applyNumberFormat="1" applyFont="1" applyBorder="1" applyAlignment="1" applyProtection="1">
      <alignment wrapText="1"/>
      <protection hidden="1"/>
    </xf>
    <xf numFmtId="164" fontId="21" fillId="0" borderId="6" xfId="0" applyNumberFormat="1" applyFont="1" applyBorder="1" applyAlignment="1" applyProtection="1">
      <alignment wrapText="1"/>
      <protection hidden="1"/>
    </xf>
    <xf numFmtId="0" fontId="0" fillId="0" borderId="22" xfId="0" applyBorder="1" applyAlignment="1" applyProtection="1">
      <alignment wrapText="1"/>
      <protection hidden="1"/>
    </xf>
    <xf numFmtId="166" fontId="2" fillId="0" borderId="23" xfId="0" applyNumberFormat="1" applyFont="1" applyBorder="1" applyProtection="1">
      <protection hidden="1"/>
    </xf>
    <xf numFmtId="0" fontId="2" fillId="0" borderId="0" xfId="0" applyFont="1" applyAlignment="1">
      <alignment horizontal="center"/>
    </xf>
    <xf numFmtId="9" fontId="0" fillId="0" borderId="0" xfId="0" applyNumberFormat="1"/>
    <xf numFmtId="0" fontId="5" fillId="0" borderId="0" xfId="0" applyFont="1" applyAlignment="1">
      <alignment horizontal="left"/>
    </xf>
    <xf numFmtId="164" fontId="5" fillId="0" borderId="0" xfId="1" applyFont="1" applyProtection="1">
      <protection hidden="1"/>
    </xf>
    <xf numFmtId="0" fontId="2" fillId="0" borderId="0" xfId="0" applyFont="1" applyAlignment="1" applyProtection="1">
      <alignment horizontal="center" wrapText="1"/>
      <protection hidden="1"/>
    </xf>
    <xf numFmtId="0" fontId="5" fillId="0" borderId="0" xfId="0" applyFont="1" applyFill="1"/>
    <xf numFmtId="0" fontId="0" fillId="0" borderId="0" xfId="0" applyAlignment="1" applyProtection="1">
      <alignment horizontal="center"/>
      <protection hidden="1"/>
    </xf>
    <xf numFmtId="0" fontId="2" fillId="0" borderId="0" xfId="0" applyFont="1" applyAlignment="1" applyProtection="1">
      <alignment horizontal="center"/>
      <protection hidden="1"/>
    </xf>
    <xf numFmtId="0" fontId="0" fillId="0" borderId="0" xfId="0" applyAlignment="1" applyProtection="1">
      <protection hidden="1"/>
    </xf>
    <xf numFmtId="0" fontId="2" fillId="0" borderId="0" xfId="0" applyFont="1" applyProtection="1">
      <protection hidden="1"/>
    </xf>
    <xf numFmtId="0" fontId="2" fillId="0" borderId="0" xfId="0" applyFont="1" applyAlignment="1" applyProtection="1">
      <protection hidden="1"/>
    </xf>
    <xf numFmtId="0" fontId="5" fillId="0" borderId="0" xfId="0" applyFont="1" applyFill="1" applyAlignment="1">
      <alignment horizontal="center" wrapText="1"/>
    </xf>
    <xf numFmtId="9" fontId="5" fillId="0" borderId="0" xfId="2" applyFont="1" applyFill="1" applyAlignment="1">
      <alignment horizontal="center" wrapText="1"/>
    </xf>
    <xf numFmtId="164" fontId="5" fillId="0" borderId="0" xfId="0" applyNumberFormat="1" applyFont="1" applyFill="1" applyProtection="1">
      <protection hidden="1"/>
    </xf>
    <xf numFmtId="164" fontId="5" fillId="0" borderId="0" xfId="1" applyFont="1" applyFill="1" applyProtection="1">
      <protection hidden="1"/>
    </xf>
    <xf numFmtId="9" fontId="5" fillId="0" borderId="0" xfId="2" applyFont="1" applyFill="1" applyProtection="1">
      <protection hidden="1"/>
    </xf>
    <xf numFmtId="164" fontId="0" fillId="0" borderId="6" xfId="1" applyFont="1" applyBorder="1" applyAlignment="1" applyProtection="1">
      <alignment wrapText="1"/>
      <protection locked="0"/>
    </xf>
    <xf numFmtId="0" fontId="0" fillId="0" borderId="32" xfId="0" applyBorder="1" applyAlignment="1" applyProtection="1">
      <alignment horizontal="center" wrapText="1"/>
      <protection hidden="1"/>
    </xf>
    <xf numFmtId="0" fontId="2" fillId="0" borderId="7" xfId="0" applyFont="1" applyBorder="1" applyAlignment="1" applyProtection="1">
      <alignment horizontal="center" wrapText="1"/>
      <protection hidden="1"/>
    </xf>
    <xf numFmtId="0" fontId="2" fillId="0" borderId="12" xfId="0" applyFont="1" applyBorder="1" applyAlignment="1" applyProtection="1">
      <alignment horizontal="center" wrapText="1"/>
      <protection hidden="1"/>
    </xf>
    <xf numFmtId="0" fontId="2" fillId="0" borderId="0" xfId="0" applyFont="1" applyAlignment="1" applyProtection="1">
      <alignment horizontal="center" wrapText="1"/>
      <protection hidden="1"/>
    </xf>
    <xf numFmtId="43" fontId="0" fillId="0" borderId="6" xfId="1" applyNumberFormat="1" applyFont="1" applyBorder="1" applyAlignment="1" applyProtection="1">
      <alignment wrapText="1"/>
      <protection locked="0"/>
    </xf>
    <xf numFmtId="0" fontId="0" fillId="0" borderId="6" xfId="0" applyBorder="1"/>
    <xf numFmtId="0" fontId="2" fillId="0" borderId="6" xfId="0" applyFont="1" applyBorder="1"/>
    <xf numFmtId="0" fontId="2" fillId="0" borderId="6" xfId="0" applyFont="1" applyBorder="1" applyAlignment="1">
      <alignment horizontal="center" wrapText="1"/>
    </xf>
    <xf numFmtId="164" fontId="2" fillId="0" borderId="6" xfId="1" applyFont="1" applyBorder="1" applyProtection="1">
      <protection hidden="1"/>
    </xf>
    <xf numFmtId="0" fontId="0" fillId="0" borderId="0" xfId="0" applyFont="1" applyBorder="1" applyAlignment="1" applyProtection="1">
      <alignment horizontal="center"/>
      <protection locked="0"/>
    </xf>
    <xf numFmtId="164" fontId="0" fillId="0" borderId="6" xfId="1" applyFont="1" applyBorder="1" applyProtection="1">
      <protection hidden="1"/>
    </xf>
    <xf numFmtId="0" fontId="0" fillId="0" borderId="6" xfId="0" applyBorder="1" applyProtection="1">
      <protection hidden="1"/>
    </xf>
    <xf numFmtId="0" fontId="2" fillId="0" borderId="6" xfId="0" applyFont="1" applyBorder="1" applyProtection="1">
      <protection hidden="1"/>
    </xf>
    <xf numFmtId="43" fontId="20" fillId="0" borderId="0" xfId="0" applyNumberFormat="1" applyFont="1" applyProtection="1">
      <protection hidden="1"/>
    </xf>
    <xf numFmtId="164" fontId="0" fillId="0" borderId="0" xfId="1" applyFont="1" applyBorder="1" applyAlignment="1" applyProtection="1">
      <alignment horizontal="center" wrapText="1"/>
      <protection locked="0"/>
    </xf>
    <xf numFmtId="0" fontId="0" fillId="0" borderId="0" xfId="0" applyFont="1" applyFill="1" applyBorder="1" applyAlignment="1" applyProtection="1">
      <alignment horizontal="center"/>
      <protection locked="0"/>
    </xf>
    <xf numFmtId="0" fontId="2" fillId="0" borderId="0" xfId="0" applyFont="1" applyAlignment="1" applyProtection="1">
      <alignment horizontal="center"/>
      <protection hidden="1"/>
    </xf>
    <xf numFmtId="165" fontId="0" fillId="0" borderId="0" xfId="2" applyNumberFormat="1" applyFont="1" applyProtection="1">
      <protection locked="0"/>
    </xf>
    <xf numFmtId="0" fontId="0" fillId="0" borderId="6" xfId="0" applyBorder="1" applyAlignment="1">
      <alignment horizontal="center"/>
    </xf>
    <xf numFmtId="0" fontId="0" fillId="0" borderId="21" xfId="0" applyBorder="1" applyAlignment="1">
      <alignment horizontal="center"/>
    </xf>
    <xf numFmtId="0" fontId="2" fillId="0" borderId="38" xfId="0" applyFont="1" applyBorder="1" applyAlignment="1">
      <alignment horizontal="center" wrapText="1"/>
    </xf>
    <xf numFmtId="0" fontId="2" fillId="0" borderId="38" xfId="0" applyFont="1" applyBorder="1" applyAlignment="1">
      <alignment horizontal="center"/>
    </xf>
    <xf numFmtId="0" fontId="0" fillId="0" borderId="6" xfId="0" applyBorder="1" applyAlignment="1">
      <alignment horizontal="center"/>
    </xf>
    <xf numFmtId="0" fontId="2" fillId="0" borderId="6" xfId="0" applyFont="1" applyBorder="1" applyAlignment="1">
      <alignment horizontal="center" wrapText="1"/>
    </xf>
    <xf numFmtId="0" fontId="2" fillId="0" borderId="12" xfId="0" applyFont="1" applyBorder="1" applyAlignment="1">
      <alignment horizontal="center" wrapText="1"/>
    </xf>
    <xf numFmtId="0" fontId="5" fillId="0" borderId="0" xfId="0" applyFont="1" applyAlignment="1">
      <alignment horizontal="left"/>
    </xf>
    <xf numFmtId="0" fontId="2" fillId="0" borderId="15" xfId="0" applyFont="1" applyBorder="1" applyAlignment="1">
      <alignment horizontal="center" wrapText="1"/>
    </xf>
    <xf numFmtId="0" fontId="0" fillId="0" borderId="11" xfId="0" applyBorder="1" applyAlignment="1">
      <alignment horizontal="center" wrapText="1"/>
    </xf>
    <xf numFmtId="164" fontId="0" fillId="0" borderId="8" xfId="1" applyFont="1" applyBorder="1" applyAlignment="1" applyProtection="1">
      <protection hidden="1"/>
    </xf>
    <xf numFmtId="0" fontId="0" fillId="0" borderId="6" xfId="0" applyBorder="1" applyProtection="1">
      <protection locked="0"/>
    </xf>
    <xf numFmtId="0" fontId="2" fillId="0" borderId="8" xfId="0" applyFont="1" applyBorder="1" applyAlignment="1" applyProtection="1">
      <protection hidden="1"/>
    </xf>
    <xf numFmtId="164" fontId="24" fillId="0" borderId="6" xfId="0" applyNumberFormat="1" applyFont="1" applyBorder="1" applyProtection="1">
      <protection hidden="1"/>
    </xf>
    <xf numFmtId="43" fontId="0" fillId="0" borderId="0" xfId="1" applyNumberFormat="1" applyFont="1" applyBorder="1" applyAlignment="1" applyProtection="1">
      <alignment wrapText="1"/>
      <protection locked="0"/>
    </xf>
    <xf numFmtId="164" fontId="10" fillId="0" borderId="0" xfId="0" applyNumberFormat="1" applyFont="1" applyProtection="1">
      <protection hidden="1"/>
    </xf>
    <xf numFmtId="0" fontId="0" fillId="0" borderId="0" xfId="0" applyBorder="1" applyProtection="1">
      <protection hidden="1"/>
    </xf>
    <xf numFmtId="0" fontId="2" fillId="0" borderId="0" xfId="0" applyFont="1" applyBorder="1" applyAlignment="1" applyProtection="1">
      <alignment horizontal="center" wrapText="1"/>
      <protection hidden="1"/>
    </xf>
    <xf numFmtId="166" fontId="0" fillId="0" borderId="0" xfId="1" applyNumberFormat="1" applyFont="1" applyBorder="1" applyProtection="1">
      <protection hidden="1"/>
    </xf>
    <xf numFmtId="9" fontId="0" fillId="0" borderId="0" xfId="0" applyNumberFormat="1" applyBorder="1" applyProtection="1">
      <protection hidden="1"/>
    </xf>
    <xf numFmtId="166" fontId="0" fillId="0" borderId="0" xfId="0" applyNumberFormat="1" applyBorder="1" applyProtection="1">
      <protection hidden="1"/>
    </xf>
    <xf numFmtId="14" fontId="0" fillId="0" borderId="0" xfId="0" applyNumberFormat="1" applyFont="1" applyBorder="1" applyAlignment="1" applyProtection="1">
      <alignment horizontal="center"/>
      <protection locked="0"/>
    </xf>
    <xf numFmtId="49" fontId="0" fillId="0" borderId="0" xfId="0" applyNumberFormat="1" applyFont="1" applyBorder="1" applyAlignment="1" applyProtection="1">
      <alignment horizontal="center"/>
      <protection locked="0"/>
    </xf>
    <xf numFmtId="49" fontId="0" fillId="0" borderId="0" xfId="0" applyNumberFormat="1" applyFont="1" applyBorder="1" applyAlignment="1" applyProtection="1">
      <alignment horizontal="left"/>
      <protection locked="0"/>
    </xf>
    <xf numFmtId="0" fontId="2" fillId="0" borderId="0" xfId="0" applyFont="1" applyAlignment="1" applyProtection="1">
      <alignment horizontal="left"/>
      <protection locked="0"/>
    </xf>
    <xf numFmtId="166" fontId="2" fillId="0" borderId="6" xfId="0" applyNumberFormat="1" applyFont="1" applyBorder="1" applyProtection="1">
      <protection hidden="1"/>
    </xf>
    <xf numFmtId="0" fontId="0" fillId="0" borderId="7" xfId="0" applyBorder="1"/>
    <xf numFmtId="0" fontId="0" fillId="0" borderId="5" xfId="0" applyBorder="1"/>
    <xf numFmtId="166" fontId="0" fillId="0" borderId="6" xfId="1" applyNumberFormat="1" applyFont="1" applyBorder="1" applyProtection="1"/>
    <xf numFmtId="0" fontId="0" fillId="0" borderId="8" xfId="0" applyBorder="1" applyProtection="1"/>
    <xf numFmtId="166" fontId="0" fillId="0" borderId="6" xfId="1" applyNumberFormat="1" applyFont="1" applyBorder="1" applyProtection="1">
      <protection locked="0"/>
    </xf>
    <xf numFmtId="164" fontId="20" fillId="0" borderId="0" xfId="0" applyNumberFormat="1" applyFont="1" applyProtection="1">
      <protection hidden="1"/>
    </xf>
    <xf numFmtId="0" fontId="20" fillId="0" borderId="0" xfId="0" applyFont="1" applyProtection="1">
      <protection hidden="1"/>
    </xf>
    <xf numFmtId="164" fontId="5" fillId="0" borderId="0" xfId="0" applyNumberFormat="1" applyFont="1" applyProtection="1">
      <protection hidden="1"/>
    </xf>
    <xf numFmtId="0" fontId="5" fillId="0" borderId="0" xfId="0" applyFont="1" applyProtection="1">
      <protection hidden="1"/>
    </xf>
    <xf numFmtId="0" fontId="2" fillId="0" borderId="0" xfId="0" applyFont="1" applyAlignment="1">
      <alignment horizontal="center"/>
    </xf>
    <xf numFmtId="0" fontId="0" fillId="0" borderId="0" xfId="0" applyAlignment="1">
      <alignment wrapText="1"/>
    </xf>
    <xf numFmtId="0" fontId="0" fillId="0" borderId="0" xfId="0" applyAlignment="1">
      <alignment horizontal="left"/>
    </xf>
    <xf numFmtId="0" fontId="2" fillId="0" borderId="0" xfId="0" applyFont="1" applyAlignment="1" applyProtection="1">
      <alignment horizontal="center" wrapText="1"/>
      <protection hidden="1"/>
    </xf>
    <xf numFmtId="0" fontId="2" fillId="0" borderId="0" xfId="0" applyFont="1" applyAlignment="1" applyProtection="1">
      <alignment horizontal="left" wrapText="1"/>
      <protection hidden="1"/>
    </xf>
    <xf numFmtId="0" fontId="2" fillId="0" borderId="0" xfId="0" applyFont="1" applyAlignment="1" applyProtection="1">
      <alignment horizontal="left"/>
      <protection hidden="1"/>
    </xf>
    <xf numFmtId="0" fontId="0" fillId="0" borderId="6" xfId="0" applyBorder="1" applyAlignment="1" applyProtection="1">
      <alignment horizontal="left" wrapText="1"/>
      <protection hidden="1"/>
    </xf>
    <xf numFmtId="0" fontId="2" fillId="0" borderId="6" xfId="0" applyFont="1" applyBorder="1" applyAlignment="1" applyProtection="1">
      <alignment horizontal="left" wrapText="1"/>
      <protection hidden="1"/>
    </xf>
    <xf numFmtId="0" fontId="2" fillId="0" borderId="13" xfId="0" applyFont="1" applyBorder="1" applyAlignment="1" applyProtection="1">
      <alignment horizontal="center" wrapText="1"/>
      <protection hidden="1"/>
    </xf>
    <xf numFmtId="0" fontId="2" fillId="0" borderId="14" xfId="0" applyFont="1" applyBorder="1" applyAlignment="1" applyProtection="1">
      <alignment horizontal="center" wrapText="1"/>
      <protection hidden="1"/>
    </xf>
    <xf numFmtId="0" fontId="2" fillId="0" borderId="20" xfId="0" applyFont="1" applyBorder="1" applyAlignment="1" applyProtection="1">
      <alignment horizontal="center" wrapText="1"/>
      <protection hidden="1"/>
    </xf>
    <xf numFmtId="0" fontId="2" fillId="0" borderId="5" xfId="0" applyFont="1" applyBorder="1" applyAlignment="1" applyProtection="1">
      <alignment horizontal="center" wrapText="1"/>
      <protection hidden="1"/>
    </xf>
    <xf numFmtId="0" fontId="2" fillId="0" borderId="8" xfId="0" applyFont="1" applyBorder="1" applyAlignment="1" applyProtection="1">
      <alignment horizontal="center" wrapText="1"/>
      <protection hidden="1"/>
    </xf>
    <xf numFmtId="0" fontId="0" fillId="0" borderId="7" xfId="0" applyBorder="1" applyAlignment="1" applyProtection="1">
      <alignment horizontal="left" wrapText="1"/>
      <protection hidden="1"/>
    </xf>
    <xf numFmtId="0" fontId="0" fillId="0" borderId="5" xfId="0" applyBorder="1" applyAlignment="1" applyProtection="1">
      <alignment horizontal="left" wrapText="1"/>
      <protection hidden="1"/>
    </xf>
    <xf numFmtId="0" fontId="0" fillId="0" borderId="8" xfId="0" applyBorder="1" applyAlignment="1" applyProtection="1">
      <alignment horizontal="left" wrapText="1"/>
      <protection hidden="1"/>
    </xf>
    <xf numFmtId="0" fontId="2" fillId="0" borderId="6" xfId="0" applyFont="1" applyBorder="1" applyAlignment="1" applyProtection="1">
      <alignment horizontal="left"/>
      <protection hidden="1"/>
    </xf>
    <xf numFmtId="164" fontId="2" fillId="0" borderId="7" xfId="0" applyNumberFormat="1" applyFont="1" applyBorder="1" applyAlignment="1" applyProtection="1">
      <alignment horizontal="center"/>
      <protection hidden="1"/>
    </xf>
    <xf numFmtId="164" fontId="2" fillId="0" borderId="5" xfId="0" applyNumberFormat="1" applyFont="1" applyBorder="1" applyAlignment="1" applyProtection="1">
      <alignment horizontal="center"/>
      <protection hidden="1"/>
    </xf>
    <xf numFmtId="164" fontId="2" fillId="0" borderId="8" xfId="0" applyNumberFormat="1" applyFont="1" applyBorder="1" applyAlignment="1" applyProtection="1">
      <alignment horizontal="center"/>
      <protection hidden="1"/>
    </xf>
    <xf numFmtId="0" fontId="2" fillId="0" borderId="19" xfId="0" applyFont="1" applyBorder="1" applyAlignment="1" applyProtection="1">
      <alignment horizontal="right"/>
      <protection hidden="1"/>
    </xf>
    <xf numFmtId="0" fontId="2" fillId="0" borderId="33" xfId="0" applyFont="1" applyBorder="1" applyAlignment="1" applyProtection="1">
      <alignment horizontal="right"/>
      <protection hidden="1"/>
    </xf>
    <xf numFmtId="0" fontId="2" fillId="0" borderId="34" xfId="0" applyFont="1" applyBorder="1" applyAlignment="1" applyProtection="1">
      <alignment horizontal="right"/>
      <protection hidden="1"/>
    </xf>
    <xf numFmtId="0" fontId="2" fillId="0" borderId="9" xfId="0" applyFont="1" applyBorder="1" applyAlignment="1" applyProtection="1">
      <alignment horizontal="right"/>
      <protection hidden="1"/>
    </xf>
    <xf numFmtId="0" fontId="2" fillId="0" borderId="10" xfId="0" applyFont="1" applyBorder="1" applyAlignment="1" applyProtection="1">
      <alignment horizontal="right"/>
      <protection hidden="1"/>
    </xf>
    <xf numFmtId="0" fontId="2" fillId="0" borderId="11" xfId="0" applyFont="1" applyBorder="1" applyAlignment="1" applyProtection="1">
      <alignment horizontal="right"/>
      <protection hidden="1"/>
    </xf>
    <xf numFmtId="0" fontId="2" fillId="0" borderId="10" xfId="0" applyFont="1" applyBorder="1" applyAlignment="1">
      <alignment horizontal="center"/>
    </xf>
    <xf numFmtId="0" fontId="2" fillId="0" borderId="0" xfId="0" applyFont="1" applyAlignment="1" applyProtection="1">
      <alignment horizontal="center"/>
      <protection hidden="1"/>
    </xf>
    <xf numFmtId="0" fontId="5" fillId="0" borderId="0" xfId="0" applyFont="1" applyAlignment="1">
      <alignment horizontal="left"/>
    </xf>
    <xf numFmtId="0" fontId="2" fillId="0" borderId="0" xfId="0" applyFont="1" applyAlignment="1" applyProtection="1">
      <alignment horizontal="right"/>
      <protection hidden="1"/>
    </xf>
    <xf numFmtId="0" fontId="2" fillId="0" borderId="0" xfId="0" applyFont="1" applyAlignment="1">
      <alignment horizontal="left"/>
    </xf>
    <xf numFmtId="0" fontId="2" fillId="0" borderId="35" xfId="0" applyFont="1" applyBorder="1" applyAlignment="1">
      <alignment horizontal="center" wrapText="1"/>
    </xf>
    <xf numFmtId="0" fontId="2" fillId="0" borderId="37" xfId="0" applyFont="1" applyBorder="1" applyAlignment="1">
      <alignment horizontal="center" wrapText="1"/>
    </xf>
    <xf numFmtId="0" fontId="0" fillId="0" borderId="21" xfId="0" applyBorder="1" applyAlignment="1">
      <alignment horizontal="center"/>
    </xf>
    <xf numFmtId="164" fontId="0" fillId="0" borderId="6" xfId="1" applyFont="1" applyBorder="1" applyAlignment="1" applyProtection="1">
      <alignment horizontal="center"/>
      <protection hidden="1"/>
    </xf>
    <xf numFmtId="164" fontId="0" fillId="0" borderId="7" xfId="1" applyFont="1" applyBorder="1" applyAlignment="1" applyProtection="1">
      <alignment horizontal="center"/>
      <protection hidden="1"/>
    </xf>
    <xf numFmtId="164" fontId="0" fillId="0" borderId="8" xfId="1" applyFont="1" applyBorder="1" applyAlignment="1" applyProtection="1">
      <alignment horizontal="center"/>
      <protection hidden="1"/>
    </xf>
    <xf numFmtId="0" fontId="0" fillId="0" borderId="0" xfId="0" applyAlignment="1" applyProtection="1">
      <alignment horizontal="left"/>
      <protection locked="0"/>
    </xf>
    <xf numFmtId="0" fontId="0" fillId="0" borderId="0" xfId="0" applyAlignment="1">
      <alignment horizontal="center"/>
    </xf>
    <xf numFmtId="0" fontId="2" fillId="0" borderId="0" xfId="0" applyFont="1" applyAlignment="1">
      <alignment horizontal="left" wrapText="1"/>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2" fillId="0" borderId="39" xfId="0" applyFont="1" applyBorder="1" applyAlignment="1">
      <alignment horizontal="center" wrapText="1"/>
    </xf>
    <xf numFmtId="0" fontId="2" fillId="0" borderId="40" xfId="0" applyFont="1" applyBorder="1" applyAlignment="1">
      <alignment horizontal="center" wrapText="1"/>
    </xf>
    <xf numFmtId="0" fontId="0" fillId="0" borderId="7" xfId="0" applyBorder="1" applyAlignment="1">
      <alignment horizontal="center"/>
    </xf>
    <xf numFmtId="0" fontId="0" fillId="0" borderId="8" xfId="0" applyBorder="1" applyAlignment="1">
      <alignment horizontal="center"/>
    </xf>
    <xf numFmtId="0" fontId="2" fillId="0" borderId="7" xfId="0" applyFont="1" applyBorder="1" applyAlignment="1" applyProtection="1">
      <alignment horizontal="left"/>
      <protection hidden="1"/>
    </xf>
    <xf numFmtId="0" fontId="2" fillId="0" borderId="5" xfId="0" applyFont="1" applyBorder="1" applyAlignment="1" applyProtection="1">
      <alignment horizontal="left"/>
      <protection hidden="1"/>
    </xf>
    <xf numFmtId="0" fontId="2" fillId="0" borderId="8" xfId="0" applyFont="1" applyBorder="1" applyAlignment="1" applyProtection="1">
      <alignment horizontal="left"/>
      <protection hidden="1"/>
    </xf>
    <xf numFmtId="0" fontId="0" fillId="0" borderId="7" xfId="0" applyBorder="1" applyAlignment="1" applyProtection="1">
      <alignment horizontal="center"/>
      <protection hidden="1"/>
    </xf>
    <xf numFmtId="0" fontId="0" fillId="0" borderId="8" xfId="0" applyBorder="1" applyAlignment="1" applyProtection="1">
      <alignment horizontal="center"/>
      <protection hidden="1"/>
    </xf>
    <xf numFmtId="0" fontId="2" fillId="0" borderId="35" xfId="0" applyFont="1" applyBorder="1" applyAlignment="1">
      <alignment horizontal="center"/>
    </xf>
    <xf numFmtId="0" fontId="2" fillId="0" borderId="36" xfId="0" applyFont="1" applyBorder="1" applyAlignment="1">
      <alignment horizontal="center"/>
    </xf>
    <xf numFmtId="0" fontId="2" fillId="0" borderId="37" xfId="0" applyFont="1" applyBorder="1" applyAlignment="1">
      <alignment horizontal="center"/>
    </xf>
    <xf numFmtId="0" fontId="0" fillId="0" borderId="6" xfId="0" applyBorder="1" applyAlignment="1">
      <alignment horizontal="left"/>
    </xf>
    <xf numFmtId="0" fontId="2" fillId="0" borderId="7" xfId="0" applyFont="1" applyBorder="1" applyAlignment="1">
      <alignment horizontal="center" wrapText="1"/>
    </xf>
    <xf numFmtId="0" fontId="2" fillId="0" borderId="5" xfId="0" applyFont="1" applyBorder="1" applyAlignment="1">
      <alignment horizontal="center" wrapText="1"/>
    </xf>
    <xf numFmtId="0" fontId="2" fillId="0" borderId="8" xfId="0" applyFont="1" applyBorder="1" applyAlignment="1">
      <alignment horizontal="center" wrapText="1"/>
    </xf>
    <xf numFmtId="0" fontId="0" fillId="0" borderId="7" xfId="0" applyBorder="1" applyAlignment="1" applyProtection="1">
      <alignment horizontal="left"/>
      <protection locked="0"/>
    </xf>
    <xf numFmtId="0" fontId="0" fillId="0" borderId="5" xfId="0" applyBorder="1" applyAlignment="1" applyProtection="1">
      <alignment horizontal="left"/>
      <protection locked="0"/>
    </xf>
    <xf numFmtId="0" fontId="0" fillId="0" borderId="8" xfId="0" applyBorder="1" applyAlignment="1" applyProtection="1">
      <alignment horizontal="left"/>
      <protection locked="0"/>
    </xf>
    <xf numFmtId="0" fontId="17" fillId="2" borderId="28" xfId="0" applyFont="1" applyFill="1" applyBorder="1" applyAlignment="1">
      <alignment vertical="top" wrapText="1"/>
    </xf>
    <xf numFmtId="0" fontId="17" fillId="2" borderId="29" xfId="0" applyFont="1" applyFill="1" applyBorder="1" applyAlignment="1">
      <alignment vertical="top" wrapText="1"/>
    </xf>
    <xf numFmtId="0" fontId="17" fillId="2" borderId="28" xfId="0" applyFont="1" applyFill="1" applyBorder="1" applyAlignment="1">
      <alignment horizontal="center" vertical="top" wrapText="1"/>
    </xf>
    <xf numFmtId="0" fontId="17" fillId="2" borderId="29" xfId="0" applyFont="1" applyFill="1" applyBorder="1" applyAlignment="1">
      <alignment horizontal="center" vertical="top" wrapText="1"/>
    </xf>
    <xf numFmtId="0" fontId="18" fillId="2" borderId="25" xfId="0" applyFont="1" applyFill="1" applyBorder="1" applyAlignment="1">
      <alignment horizontal="center" vertical="top" wrapText="1"/>
    </xf>
    <xf numFmtId="0" fontId="18" fillId="2" borderId="26" xfId="0" applyFont="1" applyFill="1" applyBorder="1" applyAlignment="1">
      <alignment horizontal="center" vertical="top" wrapText="1"/>
    </xf>
    <xf numFmtId="0" fontId="18" fillId="2" borderId="27" xfId="0" applyFont="1" applyFill="1" applyBorder="1" applyAlignment="1">
      <alignment horizontal="center" vertical="top" wrapText="1"/>
    </xf>
    <xf numFmtId="9" fontId="17" fillId="2" borderId="28" xfId="0" applyNumberFormat="1" applyFont="1" applyFill="1" applyBorder="1" applyAlignment="1">
      <alignment horizontal="center" vertical="top" wrapText="1"/>
    </xf>
    <xf numFmtId="9" fontId="17" fillId="2" borderId="29" xfId="0" applyNumberFormat="1" applyFont="1" applyFill="1" applyBorder="1" applyAlignment="1">
      <alignment horizontal="center" vertical="top" wrapText="1"/>
    </xf>
    <xf numFmtId="0" fontId="17" fillId="2" borderId="30" xfId="0" applyFont="1" applyFill="1" applyBorder="1" applyAlignment="1">
      <alignment vertical="top" wrapText="1"/>
    </xf>
    <xf numFmtId="0" fontId="17" fillId="2" borderId="30" xfId="0" applyFont="1" applyFill="1" applyBorder="1" applyAlignment="1">
      <alignment horizontal="center" vertical="top" wrapText="1"/>
    </xf>
    <xf numFmtId="0" fontId="15" fillId="0" borderId="31" xfId="0" applyFont="1" applyBorder="1" applyAlignment="1">
      <alignment horizontal="center" wrapText="1"/>
    </xf>
  </cellXfs>
  <cellStyles count="4">
    <cellStyle name="Comma" xfId="1" builtinId="3"/>
    <cellStyle name="Hyperlink" xfId="3" builtinId="8"/>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0</xdr:colOff>
      <xdr:row>7</xdr:row>
      <xdr:rowOff>114300</xdr:rowOff>
    </xdr:from>
    <xdr:to>
      <xdr:col>9</xdr:col>
      <xdr:colOff>1</xdr:colOff>
      <xdr:row>14</xdr:row>
      <xdr:rowOff>66675</xdr:rowOff>
    </xdr:to>
    <xdr:sp macro="" textlink="">
      <xdr:nvSpPr>
        <xdr:cNvPr id="2" name="TextBox 1"/>
        <xdr:cNvSpPr txBox="1"/>
      </xdr:nvSpPr>
      <xdr:spPr>
        <a:xfrm>
          <a:off x="0" y="1457325"/>
          <a:ext cx="5486401" cy="1285875"/>
        </a:xfrm>
        <a:prstGeom prst="rect">
          <a:avLst/>
        </a:prstGeom>
        <a:solidFill>
          <a:schemeClr val="accen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t>		Prepared By</a:t>
          </a:r>
        </a:p>
        <a:p>
          <a:r>
            <a:rPr lang="en-US" sz="1100"/>
            <a:t>K.Ramamoorthy</a:t>
          </a:r>
        </a:p>
        <a:p>
          <a:r>
            <a:rPr lang="en-US" sz="1100"/>
            <a:t>CA_Final</a:t>
          </a:r>
          <a:r>
            <a:rPr lang="en-US" sz="1100" baseline="0"/>
            <a:t> Student </a:t>
          </a:r>
          <a:endParaRPr lang="en-US" sz="1100"/>
        </a:p>
        <a:p>
          <a:r>
            <a:rPr lang="en-US" sz="1100"/>
            <a:t>(M) +91 9626787853</a:t>
          </a:r>
        </a:p>
        <a:p>
          <a:r>
            <a:rPr lang="en-US" sz="1100"/>
            <a:t>ram.moorthy34@gmail.com                                                                                                     </a:t>
          </a:r>
          <a:r>
            <a:rPr lang="en-US" sz="1100" b="1" i="1"/>
            <a:t>Note:Contact Me for</a:t>
          </a:r>
          <a:r>
            <a:rPr lang="en-US" sz="1100" b="1" i="1" baseline="0"/>
            <a:t> Any Doubts and Suggestion</a:t>
          </a:r>
          <a:endParaRPr lang="en-US" sz="1100" b="1" i="1"/>
        </a:p>
      </xdr:txBody>
    </xdr:sp>
    <xdr:clientData/>
  </xdr:twoCellAnchor>
  <xdr:twoCellAnchor>
    <xdr:from>
      <xdr:col>0</xdr:col>
      <xdr:colOff>0</xdr:colOff>
      <xdr:row>0</xdr:row>
      <xdr:rowOff>9525</xdr:rowOff>
    </xdr:from>
    <xdr:to>
      <xdr:col>8</xdr:col>
      <xdr:colOff>600075</xdr:colOff>
      <xdr:row>7</xdr:row>
      <xdr:rowOff>95250</xdr:rowOff>
    </xdr:to>
    <xdr:sp macro="" textlink="">
      <xdr:nvSpPr>
        <xdr:cNvPr id="3" name="TextBox 2"/>
        <xdr:cNvSpPr txBox="1"/>
      </xdr:nvSpPr>
      <xdr:spPr>
        <a:xfrm>
          <a:off x="0" y="9525"/>
          <a:ext cx="5476875" cy="14287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a:t>Disclaimer:- This excel tool is created for use of personal and private purpose only. It does not constitute any professional advice. This tool is created by professionals but no guarantee / responsibility for any loss or damage to any person using this. Under no circumstance shall i have any liability to any person for loss, damage of any kind as a result of use of this tool. Use of this tool and your reliance on any report / result is solely at your own risk .</a:t>
          </a:r>
        </a:p>
      </xdr:txBody>
    </xdr:sp>
    <xdr:clientData/>
  </xdr:twoCellAnchor>
  <xdr:twoCellAnchor>
    <xdr:from>
      <xdr:col>0</xdr:col>
      <xdr:colOff>9525</xdr:colOff>
      <xdr:row>16</xdr:row>
      <xdr:rowOff>9525</xdr:rowOff>
    </xdr:from>
    <xdr:to>
      <xdr:col>8</xdr:col>
      <xdr:colOff>600075</xdr:colOff>
      <xdr:row>36</xdr:row>
      <xdr:rowOff>28575</xdr:rowOff>
    </xdr:to>
    <xdr:sp macro="" textlink="">
      <xdr:nvSpPr>
        <xdr:cNvPr id="4" name="TextBox 3"/>
        <xdr:cNvSpPr txBox="1"/>
      </xdr:nvSpPr>
      <xdr:spPr>
        <a:xfrm>
          <a:off x="247650" y="3257550"/>
          <a:ext cx="5448300" cy="382905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N" sz="1100"/>
            <a:t>1.Sheet Designed based</a:t>
          </a:r>
          <a:r>
            <a:rPr lang="en-IN" sz="1100" baseline="0"/>
            <a:t> on GSTN please Start your Workings with Your GSTIN In Data Sheet      some cells are protected to get a correct error free results                                                            2. Sheet names and the details are as follows                                                                                             &gt;&gt;&gt;&gt;&gt;&gt;&gt;&gt;&gt;&gt;&gt;Purchase B2B = is Purchase made from Registered Person                                                                       &gt;&gt;&gt;&gt;&gt;&gt;&gt;&gt;&gt;&gt;&gt;Sales B2B = sales made to Registered person                                                                                          &gt;&gt;&gt;&gt;&gt;&gt;&gt;&gt;&gt;&gt;&gt;Taxable Supplies to B2C = Taxable supplies made to Unregistered person                                      &gt;&gt;&gt;&gt;&gt;&gt;&gt;&gt;&gt;&gt;&gt;Sales _Zero Rated &amp; Deemed Export =  Exports / Supplies made to SEZ Unit            &gt;&gt;&gt;&gt;&gt;&gt;&gt;&gt;&gt;&gt;&gt;Sales other Nil Rated or Exempted = If you have only Exempted /Nil rated sales</a:t>
          </a:r>
          <a:endParaRPr lang="en-I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UGHAZHINI/Downloads/2073857_20180831193548_417363_20180409163603_gst_number_generator.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GSTR_B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TIN"/>
    </sheetNames>
    <sheetDataSet>
      <sheetData sheetId="0">
        <row r="7">
          <cell r="G7" t="str">
            <v>B</v>
          </cell>
        </row>
        <row r="59">
          <cell r="CC59" t="str">
            <v>Jammu and Kashmir</v>
          </cell>
        </row>
        <row r="60">
          <cell r="CC60" t="str">
            <v>Himachal Pradesh</v>
          </cell>
        </row>
        <row r="61">
          <cell r="CC61" t="str">
            <v>Punjab</v>
          </cell>
        </row>
        <row r="62">
          <cell r="CC62" t="str">
            <v>Chandigarh</v>
          </cell>
        </row>
        <row r="63">
          <cell r="CC63" t="str">
            <v>Uttarakhand</v>
          </cell>
        </row>
        <row r="64">
          <cell r="CC64" t="str">
            <v>Haryana</v>
          </cell>
        </row>
        <row r="65">
          <cell r="CC65" t="str">
            <v>Delhi</v>
          </cell>
        </row>
        <row r="66">
          <cell r="CC66" t="str">
            <v>Rajasthan</v>
          </cell>
        </row>
        <row r="67">
          <cell r="CC67" t="str">
            <v>Uttar Pradesh</v>
          </cell>
        </row>
        <row r="68">
          <cell r="CC68" t="str">
            <v>Bihar</v>
          </cell>
        </row>
        <row r="69">
          <cell r="CC69" t="str">
            <v>Sikkim</v>
          </cell>
        </row>
        <row r="70">
          <cell r="CC70" t="str">
            <v>Arunachal Pradesh</v>
          </cell>
        </row>
        <row r="71">
          <cell r="CC71" t="str">
            <v>Nagaland</v>
          </cell>
        </row>
        <row r="72">
          <cell r="CC72" t="str">
            <v>Manipur</v>
          </cell>
        </row>
        <row r="73">
          <cell r="CC73" t="str">
            <v>Mizoram</v>
          </cell>
        </row>
        <row r="74">
          <cell r="CC74" t="str">
            <v>Tripura</v>
          </cell>
        </row>
        <row r="75">
          <cell r="CC75" t="str">
            <v>Meghalaya</v>
          </cell>
        </row>
        <row r="76">
          <cell r="CC76" t="str">
            <v>Assam</v>
          </cell>
        </row>
        <row r="77">
          <cell r="CC77" t="str">
            <v>West Bengal</v>
          </cell>
        </row>
        <row r="78">
          <cell r="CC78" t="str">
            <v>Jharkhand</v>
          </cell>
        </row>
        <row r="79">
          <cell r="CC79" t="str">
            <v>Odisha</v>
          </cell>
        </row>
        <row r="80">
          <cell r="CC80" t="str">
            <v>Chattisgarh</v>
          </cell>
        </row>
        <row r="81">
          <cell r="CC81" t="str">
            <v>Madhya Pradesh</v>
          </cell>
        </row>
        <row r="82">
          <cell r="CC82" t="str">
            <v>Gujarat</v>
          </cell>
        </row>
        <row r="83">
          <cell r="CC83" t="str">
            <v>Daman and Diu</v>
          </cell>
        </row>
        <row r="84">
          <cell r="CC84" t="str">
            <v>Dadra and Nagar Haveli</v>
          </cell>
        </row>
        <row r="85">
          <cell r="CC85" t="str">
            <v>Maharashtra</v>
          </cell>
        </row>
        <row r="86">
          <cell r="CC86">
            <v>0</v>
          </cell>
        </row>
        <row r="87">
          <cell r="CC87" t="str">
            <v>Karnataka</v>
          </cell>
        </row>
        <row r="88">
          <cell r="CC88" t="str">
            <v>Goa</v>
          </cell>
        </row>
        <row r="89">
          <cell r="CC89" t="str">
            <v>Lakshadweep Islands</v>
          </cell>
        </row>
        <row r="90">
          <cell r="CC90" t="str">
            <v>Kerala</v>
          </cell>
        </row>
        <row r="91">
          <cell r="CC91" t="str">
            <v>Tamil Nadu</v>
          </cell>
        </row>
        <row r="92">
          <cell r="CC92" t="str">
            <v>Pondicherry</v>
          </cell>
        </row>
        <row r="93">
          <cell r="CC93" t="str">
            <v>Andaman and Nicobar Islands</v>
          </cell>
        </row>
        <row r="94">
          <cell r="CC94" t="str">
            <v>Telangana</v>
          </cell>
        </row>
        <row r="95">
          <cell r="CC95" t="str">
            <v>Andhra Pradesh</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TR_B3"/>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SUM(D19:D23)-@SUM(D25:D26)" TargetMode="External"/><Relationship Id="rId7" Type="http://schemas.openxmlformats.org/officeDocument/2006/relationships/comments" Target="../comments1.xml"/><Relationship Id="rId2" Type="http://schemas.openxmlformats.org/officeDocument/2006/relationships/hyperlink" Target="mailto:=@SUM(D19:D23)-@SUM(D25:D26)" TargetMode="External"/><Relationship Id="rId1" Type="http://schemas.openxmlformats.org/officeDocument/2006/relationships/hyperlink" Target="mailto:=@SUM(D19:D23)-@SUM(D25:D26)"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mailto:=@SUM(D19:D23)-@SUM(D25:D26)"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7:I16"/>
  <sheetViews>
    <sheetView workbookViewId="0">
      <selection activeCell="P16" sqref="P16"/>
    </sheetView>
  </sheetViews>
  <sheetFormatPr defaultRowHeight="15" x14ac:dyDescent="0.25"/>
  <cols>
    <col min="1" max="1" width="8.85546875" customWidth="1"/>
  </cols>
  <sheetData>
    <row r="7" spans="1:9" ht="15.75" customHeight="1" x14ac:dyDescent="0.25"/>
    <row r="16" spans="1:9" x14ac:dyDescent="0.25">
      <c r="A16" s="197" t="s">
        <v>392</v>
      </c>
      <c r="B16" s="197"/>
      <c r="C16" s="197"/>
      <c r="D16" s="197"/>
      <c r="E16" s="197"/>
      <c r="F16" s="197"/>
      <c r="G16" s="197"/>
      <c r="H16" s="197"/>
      <c r="I16" s="197"/>
    </row>
  </sheetData>
  <sheetProtection password="CA12" sheet="1" objects="1" scenarios="1"/>
  <mergeCells count="1">
    <mergeCell ref="A16:I16"/>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23"/>
  <sheetViews>
    <sheetView workbookViewId="0">
      <selection activeCell="I13" sqref="I13"/>
    </sheetView>
  </sheetViews>
  <sheetFormatPr defaultRowHeight="15" x14ac:dyDescent="0.25"/>
  <cols>
    <col min="1" max="1" width="14.5703125" customWidth="1"/>
    <col min="2" max="2" width="12" customWidth="1"/>
    <col min="3" max="3" width="11" customWidth="1"/>
    <col min="4" max="4" width="12.5703125" customWidth="1"/>
    <col min="5" max="6" width="9.85546875" customWidth="1"/>
    <col min="7" max="7" width="10.85546875" bestFit="1" customWidth="1"/>
    <col min="9" max="9" width="9.5703125" bestFit="1" customWidth="1"/>
    <col min="22" max="22" width="9" customWidth="1"/>
    <col min="23" max="23" width="9.140625" hidden="1" customWidth="1"/>
    <col min="24" max="24" width="1.5703125" hidden="1" customWidth="1"/>
  </cols>
  <sheetData>
    <row r="1" spans="1:24" x14ac:dyDescent="0.25">
      <c r="A1" s="197" t="s">
        <v>106</v>
      </c>
      <c r="B1" s="197"/>
      <c r="C1" s="197"/>
      <c r="D1" s="197"/>
      <c r="E1" s="197"/>
      <c r="F1" s="197"/>
      <c r="G1" s="197"/>
    </row>
    <row r="4" spans="1:24" x14ac:dyDescent="0.25">
      <c r="A4" s="199" t="s">
        <v>0</v>
      </c>
      <c r="B4" s="199"/>
      <c r="C4" s="186" t="s">
        <v>457</v>
      </c>
      <c r="D4" s="68"/>
      <c r="E4" t="s">
        <v>52</v>
      </c>
      <c r="G4" s="68" t="s">
        <v>54</v>
      </c>
      <c r="W4" t="s">
        <v>54</v>
      </c>
      <c r="X4" t="s">
        <v>386</v>
      </c>
    </row>
    <row r="5" spans="1:24" x14ac:dyDescent="0.25">
      <c r="C5" s="21"/>
      <c r="D5" s="21"/>
      <c r="G5" s="21"/>
      <c r="W5" t="s">
        <v>376</v>
      </c>
      <c r="X5" t="s">
        <v>387</v>
      </c>
    </row>
    <row r="6" spans="1:24" ht="30" customHeight="1" x14ac:dyDescent="0.25">
      <c r="A6" s="198" t="s">
        <v>51</v>
      </c>
      <c r="B6" s="198"/>
      <c r="C6" s="186" t="s">
        <v>458</v>
      </c>
      <c r="D6" s="68"/>
      <c r="E6" t="s">
        <v>53</v>
      </c>
      <c r="G6" s="68" t="s">
        <v>383</v>
      </c>
      <c r="W6" t="s">
        <v>377</v>
      </c>
      <c r="X6" t="s">
        <v>388</v>
      </c>
    </row>
    <row r="7" spans="1:24" x14ac:dyDescent="0.25">
      <c r="C7" s="21"/>
      <c r="D7" s="21"/>
      <c r="X7" t="s">
        <v>378</v>
      </c>
    </row>
    <row r="8" spans="1:24" x14ac:dyDescent="0.25">
      <c r="A8" t="s">
        <v>103</v>
      </c>
      <c r="C8" s="67">
        <v>43424</v>
      </c>
      <c r="D8" s="67"/>
      <c r="E8" s="197" t="s">
        <v>261</v>
      </c>
      <c r="F8" s="197"/>
      <c r="G8" s="197"/>
      <c r="X8" t="s">
        <v>379</v>
      </c>
    </row>
    <row r="9" spans="1:24" x14ac:dyDescent="0.25">
      <c r="C9" s="21"/>
      <c r="D9" s="21"/>
      <c r="X9" t="s">
        <v>380</v>
      </c>
    </row>
    <row r="10" spans="1:24" x14ac:dyDescent="0.25">
      <c r="A10" t="s">
        <v>104</v>
      </c>
      <c r="C10" s="67">
        <v>43424</v>
      </c>
      <c r="D10" s="67"/>
      <c r="E10" t="s">
        <v>2</v>
      </c>
      <c r="G10" s="69"/>
      <c r="X10" t="s">
        <v>381</v>
      </c>
    </row>
    <row r="11" spans="1:24" x14ac:dyDescent="0.25">
      <c r="C11" s="21"/>
      <c r="D11" s="21"/>
      <c r="E11" t="s">
        <v>3</v>
      </c>
      <c r="G11" s="69"/>
      <c r="X11" t="s">
        <v>382</v>
      </c>
    </row>
    <row r="12" spans="1:24" x14ac:dyDescent="0.25">
      <c r="A12" t="s">
        <v>105</v>
      </c>
      <c r="C12" s="73">
        <f>DATEDIF(C8,C10,"d")</f>
        <v>0</v>
      </c>
      <c r="D12" s="73"/>
      <c r="E12" t="s">
        <v>4</v>
      </c>
      <c r="G12" s="69"/>
      <c r="X12" t="s">
        <v>55</v>
      </c>
    </row>
    <row r="13" spans="1:24" x14ac:dyDescent="0.25">
      <c r="C13" s="73"/>
      <c r="D13" s="73"/>
    </row>
    <row r="14" spans="1:24" ht="15.75" thickBot="1" x14ac:dyDescent="0.3">
      <c r="C14" s="73"/>
      <c r="D14" s="73"/>
      <c r="E14" s="20" t="s">
        <v>68</v>
      </c>
      <c r="F14" s="20"/>
      <c r="G14" s="126">
        <f>SUM(G10:G12)</f>
        <v>0</v>
      </c>
    </row>
    <row r="15" spans="1:24" ht="15.75" thickTop="1" x14ac:dyDescent="0.25">
      <c r="C15" s="21"/>
      <c r="D15" s="21"/>
      <c r="X15" t="s">
        <v>383</v>
      </c>
    </row>
    <row r="16" spans="1:24" x14ac:dyDescent="0.25">
      <c r="A16" s="197" t="s">
        <v>463</v>
      </c>
      <c r="B16" s="197"/>
      <c r="C16" s="197"/>
      <c r="D16" s="197"/>
      <c r="E16" s="197"/>
      <c r="F16" s="197"/>
      <c r="G16" s="197"/>
      <c r="X16" t="s">
        <v>384</v>
      </c>
    </row>
    <row r="17" spans="1:24" x14ac:dyDescent="0.25">
      <c r="A17" s="149"/>
      <c r="B17" s="167" t="s">
        <v>414</v>
      </c>
      <c r="C17" s="167" t="s">
        <v>100</v>
      </c>
      <c r="D17" s="167" t="s">
        <v>415</v>
      </c>
      <c r="E17" s="167" t="s">
        <v>416</v>
      </c>
      <c r="F17" s="167" t="s">
        <v>168</v>
      </c>
      <c r="G17" s="167" t="s">
        <v>68</v>
      </c>
      <c r="X17" t="s">
        <v>385</v>
      </c>
    </row>
    <row r="18" spans="1:24" x14ac:dyDescent="0.25">
      <c r="A18" s="150" t="s">
        <v>3</v>
      </c>
      <c r="B18" s="192"/>
      <c r="C18" s="192"/>
      <c r="D18" s="192"/>
      <c r="E18" s="192"/>
      <c r="F18" s="192"/>
      <c r="G18" s="190">
        <f>+B18+C18+D18+E18+F18</f>
        <v>0</v>
      </c>
    </row>
    <row r="19" spans="1:24" x14ac:dyDescent="0.25">
      <c r="A19" s="150" t="s">
        <v>2</v>
      </c>
      <c r="B19" s="192"/>
      <c r="C19" s="192"/>
      <c r="D19" s="192"/>
      <c r="E19" s="192"/>
      <c r="F19" s="192"/>
      <c r="G19" s="190">
        <f t="shared" ref="G19:G21" si="0">+B19+C19+D19+E19+F19</f>
        <v>0</v>
      </c>
    </row>
    <row r="20" spans="1:24" x14ac:dyDescent="0.25">
      <c r="A20" s="150" t="s">
        <v>264</v>
      </c>
      <c r="B20" s="192"/>
      <c r="C20" s="192"/>
      <c r="D20" s="192"/>
      <c r="E20" s="192"/>
      <c r="F20" s="192"/>
      <c r="G20" s="190">
        <f t="shared" si="0"/>
        <v>0</v>
      </c>
    </row>
    <row r="21" spans="1:24" x14ac:dyDescent="0.25">
      <c r="A21" s="150" t="s">
        <v>4</v>
      </c>
      <c r="B21" s="192"/>
      <c r="C21" s="192"/>
      <c r="D21" s="192"/>
      <c r="E21" s="192"/>
      <c r="F21" s="192"/>
      <c r="G21" s="190">
        <f t="shared" si="0"/>
        <v>0</v>
      </c>
    </row>
    <row r="22" spans="1:24" x14ac:dyDescent="0.25">
      <c r="A22" s="188"/>
      <c r="B22" s="189"/>
      <c r="C22" s="189"/>
      <c r="D22" s="189"/>
      <c r="E22" s="189"/>
      <c r="F22" s="189"/>
      <c r="G22" s="191"/>
    </row>
    <row r="23" spans="1:24" x14ac:dyDescent="0.25">
      <c r="A23" s="150" t="s">
        <v>68</v>
      </c>
      <c r="B23" s="149"/>
      <c r="C23" s="149"/>
      <c r="D23" s="149"/>
      <c r="E23" s="149"/>
      <c r="F23" s="149"/>
      <c r="G23" s="187">
        <f>SUM(G18:G22)</f>
        <v>0</v>
      </c>
    </row>
  </sheetData>
  <sheetProtection password="CA12" sheet="1" objects="1" scenarios="1"/>
  <mergeCells count="5">
    <mergeCell ref="A1:G1"/>
    <mergeCell ref="E8:G8"/>
    <mergeCell ref="A16:G16"/>
    <mergeCell ref="A6:B6"/>
    <mergeCell ref="A4:B4"/>
  </mergeCells>
  <dataValidations disablePrompts="1" count="27">
    <dataValidation allowBlank="1" showInputMessage="1" showErrorMessage="1" promptTitle="Input Credit Carried Over" prompt="ITC_Carreied over from Previous Tax Period_x000a__x000a_Confirm the figure through _x000a__x000a_Service &gt; Ledger &gt; Electronic Credit Ledger &gt; IGST" sqref="G10"/>
    <dataValidation allowBlank="1" showInputMessage="1" showErrorMessage="1" promptTitle="Input Credit Carried Over" prompt="ITC_Carreied over from Previous Tax Period_x000a__x000a_Confirm the figure through _x000a__x000a_Service &gt; Ledger &gt; Electronic Credit Ledger &gt; CGST" sqref="G11"/>
    <dataValidation allowBlank="1" showInputMessage="1" showErrorMessage="1" promptTitle="Input Credit Carried Over" prompt="ITC_Carreied over from Previous Tax Period_x000a__x000a_Confirm the figure through _x000a__x000a_Service &gt; Ledger &gt; Electronic Credit Ledger &gt; SGST" sqref="G12"/>
    <dataValidation type="list" allowBlank="1" showInputMessage="1" showErrorMessage="1" errorTitle="Year" error="Please Select From The List Provided" promptTitle="Year" prompt="Select the Relevent Year" sqref="G4">
      <formula1>$W$4:$W$6</formula1>
    </dataValidation>
    <dataValidation type="list" allowBlank="1" showInputMessage="1" showErrorMessage="1" errorTitle="Month" error="Select From The List" promptTitle="Month" prompt="Select The Relevent Tax Period" sqref="G6">
      <formula1>$X$4:$X$17</formula1>
    </dataValidation>
    <dataValidation type="textLength" operator="equal" allowBlank="1" showInputMessage="1" showErrorMessage="1" errorTitle="Enter A Vaild GSTI Number" error="The first two digits represent the state code_x000a_next ten digits will be the PAN of the taxpayer_x000a_13th digit will be assigned based on number of registration within a state_x000a_14th digit will be Z by default_x000a_15th will be checksum " promptTitle="GSTIN" prompt="State-wise PAN-based 15-digit Goods and Services Taxpayer Identification Number (GSTIN)." sqref="C4:D4">
      <formula1>15</formula1>
    </dataValidation>
    <dataValidation allowBlank="1" showInputMessage="1" showErrorMessage="1" promptTitle="Balance _ Electronic Cash Ledger" prompt="ITC_Carreied over from Previous Tax Period_x000a__x000a_Confirm the figure through _x000a__x000a_Service &gt; Ledger &gt; Electronic Cash Ledger &gt; IGST" sqref="G18:G21"/>
    <dataValidation allowBlank="1" showInputMessage="1" showErrorMessage="1" promptTitle="Balance _ Electronic Cash Ledger" prompt="ITC_Carreied over from Previous Tax Period_x000a__x000a_Confirm the figure through _x000a__x000a_Service &gt; Ledger &gt; Electronic Cash Ledger &gt; CGST &gt; TAX" sqref="B18"/>
    <dataValidation allowBlank="1" showInputMessage="1" showErrorMessage="1" promptTitle="Balance _ Electronic Cash Ledger" prompt="ITC_Carreied over from Previous Tax Period_x000a__x000a_Confirm the figure through _x000a__x000a_Service &gt; Ledger &gt; Electronic Cash Ledger &gt; SGST &gt; TAX" sqref="B21"/>
    <dataValidation allowBlank="1" showInputMessage="1" showErrorMessage="1" promptTitle="Balance _ Electronic Cash Ledger" prompt="ITC_Carreied over from Previous Tax Period_x000a__x000a_Confirm the figure through _x000a__x000a_Service &gt; Ledger &gt; Electronic Cash Ledger &gt; CESS &gt; TAX" sqref="B20"/>
    <dataValidation allowBlank="1" showInputMessage="1" showErrorMessage="1" promptTitle="Balance _ Electronic Cash Ledger" prompt="ITC_Carreied over from Previous Tax Period_x000a__x000a_Confirm the figure through _x000a__x000a_Service &gt; Ledger &gt; Electronic Cash Ledger &gt; IGST &gt;TAX_x000a_" sqref="B19"/>
    <dataValidation allowBlank="1" showInputMessage="1" showErrorMessage="1" promptTitle="Balance _ Electronic Cash Ledger" prompt="ITC_Carreied over from Previous Tax Period_x000a__x000a_Confirm the figure through _x000a__x000a_Service &gt; Ledger &gt; Electronic Cash Ledger &gt; CGST &gt; INTEREST" sqref="C18"/>
    <dataValidation allowBlank="1" showInputMessage="1" showErrorMessage="1" promptTitle="Balance _ Electronic Cash Ledger" prompt="ITC_Carreied over from Previous Tax Period_x000a__x000a_Confirm the figure through _x000a__x000a_Service &gt; Ledger &gt; Electronic Cash Ledger &gt; IGST &gt; INTEREST_x000a_" sqref="C19"/>
    <dataValidation allowBlank="1" showInputMessage="1" showErrorMessage="1" promptTitle="Balance _ Electronic Cash Ledger" prompt="ITC_Carreied over from Previous Tax Period_x000a__x000a_Confirm the figure through _x000a__x000a_Service &gt; Ledger &gt; Electronic Cash Ledger &gt; CESS &gt; INTEREST" sqref="C20"/>
    <dataValidation allowBlank="1" showInputMessage="1" showErrorMessage="1" promptTitle="Balance _ Electronic Cash Ledger" prompt="ITC_Carreied over from Previous Tax Period_x000a__x000a_Confirm the figure through _x000a__x000a_Service &gt; Ledger &gt; Electronic Cash Ledger &gt; SGST &gt; INTEREST" sqref="C21"/>
    <dataValidation allowBlank="1" showInputMessage="1" showErrorMessage="1" promptTitle="Balance _ Electronic Cash Ledger" prompt="ITC_Carreied over from Previous Tax Period_x000a__x000a_Confirm the figure through _x000a__x000a_Service &gt; Ledger &gt; Electronic Cash Ledger &gt; CGST &gt; PENALTY" sqref="D18"/>
    <dataValidation allowBlank="1" showInputMessage="1" showErrorMessage="1" promptTitle="Balance _ Electronic Cash Ledger" prompt="ITC_Carreied over from Previous Tax Period_x000a__x000a_Confirm the figure through _x000a__x000a_Service &gt; Ledger &gt; Electronic Cash Ledger &gt; IGST &gt; PENALTY_x000a_" sqref="D19"/>
    <dataValidation allowBlank="1" showInputMessage="1" showErrorMessage="1" promptTitle="Balance _ Electronic Cash Ledger" prompt="ITC_Carreied over from Previous Tax Period_x000a__x000a_Confirm the figure through _x000a__x000a_Service &gt; Ledger &gt; Electronic Cash Ledger &gt; CESS &gt; PENALTY" sqref="D20"/>
    <dataValidation allowBlank="1" showInputMessage="1" showErrorMessage="1" promptTitle="Balance _ Electronic Cash Ledger" prompt="ITC_Carreied over from Previous Tax Period_x000a__x000a_Confirm the figure through _x000a__x000a_Service &gt; Ledger &gt; Electronic Cash Ledger &gt; SGST &gt; PENALTY" sqref="D21"/>
    <dataValidation allowBlank="1" showInputMessage="1" showErrorMessage="1" promptTitle="Balance _ Electronic Cash Ledger" prompt="ITC_Carreied over from Previous Tax Period_x000a__x000a_Confirm the figure through _x000a__x000a_Service &gt; Ledger &gt; Electronic Cash Ledger &gt; CGST &gt; FEES" sqref="E18"/>
    <dataValidation allowBlank="1" showInputMessage="1" showErrorMessage="1" promptTitle="Balance _ Electronic Cash Ledger" prompt="ITC_Carreied over from Previous Tax Period_x000a__x000a_Confirm the figure through _x000a__x000a_Service &gt; Ledger &gt; Electronic Cash Ledger &gt; IGST &gt; FEES_x000a_" sqref="E19"/>
    <dataValidation allowBlank="1" showInputMessage="1" showErrorMessage="1" promptTitle="Balance _ Electronic Cash Ledger" prompt="ITC_Carreied over from Previous Tax Period_x000a__x000a_Confirm the figure through _x000a__x000a_Service &gt; Ledger &gt; Electronic Cash Ledger &gt; CESS &gt; FEES" sqref="E20"/>
    <dataValidation allowBlank="1" showInputMessage="1" showErrorMessage="1" promptTitle="Balance _ Electronic Cash Ledger" prompt="ITC_Carreied over from Previous Tax Period_x000a__x000a_Confirm the figure through _x000a__x000a_Service &gt; Ledger &gt; Electronic Cash Ledger &gt; SGST &gt; FEES" sqref="E21"/>
    <dataValidation allowBlank="1" showInputMessage="1" showErrorMessage="1" promptTitle="Balance _ Electronic Cash Ledger" prompt="ITC_Carreied over from Previous Tax Period_x000a__x000a_Confirm the figure through _x000a__x000a_Service &gt; Ledger &gt; Electronic Cash Ledger &gt; CGST &gt; OTHERS" sqref="F18"/>
    <dataValidation allowBlank="1" showInputMessage="1" showErrorMessage="1" promptTitle="Balance _ Electronic Cash Ledger" prompt="ITC_Carreied over from Previous Tax Period_x000a__x000a_Confirm the figure through _x000a__x000a_Service &gt; Ledger &gt; Electronic Cash Ledger &gt; IGST &gt; OTHERS_x000a_" sqref="F19"/>
    <dataValidation allowBlank="1" showInputMessage="1" showErrorMessage="1" promptTitle="Balance _ Electronic Cash Ledger" prompt="ITC_Carreied over from Previous Tax Period_x000a__x000a_Confirm the figure through _x000a__x000a_Service &gt; Ledger &gt; Electronic Cash Ledger &gt; CESS &gt; OTHERS" sqref="F20"/>
    <dataValidation allowBlank="1" showInputMessage="1" showErrorMessage="1" promptTitle="Balance _ Electronic Cash Ledger" prompt="ITC_Carreied over from Previous Tax Period_x000a__x000a_Confirm the figure through _x000a__x000a_Service &gt; Ledger &gt; Electronic Cash Ledger &gt; SGST &gt; OTHERS" sqref="F21"/>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J86"/>
  <sheetViews>
    <sheetView tabSelected="1" workbookViewId="0">
      <selection activeCell="D81" sqref="D81"/>
    </sheetView>
  </sheetViews>
  <sheetFormatPr defaultColWidth="38.42578125" defaultRowHeight="15" x14ac:dyDescent="0.25"/>
  <cols>
    <col min="1" max="1" width="24.42578125" style="75" customWidth="1"/>
    <col min="2" max="2" width="14.42578125" style="75" customWidth="1"/>
    <col min="3" max="3" width="12.5703125" style="75" bestFit="1" customWidth="1"/>
    <col min="4" max="4" width="11.7109375" style="75" customWidth="1"/>
    <col min="5" max="5" width="11.5703125" style="75" bestFit="1" customWidth="1"/>
    <col min="6" max="6" width="12.5703125" style="75" bestFit="1" customWidth="1"/>
    <col min="7" max="7" width="12.5703125" style="75" customWidth="1"/>
    <col min="8" max="8" width="9" style="75" bestFit="1" customWidth="1"/>
    <col min="9" max="9" width="8.42578125" style="75" bestFit="1" customWidth="1"/>
    <col min="10" max="16384" width="38.42578125" style="75"/>
  </cols>
  <sheetData>
    <row r="1" spans="1:7" x14ac:dyDescent="0.25">
      <c r="A1" s="200" t="s">
        <v>56</v>
      </c>
      <c r="B1" s="200"/>
      <c r="C1" s="200"/>
      <c r="D1" s="200"/>
      <c r="E1" s="200"/>
      <c r="F1" s="200"/>
      <c r="G1" s="200"/>
    </row>
    <row r="2" spans="1:7" x14ac:dyDescent="0.25">
      <c r="A2" s="76" t="s">
        <v>0</v>
      </c>
      <c r="B2" s="201" t="str">
        <f>+Data!C4</f>
        <v>33AAAAA0000A1ZA</v>
      </c>
      <c r="C2" s="201"/>
      <c r="D2" s="201"/>
      <c r="E2" s="147" t="s">
        <v>52</v>
      </c>
      <c r="F2" s="131" t="str">
        <f>+Data!G4</f>
        <v>2018-19</v>
      </c>
    </row>
    <row r="3" spans="1:7" x14ac:dyDescent="0.25">
      <c r="A3" s="76" t="s">
        <v>57</v>
      </c>
      <c r="B3" s="202" t="str">
        <f>+Data!C6</f>
        <v>XXXXXXXXXXXXXX</v>
      </c>
      <c r="C3" s="202"/>
      <c r="D3" s="202"/>
      <c r="E3" s="147" t="s">
        <v>53</v>
      </c>
      <c r="F3" s="131" t="str">
        <f>+Data!G6</f>
        <v>October</v>
      </c>
    </row>
    <row r="5" spans="1:7" x14ac:dyDescent="0.25">
      <c r="A5" s="200" t="s">
        <v>58</v>
      </c>
      <c r="B5" s="200"/>
      <c r="C5" s="200"/>
      <c r="D5" s="200"/>
      <c r="E5" s="200"/>
      <c r="F5" s="200"/>
    </row>
    <row r="6" spans="1:7" ht="30" x14ac:dyDescent="0.25">
      <c r="A6" s="77" t="s">
        <v>59</v>
      </c>
      <c r="B6" s="78" t="s">
        <v>60</v>
      </c>
      <c r="C6" s="77" t="s">
        <v>2</v>
      </c>
      <c r="D6" s="77" t="s">
        <v>3</v>
      </c>
      <c r="E6" s="78" t="s">
        <v>61</v>
      </c>
      <c r="F6" s="77" t="s">
        <v>62</v>
      </c>
    </row>
    <row r="7" spans="1:7" s="80" customFormat="1" x14ac:dyDescent="0.25">
      <c r="A7" s="79">
        <v>1</v>
      </c>
      <c r="B7" s="79">
        <v>2</v>
      </c>
      <c r="C7" s="79">
        <v>3</v>
      </c>
      <c r="D7" s="79">
        <v>4</v>
      </c>
      <c r="E7" s="79">
        <v>5</v>
      </c>
      <c r="F7" s="79">
        <v>6</v>
      </c>
    </row>
    <row r="8" spans="1:7" ht="60" x14ac:dyDescent="0.25">
      <c r="A8" s="81" t="s">
        <v>63</v>
      </c>
      <c r="B8" s="82">
        <f>SUM(SALES_Taxable_B2B!G1086:G1093)+SUM('Taxable Supplies B2C'!G1090:G1097)</f>
        <v>0</v>
      </c>
      <c r="C8" s="82">
        <f>SUM(SALES_Taxable_B2B!I1086:I1093)+SUM('Taxable Supplies B2C'!H1090:H1097)</f>
        <v>0</v>
      </c>
      <c r="D8" s="82">
        <f>SUM(SALES_Taxable_B2B!J1086:J1093)+SUM('Taxable Supplies B2C'!I1090:I1097)</f>
        <v>0</v>
      </c>
      <c r="E8" s="82">
        <f>+D8</f>
        <v>0</v>
      </c>
      <c r="F8" s="82">
        <f>SUM(SALES_Taxable_B2B!L1086:L1093)+SUM('Taxable Supplies B2C'!K1090:K1097)</f>
        <v>0</v>
      </c>
    </row>
    <row r="9" spans="1:7" ht="30" x14ac:dyDescent="0.25">
      <c r="A9" s="81" t="s">
        <v>64</v>
      </c>
      <c r="B9" s="82">
        <f>+'Sales_Zero Rated &amp;Deemed Export'!I14</f>
        <v>0</v>
      </c>
      <c r="C9" s="82">
        <f>+'Sales_Zero Rated &amp;Deemed Export'!J14</f>
        <v>0</v>
      </c>
      <c r="D9" s="83"/>
      <c r="E9" s="83"/>
      <c r="F9" s="82">
        <f>'Sales_Zero Rated &amp;Deemed Export'!K14</f>
        <v>0</v>
      </c>
    </row>
    <row r="10" spans="1:7" ht="45" x14ac:dyDescent="0.25">
      <c r="A10" s="81" t="s">
        <v>65</v>
      </c>
      <c r="B10" s="82">
        <f>ROUND(SALES_Taxable_B2B!G1084+SALES_Taxable_B2B!G1085+'Taxable Supplies B2C'!G1088+'Taxable Supplies B2C'!G1089,0)</f>
        <v>0</v>
      </c>
      <c r="C10" s="83"/>
      <c r="D10" s="83"/>
      <c r="E10" s="83"/>
      <c r="F10" s="83"/>
    </row>
    <row r="11" spans="1:7" ht="30" x14ac:dyDescent="0.25">
      <c r="A11" s="81" t="s">
        <v>66</v>
      </c>
      <c r="B11" s="82">
        <f>+PURCHASE_B2B!H6</f>
        <v>0</v>
      </c>
      <c r="C11" s="82">
        <f>+PURCHASE_B2B!J6</f>
        <v>0</v>
      </c>
      <c r="D11" s="82">
        <f>+PURCHASE_B2B!K6</f>
        <v>0</v>
      </c>
      <c r="E11" s="82">
        <f>+D11</f>
        <v>0</v>
      </c>
      <c r="F11" s="82">
        <v>0</v>
      </c>
    </row>
    <row r="12" spans="1:7" ht="30" x14ac:dyDescent="0.25">
      <c r="A12" s="81" t="s">
        <v>67</v>
      </c>
      <c r="B12" s="82">
        <f>SALES_Taxable_B2B!G1094+'Taxable Supplies B2C'!G1098</f>
        <v>0</v>
      </c>
      <c r="C12" s="83"/>
      <c r="D12" s="83"/>
      <c r="E12" s="83"/>
      <c r="F12" s="83"/>
    </row>
    <row r="13" spans="1:7" x14ac:dyDescent="0.25">
      <c r="A13" s="81" t="s">
        <v>68</v>
      </c>
      <c r="B13" s="84">
        <f>SUM(B8:B10)+B12</f>
        <v>0</v>
      </c>
      <c r="C13" s="84">
        <f t="shared" ref="C13:F13" si="0">SUM(C8:C10)+C12</f>
        <v>0</v>
      </c>
      <c r="D13" s="84">
        <f t="shared" si="0"/>
        <v>0</v>
      </c>
      <c r="E13" s="84">
        <f t="shared" si="0"/>
        <v>0</v>
      </c>
      <c r="F13" s="84">
        <f t="shared" si="0"/>
        <v>0</v>
      </c>
    </row>
    <row r="15" spans="1:7" x14ac:dyDescent="0.25">
      <c r="A15" s="200" t="s">
        <v>395</v>
      </c>
      <c r="B15" s="200"/>
      <c r="C15" s="200"/>
      <c r="D15" s="200"/>
      <c r="E15" s="200"/>
      <c r="F15" s="200"/>
    </row>
    <row r="16" spans="1:7" ht="45" x14ac:dyDescent="0.25">
      <c r="A16" s="204" t="s">
        <v>396</v>
      </c>
      <c r="B16" s="204"/>
      <c r="C16" s="204"/>
      <c r="D16" s="204"/>
      <c r="E16" s="78" t="s">
        <v>263</v>
      </c>
      <c r="F16" s="78" t="s">
        <v>2</v>
      </c>
    </row>
    <row r="17" spans="1:6" x14ac:dyDescent="0.25">
      <c r="A17" s="203" t="s">
        <v>397</v>
      </c>
      <c r="B17" s="203"/>
      <c r="C17" s="203"/>
      <c r="D17" s="203"/>
      <c r="E17" s="81"/>
      <c r="F17" s="81"/>
    </row>
    <row r="18" spans="1:6" x14ac:dyDescent="0.25">
      <c r="A18" s="203" t="s">
        <v>410</v>
      </c>
      <c r="B18" s="203"/>
      <c r="C18" s="203"/>
      <c r="D18" s="203"/>
      <c r="E18" s="81"/>
      <c r="F18" s="81"/>
    </row>
    <row r="19" spans="1:6" x14ac:dyDescent="0.25">
      <c r="A19" s="203" t="s">
        <v>398</v>
      </c>
      <c r="B19" s="203"/>
      <c r="C19" s="203"/>
      <c r="D19" s="203"/>
      <c r="E19" s="81"/>
      <c r="F19" s="81"/>
    </row>
    <row r="21" spans="1:6" x14ac:dyDescent="0.25">
      <c r="A21" s="200" t="s">
        <v>69</v>
      </c>
      <c r="B21" s="200"/>
      <c r="C21" s="200"/>
      <c r="D21" s="200"/>
      <c r="E21" s="200"/>
      <c r="F21" s="200"/>
    </row>
    <row r="22" spans="1:6" ht="30" x14ac:dyDescent="0.25">
      <c r="A22" s="77" t="s">
        <v>70</v>
      </c>
      <c r="B22" s="77"/>
      <c r="C22" s="77" t="s">
        <v>2</v>
      </c>
      <c r="D22" s="77" t="s">
        <v>3</v>
      </c>
      <c r="E22" s="78" t="s">
        <v>61</v>
      </c>
      <c r="F22" s="77" t="s">
        <v>62</v>
      </c>
    </row>
    <row r="23" spans="1:6" s="80" customFormat="1" x14ac:dyDescent="0.25">
      <c r="A23" s="79">
        <v>1</v>
      </c>
      <c r="B23" s="79"/>
      <c r="C23" s="79">
        <v>2</v>
      </c>
      <c r="D23" s="79">
        <v>3</v>
      </c>
      <c r="E23" s="79">
        <v>4</v>
      </c>
      <c r="F23" s="79">
        <v>5</v>
      </c>
    </row>
    <row r="24" spans="1:6" ht="30" x14ac:dyDescent="0.25">
      <c r="A24" s="77" t="s">
        <v>71</v>
      </c>
      <c r="B24" s="81"/>
      <c r="C24" s="81"/>
      <c r="D24" s="81"/>
      <c r="E24" s="81"/>
      <c r="F24" s="81"/>
    </row>
    <row r="25" spans="1:6" x14ac:dyDescent="0.25">
      <c r="A25" s="81" t="s">
        <v>72</v>
      </c>
      <c r="B25" s="82"/>
      <c r="C25" s="82">
        <v>0</v>
      </c>
      <c r="D25" s="83"/>
      <c r="E25" s="83"/>
      <c r="F25" s="82">
        <v>0</v>
      </c>
    </row>
    <row r="26" spans="1:6" x14ac:dyDescent="0.25">
      <c r="A26" s="81" t="s">
        <v>73</v>
      </c>
      <c r="B26" s="82"/>
      <c r="C26" s="82">
        <v>0</v>
      </c>
      <c r="D26" s="83"/>
      <c r="E26" s="83"/>
      <c r="F26" s="82">
        <v>0</v>
      </c>
    </row>
    <row r="27" spans="1:6" ht="45" x14ac:dyDescent="0.25">
      <c r="A27" s="81" t="s">
        <v>456</v>
      </c>
      <c r="B27" s="82"/>
      <c r="C27" s="82">
        <f>+C11</f>
        <v>0</v>
      </c>
      <c r="D27" s="82">
        <f>+D11</f>
        <v>0</v>
      </c>
      <c r="E27" s="82">
        <f>+D27</f>
        <v>0</v>
      </c>
      <c r="F27" s="82">
        <v>0</v>
      </c>
    </row>
    <row r="28" spans="1:6" ht="30" x14ac:dyDescent="0.25">
      <c r="A28" s="81" t="s">
        <v>74</v>
      </c>
      <c r="B28" s="82"/>
      <c r="C28" s="82">
        <v>0</v>
      </c>
      <c r="D28" s="82">
        <v>0</v>
      </c>
      <c r="E28" s="82">
        <v>0</v>
      </c>
      <c r="F28" s="82">
        <v>0</v>
      </c>
    </row>
    <row r="29" spans="1:6" x14ac:dyDescent="0.25">
      <c r="A29" s="81" t="s">
        <v>75</v>
      </c>
      <c r="B29" s="82"/>
      <c r="C29" s="82">
        <f>+PURCHASE_B2B!J7</f>
        <v>0</v>
      </c>
      <c r="D29" s="82">
        <f>+PURCHASE_B2B!K7</f>
        <v>0</v>
      </c>
      <c r="E29" s="82">
        <f>+D29</f>
        <v>0</v>
      </c>
      <c r="F29" s="82">
        <v>0</v>
      </c>
    </row>
    <row r="30" spans="1:6" x14ac:dyDescent="0.25">
      <c r="A30" s="77" t="s">
        <v>76</v>
      </c>
      <c r="B30" s="82"/>
      <c r="C30" s="82"/>
      <c r="D30" s="82"/>
      <c r="E30" s="82"/>
      <c r="F30" s="82"/>
    </row>
    <row r="31" spans="1:6" ht="30" x14ac:dyDescent="0.25">
      <c r="A31" s="81" t="s">
        <v>77</v>
      </c>
      <c r="B31" s="82"/>
      <c r="C31" s="82">
        <v>0</v>
      </c>
      <c r="D31" s="82">
        <v>0</v>
      </c>
      <c r="E31" s="82">
        <v>0</v>
      </c>
      <c r="F31" s="82">
        <v>0</v>
      </c>
    </row>
    <row r="32" spans="1:6" x14ac:dyDescent="0.25">
      <c r="A32" s="81" t="s">
        <v>78</v>
      </c>
      <c r="B32" s="82"/>
      <c r="C32" s="82">
        <v>0</v>
      </c>
      <c r="D32" s="82">
        <v>0</v>
      </c>
      <c r="E32" s="82">
        <v>0</v>
      </c>
      <c r="F32" s="82">
        <v>0</v>
      </c>
    </row>
    <row r="33" spans="1:6" ht="30" x14ac:dyDescent="0.25">
      <c r="A33" s="77" t="s">
        <v>79</v>
      </c>
      <c r="B33" s="82"/>
      <c r="C33" s="85">
        <f>ROUND(SUM(C25:C29)-SUM(C31:C32),0)</f>
        <v>0</v>
      </c>
      <c r="D33" s="85">
        <f>ROUND(SUM(D25:D29)-SUM(D31:D32),0)</f>
        <v>0</v>
      </c>
      <c r="E33" s="85">
        <f>ROUND(SUM(E25:E29)-SUM(E31:E32),0)</f>
        <v>0</v>
      </c>
      <c r="F33" s="85">
        <f>SUM(F25:F29)-SUM(F31:F32)</f>
        <v>0</v>
      </c>
    </row>
    <row r="34" spans="1:6" hidden="1" x14ac:dyDescent="0.25">
      <c r="A34" s="77"/>
      <c r="B34" s="82"/>
      <c r="C34" s="85">
        <f>C33+Data!G10+C74+C75+G66-C36-C37</f>
        <v>0</v>
      </c>
      <c r="D34" s="85">
        <f>D33+Data!G11</f>
        <v>0</v>
      </c>
      <c r="E34" s="85">
        <f>E33+Data!G12</f>
        <v>0</v>
      </c>
      <c r="F34" s="85"/>
    </row>
    <row r="35" spans="1:6" x14ac:dyDescent="0.25">
      <c r="A35" s="77" t="s">
        <v>80</v>
      </c>
      <c r="B35" s="82"/>
      <c r="C35" s="82"/>
      <c r="D35" s="82"/>
      <c r="E35" s="82"/>
      <c r="F35" s="82"/>
    </row>
    <row r="36" spans="1:6" ht="30" x14ac:dyDescent="0.25">
      <c r="A36" s="81" t="s">
        <v>81</v>
      </c>
      <c r="B36" s="82"/>
      <c r="C36" s="148">
        <v>0</v>
      </c>
      <c r="D36" s="148">
        <v>0</v>
      </c>
      <c r="E36" s="148">
        <v>0</v>
      </c>
      <c r="F36" s="148">
        <v>0</v>
      </c>
    </row>
    <row r="37" spans="1:6" x14ac:dyDescent="0.25">
      <c r="A37" s="81" t="s">
        <v>78</v>
      </c>
      <c r="B37" s="82"/>
      <c r="C37" s="148">
        <v>0</v>
      </c>
      <c r="D37" s="148">
        <v>0</v>
      </c>
      <c r="E37" s="148">
        <v>0</v>
      </c>
      <c r="F37" s="148">
        <v>0</v>
      </c>
    </row>
    <row r="39" spans="1:6" x14ac:dyDescent="0.25">
      <c r="A39" s="200" t="s">
        <v>82</v>
      </c>
      <c r="B39" s="200"/>
      <c r="C39" s="200"/>
      <c r="D39" s="200"/>
      <c r="E39" s="200"/>
      <c r="F39" s="200"/>
    </row>
    <row r="40" spans="1:6" ht="30" x14ac:dyDescent="0.25">
      <c r="A40" s="86" t="s">
        <v>83</v>
      </c>
      <c r="B40" s="87"/>
      <c r="C40" s="88"/>
      <c r="D40" s="77"/>
      <c r="E40" s="77" t="s">
        <v>84</v>
      </c>
      <c r="F40" s="77" t="s">
        <v>85</v>
      </c>
    </row>
    <row r="41" spans="1:6" s="80" customFormat="1" x14ac:dyDescent="0.25">
      <c r="A41" s="89">
        <v>1</v>
      </c>
      <c r="B41" s="90"/>
      <c r="C41" s="91"/>
      <c r="D41" s="79"/>
      <c r="E41" s="79">
        <v>2</v>
      </c>
      <c r="F41" s="79">
        <v>3</v>
      </c>
    </row>
    <row r="42" spans="1:6" x14ac:dyDescent="0.25">
      <c r="A42" s="92"/>
      <c r="B42" s="93"/>
      <c r="C42" s="94"/>
      <c r="D42" s="81"/>
      <c r="E42" s="81"/>
      <c r="F42" s="81"/>
    </row>
    <row r="43" spans="1:6" ht="29.25" customHeight="1" x14ac:dyDescent="0.25">
      <c r="A43" s="210" t="s">
        <v>86</v>
      </c>
      <c r="B43" s="211"/>
      <c r="C43" s="212"/>
      <c r="D43" s="81"/>
      <c r="E43" s="82">
        <f>+PURCHASE_B2B!G5</f>
        <v>0</v>
      </c>
      <c r="F43" s="82">
        <f>+PURCHASE_B2B!H5</f>
        <v>0</v>
      </c>
    </row>
    <row r="44" spans="1:6" x14ac:dyDescent="0.25">
      <c r="A44" s="95" t="s">
        <v>87</v>
      </c>
      <c r="B44" s="96"/>
      <c r="C44" s="97"/>
      <c r="D44" s="81"/>
      <c r="E44" s="82">
        <v>0</v>
      </c>
      <c r="F44" s="82">
        <v>0</v>
      </c>
    </row>
    <row r="45" spans="1:6" x14ac:dyDescent="0.25">
      <c r="A45" s="92" t="s">
        <v>68</v>
      </c>
      <c r="B45" s="93"/>
      <c r="C45" s="94"/>
      <c r="D45" s="81"/>
      <c r="E45" s="84">
        <f>SUM(E43:E44)</f>
        <v>0</v>
      </c>
      <c r="F45" s="84">
        <f>SUM(F43:F44)</f>
        <v>0</v>
      </c>
    </row>
    <row r="47" spans="1:6" x14ac:dyDescent="0.25">
      <c r="A47" s="200" t="s">
        <v>99</v>
      </c>
      <c r="B47" s="200"/>
      <c r="C47" s="200"/>
      <c r="D47" s="200"/>
      <c r="E47" s="200"/>
      <c r="F47" s="200"/>
    </row>
    <row r="48" spans="1:6" ht="30" x14ac:dyDescent="0.25">
      <c r="A48" s="77" t="s">
        <v>88</v>
      </c>
      <c r="B48" s="77" t="s">
        <v>95</v>
      </c>
      <c r="C48" s="77" t="s">
        <v>96</v>
      </c>
      <c r="D48" s="77" t="s">
        <v>97</v>
      </c>
      <c r="E48" s="77" t="s">
        <v>62</v>
      </c>
      <c r="F48" s="81"/>
    </row>
    <row r="49" spans="1:10" x14ac:dyDescent="0.25">
      <c r="A49" s="79">
        <v>1</v>
      </c>
      <c r="B49" s="79">
        <v>2</v>
      </c>
      <c r="C49" s="79">
        <v>3</v>
      </c>
      <c r="D49" s="79">
        <v>4</v>
      </c>
      <c r="E49" s="79">
        <v>5</v>
      </c>
      <c r="F49" s="79"/>
    </row>
    <row r="50" spans="1:10" x14ac:dyDescent="0.25">
      <c r="A50" s="81" t="s">
        <v>100</v>
      </c>
      <c r="B50" s="82">
        <v>0</v>
      </c>
      <c r="C50" s="82">
        <v>0</v>
      </c>
      <c r="D50" s="82">
        <v>0</v>
      </c>
      <c r="E50" s="82">
        <v>0</v>
      </c>
      <c r="F50" s="81"/>
    </row>
    <row r="51" spans="1:10" x14ac:dyDescent="0.25">
      <c r="A51" s="81" t="s">
        <v>101</v>
      </c>
      <c r="B51" s="81"/>
      <c r="C51" s="111">
        <f>+I60</f>
        <v>0</v>
      </c>
      <c r="D51" s="111">
        <f>+I61</f>
        <v>0</v>
      </c>
      <c r="E51" s="81"/>
      <c r="F51" s="81"/>
    </row>
    <row r="54" spans="1:10" s="76" customFormat="1" ht="15.75" thickBot="1" x14ac:dyDescent="0.3">
      <c r="A54" s="200" t="s">
        <v>401</v>
      </c>
      <c r="B54" s="200"/>
      <c r="C54" s="200"/>
      <c r="D54" s="200"/>
      <c r="E54" s="200"/>
      <c r="F54" s="200"/>
    </row>
    <row r="55" spans="1:10" ht="30.75" thickBot="1" x14ac:dyDescent="0.3">
      <c r="A55" s="98" t="s">
        <v>88</v>
      </c>
      <c r="B55" s="98" t="s">
        <v>89</v>
      </c>
      <c r="C55" s="205" t="s">
        <v>90</v>
      </c>
      <c r="D55" s="206"/>
      <c r="E55" s="206"/>
      <c r="F55" s="206"/>
      <c r="G55" s="146" t="s">
        <v>91</v>
      </c>
      <c r="H55" s="98" t="s">
        <v>92</v>
      </c>
      <c r="I55" s="99" t="s">
        <v>93</v>
      </c>
      <c r="J55" s="80"/>
    </row>
    <row r="56" spans="1:10" ht="30" x14ac:dyDescent="0.25">
      <c r="A56" s="100"/>
      <c r="B56" s="101"/>
      <c r="C56" s="78" t="s">
        <v>2</v>
      </c>
      <c r="D56" s="78" t="s">
        <v>3</v>
      </c>
      <c r="E56" s="78" t="s">
        <v>61</v>
      </c>
      <c r="F56" s="145" t="s">
        <v>62</v>
      </c>
      <c r="G56" s="110"/>
      <c r="H56" s="110"/>
      <c r="I56" s="110"/>
    </row>
    <row r="57" spans="1:10" s="80" customFormat="1" x14ac:dyDescent="0.25">
      <c r="A57" s="103">
        <v>1</v>
      </c>
      <c r="B57" s="104">
        <v>2</v>
      </c>
      <c r="C57" s="104">
        <v>3</v>
      </c>
      <c r="D57" s="104">
        <v>4</v>
      </c>
      <c r="E57" s="104">
        <v>5</v>
      </c>
      <c r="F57" s="105">
        <v>6</v>
      </c>
      <c r="G57" s="144">
        <v>8</v>
      </c>
      <c r="H57" s="144">
        <v>9</v>
      </c>
      <c r="I57" s="144">
        <v>10</v>
      </c>
    </row>
    <row r="58" spans="1:10" x14ac:dyDescent="0.25">
      <c r="A58" s="207" t="s">
        <v>94</v>
      </c>
      <c r="B58" s="208"/>
      <c r="C58" s="208"/>
      <c r="D58" s="208"/>
      <c r="E58" s="208"/>
      <c r="F58" s="208"/>
      <c r="G58" s="208"/>
      <c r="H58" s="208"/>
      <c r="I58" s="209"/>
    </row>
    <row r="59" spans="1:10" x14ac:dyDescent="0.25">
      <c r="A59" s="101" t="s">
        <v>95</v>
      </c>
      <c r="B59" s="106">
        <f>ROUND(C13,0)</f>
        <v>0</v>
      </c>
      <c r="C59" s="107">
        <f>IF(B59&gt;C34,(C34),(B59))</f>
        <v>0</v>
      </c>
      <c r="D59" s="107">
        <f>IF(D34-D60&gt;B59-C59,B59-C59,D34-D60)</f>
        <v>0</v>
      </c>
      <c r="E59" s="108">
        <f>IF(E34-E61&gt;B59-C59-D59,B59-C59-D59,E34-E61)</f>
        <v>0</v>
      </c>
      <c r="F59" s="109"/>
      <c r="G59" s="108">
        <f>IF(B59&gt;(C59+D59+E59),(B59-(C59+D59+E59)),(0))</f>
        <v>0</v>
      </c>
      <c r="H59" s="110"/>
      <c r="I59" s="110"/>
    </row>
    <row r="60" spans="1:10" x14ac:dyDescent="0.25">
      <c r="A60" s="101" t="s">
        <v>96</v>
      </c>
      <c r="B60" s="82">
        <f>ROUND(D13,0)</f>
        <v>0</v>
      </c>
      <c r="C60" s="111">
        <f>IF(C34-C59&gt;B60-D60,B60-D60,C34-C59)</f>
        <v>0</v>
      </c>
      <c r="D60" s="112">
        <f>IF(B60&gt;D34,D34,B60)</f>
        <v>0</v>
      </c>
      <c r="E60" s="113"/>
      <c r="F60" s="114"/>
      <c r="G60" s="115">
        <f>IF(B60&gt;(C60+D60),(B60-(C60+D60)),(0))</f>
        <v>0</v>
      </c>
      <c r="H60" s="81"/>
      <c r="I60" s="111">
        <f>IF((B60+B59)&gt;0,(Data!C12*25),(Data!C12*10))</f>
        <v>0</v>
      </c>
    </row>
    <row r="61" spans="1:10" x14ac:dyDescent="0.25">
      <c r="A61" s="101" t="s">
        <v>97</v>
      </c>
      <c r="B61" s="82">
        <f>ROUND(E13,0)</f>
        <v>0</v>
      </c>
      <c r="C61" s="111">
        <f>IF(C34-C60-C59&gt;B61-E61,B61-E61,C34-C60-C59)</f>
        <v>0</v>
      </c>
      <c r="D61" s="113"/>
      <c r="E61" s="112">
        <f>IF(B61&gt;E34,E34,B61)</f>
        <v>0</v>
      </c>
      <c r="F61" s="114"/>
      <c r="G61" s="115">
        <f>IF(B61&gt;(C61+E61),(B61-(C61+E61)),(0))</f>
        <v>0</v>
      </c>
      <c r="H61" s="81"/>
      <c r="I61" s="111">
        <f>IF(B61&gt;0,(Data!C12*25),(Data!C12*10))</f>
        <v>0</v>
      </c>
    </row>
    <row r="62" spans="1:10" x14ac:dyDescent="0.25">
      <c r="A62" s="101" t="s">
        <v>62</v>
      </c>
      <c r="B62" s="116">
        <f>+F13</f>
        <v>0</v>
      </c>
      <c r="C62" s="117"/>
      <c r="D62" s="117"/>
      <c r="E62" s="117"/>
      <c r="F62" s="118"/>
      <c r="G62" s="119"/>
      <c r="H62" s="119"/>
      <c r="I62" s="119"/>
    </row>
    <row r="63" spans="1:10" hidden="1" x14ac:dyDescent="0.25">
      <c r="A63" s="102"/>
      <c r="B63" s="116"/>
      <c r="C63" s="120">
        <f>C59+C60+C61</f>
        <v>0</v>
      </c>
      <c r="D63" s="120">
        <f t="shared" ref="D63:E63" si="1">D59+D60+D61</f>
        <v>0</v>
      </c>
      <c r="E63" s="120">
        <f t="shared" si="1"/>
        <v>0</v>
      </c>
      <c r="F63" s="121"/>
      <c r="G63" s="119"/>
      <c r="H63" s="119"/>
      <c r="I63" s="119"/>
    </row>
    <row r="64" spans="1:10" x14ac:dyDescent="0.25">
      <c r="A64" s="122" t="s">
        <v>375</v>
      </c>
      <c r="B64" s="123"/>
      <c r="C64" s="124">
        <f>C34-C63</f>
        <v>0</v>
      </c>
      <c r="D64" s="124">
        <f t="shared" ref="D64:E64" si="2">D34-D63</f>
        <v>0</v>
      </c>
      <c r="E64" s="124">
        <f t="shared" si="2"/>
        <v>0</v>
      </c>
      <c r="F64" s="122"/>
      <c r="G64" s="81"/>
      <c r="H64" s="81"/>
      <c r="I64" s="81"/>
    </row>
    <row r="65" spans="1:9" x14ac:dyDescent="0.25">
      <c r="A65" s="207" t="s">
        <v>98</v>
      </c>
      <c r="B65" s="208"/>
      <c r="C65" s="208"/>
      <c r="D65" s="208"/>
      <c r="E65" s="208"/>
      <c r="F65" s="208"/>
      <c r="G65" s="208"/>
      <c r="H65" s="208"/>
      <c r="I65" s="209"/>
    </row>
    <row r="66" spans="1:9" x14ac:dyDescent="0.25">
      <c r="A66" s="101" t="s">
        <v>95</v>
      </c>
      <c r="B66" s="106">
        <f>ROUND(C11,0)</f>
        <v>0</v>
      </c>
      <c r="C66" s="15"/>
      <c r="D66" s="15"/>
      <c r="E66" s="15"/>
      <c r="F66" s="16"/>
      <c r="G66" s="70">
        <f>ROUND(B66,0)</f>
        <v>0</v>
      </c>
      <c r="H66" s="110"/>
      <c r="I66" s="110"/>
    </row>
    <row r="67" spans="1:9" x14ac:dyDescent="0.25">
      <c r="A67" s="101" t="s">
        <v>96</v>
      </c>
      <c r="B67" s="82">
        <f>ROUND(D11,0)</f>
        <v>0</v>
      </c>
      <c r="C67" s="17"/>
      <c r="D67" s="17"/>
      <c r="E67" s="17"/>
      <c r="F67" s="18"/>
      <c r="G67" s="70">
        <f t="shared" ref="G67:G69" si="3">ROUND(B67,0)</f>
        <v>0</v>
      </c>
      <c r="H67" s="81"/>
      <c r="I67" s="81"/>
    </row>
    <row r="68" spans="1:9" x14ac:dyDescent="0.25">
      <c r="A68" s="101" t="s">
        <v>97</v>
      </c>
      <c r="B68" s="82">
        <f>ROUND(E11,0)</f>
        <v>0</v>
      </c>
      <c r="C68" s="17"/>
      <c r="D68" s="17"/>
      <c r="E68" s="17"/>
      <c r="F68" s="18"/>
      <c r="G68" s="70">
        <f t="shared" si="3"/>
        <v>0</v>
      </c>
      <c r="H68" s="81"/>
      <c r="I68" s="81"/>
    </row>
    <row r="69" spans="1:9" x14ac:dyDescent="0.25">
      <c r="A69" s="101" t="s">
        <v>62</v>
      </c>
      <c r="B69" s="82">
        <f>+F11</f>
        <v>0</v>
      </c>
      <c r="C69" s="17"/>
      <c r="D69" s="17"/>
      <c r="E69" s="17"/>
      <c r="F69" s="18"/>
      <c r="G69" s="70">
        <f t="shared" si="3"/>
        <v>0</v>
      </c>
      <c r="H69" s="81"/>
      <c r="I69" s="81"/>
    </row>
    <row r="70" spans="1:9" ht="15.75" thickBot="1" x14ac:dyDescent="0.3">
      <c r="A70" s="125"/>
      <c r="B70" s="81"/>
      <c r="C70" s="81"/>
      <c r="D70" s="81"/>
      <c r="E70" s="81"/>
      <c r="F70" s="95"/>
      <c r="G70" s="81"/>
      <c r="H70" s="81"/>
      <c r="I70" s="81"/>
    </row>
    <row r="71" spans="1:9" x14ac:dyDescent="0.25">
      <c r="A71" s="102"/>
    </row>
    <row r="72" spans="1:9" s="76" customFormat="1" x14ac:dyDescent="0.25">
      <c r="A72" s="200" t="s">
        <v>402</v>
      </c>
      <c r="B72" s="200"/>
      <c r="C72" s="200"/>
      <c r="D72" s="200"/>
      <c r="E72" s="200"/>
      <c r="F72" s="200"/>
    </row>
    <row r="73" spans="1:9" x14ac:dyDescent="0.25">
      <c r="A73" s="204" t="s">
        <v>70</v>
      </c>
      <c r="B73" s="204"/>
      <c r="C73" s="78" t="s">
        <v>2</v>
      </c>
      <c r="D73" s="78" t="s">
        <v>3</v>
      </c>
      <c r="E73" s="78" t="s">
        <v>4</v>
      </c>
      <c r="F73" s="79"/>
    </row>
    <row r="74" spans="1:9" x14ac:dyDescent="0.25">
      <c r="A74" s="203" t="s">
        <v>399</v>
      </c>
      <c r="B74" s="203"/>
      <c r="C74" s="111">
        <f>+SALES_Taxable_B2B!N8</f>
        <v>0</v>
      </c>
      <c r="D74" s="111">
        <f>+SALES_Taxable_B2B!O8</f>
        <v>0</v>
      </c>
      <c r="E74" s="111">
        <f>+D74</f>
        <v>0</v>
      </c>
      <c r="F74" s="81"/>
    </row>
    <row r="75" spans="1:9" x14ac:dyDescent="0.25">
      <c r="A75" s="203" t="s">
        <v>400</v>
      </c>
      <c r="B75" s="203"/>
      <c r="C75" s="143">
        <v>0</v>
      </c>
      <c r="D75" s="143">
        <v>0</v>
      </c>
      <c r="E75" s="111">
        <f>+D75</f>
        <v>0</v>
      </c>
      <c r="F75" s="81"/>
    </row>
    <row r="77" spans="1:9" x14ac:dyDescent="0.25">
      <c r="A77" s="223" t="s">
        <v>412</v>
      </c>
      <c r="B77" s="223"/>
      <c r="C77" s="223"/>
      <c r="D77" s="223"/>
      <c r="E77" s="223"/>
      <c r="F77" s="223"/>
      <c r="G77" s="223"/>
    </row>
    <row r="78" spans="1:9" x14ac:dyDescent="0.25">
      <c r="A78" s="149"/>
      <c r="B78" s="151" t="s">
        <v>414</v>
      </c>
      <c r="C78" s="151" t="s">
        <v>100</v>
      </c>
      <c r="D78" s="151" t="s">
        <v>415</v>
      </c>
      <c r="E78" s="151" t="s">
        <v>416</v>
      </c>
      <c r="F78" s="151" t="s">
        <v>168</v>
      </c>
      <c r="G78" s="151" t="s">
        <v>68</v>
      </c>
    </row>
    <row r="79" spans="1:9" x14ac:dyDescent="0.25">
      <c r="A79" s="156" t="s">
        <v>3</v>
      </c>
      <c r="B79" s="154">
        <f>IF((G60+G67)&gt;(D74+D75+Data!B18),((GSTR_3B!G60+G67)-GSTR_3B!D74-GSTR_3B!D75-Data!B18),(0))</f>
        <v>0</v>
      </c>
      <c r="C79" s="154">
        <f>IF(C50&gt;Data!C18,(GSTR_3B!C50-Data!C18),(0))</f>
        <v>0</v>
      </c>
      <c r="D79" s="154"/>
      <c r="E79" s="154">
        <f>IF(C51&gt;Data!E18,(GSTR_3B!C51-Data!E18),(0))</f>
        <v>0</v>
      </c>
      <c r="F79" s="154"/>
      <c r="G79" s="152">
        <f>SUM(B79:F79)</f>
        <v>0</v>
      </c>
    </row>
    <row r="80" spans="1:9" x14ac:dyDescent="0.25">
      <c r="A80" s="156" t="s">
        <v>2</v>
      </c>
      <c r="B80" s="154">
        <f>IF((G59+G66)&gt;(C74+C75+Data!B19),((GSTR_3B!G59+G66)-GSTR_3B!C74-GSTR_3B!C75-Data!B19),(0))</f>
        <v>0</v>
      </c>
      <c r="C80" s="154">
        <f>IF(B50&gt;Data!C19,(GSTR_3B!B50-Data!C19),(0))</f>
        <v>0</v>
      </c>
      <c r="D80" s="154"/>
      <c r="E80" s="154">
        <f>IF(B51&gt;Data!E19,(GSTR_3B!B51-Data!E19),(0))</f>
        <v>0</v>
      </c>
      <c r="F80" s="154"/>
      <c r="G80" s="152">
        <f t="shared" ref="G80:G82" si="4">SUM(B80:F80)</f>
        <v>0</v>
      </c>
    </row>
    <row r="81" spans="1:7" x14ac:dyDescent="0.25">
      <c r="A81" s="156" t="s">
        <v>264</v>
      </c>
      <c r="B81" s="154">
        <f>IF((G62+G69)&gt;Data!B20,((GSTR_3B!G62+GSTR_3B!G69)-Data!B20),(0))</f>
        <v>0</v>
      </c>
      <c r="C81" s="154">
        <f>IF(E50&gt;Data!C20,(GSTR_3B!E50-Data!C20),(0))</f>
        <v>0</v>
      </c>
      <c r="D81" s="154"/>
      <c r="E81" s="154">
        <f>IF(E51&gt;Data!E20,([2]GSTR_B3!E51-Data!E20),(0))</f>
        <v>0</v>
      </c>
      <c r="F81" s="154"/>
      <c r="G81" s="152">
        <f t="shared" si="4"/>
        <v>0</v>
      </c>
    </row>
    <row r="82" spans="1:7" x14ac:dyDescent="0.25">
      <c r="A82" s="156" t="s">
        <v>4</v>
      </c>
      <c r="B82" s="154">
        <f>IF((G61+G68)&gt;Data!B21,((GSTR_3B!G61+GSTR_3B!G68)-GSTR_3B!E74-GSTR_3B!E75-Data!B21),(0))</f>
        <v>0</v>
      </c>
      <c r="C82" s="154">
        <f>IF(D50&gt;Data!C21,(GSTR_3B!D50-Data!C21),(0))</f>
        <v>0</v>
      </c>
      <c r="D82" s="154"/>
      <c r="E82" s="154">
        <f>IF(D51&gt;Data!E21,(GSTR_3B!D51-Data!E21),(0))</f>
        <v>0</v>
      </c>
      <c r="F82" s="154"/>
      <c r="G82" s="152">
        <f t="shared" si="4"/>
        <v>0</v>
      </c>
    </row>
    <row r="83" spans="1:7" x14ac:dyDescent="0.25">
      <c r="A83" s="155"/>
      <c r="B83" s="155"/>
      <c r="C83" s="155"/>
      <c r="D83" s="155"/>
      <c r="E83" s="155"/>
      <c r="F83" s="155"/>
      <c r="G83" s="156"/>
    </row>
    <row r="84" spans="1:7" x14ac:dyDescent="0.25">
      <c r="A84" s="213" t="s">
        <v>413</v>
      </c>
      <c r="B84" s="213"/>
      <c r="C84" s="214">
        <f>SUM(G79:G82)</f>
        <v>0</v>
      </c>
      <c r="D84" s="215"/>
      <c r="E84" s="215"/>
      <c r="F84" s="215"/>
      <c r="G84" s="216"/>
    </row>
    <row r="85" spans="1:7" x14ac:dyDescent="0.25">
      <c r="A85" s="155"/>
      <c r="B85" s="155"/>
      <c r="C85" s="217">
        <f>spellnumber(C84)</f>
        <v>0</v>
      </c>
      <c r="D85" s="218"/>
      <c r="E85" s="218"/>
      <c r="F85" s="218"/>
      <c r="G85" s="219"/>
    </row>
    <row r="86" spans="1:7" x14ac:dyDescent="0.25">
      <c r="A86" s="213" t="s">
        <v>417</v>
      </c>
      <c r="B86" s="213"/>
      <c r="C86" s="220"/>
      <c r="D86" s="221"/>
      <c r="E86" s="221"/>
      <c r="F86" s="221"/>
      <c r="G86" s="222"/>
    </row>
  </sheetData>
  <sheetProtection password="CA12" sheet="1" objects="1" scenarios="1" deleteColumns="0" deleteRows="0" autoFilter="0"/>
  <mergeCells count="26">
    <mergeCell ref="A84:B84"/>
    <mergeCell ref="A86:B86"/>
    <mergeCell ref="C84:G84"/>
    <mergeCell ref="C85:G86"/>
    <mergeCell ref="A77:G77"/>
    <mergeCell ref="A72:F72"/>
    <mergeCell ref="A73:B73"/>
    <mergeCell ref="A74:B74"/>
    <mergeCell ref="A75:B75"/>
    <mergeCell ref="A39:F39"/>
    <mergeCell ref="A54:F54"/>
    <mergeCell ref="C55:F55"/>
    <mergeCell ref="A58:I58"/>
    <mergeCell ref="A65:I65"/>
    <mergeCell ref="A47:F47"/>
    <mergeCell ref="A43:C43"/>
    <mergeCell ref="A1:G1"/>
    <mergeCell ref="B2:D2"/>
    <mergeCell ref="B3:D3"/>
    <mergeCell ref="A5:F5"/>
    <mergeCell ref="A21:F21"/>
    <mergeCell ref="A15:F15"/>
    <mergeCell ref="A18:D18"/>
    <mergeCell ref="A19:D19"/>
    <mergeCell ref="A17:D17"/>
    <mergeCell ref="A16:D16"/>
  </mergeCells>
  <dataValidations disablePrompts="1" count="1">
    <dataValidation allowBlank="1" showInputMessage="1" showErrorMessage="1" errorTitle="Auto Calculated" error="Provide Value only In Data Sheet_x000a_" promptTitle="Dont Enter the Date Here" sqref="I60"/>
  </dataValidations>
  <hyperlinks>
    <hyperlink ref="D33" r:id="rId1" display="=@SUM(D19:D23)-@SUM(D25:D26)"/>
    <hyperlink ref="E33" r:id="rId2" display="=@SUM(D19:D23)-@SUM(D25:D26)"/>
    <hyperlink ref="C33" r:id="rId3" display="=@SUM(D19:D23)-@SUM(D25:D26)"/>
    <hyperlink ref="F33" r:id="rId4" display="=@SUM(D19:D23)-@SUM(D25:D26)"/>
  </hyperlinks>
  <pageMargins left="0.16" right="0.13" top="0.32" bottom="0.24" header="0.51" footer="0.16"/>
  <pageSetup paperSize="9" orientation="portrait" r:id="rId5"/>
  <legacy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1016"/>
  <sheetViews>
    <sheetView workbookViewId="0">
      <pane ySplit="15" topLeftCell="A16" activePane="bottomLeft" state="frozen"/>
      <selection activeCell="O11" sqref="O11"/>
      <selection pane="bottomLeft" activeCell="H24" sqref="H24"/>
    </sheetView>
  </sheetViews>
  <sheetFormatPr defaultRowHeight="15" x14ac:dyDescent="0.25"/>
  <cols>
    <col min="1" max="1" width="10.42578125" bestFit="1" customWidth="1"/>
    <col min="2" max="2" width="12" customWidth="1"/>
    <col min="3" max="3" width="33.7109375" customWidth="1"/>
    <col min="4" max="4" width="24.85546875" customWidth="1"/>
    <col min="5" max="5" width="13" customWidth="1"/>
    <col min="6" max="6" width="9" customWidth="1"/>
    <col min="7" max="7" width="13.28515625" bestFit="1" customWidth="1"/>
    <col min="8" max="8" width="13.28515625" style="3" bestFit="1" customWidth="1"/>
    <col min="9" max="9" width="5.42578125" style="1" bestFit="1" customWidth="1"/>
    <col min="10" max="10" width="13.28515625" bestFit="1" customWidth="1"/>
    <col min="11" max="12" width="11.5703125" bestFit="1" customWidth="1"/>
  </cols>
  <sheetData>
    <row r="1" spans="1:24" x14ac:dyDescent="0.25">
      <c r="A1" s="224" t="str">
        <f>+Data!C6</f>
        <v>XXXXXXXXXXXXXX</v>
      </c>
      <c r="B1" s="224"/>
      <c r="C1" s="224"/>
      <c r="D1" s="224"/>
      <c r="E1" s="224"/>
      <c r="F1" s="224"/>
      <c r="G1" s="224"/>
      <c r="H1" s="224"/>
      <c r="I1" s="224" t="str">
        <f>+Data!E4</f>
        <v>Year</v>
      </c>
      <c r="J1" s="224"/>
      <c r="K1" s="133" t="s">
        <v>102</v>
      </c>
      <c r="L1" s="134" t="str">
        <f>+Data!G4</f>
        <v>2018-19</v>
      </c>
    </row>
    <row r="2" spans="1:24" x14ac:dyDescent="0.25">
      <c r="A2" s="224" t="str">
        <f>+Data!C4</f>
        <v>33AAAAA0000A1ZA</v>
      </c>
      <c r="B2" s="224"/>
      <c r="C2" s="224"/>
      <c r="D2" s="224"/>
      <c r="E2" s="224"/>
      <c r="F2" s="224"/>
      <c r="G2" s="224"/>
      <c r="H2" s="224"/>
      <c r="I2" s="224" t="str">
        <f>+Data!E6</f>
        <v>Month</v>
      </c>
      <c r="J2" s="224"/>
      <c r="K2" s="133" t="s">
        <v>102</v>
      </c>
      <c r="L2" s="134" t="str">
        <f>+Data!G6</f>
        <v>October</v>
      </c>
    </row>
    <row r="3" spans="1:24" x14ac:dyDescent="0.25">
      <c r="A3" s="197" t="s">
        <v>50</v>
      </c>
      <c r="B3" s="197"/>
      <c r="C3" s="197"/>
      <c r="D3" s="197"/>
      <c r="E3" s="197"/>
      <c r="F3" s="197"/>
      <c r="G3" s="197"/>
      <c r="H3" s="197"/>
      <c r="I3" s="19"/>
      <c r="J3" s="19"/>
      <c r="K3" s="19"/>
      <c r="L3" s="19"/>
      <c r="X3" s="128"/>
    </row>
    <row r="4" spans="1:24" x14ac:dyDescent="0.25">
      <c r="X4" s="128"/>
    </row>
    <row r="5" spans="1:24" hidden="1" x14ac:dyDescent="0.25">
      <c r="D5" s="132" t="s">
        <v>419</v>
      </c>
      <c r="G5" s="10">
        <f>SUMIFS($G$16:$G$1011,$F$16:$F$1011,"Inter",$I$16:$I$1011,0%)</f>
        <v>0</v>
      </c>
      <c r="H5" s="10">
        <f>SUMIFS($G$16:$G$1011,$F$16:$F$1011,"Intra",$I$16:$I$1011,0%)</f>
        <v>0</v>
      </c>
      <c r="I5" s="10"/>
      <c r="J5" s="10"/>
      <c r="K5" s="10"/>
      <c r="L5" s="10"/>
      <c r="X5" s="128"/>
    </row>
    <row r="6" spans="1:24" hidden="1" x14ac:dyDescent="0.25">
      <c r="D6" s="132" t="s">
        <v>406</v>
      </c>
      <c r="G6" s="10">
        <f>SUMIF($E$16:$E$1016,"Yes",(G$16:G$1016))</f>
        <v>0</v>
      </c>
      <c r="H6" s="10">
        <f>SUMIF($E$16:$E$1016,"Yes",(H$16:H$1016))</f>
        <v>0</v>
      </c>
      <c r="I6" s="11"/>
      <c r="J6" s="10">
        <f t="shared" ref="J6:L6" si="0">SUMIF($E$16:$E$1016,"Yes",(J$16:J$1016))</f>
        <v>0</v>
      </c>
      <c r="K6" s="10">
        <f t="shared" si="0"/>
        <v>0</v>
      </c>
      <c r="L6" s="10">
        <f t="shared" si="0"/>
        <v>0</v>
      </c>
    </row>
    <row r="7" spans="1:24" hidden="1" x14ac:dyDescent="0.25">
      <c r="D7" s="132" t="s">
        <v>407</v>
      </c>
      <c r="G7" s="10">
        <f>SUMIF($E$16:$E$1016,"No",(G$16:G$1016))</f>
        <v>0</v>
      </c>
      <c r="H7" s="10">
        <f>SUMIF($E$16:$E$514,"No",(H$16:H$514))</f>
        <v>0</v>
      </c>
      <c r="J7" s="10">
        <f t="shared" ref="J7:L7" si="1">SUMIF($E$16:$E$1016,"No",(J$16:J$1016))</f>
        <v>0</v>
      </c>
      <c r="K7" s="10">
        <f t="shared" si="1"/>
        <v>0</v>
      </c>
      <c r="L7" s="10">
        <f t="shared" si="1"/>
        <v>0</v>
      </c>
    </row>
    <row r="8" spans="1:24" x14ac:dyDescent="0.25">
      <c r="D8" s="132" t="s">
        <v>393</v>
      </c>
      <c r="E8" s="132"/>
      <c r="F8" s="132"/>
      <c r="G8" s="140">
        <f>ROUND(SUM(G16:G1016),0)</f>
        <v>0</v>
      </c>
      <c r="H8" s="141">
        <f>SUM(H16:H1016)</f>
        <v>0</v>
      </c>
      <c r="I8" s="142"/>
      <c r="J8" s="141">
        <f>SUM(J16:J1016)</f>
        <v>0</v>
      </c>
      <c r="K8" s="141">
        <f>SUM(K16:K1016)</f>
        <v>0</v>
      </c>
      <c r="L8" s="141">
        <f>SUM(L16:L1016)</f>
        <v>0</v>
      </c>
      <c r="X8" s="128"/>
    </row>
    <row r="9" spans="1:24" x14ac:dyDescent="0.25">
      <c r="G9" s="9"/>
      <c r="H9" s="10"/>
      <c r="I9" s="11"/>
      <c r="J9" s="10"/>
      <c r="K9" s="10"/>
      <c r="L9" s="10"/>
      <c r="X9" s="128"/>
    </row>
    <row r="10" spans="1:24" ht="30" x14ac:dyDescent="0.25">
      <c r="A10" s="12" t="s">
        <v>44</v>
      </c>
      <c r="B10" s="12" t="s">
        <v>45</v>
      </c>
      <c r="C10" s="12" t="s">
        <v>411</v>
      </c>
      <c r="D10" s="12" t="s">
        <v>0</v>
      </c>
      <c r="E10" s="12" t="s">
        <v>404</v>
      </c>
      <c r="F10" s="12" t="s">
        <v>122</v>
      </c>
      <c r="G10" s="12" t="s">
        <v>47</v>
      </c>
      <c r="H10" s="13" t="s">
        <v>48</v>
      </c>
      <c r="I10" s="14" t="s">
        <v>49</v>
      </c>
      <c r="J10" s="12" t="s">
        <v>2</v>
      </c>
      <c r="K10" s="12" t="s">
        <v>3</v>
      </c>
      <c r="L10" s="12" t="s">
        <v>4</v>
      </c>
      <c r="M10" s="2"/>
      <c r="N10" s="2"/>
      <c r="O10" s="2"/>
      <c r="P10" s="2"/>
      <c r="Q10" s="2"/>
      <c r="R10" s="2"/>
      <c r="S10" s="2"/>
      <c r="T10" s="2"/>
      <c r="U10" s="2"/>
      <c r="V10" s="2"/>
      <c r="W10" s="2"/>
      <c r="X10" s="2"/>
    </row>
    <row r="11" spans="1:24" hidden="1" x14ac:dyDescent="0.25">
      <c r="E11" t="s">
        <v>408</v>
      </c>
      <c r="I11" s="1">
        <v>0</v>
      </c>
    </row>
    <row r="12" spans="1:24" hidden="1" x14ac:dyDescent="0.25">
      <c r="E12" t="s">
        <v>405</v>
      </c>
      <c r="I12" s="1">
        <v>0.05</v>
      </c>
    </row>
    <row r="13" spans="1:24" hidden="1" x14ac:dyDescent="0.25">
      <c r="I13" s="1">
        <v>0.12</v>
      </c>
    </row>
    <row r="14" spans="1:24" hidden="1" x14ac:dyDescent="0.25">
      <c r="I14" s="1">
        <v>0.18</v>
      </c>
    </row>
    <row r="15" spans="1:24" hidden="1" x14ac:dyDescent="0.25">
      <c r="I15" s="1">
        <v>0.28000000000000003</v>
      </c>
    </row>
    <row r="16" spans="1:24" x14ac:dyDescent="0.25">
      <c r="A16" s="183"/>
      <c r="B16" s="184"/>
      <c r="C16" s="153"/>
      <c r="D16" s="159"/>
      <c r="E16" s="158"/>
      <c r="F16" s="71" t="str">
        <f>IF(D16&gt;0,IF((LEFT(D16,2)=LEFT(Data!C$4,2)),"Intra","Inter"),"")</f>
        <v/>
      </c>
      <c r="G16" s="72">
        <f>ROUND(H16+J16+K16+L16,0)</f>
        <v>0</v>
      </c>
      <c r="H16" s="158"/>
      <c r="I16" s="23"/>
      <c r="J16" s="74">
        <f>IF(F16="inter",(H16*I16),(0))</f>
        <v>0</v>
      </c>
      <c r="K16" s="74">
        <f>IF(F16="intra",(H16*(I16/2)),(0))</f>
        <v>0</v>
      </c>
      <c r="L16" s="74">
        <f>IF(F16="intra",(H16*(I16/2)),(0))</f>
        <v>0</v>
      </c>
      <c r="N16" s="1"/>
      <c r="O16" s="128"/>
    </row>
    <row r="17" spans="1:14" x14ac:dyDescent="0.25">
      <c r="A17" s="183"/>
      <c r="B17" s="184"/>
      <c r="C17" s="153"/>
      <c r="D17" s="159"/>
      <c r="E17" s="158"/>
      <c r="F17" s="71" t="str">
        <f>IF(D17&gt;0,IF((LEFT(D17,2)=LEFT(Data!C$4,2)),"Intra","Inter"),"")</f>
        <v/>
      </c>
      <c r="G17" s="72">
        <f t="shared" ref="G17:G80" si="2">ROUND(H17+J17+K17+L17,0)</f>
        <v>0</v>
      </c>
      <c r="H17" s="158"/>
      <c r="I17" s="23"/>
      <c r="J17" s="74">
        <f t="shared" ref="J17:J80" si="3">IF(F17="inter",(H17*I17),(0))</f>
        <v>0</v>
      </c>
      <c r="K17" s="74">
        <f t="shared" ref="K17:K80" si="4">IF(F17="intra",(H17*(I17/2)),(0))</f>
        <v>0</v>
      </c>
      <c r="L17" s="74">
        <f t="shared" ref="L17:L80" si="5">IF(F17="intra",(H17*(I17/2)),(0))</f>
        <v>0</v>
      </c>
      <c r="N17" s="1"/>
    </row>
    <row r="18" spans="1:14" x14ac:dyDescent="0.25">
      <c r="A18" s="183"/>
      <c r="B18" s="184"/>
      <c r="C18" s="153"/>
      <c r="D18" s="159"/>
      <c r="E18" s="158"/>
      <c r="F18" s="71" t="str">
        <f>IF(D18&gt;0,IF((LEFT(D18,2)=LEFT(Data!C$4,2)),"Intra","Inter"),"")</f>
        <v/>
      </c>
      <c r="G18" s="72">
        <f t="shared" si="2"/>
        <v>0</v>
      </c>
      <c r="H18" s="158"/>
      <c r="I18" s="23"/>
      <c r="J18" s="74">
        <f t="shared" si="3"/>
        <v>0</v>
      </c>
      <c r="K18" s="74">
        <f t="shared" si="4"/>
        <v>0</v>
      </c>
      <c r="L18" s="74">
        <f t="shared" si="5"/>
        <v>0</v>
      </c>
      <c r="N18" s="1"/>
    </row>
    <row r="19" spans="1:14" x14ac:dyDescent="0.25">
      <c r="A19" s="183"/>
      <c r="B19" s="184"/>
      <c r="C19" s="153"/>
      <c r="D19" s="159"/>
      <c r="E19" s="158"/>
      <c r="F19" s="71" t="str">
        <f>IF(D19&gt;0,IF((LEFT(D19,2)=LEFT(Data!C$4,2)),"Intra","Inter"),"")</f>
        <v/>
      </c>
      <c r="G19" s="72">
        <f t="shared" si="2"/>
        <v>0</v>
      </c>
      <c r="H19" s="158"/>
      <c r="I19" s="23"/>
      <c r="J19" s="74">
        <f t="shared" si="3"/>
        <v>0</v>
      </c>
      <c r="K19" s="74">
        <f t="shared" si="4"/>
        <v>0</v>
      </c>
      <c r="L19" s="74">
        <f t="shared" si="5"/>
        <v>0</v>
      </c>
      <c r="N19" s="1"/>
    </row>
    <row r="20" spans="1:14" x14ac:dyDescent="0.25">
      <c r="A20" s="183"/>
      <c r="B20" s="184"/>
      <c r="C20" s="153"/>
      <c r="D20" s="159"/>
      <c r="E20" s="158"/>
      <c r="F20" s="71" t="str">
        <f>IF(D20&gt;0,IF((LEFT(D20,2)=LEFT(Data!C$4,2)),"Intra","Inter"),"")</f>
        <v/>
      </c>
      <c r="G20" s="72">
        <f t="shared" si="2"/>
        <v>0</v>
      </c>
      <c r="H20" s="158"/>
      <c r="I20" s="23"/>
      <c r="J20" s="74">
        <f t="shared" si="3"/>
        <v>0</v>
      </c>
      <c r="K20" s="74">
        <f t="shared" si="4"/>
        <v>0</v>
      </c>
      <c r="L20" s="74">
        <f t="shared" si="5"/>
        <v>0</v>
      </c>
      <c r="N20" s="1"/>
    </row>
    <row r="21" spans="1:14" x14ac:dyDescent="0.25">
      <c r="A21" s="183"/>
      <c r="B21" s="184"/>
      <c r="C21" s="153"/>
      <c r="D21" s="159"/>
      <c r="E21" s="158"/>
      <c r="F21" s="71" t="str">
        <f>IF(D21&gt;0,IF((LEFT(D21,2)=LEFT(Data!C$4,2)),"Intra","Inter"),"")</f>
        <v/>
      </c>
      <c r="G21" s="72">
        <f t="shared" si="2"/>
        <v>0</v>
      </c>
      <c r="H21" s="158"/>
      <c r="I21" s="23"/>
      <c r="J21" s="74">
        <f t="shared" si="3"/>
        <v>0</v>
      </c>
      <c r="K21" s="74">
        <f t="shared" si="4"/>
        <v>0</v>
      </c>
      <c r="L21" s="74">
        <f t="shared" si="5"/>
        <v>0</v>
      </c>
      <c r="N21" s="1"/>
    </row>
    <row r="22" spans="1:14" x14ac:dyDescent="0.25">
      <c r="A22" s="183"/>
      <c r="B22" s="184"/>
      <c r="C22" s="153"/>
      <c r="D22" s="159"/>
      <c r="E22" s="158"/>
      <c r="F22" s="71" t="str">
        <f>IF(D22&gt;0,IF((LEFT(D22,2)=LEFT(Data!C$4,2)),"Intra","Inter"),"")</f>
        <v/>
      </c>
      <c r="G22" s="72">
        <f t="shared" si="2"/>
        <v>0</v>
      </c>
      <c r="H22" s="158"/>
      <c r="I22" s="23"/>
      <c r="J22" s="74">
        <f t="shared" si="3"/>
        <v>0</v>
      </c>
      <c r="K22" s="74">
        <f t="shared" si="4"/>
        <v>0</v>
      </c>
      <c r="L22" s="74">
        <f t="shared" si="5"/>
        <v>0</v>
      </c>
      <c r="N22" s="1"/>
    </row>
    <row r="23" spans="1:14" x14ac:dyDescent="0.25">
      <c r="A23" s="183"/>
      <c r="B23" s="184"/>
      <c r="C23" s="153"/>
      <c r="D23" s="159"/>
      <c r="E23" s="158"/>
      <c r="F23" s="71" t="str">
        <f>IF(D23&gt;0,IF((LEFT(D23,2)=LEFT(Data!C$4,2)),"Intra","Inter"),"")</f>
        <v/>
      </c>
      <c r="G23" s="72">
        <f t="shared" si="2"/>
        <v>0</v>
      </c>
      <c r="H23" s="158"/>
      <c r="I23" s="23"/>
      <c r="J23" s="74">
        <f t="shared" si="3"/>
        <v>0</v>
      </c>
      <c r="K23" s="74">
        <f t="shared" si="4"/>
        <v>0</v>
      </c>
      <c r="L23" s="74">
        <f t="shared" si="5"/>
        <v>0</v>
      </c>
      <c r="N23" s="1"/>
    </row>
    <row r="24" spans="1:14" x14ac:dyDescent="0.25">
      <c r="A24" s="183"/>
      <c r="B24" s="184"/>
      <c r="C24" s="153"/>
      <c r="D24" s="159"/>
      <c r="E24" s="158"/>
      <c r="F24" s="71" t="str">
        <f>IF(D24&gt;0,IF((LEFT(D24,2)=LEFT(Data!C$4,2)),"Intra","Inter"),"")</f>
        <v/>
      </c>
      <c r="G24" s="72">
        <f t="shared" si="2"/>
        <v>0</v>
      </c>
      <c r="H24" s="158"/>
      <c r="I24" s="23"/>
      <c r="J24" s="74">
        <f t="shared" si="3"/>
        <v>0</v>
      </c>
      <c r="K24" s="74">
        <f t="shared" si="4"/>
        <v>0</v>
      </c>
      <c r="L24" s="74">
        <f t="shared" si="5"/>
        <v>0</v>
      </c>
      <c r="N24" s="1"/>
    </row>
    <row r="25" spans="1:14" x14ac:dyDescent="0.25">
      <c r="A25" s="183"/>
      <c r="B25" s="184"/>
      <c r="C25" s="153"/>
      <c r="D25" s="159"/>
      <c r="E25" s="158"/>
      <c r="F25" s="71" t="str">
        <f>IF(D25&gt;0,IF((LEFT(D25,2)=LEFT(Data!C$4,2)),"Intra","Inter"),"")</f>
        <v/>
      </c>
      <c r="G25" s="72">
        <f t="shared" si="2"/>
        <v>0</v>
      </c>
      <c r="H25" s="158"/>
      <c r="I25" s="23"/>
      <c r="J25" s="74">
        <f t="shared" si="3"/>
        <v>0</v>
      </c>
      <c r="K25" s="74">
        <f t="shared" si="4"/>
        <v>0</v>
      </c>
      <c r="L25" s="74">
        <f t="shared" si="5"/>
        <v>0</v>
      </c>
      <c r="N25" s="1"/>
    </row>
    <row r="26" spans="1:14" x14ac:dyDescent="0.25">
      <c r="A26" s="183"/>
      <c r="B26" s="184"/>
      <c r="C26" s="153"/>
      <c r="D26" s="159"/>
      <c r="E26" s="158"/>
      <c r="F26" s="71" t="str">
        <f>IF(D26&gt;0,IF((LEFT(D26,2)=LEFT(Data!C$4,2)),"Intra","Inter"),"")</f>
        <v/>
      </c>
      <c r="G26" s="72">
        <f t="shared" si="2"/>
        <v>0</v>
      </c>
      <c r="H26" s="158"/>
      <c r="I26" s="23"/>
      <c r="J26" s="74">
        <f t="shared" si="3"/>
        <v>0</v>
      </c>
      <c r="K26" s="74">
        <f t="shared" si="4"/>
        <v>0</v>
      </c>
      <c r="L26" s="74">
        <f t="shared" si="5"/>
        <v>0</v>
      </c>
      <c r="N26" s="1"/>
    </row>
    <row r="27" spans="1:14" x14ac:dyDescent="0.25">
      <c r="A27" s="183"/>
      <c r="B27" s="184"/>
      <c r="C27" s="153"/>
      <c r="D27" s="159"/>
      <c r="E27" s="158"/>
      <c r="F27" s="71" t="str">
        <f>IF(D27&gt;0,IF((LEFT(D27,2)=LEFT(Data!C$4,2)),"Intra","Inter"),"")</f>
        <v/>
      </c>
      <c r="G27" s="72">
        <f t="shared" si="2"/>
        <v>0</v>
      </c>
      <c r="H27" s="158"/>
      <c r="I27" s="23"/>
      <c r="J27" s="74">
        <f t="shared" si="3"/>
        <v>0</v>
      </c>
      <c r="K27" s="74">
        <f t="shared" si="4"/>
        <v>0</v>
      </c>
      <c r="L27" s="74">
        <f t="shared" si="5"/>
        <v>0</v>
      </c>
      <c r="N27" s="1"/>
    </row>
    <row r="28" spans="1:14" x14ac:dyDescent="0.25">
      <c r="A28" s="183"/>
      <c r="B28" s="184"/>
      <c r="C28" s="153"/>
      <c r="D28" s="159"/>
      <c r="E28" s="158"/>
      <c r="F28" s="71" t="str">
        <f>IF(D28&gt;0,IF((LEFT(D28,2)=LEFT(Data!C$4,2)),"Intra","Inter"),"")</f>
        <v/>
      </c>
      <c r="G28" s="72">
        <f t="shared" si="2"/>
        <v>0</v>
      </c>
      <c r="H28" s="158"/>
      <c r="I28" s="23"/>
      <c r="J28" s="74">
        <f t="shared" si="3"/>
        <v>0</v>
      </c>
      <c r="K28" s="74">
        <f t="shared" si="4"/>
        <v>0</v>
      </c>
      <c r="L28" s="74">
        <f t="shared" si="5"/>
        <v>0</v>
      </c>
      <c r="N28" s="1"/>
    </row>
    <row r="29" spans="1:14" x14ac:dyDescent="0.25">
      <c r="A29" s="183"/>
      <c r="B29" s="184"/>
      <c r="C29" s="153"/>
      <c r="D29" s="159"/>
      <c r="E29" s="158"/>
      <c r="F29" s="71" t="str">
        <f>IF(D29&gt;0,IF((LEFT(D29,2)=LEFT(Data!C$4,2)),"Intra","Inter"),"")</f>
        <v/>
      </c>
      <c r="G29" s="72">
        <f t="shared" si="2"/>
        <v>0</v>
      </c>
      <c r="H29" s="158"/>
      <c r="I29" s="23"/>
      <c r="J29" s="74">
        <f t="shared" si="3"/>
        <v>0</v>
      </c>
      <c r="K29" s="74">
        <f t="shared" si="4"/>
        <v>0</v>
      </c>
      <c r="L29" s="74">
        <f t="shared" si="5"/>
        <v>0</v>
      </c>
      <c r="N29" s="1"/>
    </row>
    <row r="30" spans="1:14" x14ac:dyDescent="0.25">
      <c r="A30" s="183"/>
      <c r="B30" s="184"/>
      <c r="C30" s="153"/>
      <c r="D30" s="159"/>
      <c r="E30" s="158"/>
      <c r="F30" s="71" t="str">
        <f>IF(D30&gt;0,IF((LEFT(D30,2)=LEFT(Data!C$4,2)),"Intra","Inter"),"")</f>
        <v/>
      </c>
      <c r="G30" s="72">
        <f t="shared" si="2"/>
        <v>0</v>
      </c>
      <c r="H30" s="158"/>
      <c r="I30" s="23"/>
      <c r="J30" s="74">
        <f t="shared" si="3"/>
        <v>0</v>
      </c>
      <c r="K30" s="74">
        <f t="shared" si="4"/>
        <v>0</v>
      </c>
      <c r="L30" s="74">
        <f t="shared" si="5"/>
        <v>0</v>
      </c>
      <c r="N30" s="1"/>
    </row>
    <row r="31" spans="1:14" x14ac:dyDescent="0.25">
      <c r="A31" s="183"/>
      <c r="B31" s="184"/>
      <c r="C31" s="153"/>
      <c r="D31" s="159"/>
      <c r="E31" s="158"/>
      <c r="F31" s="71" t="str">
        <f>IF(D31&gt;0,IF((LEFT(D31,2)=LEFT(Data!C$4,2)),"Intra","Inter"),"")</f>
        <v/>
      </c>
      <c r="G31" s="72">
        <f t="shared" si="2"/>
        <v>0</v>
      </c>
      <c r="H31" s="158"/>
      <c r="I31" s="23"/>
      <c r="J31" s="74">
        <f t="shared" si="3"/>
        <v>0</v>
      </c>
      <c r="K31" s="74">
        <f t="shared" si="4"/>
        <v>0</v>
      </c>
      <c r="L31" s="74">
        <f t="shared" si="5"/>
        <v>0</v>
      </c>
      <c r="N31" s="1"/>
    </row>
    <row r="32" spans="1:14" x14ac:dyDescent="0.25">
      <c r="A32" s="183"/>
      <c r="B32" s="184"/>
      <c r="C32" s="153"/>
      <c r="D32" s="159"/>
      <c r="E32" s="158"/>
      <c r="F32" s="71" t="str">
        <f>IF(D32&gt;0,IF((LEFT(D32,2)=LEFT(Data!C$4,2)),"Intra","Inter"),"")</f>
        <v/>
      </c>
      <c r="G32" s="72">
        <f t="shared" si="2"/>
        <v>0</v>
      </c>
      <c r="H32" s="158"/>
      <c r="I32" s="23"/>
      <c r="J32" s="74">
        <f t="shared" si="3"/>
        <v>0</v>
      </c>
      <c r="K32" s="74">
        <f t="shared" si="4"/>
        <v>0</v>
      </c>
      <c r="L32" s="74">
        <f t="shared" si="5"/>
        <v>0</v>
      </c>
      <c r="N32" s="1"/>
    </row>
    <row r="33" spans="1:14" x14ac:dyDescent="0.25">
      <c r="A33" s="183"/>
      <c r="B33" s="184"/>
      <c r="C33" s="153"/>
      <c r="D33" s="159"/>
      <c r="E33" s="158"/>
      <c r="F33" s="71" t="str">
        <f>IF(D33&gt;0,IF((LEFT(D33,2)=LEFT(Data!C$4,2)),"Intra","Inter"),"")</f>
        <v/>
      </c>
      <c r="G33" s="72">
        <f t="shared" si="2"/>
        <v>0</v>
      </c>
      <c r="H33" s="158"/>
      <c r="I33" s="23"/>
      <c r="J33" s="74">
        <f t="shared" si="3"/>
        <v>0</v>
      </c>
      <c r="K33" s="74">
        <f t="shared" si="4"/>
        <v>0</v>
      </c>
      <c r="L33" s="74">
        <f t="shared" si="5"/>
        <v>0</v>
      </c>
      <c r="N33" s="1"/>
    </row>
    <row r="34" spans="1:14" x14ac:dyDescent="0.25">
      <c r="A34" s="183"/>
      <c r="B34" s="184"/>
      <c r="C34" s="153"/>
      <c r="D34" s="159"/>
      <c r="E34" s="158"/>
      <c r="F34" s="71" t="str">
        <f>IF(D34&gt;0,IF((LEFT(D34,2)=LEFT(Data!C$4,2)),"Intra","Inter"),"")</f>
        <v/>
      </c>
      <c r="G34" s="72">
        <f t="shared" si="2"/>
        <v>0</v>
      </c>
      <c r="H34" s="158"/>
      <c r="I34" s="23"/>
      <c r="J34" s="74">
        <f t="shared" si="3"/>
        <v>0</v>
      </c>
      <c r="K34" s="74">
        <f t="shared" si="4"/>
        <v>0</v>
      </c>
      <c r="L34" s="74">
        <f t="shared" si="5"/>
        <v>0</v>
      </c>
      <c r="N34" s="1"/>
    </row>
    <row r="35" spans="1:14" x14ac:dyDescent="0.25">
      <c r="A35" s="183"/>
      <c r="B35" s="184"/>
      <c r="C35" s="153"/>
      <c r="D35" s="159"/>
      <c r="E35" s="158"/>
      <c r="F35" s="71" t="str">
        <f>IF(D35&gt;0,IF((LEFT(D35,2)=LEFT(Data!C$4,2)),"Intra","Inter"),"")</f>
        <v/>
      </c>
      <c r="G35" s="72">
        <f t="shared" si="2"/>
        <v>0</v>
      </c>
      <c r="H35" s="158"/>
      <c r="I35" s="23"/>
      <c r="J35" s="74">
        <f t="shared" si="3"/>
        <v>0</v>
      </c>
      <c r="K35" s="74">
        <f t="shared" si="4"/>
        <v>0</v>
      </c>
      <c r="L35" s="74">
        <f t="shared" si="5"/>
        <v>0</v>
      </c>
      <c r="N35" s="1"/>
    </row>
    <row r="36" spans="1:14" x14ac:dyDescent="0.25">
      <c r="A36" s="183"/>
      <c r="B36" s="184"/>
      <c r="C36" s="153"/>
      <c r="D36" s="159"/>
      <c r="E36" s="158"/>
      <c r="F36" s="71" t="str">
        <f>IF(D36&gt;0,IF((LEFT(D36,2)=LEFT(Data!C$4,2)),"Intra","Inter"),"")</f>
        <v/>
      </c>
      <c r="G36" s="72">
        <f t="shared" si="2"/>
        <v>0</v>
      </c>
      <c r="H36" s="158"/>
      <c r="I36" s="23"/>
      <c r="J36" s="74">
        <f t="shared" si="3"/>
        <v>0</v>
      </c>
      <c r="K36" s="74">
        <f t="shared" si="4"/>
        <v>0</v>
      </c>
      <c r="L36" s="74">
        <f t="shared" si="5"/>
        <v>0</v>
      </c>
      <c r="N36" s="1"/>
    </row>
    <row r="37" spans="1:14" x14ac:dyDescent="0.25">
      <c r="A37" s="183"/>
      <c r="B37" s="184"/>
      <c r="C37" s="153"/>
      <c r="D37" s="159"/>
      <c r="E37" s="158"/>
      <c r="F37" s="71" t="str">
        <f>IF(D37&gt;0,IF((LEFT(D37,2)=LEFT(Data!C$4,2)),"Intra","Inter"),"")</f>
        <v/>
      </c>
      <c r="G37" s="72">
        <f t="shared" si="2"/>
        <v>0</v>
      </c>
      <c r="H37" s="158"/>
      <c r="I37" s="23"/>
      <c r="J37" s="74">
        <f t="shared" si="3"/>
        <v>0</v>
      </c>
      <c r="K37" s="74">
        <f t="shared" si="4"/>
        <v>0</v>
      </c>
      <c r="L37" s="74">
        <f t="shared" si="5"/>
        <v>0</v>
      </c>
      <c r="N37" s="1"/>
    </row>
    <row r="38" spans="1:14" x14ac:dyDescent="0.25">
      <c r="A38" s="183"/>
      <c r="B38" s="184"/>
      <c r="C38" s="153"/>
      <c r="D38" s="159"/>
      <c r="E38" s="158"/>
      <c r="F38" s="71" t="str">
        <f>IF(D38&gt;0,IF((LEFT(D38,2)=LEFT(Data!C$4,2)),"Intra","Inter"),"")</f>
        <v/>
      </c>
      <c r="G38" s="72">
        <f t="shared" si="2"/>
        <v>0</v>
      </c>
      <c r="H38" s="158"/>
      <c r="I38" s="23"/>
      <c r="J38" s="74">
        <f t="shared" si="3"/>
        <v>0</v>
      </c>
      <c r="K38" s="74">
        <f t="shared" si="4"/>
        <v>0</v>
      </c>
      <c r="L38" s="74">
        <f t="shared" si="5"/>
        <v>0</v>
      </c>
      <c r="N38" s="1"/>
    </row>
    <row r="39" spans="1:14" x14ac:dyDescent="0.25">
      <c r="A39" s="183"/>
      <c r="B39" s="184"/>
      <c r="C39" s="153"/>
      <c r="D39" s="159"/>
      <c r="E39" s="158"/>
      <c r="F39" s="71" t="str">
        <f>IF(D39&gt;0,IF((LEFT(D39,2)=LEFT(Data!C$4,2)),"Intra","Inter"),"")</f>
        <v/>
      </c>
      <c r="G39" s="72">
        <f t="shared" si="2"/>
        <v>0</v>
      </c>
      <c r="H39" s="158"/>
      <c r="I39" s="23"/>
      <c r="J39" s="74">
        <f t="shared" si="3"/>
        <v>0</v>
      </c>
      <c r="K39" s="74">
        <f t="shared" si="4"/>
        <v>0</v>
      </c>
      <c r="L39" s="74">
        <f t="shared" si="5"/>
        <v>0</v>
      </c>
      <c r="N39" s="1"/>
    </row>
    <row r="40" spans="1:14" x14ac:dyDescent="0.25">
      <c r="A40" s="183"/>
      <c r="B40" s="184"/>
      <c r="C40" s="153"/>
      <c r="D40" s="159"/>
      <c r="E40" s="158"/>
      <c r="F40" s="71" t="str">
        <f>IF(D40&gt;0,IF((LEFT(D40,2)=LEFT(Data!C$4,2)),"Intra","Inter"),"")</f>
        <v/>
      </c>
      <c r="G40" s="72">
        <f t="shared" si="2"/>
        <v>0</v>
      </c>
      <c r="H40" s="158"/>
      <c r="I40" s="23"/>
      <c r="J40" s="74">
        <f t="shared" si="3"/>
        <v>0</v>
      </c>
      <c r="K40" s="74">
        <f t="shared" si="4"/>
        <v>0</v>
      </c>
      <c r="L40" s="74">
        <f t="shared" si="5"/>
        <v>0</v>
      </c>
      <c r="N40" s="1"/>
    </row>
    <row r="41" spans="1:14" x14ac:dyDescent="0.25">
      <c r="A41" s="183"/>
      <c r="B41" s="184"/>
      <c r="C41" s="153"/>
      <c r="D41" s="159"/>
      <c r="E41" s="158"/>
      <c r="F41" s="71" t="str">
        <f>IF(D41&gt;0,IF((LEFT(D41,2)=LEFT(Data!C$4,2)),"Intra","Inter"),"")</f>
        <v/>
      </c>
      <c r="G41" s="72">
        <f t="shared" si="2"/>
        <v>0</v>
      </c>
      <c r="H41" s="158"/>
      <c r="I41" s="23"/>
      <c r="J41" s="74">
        <f t="shared" si="3"/>
        <v>0</v>
      </c>
      <c r="K41" s="74">
        <f t="shared" si="4"/>
        <v>0</v>
      </c>
      <c r="L41" s="74">
        <f t="shared" si="5"/>
        <v>0</v>
      </c>
      <c r="N41" s="1"/>
    </row>
    <row r="42" spans="1:14" x14ac:dyDescent="0.25">
      <c r="A42" s="183"/>
      <c r="B42" s="184"/>
      <c r="C42" s="153"/>
      <c r="D42" s="159"/>
      <c r="E42" s="158"/>
      <c r="F42" s="71" t="str">
        <f>IF(D42&gt;0,IF((LEFT(D42,2)=LEFT(Data!C$4,2)),"Intra","Inter"),"")</f>
        <v/>
      </c>
      <c r="G42" s="72">
        <f t="shared" si="2"/>
        <v>0</v>
      </c>
      <c r="H42" s="158"/>
      <c r="I42" s="23"/>
      <c r="J42" s="74">
        <f t="shared" si="3"/>
        <v>0</v>
      </c>
      <c r="K42" s="74">
        <f t="shared" si="4"/>
        <v>0</v>
      </c>
      <c r="L42" s="74">
        <f t="shared" si="5"/>
        <v>0</v>
      </c>
      <c r="N42" s="1"/>
    </row>
    <row r="43" spans="1:14" x14ac:dyDescent="0.25">
      <c r="A43" s="183"/>
      <c r="B43" s="184"/>
      <c r="C43" s="153"/>
      <c r="D43" s="159"/>
      <c r="E43" s="158"/>
      <c r="F43" s="71" t="str">
        <f>IF(D43&gt;0,IF((LEFT(D43,2)=LEFT(Data!C$4,2)),"Intra","Inter"),"")</f>
        <v/>
      </c>
      <c r="G43" s="72">
        <f t="shared" si="2"/>
        <v>0</v>
      </c>
      <c r="H43" s="158"/>
      <c r="I43" s="23"/>
      <c r="J43" s="74">
        <f t="shared" si="3"/>
        <v>0</v>
      </c>
      <c r="K43" s="74">
        <f t="shared" si="4"/>
        <v>0</v>
      </c>
      <c r="L43" s="74">
        <f t="shared" si="5"/>
        <v>0</v>
      </c>
      <c r="N43" s="1"/>
    </row>
    <row r="44" spans="1:14" x14ac:dyDescent="0.25">
      <c r="A44" s="183"/>
      <c r="B44" s="184"/>
      <c r="C44" s="153"/>
      <c r="D44" s="159"/>
      <c r="E44" s="158"/>
      <c r="F44" s="71" t="str">
        <f>IF(D44&gt;0,IF((LEFT(D44,2)=LEFT(Data!C$4,2)),"Intra","Inter"),"")</f>
        <v/>
      </c>
      <c r="G44" s="72">
        <f t="shared" si="2"/>
        <v>0</v>
      </c>
      <c r="H44" s="158"/>
      <c r="I44" s="23"/>
      <c r="J44" s="74">
        <f t="shared" si="3"/>
        <v>0</v>
      </c>
      <c r="K44" s="74">
        <f t="shared" si="4"/>
        <v>0</v>
      </c>
      <c r="L44" s="74">
        <f t="shared" si="5"/>
        <v>0</v>
      </c>
      <c r="N44" s="1"/>
    </row>
    <row r="45" spans="1:14" x14ac:dyDescent="0.25">
      <c r="A45" s="183"/>
      <c r="B45" s="184"/>
      <c r="C45" s="153"/>
      <c r="D45" s="159"/>
      <c r="E45" s="158"/>
      <c r="F45" s="71" t="str">
        <f>IF(D45&gt;0,IF((LEFT(D45,2)=LEFT(Data!C$4,2)),"Intra","Inter"),"")</f>
        <v/>
      </c>
      <c r="G45" s="72">
        <f t="shared" si="2"/>
        <v>0</v>
      </c>
      <c r="H45" s="158"/>
      <c r="I45" s="23"/>
      <c r="J45" s="74">
        <f t="shared" si="3"/>
        <v>0</v>
      </c>
      <c r="K45" s="74">
        <f t="shared" si="4"/>
        <v>0</v>
      </c>
      <c r="L45" s="74">
        <f t="shared" si="5"/>
        <v>0</v>
      </c>
      <c r="N45" s="1"/>
    </row>
    <row r="46" spans="1:14" x14ac:dyDescent="0.25">
      <c r="A46" s="183"/>
      <c r="B46" s="184"/>
      <c r="C46" s="153"/>
      <c r="D46" s="159"/>
      <c r="E46" s="158"/>
      <c r="F46" s="71" t="str">
        <f>IF(D46&gt;0,IF((LEFT(D46,2)=LEFT(Data!C$4,2)),"Intra","Inter"),"")</f>
        <v/>
      </c>
      <c r="G46" s="72">
        <f t="shared" si="2"/>
        <v>0</v>
      </c>
      <c r="H46" s="158"/>
      <c r="I46" s="23"/>
      <c r="J46" s="74">
        <f t="shared" si="3"/>
        <v>0</v>
      </c>
      <c r="K46" s="74">
        <f t="shared" si="4"/>
        <v>0</v>
      </c>
      <c r="L46" s="74">
        <f t="shared" si="5"/>
        <v>0</v>
      </c>
      <c r="N46" s="1"/>
    </row>
    <row r="47" spans="1:14" x14ac:dyDescent="0.25">
      <c r="A47" s="183"/>
      <c r="B47" s="184"/>
      <c r="C47" s="153"/>
      <c r="D47" s="159"/>
      <c r="E47" s="158"/>
      <c r="F47" s="71" t="str">
        <f>IF(D47&gt;0,IF((LEFT(D47,2)=LEFT(Data!C$4,2)),"Intra","Inter"),"")</f>
        <v/>
      </c>
      <c r="G47" s="72">
        <f t="shared" si="2"/>
        <v>0</v>
      </c>
      <c r="H47" s="158"/>
      <c r="I47" s="23"/>
      <c r="J47" s="74">
        <f t="shared" si="3"/>
        <v>0</v>
      </c>
      <c r="K47" s="74">
        <f t="shared" si="4"/>
        <v>0</v>
      </c>
      <c r="L47" s="74">
        <f t="shared" si="5"/>
        <v>0</v>
      </c>
      <c r="N47" s="1"/>
    </row>
    <row r="48" spans="1:14" x14ac:dyDescent="0.25">
      <c r="A48" s="183"/>
      <c r="B48" s="184"/>
      <c r="C48" s="153"/>
      <c r="D48" s="159"/>
      <c r="E48" s="158"/>
      <c r="F48" s="71" t="str">
        <f>IF(D48&gt;0,IF((LEFT(D48,2)=LEFT(Data!C$4,2)),"Intra","Inter"),"")</f>
        <v/>
      </c>
      <c r="G48" s="72">
        <f t="shared" si="2"/>
        <v>0</v>
      </c>
      <c r="H48" s="158"/>
      <c r="I48" s="23"/>
      <c r="J48" s="74">
        <f t="shared" si="3"/>
        <v>0</v>
      </c>
      <c r="K48" s="74">
        <f t="shared" si="4"/>
        <v>0</v>
      </c>
      <c r="L48" s="74">
        <f t="shared" si="5"/>
        <v>0</v>
      </c>
      <c r="N48" s="1"/>
    </row>
    <row r="49" spans="1:14" x14ac:dyDescent="0.25">
      <c r="A49" s="183"/>
      <c r="B49" s="184"/>
      <c r="C49" s="153"/>
      <c r="D49" s="159"/>
      <c r="E49" s="158"/>
      <c r="F49" s="71" t="str">
        <f>IF(D49&gt;0,IF((LEFT(D49,2)=LEFT(Data!C$4,2)),"Intra","Inter"),"")</f>
        <v/>
      </c>
      <c r="G49" s="72">
        <f t="shared" si="2"/>
        <v>0</v>
      </c>
      <c r="H49" s="158"/>
      <c r="I49" s="23"/>
      <c r="J49" s="74">
        <f t="shared" si="3"/>
        <v>0</v>
      </c>
      <c r="K49" s="74">
        <f t="shared" si="4"/>
        <v>0</v>
      </c>
      <c r="L49" s="74">
        <f t="shared" si="5"/>
        <v>0</v>
      </c>
      <c r="N49" s="1"/>
    </row>
    <row r="50" spans="1:14" x14ac:dyDescent="0.25">
      <c r="A50" s="183"/>
      <c r="B50" s="184"/>
      <c r="C50" s="153"/>
      <c r="D50" s="159"/>
      <c r="E50" s="158"/>
      <c r="F50" s="71" t="str">
        <f>IF(D50&gt;0,IF((LEFT(D50,2)=LEFT(Data!C$4,2)),"Intra","Inter"),"")</f>
        <v/>
      </c>
      <c r="G50" s="72">
        <f t="shared" si="2"/>
        <v>0</v>
      </c>
      <c r="H50" s="158"/>
      <c r="I50" s="23"/>
      <c r="J50" s="74">
        <f t="shared" si="3"/>
        <v>0</v>
      </c>
      <c r="K50" s="74">
        <f t="shared" si="4"/>
        <v>0</v>
      </c>
      <c r="L50" s="74">
        <f t="shared" si="5"/>
        <v>0</v>
      </c>
      <c r="N50" s="1"/>
    </row>
    <row r="51" spans="1:14" x14ac:dyDescent="0.25">
      <c r="A51" s="183"/>
      <c r="B51" s="184"/>
      <c r="C51" s="153"/>
      <c r="D51" s="159"/>
      <c r="E51" s="158"/>
      <c r="F51" s="71" t="str">
        <f>IF(D51&gt;0,IF((LEFT(D51,2)=LEFT(Data!C$4,2)),"Intra","Inter"),"")</f>
        <v/>
      </c>
      <c r="G51" s="72">
        <f t="shared" si="2"/>
        <v>0</v>
      </c>
      <c r="H51" s="158"/>
      <c r="I51" s="23"/>
      <c r="J51" s="74">
        <f t="shared" si="3"/>
        <v>0</v>
      </c>
      <c r="K51" s="74">
        <f t="shared" si="4"/>
        <v>0</v>
      </c>
      <c r="L51" s="74">
        <f t="shared" si="5"/>
        <v>0</v>
      </c>
      <c r="N51" s="1"/>
    </row>
    <row r="52" spans="1:14" x14ac:dyDescent="0.25">
      <c r="A52" s="183"/>
      <c r="B52" s="184"/>
      <c r="C52" s="153"/>
      <c r="D52" s="159"/>
      <c r="E52" s="158"/>
      <c r="F52" s="71" t="str">
        <f>IF(D52&gt;0,IF((LEFT(D52,2)=LEFT(Data!C$4,2)),"Intra","Inter"),"")</f>
        <v/>
      </c>
      <c r="G52" s="72">
        <f t="shared" si="2"/>
        <v>0</v>
      </c>
      <c r="H52" s="158"/>
      <c r="I52" s="23"/>
      <c r="J52" s="74">
        <f t="shared" si="3"/>
        <v>0</v>
      </c>
      <c r="K52" s="74">
        <f t="shared" si="4"/>
        <v>0</v>
      </c>
      <c r="L52" s="74">
        <f t="shared" si="5"/>
        <v>0</v>
      </c>
      <c r="N52" s="1"/>
    </row>
    <row r="53" spans="1:14" x14ac:dyDescent="0.25">
      <c r="A53" s="183"/>
      <c r="B53" s="184"/>
      <c r="C53" s="153"/>
      <c r="D53" s="159"/>
      <c r="E53" s="158"/>
      <c r="F53" s="71" t="str">
        <f>IF(D53&gt;0,IF((LEFT(D53,2)=LEFT(Data!C$4,2)),"Intra","Inter"),"")</f>
        <v/>
      </c>
      <c r="G53" s="72">
        <f t="shared" si="2"/>
        <v>0</v>
      </c>
      <c r="H53" s="158"/>
      <c r="I53" s="23"/>
      <c r="J53" s="74">
        <f t="shared" si="3"/>
        <v>0</v>
      </c>
      <c r="K53" s="74">
        <f t="shared" si="4"/>
        <v>0</v>
      </c>
      <c r="L53" s="74">
        <f t="shared" si="5"/>
        <v>0</v>
      </c>
      <c r="N53" s="1"/>
    </row>
    <row r="54" spans="1:14" x14ac:dyDescent="0.25">
      <c r="A54" s="183"/>
      <c r="B54" s="184"/>
      <c r="C54" s="153"/>
      <c r="D54" s="159"/>
      <c r="E54" s="158"/>
      <c r="F54" s="71" t="str">
        <f>IF(D54&gt;0,IF((LEFT(D54,2)=LEFT(Data!C$4,2)),"Intra","Inter"),"")</f>
        <v/>
      </c>
      <c r="G54" s="72">
        <f t="shared" si="2"/>
        <v>0</v>
      </c>
      <c r="H54" s="158"/>
      <c r="I54" s="23"/>
      <c r="J54" s="74">
        <f t="shared" si="3"/>
        <v>0</v>
      </c>
      <c r="K54" s="74">
        <f t="shared" si="4"/>
        <v>0</v>
      </c>
      <c r="L54" s="74">
        <f t="shared" si="5"/>
        <v>0</v>
      </c>
      <c r="N54" s="1"/>
    </row>
    <row r="55" spans="1:14" x14ac:dyDescent="0.25">
      <c r="A55" s="183"/>
      <c r="B55" s="184"/>
      <c r="C55" s="153"/>
      <c r="D55" s="159"/>
      <c r="E55" s="158"/>
      <c r="F55" s="71" t="str">
        <f>IF(D55&gt;0,IF((LEFT(D55,2)=LEFT(Data!C$4,2)),"Intra","Inter"),"")</f>
        <v/>
      </c>
      <c r="G55" s="72">
        <f t="shared" si="2"/>
        <v>0</v>
      </c>
      <c r="H55" s="158"/>
      <c r="I55" s="23"/>
      <c r="J55" s="74">
        <f t="shared" si="3"/>
        <v>0</v>
      </c>
      <c r="K55" s="74">
        <f t="shared" si="4"/>
        <v>0</v>
      </c>
      <c r="L55" s="74">
        <f t="shared" si="5"/>
        <v>0</v>
      </c>
      <c r="N55" s="1"/>
    </row>
    <row r="56" spans="1:14" x14ac:dyDescent="0.25">
      <c r="A56" s="183"/>
      <c r="B56" s="184"/>
      <c r="C56" s="153"/>
      <c r="D56" s="159"/>
      <c r="E56" s="158"/>
      <c r="F56" s="71" t="str">
        <f>IF(D56&gt;0,IF((LEFT(D56,2)=LEFT(Data!C$4,2)),"Intra","Inter"),"")</f>
        <v/>
      </c>
      <c r="G56" s="72">
        <f t="shared" si="2"/>
        <v>0</v>
      </c>
      <c r="H56" s="158"/>
      <c r="I56" s="23"/>
      <c r="J56" s="74">
        <f t="shared" si="3"/>
        <v>0</v>
      </c>
      <c r="K56" s="74">
        <f t="shared" si="4"/>
        <v>0</v>
      </c>
      <c r="L56" s="74">
        <f t="shared" si="5"/>
        <v>0</v>
      </c>
      <c r="N56" s="1"/>
    </row>
    <row r="57" spans="1:14" x14ac:dyDescent="0.25">
      <c r="A57" s="183"/>
      <c r="B57" s="184"/>
      <c r="C57" s="153"/>
      <c r="D57" s="159"/>
      <c r="E57" s="158"/>
      <c r="F57" s="71" t="str">
        <f>IF(D57&gt;0,IF((LEFT(D57,2)=LEFT(Data!C$4,2)),"Intra","Inter"),"")</f>
        <v/>
      </c>
      <c r="G57" s="72">
        <f t="shared" si="2"/>
        <v>0</v>
      </c>
      <c r="H57" s="158"/>
      <c r="I57" s="23"/>
      <c r="J57" s="74">
        <f t="shared" si="3"/>
        <v>0</v>
      </c>
      <c r="K57" s="74">
        <f t="shared" si="4"/>
        <v>0</v>
      </c>
      <c r="L57" s="74">
        <f t="shared" si="5"/>
        <v>0</v>
      </c>
      <c r="N57" s="1"/>
    </row>
    <row r="58" spans="1:14" x14ac:dyDescent="0.25">
      <c r="A58" s="183"/>
      <c r="B58" s="184"/>
      <c r="C58" s="153"/>
      <c r="D58" s="159"/>
      <c r="E58" s="158"/>
      <c r="F58" s="71" t="str">
        <f>IF(D58&gt;0,IF((LEFT(D58,2)=LEFT(Data!C$4,2)),"Intra","Inter"),"")</f>
        <v/>
      </c>
      <c r="G58" s="72">
        <f t="shared" si="2"/>
        <v>0</v>
      </c>
      <c r="H58" s="158"/>
      <c r="I58" s="23"/>
      <c r="J58" s="74">
        <f t="shared" si="3"/>
        <v>0</v>
      </c>
      <c r="K58" s="74">
        <f t="shared" si="4"/>
        <v>0</v>
      </c>
      <c r="L58" s="74">
        <f t="shared" si="5"/>
        <v>0</v>
      </c>
      <c r="N58" s="1"/>
    </row>
    <row r="59" spans="1:14" x14ac:dyDescent="0.25">
      <c r="A59" s="183"/>
      <c r="B59" s="184"/>
      <c r="C59" s="153"/>
      <c r="D59" s="159"/>
      <c r="E59" s="158"/>
      <c r="F59" s="71" t="str">
        <f>IF(D59&gt;0,IF((LEFT(D59,2)=LEFT(Data!C$4,2)),"Intra","Inter"),"")</f>
        <v/>
      </c>
      <c r="G59" s="72">
        <f t="shared" si="2"/>
        <v>0</v>
      </c>
      <c r="H59" s="158"/>
      <c r="I59" s="23"/>
      <c r="J59" s="74">
        <f t="shared" si="3"/>
        <v>0</v>
      </c>
      <c r="K59" s="74">
        <f t="shared" si="4"/>
        <v>0</v>
      </c>
      <c r="L59" s="74">
        <f t="shared" si="5"/>
        <v>0</v>
      </c>
      <c r="N59" s="1"/>
    </row>
    <row r="60" spans="1:14" x14ac:dyDescent="0.25">
      <c r="A60" s="183"/>
      <c r="B60" s="184"/>
      <c r="C60" s="153"/>
      <c r="D60" s="159"/>
      <c r="E60" s="158"/>
      <c r="F60" s="71" t="str">
        <f>IF(D60&gt;0,IF((LEFT(D60,2)=LEFT(Data!C$4,2)),"Intra","Inter"),"")</f>
        <v/>
      </c>
      <c r="G60" s="72">
        <f t="shared" si="2"/>
        <v>0</v>
      </c>
      <c r="H60" s="158"/>
      <c r="I60" s="23"/>
      <c r="J60" s="74">
        <f t="shared" si="3"/>
        <v>0</v>
      </c>
      <c r="K60" s="74">
        <f t="shared" si="4"/>
        <v>0</v>
      </c>
      <c r="L60" s="74">
        <f t="shared" si="5"/>
        <v>0</v>
      </c>
      <c r="N60" s="1"/>
    </row>
    <row r="61" spans="1:14" x14ac:dyDescent="0.25">
      <c r="A61" s="183"/>
      <c r="B61" s="184"/>
      <c r="C61" s="153"/>
      <c r="D61" s="159"/>
      <c r="E61" s="158"/>
      <c r="F61" s="71" t="str">
        <f>IF(D61&gt;0,IF((LEFT(D61,2)=LEFT(Data!C$4,2)),"Intra","Inter"),"")</f>
        <v/>
      </c>
      <c r="G61" s="72">
        <f t="shared" si="2"/>
        <v>0</v>
      </c>
      <c r="H61" s="158"/>
      <c r="I61" s="23"/>
      <c r="J61" s="74">
        <f t="shared" si="3"/>
        <v>0</v>
      </c>
      <c r="K61" s="74">
        <f t="shared" si="4"/>
        <v>0</v>
      </c>
      <c r="L61" s="74">
        <f t="shared" si="5"/>
        <v>0</v>
      </c>
      <c r="N61" s="1"/>
    </row>
    <row r="62" spans="1:14" x14ac:dyDescent="0.25">
      <c r="A62" s="183"/>
      <c r="B62" s="184"/>
      <c r="C62" s="153"/>
      <c r="D62" s="159"/>
      <c r="E62" s="158"/>
      <c r="F62" s="71" t="str">
        <f>IF(D62&gt;0,IF((LEFT(D62,2)=LEFT(Data!C$4,2)),"Intra","Inter"),"")</f>
        <v/>
      </c>
      <c r="G62" s="72">
        <f t="shared" si="2"/>
        <v>0</v>
      </c>
      <c r="H62" s="158"/>
      <c r="I62" s="23"/>
      <c r="J62" s="74">
        <f t="shared" si="3"/>
        <v>0</v>
      </c>
      <c r="K62" s="74">
        <f t="shared" si="4"/>
        <v>0</v>
      </c>
      <c r="L62" s="74">
        <f t="shared" si="5"/>
        <v>0</v>
      </c>
      <c r="N62" s="1"/>
    </row>
    <row r="63" spans="1:14" x14ac:dyDescent="0.25">
      <c r="A63" s="183"/>
      <c r="B63" s="184"/>
      <c r="C63" s="153"/>
      <c r="D63" s="159"/>
      <c r="E63" s="158"/>
      <c r="F63" s="71" t="str">
        <f>IF(D63&gt;0,IF((LEFT(D63,2)=LEFT(Data!C$4,2)),"Intra","Inter"),"")</f>
        <v/>
      </c>
      <c r="G63" s="72">
        <f t="shared" si="2"/>
        <v>0</v>
      </c>
      <c r="H63" s="158"/>
      <c r="I63" s="23"/>
      <c r="J63" s="74">
        <f t="shared" si="3"/>
        <v>0</v>
      </c>
      <c r="K63" s="74">
        <f t="shared" si="4"/>
        <v>0</v>
      </c>
      <c r="L63" s="74">
        <f t="shared" si="5"/>
        <v>0</v>
      </c>
      <c r="N63" s="1"/>
    </row>
    <row r="64" spans="1:14" x14ac:dyDescent="0.25">
      <c r="A64" s="183"/>
      <c r="B64" s="184"/>
      <c r="C64" s="153"/>
      <c r="D64" s="159"/>
      <c r="E64" s="158"/>
      <c r="F64" s="71" t="str">
        <f>IF(D64&gt;0,IF((LEFT(D64,2)=LEFT(Data!C$4,2)),"Intra","Inter"),"")</f>
        <v/>
      </c>
      <c r="G64" s="72">
        <f t="shared" si="2"/>
        <v>0</v>
      </c>
      <c r="H64" s="158"/>
      <c r="I64" s="23"/>
      <c r="J64" s="74">
        <f t="shared" si="3"/>
        <v>0</v>
      </c>
      <c r="K64" s="74">
        <f t="shared" si="4"/>
        <v>0</v>
      </c>
      <c r="L64" s="74">
        <f t="shared" si="5"/>
        <v>0</v>
      </c>
      <c r="N64" s="1"/>
    </row>
    <row r="65" spans="1:14" x14ac:dyDescent="0.25">
      <c r="A65" s="183"/>
      <c r="B65" s="184"/>
      <c r="C65" s="153"/>
      <c r="D65" s="159"/>
      <c r="E65" s="158"/>
      <c r="F65" s="71" t="str">
        <f>IF(D65&gt;0,IF((LEFT(D65,2)=LEFT(Data!C$4,2)),"Intra","Inter"),"")</f>
        <v/>
      </c>
      <c r="G65" s="72">
        <f t="shared" si="2"/>
        <v>0</v>
      </c>
      <c r="H65" s="158"/>
      <c r="I65" s="23"/>
      <c r="J65" s="74">
        <f t="shared" si="3"/>
        <v>0</v>
      </c>
      <c r="K65" s="74">
        <f t="shared" si="4"/>
        <v>0</v>
      </c>
      <c r="L65" s="74">
        <f t="shared" si="5"/>
        <v>0</v>
      </c>
      <c r="N65" s="1"/>
    </row>
    <row r="66" spans="1:14" x14ac:dyDescent="0.25">
      <c r="A66" s="183"/>
      <c r="B66" s="184"/>
      <c r="C66" s="153"/>
      <c r="D66" s="159"/>
      <c r="E66" s="158"/>
      <c r="F66" s="71" t="str">
        <f>IF(D66&gt;0,IF((LEFT(D66,2)=LEFT(Data!C$4,2)),"Intra","Inter"),"")</f>
        <v/>
      </c>
      <c r="G66" s="72">
        <f t="shared" si="2"/>
        <v>0</v>
      </c>
      <c r="H66" s="158"/>
      <c r="I66" s="23"/>
      <c r="J66" s="74">
        <f t="shared" si="3"/>
        <v>0</v>
      </c>
      <c r="K66" s="74">
        <f t="shared" si="4"/>
        <v>0</v>
      </c>
      <c r="L66" s="74">
        <f t="shared" si="5"/>
        <v>0</v>
      </c>
      <c r="N66" s="1"/>
    </row>
    <row r="67" spans="1:14" x14ac:dyDescent="0.25">
      <c r="A67" s="183"/>
      <c r="B67" s="184"/>
      <c r="C67" s="153"/>
      <c r="D67" s="159"/>
      <c r="E67" s="158"/>
      <c r="F67" s="71" t="str">
        <f>IF(D67&gt;0,IF((LEFT(D67,2)=LEFT(Data!C$4,2)),"Intra","Inter"),"")</f>
        <v/>
      </c>
      <c r="G67" s="72">
        <f t="shared" si="2"/>
        <v>0</v>
      </c>
      <c r="H67" s="158"/>
      <c r="I67" s="23"/>
      <c r="J67" s="74">
        <f t="shared" si="3"/>
        <v>0</v>
      </c>
      <c r="K67" s="74">
        <f t="shared" si="4"/>
        <v>0</v>
      </c>
      <c r="L67" s="74">
        <f t="shared" si="5"/>
        <v>0</v>
      </c>
      <c r="N67" s="1"/>
    </row>
    <row r="68" spans="1:14" x14ac:dyDescent="0.25">
      <c r="A68" s="183"/>
      <c r="B68" s="184"/>
      <c r="C68" s="153"/>
      <c r="D68" s="159"/>
      <c r="E68" s="158"/>
      <c r="F68" s="71" t="str">
        <f>IF(D68&gt;0,IF((LEFT(D68,2)=LEFT(Data!C$4,2)),"Intra","Inter"),"")</f>
        <v/>
      </c>
      <c r="G68" s="72">
        <f t="shared" si="2"/>
        <v>0</v>
      </c>
      <c r="H68" s="158"/>
      <c r="I68" s="23"/>
      <c r="J68" s="74">
        <f t="shared" si="3"/>
        <v>0</v>
      </c>
      <c r="K68" s="74">
        <f t="shared" si="4"/>
        <v>0</v>
      </c>
      <c r="L68" s="74">
        <f t="shared" si="5"/>
        <v>0</v>
      </c>
      <c r="N68" s="1"/>
    </row>
    <row r="69" spans="1:14" x14ac:dyDescent="0.25">
      <c r="A69" s="183"/>
      <c r="B69" s="184"/>
      <c r="C69" s="153"/>
      <c r="D69" s="159"/>
      <c r="E69" s="158"/>
      <c r="F69" s="71" t="str">
        <f>IF(D69&gt;0,IF((LEFT(D69,2)=LEFT(Data!C$4,2)),"Intra","Inter"),"")</f>
        <v/>
      </c>
      <c r="G69" s="72">
        <f t="shared" si="2"/>
        <v>0</v>
      </c>
      <c r="H69" s="158"/>
      <c r="I69" s="23"/>
      <c r="J69" s="74">
        <f t="shared" si="3"/>
        <v>0</v>
      </c>
      <c r="K69" s="74">
        <f t="shared" si="4"/>
        <v>0</v>
      </c>
      <c r="L69" s="74">
        <f t="shared" si="5"/>
        <v>0</v>
      </c>
      <c r="N69" s="1"/>
    </row>
    <row r="70" spans="1:14" x14ac:dyDescent="0.25">
      <c r="A70" s="183"/>
      <c r="B70" s="184"/>
      <c r="C70" s="153"/>
      <c r="D70" s="159"/>
      <c r="E70" s="158"/>
      <c r="F70" s="71" t="str">
        <f>IF(D70&gt;0,IF((LEFT(D70,2)=LEFT(Data!C$4,2)),"Intra","Inter"),"")</f>
        <v/>
      </c>
      <c r="G70" s="72">
        <f t="shared" si="2"/>
        <v>0</v>
      </c>
      <c r="H70" s="158"/>
      <c r="I70" s="23"/>
      <c r="J70" s="74">
        <f t="shared" si="3"/>
        <v>0</v>
      </c>
      <c r="K70" s="74">
        <f t="shared" si="4"/>
        <v>0</v>
      </c>
      <c r="L70" s="74">
        <f t="shared" si="5"/>
        <v>0</v>
      </c>
      <c r="N70" s="1"/>
    </row>
    <row r="71" spans="1:14" x14ac:dyDescent="0.25">
      <c r="A71" s="183"/>
      <c r="B71" s="184"/>
      <c r="C71" s="153"/>
      <c r="D71" s="159"/>
      <c r="E71" s="158"/>
      <c r="F71" s="71" t="str">
        <f>IF(D71&gt;0,IF((LEFT(D71,2)=LEFT(Data!C$4,2)),"Intra","Inter"),"")</f>
        <v/>
      </c>
      <c r="G71" s="72">
        <f t="shared" si="2"/>
        <v>0</v>
      </c>
      <c r="H71" s="158"/>
      <c r="I71" s="23"/>
      <c r="J71" s="74">
        <f t="shared" si="3"/>
        <v>0</v>
      </c>
      <c r="K71" s="74">
        <f t="shared" si="4"/>
        <v>0</v>
      </c>
      <c r="L71" s="74">
        <f t="shared" si="5"/>
        <v>0</v>
      </c>
      <c r="N71" s="1"/>
    </row>
    <row r="72" spans="1:14" x14ac:dyDescent="0.25">
      <c r="A72" s="183"/>
      <c r="B72" s="184"/>
      <c r="C72" s="153"/>
      <c r="D72" s="159"/>
      <c r="E72" s="158"/>
      <c r="F72" s="71" t="str">
        <f>IF(D72&gt;0,IF((LEFT(D72,2)=LEFT(Data!C$4,2)),"Intra","Inter"),"")</f>
        <v/>
      </c>
      <c r="G72" s="72">
        <f t="shared" si="2"/>
        <v>0</v>
      </c>
      <c r="H72" s="158"/>
      <c r="I72" s="23"/>
      <c r="J72" s="74">
        <f t="shared" si="3"/>
        <v>0</v>
      </c>
      <c r="K72" s="74">
        <f t="shared" si="4"/>
        <v>0</v>
      </c>
      <c r="L72" s="74">
        <f t="shared" si="5"/>
        <v>0</v>
      </c>
      <c r="N72" s="1"/>
    </row>
    <row r="73" spans="1:14" x14ac:dyDescent="0.25">
      <c r="A73" s="183"/>
      <c r="B73" s="184"/>
      <c r="C73" s="153"/>
      <c r="D73" s="159"/>
      <c r="E73" s="158"/>
      <c r="F73" s="71" t="str">
        <f>IF(D73&gt;0,IF((LEFT(D73,2)=LEFT(Data!C$4,2)),"Intra","Inter"),"")</f>
        <v/>
      </c>
      <c r="G73" s="72">
        <f t="shared" si="2"/>
        <v>0</v>
      </c>
      <c r="H73" s="158"/>
      <c r="I73" s="23"/>
      <c r="J73" s="74">
        <f t="shared" si="3"/>
        <v>0</v>
      </c>
      <c r="K73" s="74">
        <f t="shared" si="4"/>
        <v>0</v>
      </c>
      <c r="L73" s="74">
        <f t="shared" si="5"/>
        <v>0</v>
      </c>
      <c r="N73" s="1"/>
    </row>
    <row r="74" spans="1:14" x14ac:dyDescent="0.25">
      <c r="A74" s="183"/>
      <c r="B74" s="184"/>
      <c r="C74" s="153"/>
      <c r="D74" s="159"/>
      <c r="E74" s="158"/>
      <c r="F74" s="71" t="str">
        <f>IF(D74&gt;0,IF((LEFT(D74,2)=LEFT(Data!C$4,2)),"Intra","Inter"),"")</f>
        <v/>
      </c>
      <c r="G74" s="72">
        <f t="shared" si="2"/>
        <v>0</v>
      </c>
      <c r="H74" s="158"/>
      <c r="I74" s="23"/>
      <c r="J74" s="74">
        <f t="shared" si="3"/>
        <v>0</v>
      </c>
      <c r="K74" s="74">
        <f t="shared" si="4"/>
        <v>0</v>
      </c>
      <c r="L74" s="74">
        <f t="shared" si="5"/>
        <v>0</v>
      </c>
      <c r="N74" s="1"/>
    </row>
    <row r="75" spans="1:14" x14ac:dyDescent="0.25">
      <c r="A75" s="183"/>
      <c r="B75" s="184"/>
      <c r="C75" s="153"/>
      <c r="D75" s="159"/>
      <c r="E75" s="158"/>
      <c r="F75" s="71" t="str">
        <f>IF(D75&gt;0,IF((LEFT(D75,2)=LEFT(Data!C$4,2)),"Intra","Inter"),"")</f>
        <v/>
      </c>
      <c r="G75" s="72">
        <f t="shared" si="2"/>
        <v>0</v>
      </c>
      <c r="H75" s="158"/>
      <c r="I75" s="23"/>
      <c r="J75" s="74">
        <f t="shared" si="3"/>
        <v>0</v>
      </c>
      <c r="K75" s="74">
        <f t="shared" si="4"/>
        <v>0</v>
      </c>
      <c r="L75" s="74">
        <f t="shared" si="5"/>
        <v>0</v>
      </c>
      <c r="N75" s="1"/>
    </row>
    <row r="76" spans="1:14" x14ac:dyDescent="0.25">
      <c r="A76" s="183"/>
      <c r="B76" s="184"/>
      <c r="C76" s="153"/>
      <c r="D76" s="159"/>
      <c r="E76" s="158"/>
      <c r="F76" s="71" t="str">
        <f>IF(D76&gt;0,IF((LEFT(D76,2)=LEFT(Data!C$4,2)),"Intra","Inter"),"")</f>
        <v/>
      </c>
      <c r="G76" s="72">
        <f t="shared" si="2"/>
        <v>0</v>
      </c>
      <c r="H76" s="158"/>
      <c r="I76" s="23"/>
      <c r="J76" s="74">
        <f t="shared" si="3"/>
        <v>0</v>
      </c>
      <c r="K76" s="74">
        <f t="shared" si="4"/>
        <v>0</v>
      </c>
      <c r="L76" s="74">
        <f t="shared" si="5"/>
        <v>0</v>
      </c>
      <c r="N76" s="1"/>
    </row>
    <row r="77" spans="1:14" x14ac:dyDescent="0.25">
      <c r="A77" s="183"/>
      <c r="B77" s="184"/>
      <c r="C77" s="153"/>
      <c r="D77" s="159"/>
      <c r="E77" s="158"/>
      <c r="F77" s="71" t="str">
        <f>IF(D77&gt;0,IF((LEFT(D77,2)=LEFT(Data!C$4,2)),"Intra","Inter"),"")</f>
        <v/>
      </c>
      <c r="G77" s="72">
        <f t="shared" si="2"/>
        <v>0</v>
      </c>
      <c r="H77" s="158"/>
      <c r="I77" s="23"/>
      <c r="J77" s="74">
        <f t="shared" si="3"/>
        <v>0</v>
      </c>
      <c r="K77" s="74">
        <f t="shared" si="4"/>
        <v>0</v>
      </c>
      <c r="L77" s="74">
        <f t="shared" si="5"/>
        <v>0</v>
      </c>
    </row>
    <row r="78" spans="1:14" x14ac:dyDescent="0.25">
      <c r="A78" s="183"/>
      <c r="B78" s="184"/>
      <c r="C78" s="153"/>
      <c r="D78" s="159"/>
      <c r="E78" s="158"/>
      <c r="F78" s="71" t="str">
        <f>IF(D78&gt;0,IF((LEFT(D78,2)=LEFT(Data!C$4,2)),"Intra","Inter"),"")</f>
        <v/>
      </c>
      <c r="G78" s="72">
        <f t="shared" si="2"/>
        <v>0</v>
      </c>
      <c r="H78" s="158"/>
      <c r="I78" s="23"/>
      <c r="J78" s="74">
        <f t="shared" si="3"/>
        <v>0</v>
      </c>
      <c r="K78" s="74">
        <f t="shared" si="4"/>
        <v>0</v>
      </c>
      <c r="L78" s="74">
        <f t="shared" si="5"/>
        <v>0</v>
      </c>
    </row>
    <row r="79" spans="1:14" x14ac:dyDescent="0.25">
      <c r="A79" s="183"/>
      <c r="B79" s="184"/>
      <c r="C79" s="153"/>
      <c r="D79" s="159"/>
      <c r="E79" s="158"/>
      <c r="F79" s="71" t="str">
        <f>IF(D79&gt;0,IF((LEFT(D79,2)=LEFT(Data!C$4,2)),"Intra","Inter"),"")</f>
        <v/>
      </c>
      <c r="G79" s="72">
        <f t="shared" si="2"/>
        <v>0</v>
      </c>
      <c r="H79" s="158"/>
      <c r="I79" s="23"/>
      <c r="J79" s="74">
        <f t="shared" si="3"/>
        <v>0</v>
      </c>
      <c r="K79" s="74">
        <f t="shared" si="4"/>
        <v>0</v>
      </c>
      <c r="L79" s="74">
        <f t="shared" si="5"/>
        <v>0</v>
      </c>
    </row>
    <row r="80" spans="1:14" x14ac:dyDescent="0.25">
      <c r="A80" s="183"/>
      <c r="B80" s="184"/>
      <c r="C80" s="153"/>
      <c r="D80" s="159"/>
      <c r="E80" s="158"/>
      <c r="F80" s="71" t="str">
        <f>IF(D80&gt;0,IF((LEFT(D80,2)=LEFT(Data!C$4,2)),"Intra","Inter"),"")</f>
        <v/>
      </c>
      <c r="G80" s="72">
        <f t="shared" si="2"/>
        <v>0</v>
      </c>
      <c r="H80" s="158"/>
      <c r="I80" s="23"/>
      <c r="J80" s="74">
        <f t="shared" si="3"/>
        <v>0</v>
      </c>
      <c r="K80" s="74">
        <f t="shared" si="4"/>
        <v>0</v>
      </c>
      <c r="L80" s="74">
        <f t="shared" si="5"/>
        <v>0</v>
      </c>
    </row>
    <row r="81" spans="1:12" x14ac:dyDescent="0.25">
      <c r="A81" s="183"/>
      <c r="B81" s="184"/>
      <c r="C81" s="153"/>
      <c r="D81" s="159"/>
      <c r="E81" s="158"/>
      <c r="F81" s="71" t="str">
        <f>IF(D81&gt;0,IF((LEFT(D81,2)=LEFT(Data!C$4,2)),"Intra","Inter"),"")</f>
        <v/>
      </c>
      <c r="G81" s="72">
        <f t="shared" ref="G81:G144" si="6">ROUND(H81+J81+K81+L81,0)</f>
        <v>0</v>
      </c>
      <c r="H81" s="158"/>
      <c r="I81" s="23"/>
      <c r="J81" s="74">
        <f t="shared" ref="J81:J144" si="7">IF(F81="inter",(H81*I81),(0))</f>
        <v>0</v>
      </c>
      <c r="K81" s="74">
        <f t="shared" ref="K81:K144" si="8">IF(F81="intra",(H81*(I81/2)),(0))</f>
        <v>0</v>
      </c>
      <c r="L81" s="74">
        <f t="shared" ref="L81:L144" si="9">IF(F81="intra",(H81*(I81/2)),(0))</f>
        <v>0</v>
      </c>
    </row>
    <row r="82" spans="1:12" x14ac:dyDescent="0.25">
      <c r="A82" s="183"/>
      <c r="B82" s="184"/>
      <c r="C82" s="153"/>
      <c r="D82" s="159"/>
      <c r="E82" s="158"/>
      <c r="F82" s="71" t="str">
        <f>IF(D82&gt;0,IF((LEFT(D82,2)=LEFT(Data!C$4,2)),"Intra","Inter"),"")</f>
        <v/>
      </c>
      <c r="G82" s="72">
        <f t="shared" si="6"/>
        <v>0</v>
      </c>
      <c r="H82" s="158"/>
      <c r="I82" s="23"/>
      <c r="J82" s="74">
        <f t="shared" si="7"/>
        <v>0</v>
      </c>
      <c r="K82" s="74">
        <f t="shared" si="8"/>
        <v>0</v>
      </c>
      <c r="L82" s="74">
        <f t="shared" si="9"/>
        <v>0</v>
      </c>
    </row>
    <row r="83" spans="1:12" x14ac:dyDescent="0.25">
      <c r="A83" s="183"/>
      <c r="B83" s="184"/>
      <c r="C83" s="153"/>
      <c r="D83" s="159"/>
      <c r="E83" s="158"/>
      <c r="F83" s="71" t="str">
        <f>IF(D83&gt;0,IF((LEFT(D83,2)=LEFT(Data!C$4,2)),"Intra","Inter"),"")</f>
        <v/>
      </c>
      <c r="G83" s="72">
        <f t="shared" si="6"/>
        <v>0</v>
      </c>
      <c r="H83" s="158"/>
      <c r="I83" s="23"/>
      <c r="J83" s="74">
        <f t="shared" si="7"/>
        <v>0</v>
      </c>
      <c r="K83" s="74">
        <f t="shared" si="8"/>
        <v>0</v>
      </c>
      <c r="L83" s="74">
        <f t="shared" si="9"/>
        <v>0</v>
      </c>
    </row>
    <row r="84" spans="1:12" x14ac:dyDescent="0.25">
      <c r="A84" s="183"/>
      <c r="B84" s="184"/>
      <c r="C84" s="153"/>
      <c r="D84" s="159"/>
      <c r="E84" s="158"/>
      <c r="F84" s="71" t="str">
        <f>IF(D84&gt;0,IF((LEFT(D84,2)=LEFT(Data!C$4,2)),"Intra","Inter"),"")</f>
        <v/>
      </c>
      <c r="G84" s="72">
        <f t="shared" si="6"/>
        <v>0</v>
      </c>
      <c r="H84" s="158"/>
      <c r="I84" s="23"/>
      <c r="J84" s="74">
        <f t="shared" si="7"/>
        <v>0</v>
      </c>
      <c r="K84" s="74">
        <f t="shared" si="8"/>
        <v>0</v>
      </c>
      <c r="L84" s="74">
        <f t="shared" si="9"/>
        <v>0</v>
      </c>
    </row>
    <row r="85" spans="1:12" x14ac:dyDescent="0.25">
      <c r="A85" s="183"/>
      <c r="B85" s="184"/>
      <c r="C85" s="153"/>
      <c r="D85" s="159"/>
      <c r="E85" s="158"/>
      <c r="F85" s="71" t="str">
        <f>IF(D85&gt;0,IF((LEFT(D85,2)=LEFT(Data!C$4,2)),"Intra","Inter"),"")</f>
        <v/>
      </c>
      <c r="G85" s="72">
        <f t="shared" si="6"/>
        <v>0</v>
      </c>
      <c r="H85" s="158"/>
      <c r="I85" s="23"/>
      <c r="J85" s="74">
        <f t="shared" si="7"/>
        <v>0</v>
      </c>
      <c r="K85" s="74">
        <f t="shared" si="8"/>
        <v>0</v>
      </c>
      <c r="L85" s="74">
        <f t="shared" si="9"/>
        <v>0</v>
      </c>
    </row>
    <row r="86" spans="1:12" x14ac:dyDescent="0.25">
      <c r="A86" s="183"/>
      <c r="B86" s="184"/>
      <c r="C86" s="153"/>
      <c r="D86" s="159"/>
      <c r="E86" s="158"/>
      <c r="F86" s="71" t="str">
        <f>IF(D86&gt;0,IF((LEFT(D86,2)=LEFT(Data!C$4,2)),"Intra","Inter"),"")</f>
        <v/>
      </c>
      <c r="G86" s="72">
        <f t="shared" si="6"/>
        <v>0</v>
      </c>
      <c r="H86" s="158"/>
      <c r="I86" s="23"/>
      <c r="J86" s="74">
        <f t="shared" si="7"/>
        <v>0</v>
      </c>
      <c r="K86" s="74">
        <f t="shared" si="8"/>
        <v>0</v>
      </c>
      <c r="L86" s="74">
        <f t="shared" si="9"/>
        <v>0</v>
      </c>
    </row>
    <row r="87" spans="1:12" x14ac:dyDescent="0.25">
      <c r="A87" s="183"/>
      <c r="B87" s="184"/>
      <c r="C87" s="153"/>
      <c r="D87" s="159"/>
      <c r="E87" s="158"/>
      <c r="F87" s="71" t="str">
        <f>IF(D87&gt;0,IF((LEFT(D87,2)=LEFT(Data!C$4,2)),"Intra","Inter"),"")</f>
        <v/>
      </c>
      <c r="G87" s="72">
        <f t="shared" si="6"/>
        <v>0</v>
      </c>
      <c r="H87" s="158"/>
      <c r="I87" s="23"/>
      <c r="J87" s="74">
        <f t="shared" si="7"/>
        <v>0</v>
      </c>
      <c r="K87" s="74">
        <f t="shared" si="8"/>
        <v>0</v>
      </c>
      <c r="L87" s="74">
        <f t="shared" si="9"/>
        <v>0</v>
      </c>
    </row>
    <row r="88" spans="1:12" x14ac:dyDescent="0.25">
      <c r="A88" s="183"/>
      <c r="B88" s="184"/>
      <c r="C88" s="153"/>
      <c r="D88" s="159"/>
      <c r="E88" s="158"/>
      <c r="F88" s="71" t="str">
        <f>IF(D88&gt;0,IF((LEFT(D88,2)=LEFT(Data!C$4,2)),"Intra","Inter"),"")</f>
        <v/>
      </c>
      <c r="G88" s="72">
        <f t="shared" si="6"/>
        <v>0</v>
      </c>
      <c r="H88" s="158"/>
      <c r="I88" s="23"/>
      <c r="J88" s="74">
        <f t="shared" si="7"/>
        <v>0</v>
      </c>
      <c r="K88" s="74">
        <f t="shared" si="8"/>
        <v>0</v>
      </c>
      <c r="L88" s="74">
        <f t="shared" si="9"/>
        <v>0</v>
      </c>
    </row>
    <row r="89" spans="1:12" x14ac:dyDescent="0.25">
      <c r="A89" s="183"/>
      <c r="B89" s="184"/>
      <c r="C89" s="153"/>
      <c r="D89" s="159"/>
      <c r="E89" s="158"/>
      <c r="F89" s="71" t="str">
        <f>IF(D89&gt;0,IF((LEFT(D89,2)=LEFT(Data!C$4,2)),"Intra","Inter"),"")</f>
        <v/>
      </c>
      <c r="G89" s="72">
        <f t="shared" si="6"/>
        <v>0</v>
      </c>
      <c r="H89" s="158"/>
      <c r="I89" s="23"/>
      <c r="J89" s="74">
        <f t="shared" si="7"/>
        <v>0</v>
      </c>
      <c r="K89" s="74">
        <f t="shared" si="8"/>
        <v>0</v>
      </c>
      <c r="L89" s="74">
        <f t="shared" si="9"/>
        <v>0</v>
      </c>
    </row>
    <row r="90" spans="1:12" x14ac:dyDescent="0.25">
      <c r="A90" s="183"/>
      <c r="B90" s="184"/>
      <c r="C90" s="153"/>
      <c r="D90" s="159"/>
      <c r="E90" s="158"/>
      <c r="F90" s="71" t="str">
        <f>IF(D90&gt;0,IF((LEFT(D90,2)=LEFT(Data!C$4,2)),"Intra","Inter"),"")</f>
        <v/>
      </c>
      <c r="G90" s="72">
        <f t="shared" si="6"/>
        <v>0</v>
      </c>
      <c r="H90" s="158"/>
      <c r="I90" s="23"/>
      <c r="J90" s="74">
        <f t="shared" si="7"/>
        <v>0</v>
      </c>
      <c r="K90" s="74">
        <f t="shared" si="8"/>
        <v>0</v>
      </c>
      <c r="L90" s="74">
        <f t="shared" si="9"/>
        <v>0</v>
      </c>
    </row>
    <row r="91" spans="1:12" x14ac:dyDescent="0.25">
      <c r="A91" s="183"/>
      <c r="B91" s="184"/>
      <c r="C91" s="153"/>
      <c r="D91" s="159"/>
      <c r="E91" s="158"/>
      <c r="F91" s="71" t="str">
        <f>IF(D91&gt;0,IF((LEFT(D91,2)=LEFT(Data!C$4,2)),"Intra","Inter"),"")</f>
        <v/>
      </c>
      <c r="G91" s="72">
        <f t="shared" si="6"/>
        <v>0</v>
      </c>
      <c r="H91" s="158"/>
      <c r="I91" s="23"/>
      <c r="J91" s="74">
        <f t="shared" si="7"/>
        <v>0</v>
      </c>
      <c r="K91" s="74">
        <f t="shared" si="8"/>
        <v>0</v>
      </c>
      <c r="L91" s="74">
        <f t="shared" si="9"/>
        <v>0</v>
      </c>
    </row>
    <row r="92" spans="1:12" x14ac:dyDescent="0.25">
      <c r="A92" s="183"/>
      <c r="B92" s="184"/>
      <c r="C92" s="153"/>
      <c r="D92" s="159"/>
      <c r="E92" s="158"/>
      <c r="F92" s="71" t="str">
        <f>IF(D92&gt;0,IF((LEFT(D92,2)=LEFT(Data!C$4,2)),"Intra","Inter"),"")</f>
        <v/>
      </c>
      <c r="G92" s="72">
        <f t="shared" si="6"/>
        <v>0</v>
      </c>
      <c r="H92" s="158"/>
      <c r="I92" s="23"/>
      <c r="J92" s="74">
        <f t="shared" si="7"/>
        <v>0</v>
      </c>
      <c r="K92" s="74">
        <f t="shared" si="8"/>
        <v>0</v>
      </c>
      <c r="L92" s="74">
        <f t="shared" si="9"/>
        <v>0</v>
      </c>
    </row>
    <row r="93" spans="1:12" x14ac:dyDescent="0.25">
      <c r="A93" s="183"/>
      <c r="B93" s="184"/>
      <c r="C93" s="153"/>
      <c r="D93" s="159"/>
      <c r="E93" s="158"/>
      <c r="F93" s="71" t="str">
        <f>IF(D93&gt;0,IF((LEFT(D93,2)=LEFT(Data!C$4,2)),"Intra","Inter"),"")</f>
        <v/>
      </c>
      <c r="G93" s="72">
        <f t="shared" si="6"/>
        <v>0</v>
      </c>
      <c r="H93" s="158"/>
      <c r="I93" s="23"/>
      <c r="J93" s="74">
        <f t="shared" si="7"/>
        <v>0</v>
      </c>
      <c r="K93" s="74">
        <f t="shared" si="8"/>
        <v>0</v>
      </c>
      <c r="L93" s="74">
        <f t="shared" si="9"/>
        <v>0</v>
      </c>
    </row>
    <row r="94" spans="1:12" x14ac:dyDescent="0.25">
      <c r="A94" s="183"/>
      <c r="B94" s="184"/>
      <c r="C94" s="153"/>
      <c r="D94" s="159"/>
      <c r="E94" s="158"/>
      <c r="F94" s="71" t="str">
        <f>IF(D94&gt;0,IF((LEFT(D94,2)=LEFT(Data!C$4,2)),"Intra","Inter"),"")</f>
        <v/>
      </c>
      <c r="G94" s="72">
        <f t="shared" si="6"/>
        <v>0</v>
      </c>
      <c r="H94" s="158"/>
      <c r="I94" s="23"/>
      <c r="J94" s="74">
        <f t="shared" si="7"/>
        <v>0</v>
      </c>
      <c r="K94" s="74">
        <f t="shared" si="8"/>
        <v>0</v>
      </c>
      <c r="L94" s="74">
        <f t="shared" si="9"/>
        <v>0</v>
      </c>
    </row>
    <row r="95" spans="1:12" x14ac:dyDescent="0.25">
      <c r="A95" s="183"/>
      <c r="B95" s="184"/>
      <c r="C95" s="153"/>
      <c r="D95" s="159"/>
      <c r="E95" s="158"/>
      <c r="F95" s="71" t="str">
        <f>IF(D95&gt;0,IF((LEFT(D95,2)=LEFT(Data!C$4,2)),"Intra","Inter"),"")</f>
        <v/>
      </c>
      <c r="G95" s="72">
        <f t="shared" si="6"/>
        <v>0</v>
      </c>
      <c r="H95" s="158"/>
      <c r="I95" s="23"/>
      <c r="J95" s="74">
        <f t="shared" si="7"/>
        <v>0</v>
      </c>
      <c r="K95" s="74">
        <f t="shared" si="8"/>
        <v>0</v>
      </c>
      <c r="L95" s="74">
        <f t="shared" si="9"/>
        <v>0</v>
      </c>
    </row>
    <row r="96" spans="1:12" x14ac:dyDescent="0.25">
      <c r="A96" s="183"/>
      <c r="B96" s="184"/>
      <c r="C96" s="153"/>
      <c r="D96" s="159"/>
      <c r="E96" s="158"/>
      <c r="F96" s="71" t="str">
        <f>IF(D96&gt;0,IF((LEFT(D96,2)=LEFT(Data!C$4,2)),"Intra","Inter"),"")</f>
        <v/>
      </c>
      <c r="G96" s="72">
        <f t="shared" si="6"/>
        <v>0</v>
      </c>
      <c r="H96" s="158"/>
      <c r="I96" s="23"/>
      <c r="J96" s="74">
        <f t="shared" si="7"/>
        <v>0</v>
      </c>
      <c r="K96" s="74">
        <f t="shared" si="8"/>
        <v>0</v>
      </c>
      <c r="L96" s="74">
        <f t="shared" si="9"/>
        <v>0</v>
      </c>
    </row>
    <row r="97" spans="1:12" x14ac:dyDescent="0.25">
      <c r="A97" s="183"/>
      <c r="B97" s="184"/>
      <c r="C97" s="153"/>
      <c r="D97" s="159"/>
      <c r="E97" s="158"/>
      <c r="F97" s="71" t="str">
        <f>IF(D97&gt;0,IF((LEFT(D97,2)=LEFT(Data!C$4,2)),"Intra","Inter"),"")</f>
        <v/>
      </c>
      <c r="G97" s="72">
        <f t="shared" si="6"/>
        <v>0</v>
      </c>
      <c r="H97" s="158"/>
      <c r="I97" s="23"/>
      <c r="J97" s="74">
        <f t="shared" si="7"/>
        <v>0</v>
      </c>
      <c r="K97" s="74">
        <f t="shared" si="8"/>
        <v>0</v>
      </c>
      <c r="L97" s="74">
        <f t="shared" si="9"/>
        <v>0</v>
      </c>
    </row>
    <row r="98" spans="1:12" x14ac:dyDescent="0.25">
      <c r="A98" s="183"/>
      <c r="B98" s="184"/>
      <c r="C98" s="153"/>
      <c r="D98" s="159"/>
      <c r="E98" s="158"/>
      <c r="F98" s="71" t="str">
        <f>IF(D98&gt;0,IF((LEFT(D98,2)=LEFT(Data!C$4,2)),"Intra","Inter"),"")</f>
        <v/>
      </c>
      <c r="G98" s="72">
        <f t="shared" si="6"/>
        <v>0</v>
      </c>
      <c r="H98" s="158"/>
      <c r="I98" s="23"/>
      <c r="J98" s="74">
        <f t="shared" si="7"/>
        <v>0</v>
      </c>
      <c r="K98" s="74">
        <f t="shared" si="8"/>
        <v>0</v>
      </c>
      <c r="L98" s="74">
        <f t="shared" si="9"/>
        <v>0</v>
      </c>
    </row>
    <row r="99" spans="1:12" x14ac:dyDescent="0.25">
      <c r="A99" s="183"/>
      <c r="B99" s="184"/>
      <c r="C99" s="153"/>
      <c r="D99" s="159"/>
      <c r="E99" s="158"/>
      <c r="F99" s="71" t="str">
        <f>IF(D99&gt;0,IF((LEFT(D99,2)=LEFT(Data!C$4,2)),"Intra","Inter"),"")</f>
        <v/>
      </c>
      <c r="G99" s="72">
        <f t="shared" si="6"/>
        <v>0</v>
      </c>
      <c r="H99" s="158"/>
      <c r="I99" s="23"/>
      <c r="J99" s="74">
        <f t="shared" si="7"/>
        <v>0</v>
      </c>
      <c r="K99" s="74">
        <f t="shared" si="8"/>
        <v>0</v>
      </c>
      <c r="L99" s="74">
        <f t="shared" si="9"/>
        <v>0</v>
      </c>
    </row>
    <row r="100" spans="1:12" x14ac:dyDescent="0.25">
      <c r="A100" s="183"/>
      <c r="B100" s="184"/>
      <c r="C100" s="153"/>
      <c r="D100" s="159"/>
      <c r="E100" s="158"/>
      <c r="F100" s="71" t="str">
        <f>IF(D100&gt;0,IF((LEFT(D100,2)=LEFT(Data!C$4,2)),"Intra","Inter"),"")</f>
        <v/>
      </c>
      <c r="G100" s="72">
        <f t="shared" si="6"/>
        <v>0</v>
      </c>
      <c r="H100" s="158"/>
      <c r="I100" s="23"/>
      <c r="J100" s="74">
        <f t="shared" si="7"/>
        <v>0</v>
      </c>
      <c r="K100" s="74">
        <f t="shared" si="8"/>
        <v>0</v>
      </c>
      <c r="L100" s="74">
        <f t="shared" si="9"/>
        <v>0</v>
      </c>
    </row>
    <row r="101" spans="1:12" x14ac:dyDescent="0.25">
      <c r="A101" s="183"/>
      <c r="B101" s="184"/>
      <c r="C101" s="153"/>
      <c r="D101" s="159"/>
      <c r="E101" s="158"/>
      <c r="F101" s="71" t="str">
        <f>IF(D101&gt;0,IF((LEFT(D101,2)=LEFT(Data!C$4,2)),"Intra","Inter"),"")</f>
        <v/>
      </c>
      <c r="G101" s="72">
        <f t="shared" si="6"/>
        <v>0</v>
      </c>
      <c r="H101" s="158"/>
      <c r="I101" s="23"/>
      <c r="J101" s="74">
        <f t="shared" si="7"/>
        <v>0</v>
      </c>
      <c r="K101" s="74">
        <f t="shared" si="8"/>
        <v>0</v>
      </c>
      <c r="L101" s="74">
        <f t="shared" si="9"/>
        <v>0</v>
      </c>
    </row>
    <row r="102" spans="1:12" x14ac:dyDescent="0.25">
      <c r="A102" s="183"/>
      <c r="B102" s="184"/>
      <c r="C102" s="153"/>
      <c r="D102" s="159"/>
      <c r="E102" s="158"/>
      <c r="F102" s="71" t="str">
        <f>IF(D102&gt;0,IF((LEFT(D102,2)=LEFT(Data!C$4,2)),"Intra","Inter"),"")</f>
        <v/>
      </c>
      <c r="G102" s="72">
        <f t="shared" si="6"/>
        <v>0</v>
      </c>
      <c r="H102" s="158"/>
      <c r="I102" s="23"/>
      <c r="J102" s="74">
        <f t="shared" si="7"/>
        <v>0</v>
      </c>
      <c r="K102" s="74">
        <f t="shared" si="8"/>
        <v>0</v>
      </c>
      <c r="L102" s="74">
        <f t="shared" si="9"/>
        <v>0</v>
      </c>
    </row>
    <row r="103" spans="1:12" x14ac:dyDescent="0.25">
      <c r="A103" s="183"/>
      <c r="B103" s="184"/>
      <c r="C103" s="153"/>
      <c r="D103" s="159"/>
      <c r="E103" s="158"/>
      <c r="F103" s="71" t="str">
        <f>IF(D103&gt;0,IF((LEFT(D103,2)=LEFT(Data!C$4,2)),"Intra","Inter"),"")</f>
        <v/>
      </c>
      <c r="G103" s="72">
        <f t="shared" si="6"/>
        <v>0</v>
      </c>
      <c r="H103" s="158"/>
      <c r="I103" s="23"/>
      <c r="J103" s="74">
        <f t="shared" si="7"/>
        <v>0</v>
      </c>
      <c r="K103" s="74">
        <f t="shared" si="8"/>
        <v>0</v>
      </c>
      <c r="L103" s="74">
        <f t="shared" si="9"/>
        <v>0</v>
      </c>
    </row>
    <row r="104" spans="1:12" x14ac:dyDescent="0.25">
      <c r="A104" s="183"/>
      <c r="B104" s="184"/>
      <c r="C104" s="153"/>
      <c r="D104" s="159"/>
      <c r="E104" s="158"/>
      <c r="F104" s="71" t="str">
        <f>IF(D104&gt;0,IF((LEFT(D104,2)=LEFT(Data!C$4,2)),"Intra","Inter"),"")</f>
        <v/>
      </c>
      <c r="G104" s="72">
        <f t="shared" si="6"/>
        <v>0</v>
      </c>
      <c r="H104" s="158"/>
      <c r="I104" s="23"/>
      <c r="J104" s="74">
        <f t="shared" si="7"/>
        <v>0</v>
      </c>
      <c r="K104" s="74">
        <f t="shared" si="8"/>
        <v>0</v>
      </c>
      <c r="L104" s="74">
        <f t="shared" si="9"/>
        <v>0</v>
      </c>
    </row>
    <row r="105" spans="1:12" x14ac:dyDescent="0.25">
      <c r="A105" s="183"/>
      <c r="B105" s="184"/>
      <c r="C105" s="153"/>
      <c r="D105" s="159"/>
      <c r="E105" s="158"/>
      <c r="F105" s="71" t="str">
        <f>IF(D105&gt;0,IF((LEFT(D105,2)=LEFT(Data!C$4,2)),"Intra","Inter"),"")</f>
        <v/>
      </c>
      <c r="G105" s="72">
        <f t="shared" si="6"/>
        <v>0</v>
      </c>
      <c r="H105" s="158"/>
      <c r="I105" s="23"/>
      <c r="J105" s="74">
        <f t="shared" si="7"/>
        <v>0</v>
      </c>
      <c r="K105" s="74">
        <f t="shared" si="8"/>
        <v>0</v>
      </c>
      <c r="L105" s="74">
        <f t="shared" si="9"/>
        <v>0</v>
      </c>
    </row>
    <row r="106" spans="1:12" x14ac:dyDescent="0.25">
      <c r="A106" s="183"/>
      <c r="B106" s="184"/>
      <c r="C106" s="153"/>
      <c r="D106" s="159"/>
      <c r="E106" s="158"/>
      <c r="F106" s="71" t="str">
        <f>IF(D106&gt;0,IF((LEFT(D106,2)=LEFT(Data!C$4,2)),"Intra","Inter"),"")</f>
        <v/>
      </c>
      <c r="G106" s="72">
        <f t="shared" si="6"/>
        <v>0</v>
      </c>
      <c r="H106" s="158"/>
      <c r="I106" s="23"/>
      <c r="J106" s="74">
        <f t="shared" si="7"/>
        <v>0</v>
      </c>
      <c r="K106" s="74">
        <f t="shared" si="8"/>
        <v>0</v>
      </c>
      <c r="L106" s="74">
        <f t="shared" si="9"/>
        <v>0</v>
      </c>
    </row>
    <row r="107" spans="1:12" x14ac:dyDescent="0.25">
      <c r="A107" s="183"/>
      <c r="B107" s="184"/>
      <c r="C107" s="153"/>
      <c r="D107" s="159"/>
      <c r="E107" s="158"/>
      <c r="F107" s="71" t="str">
        <f>IF(D107&gt;0,IF((LEFT(D107,2)=LEFT(Data!C$4,2)),"Intra","Inter"),"")</f>
        <v/>
      </c>
      <c r="G107" s="72">
        <f t="shared" si="6"/>
        <v>0</v>
      </c>
      <c r="H107" s="158"/>
      <c r="I107" s="23"/>
      <c r="J107" s="74">
        <f t="shared" si="7"/>
        <v>0</v>
      </c>
      <c r="K107" s="74">
        <f t="shared" si="8"/>
        <v>0</v>
      </c>
      <c r="L107" s="74">
        <f t="shared" si="9"/>
        <v>0</v>
      </c>
    </row>
    <row r="108" spans="1:12" x14ac:dyDescent="0.25">
      <c r="A108" s="183"/>
      <c r="B108" s="184"/>
      <c r="C108" s="153"/>
      <c r="D108" s="159"/>
      <c r="E108" s="158"/>
      <c r="F108" s="71" t="str">
        <f>IF(D108&gt;0,IF((LEFT(D108,2)=LEFT(Data!C$4,2)),"Intra","Inter"),"")</f>
        <v/>
      </c>
      <c r="G108" s="72">
        <f t="shared" si="6"/>
        <v>0</v>
      </c>
      <c r="H108" s="158"/>
      <c r="I108" s="23"/>
      <c r="J108" s="74">
        <f t="shared" si="7"/>
        <v>0</v>
      </c>
      <c r="K108" s="74">
        <f t="shared" si="8"/>
        <v>0</v>
      </c>
      <c r="L108" s="74">
        <f t="shared" si="9"/>
        <v>0</v>
      </c>
    </row>
    <row r="109" spans="1:12" x14ac:dyDescent="0.25">
      <c r="A109" s="183"/>
      <c r="B109" s="184"/>
      <c r="C109" s="153"/>
      <c r="D109" s="159"/>
      <c r="E109" s="158"/>
      <c r="F109" s="71" t="str">
        <f>IF(D109&gt;0,IF((LEFT(D109,2)=LEFT(Data!C$4,2)),"Intra","Inter"),"")</f>
        <v/>
      </c>
      <c r="G109" s="72">
        <f t="shared" si="6"/>
        <v>0</v>
      </c>
      <c r="H109" s="158"/>
      <c r="I109" s="23"/>
      <c r="J109" s="74">
        <f t="shared" si="7"/>
        <v>0</v>
      </c>
      <c r="K109" s="74">
        <f t="shared" si="8"/>
        <v>0</v>
      </c>
      <c r="L109" s="74">
        <f t="shared" si="9"/>
        <v>0</v>
      </c>
    </row>
    <row r="110" spans="1:12" x14ac:dyDescent="0.25">
      <c r="A110" s="183"/>
      <c r="B110" s="184"/>
      <c r="C110" s="153"/>
      <c r="D110" s="159"/>
      <c r="E110" s="158"/>
      <c r="F110" s="71" t="str">
        <f>IF(D110&gt;0,IF((LEFT(D110,2)=LEFT(Data!C$4,2)),"Intra","Inter"),"")</f>
        <v/>
      </c>
      <c r="G110" s="72">
        <f t="shared" si="6"/>
        <v>0</v>
      </c>
      <c r="H110" s="158"/>
      <c r="I110" s="23"/>
      <c r="J110" s="74">
        <f t="shared" si="7"/>
        <v>0</v>
      </c>
      <c r="K110" s="74">
        <f t="shared" si="8"/>
        <v>0</v>
      </c>
      <c r="L110" s="74">
        <f t="shared" si="9"/>
        <v>0</v>
      </c>
    </row>
    <row r="111" spans="1:12" x14ac:dyDescent="0.25">
      <c r="A111" s="183"/>
      <c r="B111" s="184"/>
      <c r="C111" s="153"/>
      <c r="D111" s="159"/>
      <c r="E111" s="158"/>
      <c r="F111" s="71" t="str">
        <f>IF(D111&gt;0,IF((LEFT(D111,2)=LEFT(Data!C$4,2)),"Intra","Inter"),"")</f>
        <v/>
      </c>
      <c r="G111" s="72">
        <f t="shared" si="6"/>
        <v>0</v>
      </c>
      <c r="H111" s="158"/>
      <c r="I111" s="23"/>
      <c r="J111" s="74">
        <f t="shared" si="7"/>
        <v>0</v>
      </c>
      <c r="K111" s="74">
        <f t="shared" si="8"/>
        <v>0</v>
      </c>
      <c r="L111" s="74">
        <f t="shared" si="9"/>
        <v>0</v>
      </c>
    </row>
    <row r="112" spans="1:12" x14ac:dyDescent="0.25">
      <c r="A112" s="183"/>
      <c r="B112" s="184"/>
      <c r="C112" s="153"/>
      <c r="D112" s="159"/>
      <c r="E112" s="158"/>
      <c r="F112" s="71" t="str">
        <f>IF(D112&gt;0,IF((LEFT(D112,2)=LEFT(Data!C$4,2)),"Intra","Inter"),"")</f>
        <v/>
      </c>
      <c r="G112" s="72">
        <f t="shared" si="6"/>
        <v>0</v>
      </c>
      <c r="H112" s="158"/>
      <c r="I112" s="23"/>
      <c r="J112" s="74">
        <f t="shared" si="7"/>
        <v>0</v>
      </c>
      <c r="K112" s="74">
        <f t="shared" si="8"/>
        <v>0</v>
      </c>
      <c r="L112" s="74">
        <f t="shared" si="9"/>
        <v>0</v>
      </c>
    </row>
    <row r="113" spans="1:12" x14ac:dyDescent="0.25">
      <c r="A113" s="183"/>
      <c r="B113" s="184"/>
      <c r="C113" s="153"/>
      <c r="D113" s="159"/>
      <c r="E113" s="158"/>
      <c r="F113" s="71" t="str">
        <f>IF(D113&gt;0,IF((LEFT(D113,2)=LEFT(Data!C$4,2)),"Intra","Inter"),"")</f>
        <v/>
      </c>
      <c r="G113" s="72">
        <f t="shared" si="6"/>
        <v>0</v>
      </c>
      <c r="H113" s="158"/>
      <c r="I113" s="23"/>
      <c r="J113" s="74">
        <f t="shared" si="7"/>
        <v>0</v>
      </c>
      <c r="K113" s="74">
        <f t="shared" si="8"/>
        <v>0</v>
      </c>
      <c r="L113" s="74">
        <f t="shared" si="9"/>
        <v>0</v>
      </c>
    </row>
    <row r="114" spans="1:12" x14ac:dyDescent="0.25">
      <c r="A114" s="183"/>
      <c r="B114" s="184"/>
      <c r="C114" s="153"/>
      <c r="D114" s="159"/>
      <c r="E114" s="158"/>
      <c r="F114" s="71" t="str">
        <f>IF(D114&gt;0,IF((LEFT(D114,2)=LEFT(Data!C$4,2)),"Intra","Inter"),"")</f>
        <v/>
      </c>
      <c r="G114" s="72">
        <f t="shared" si="6"/>
        <v>0</v>
      </c>
      <c r="H114" s="158"/>
      <c r="I114" s="23"/>
      <c r="J114" s="74">
        <f t="shared" si="7"/>
        <v>0</v>
      </c>
      <c r="K114" s="74">
        <f t="shared" si="8"/>
        <v>0</v>
      </c>
      <c r="L114" s="74">
        <f t="shared" si="9"/>
        <v>0</v>
      </c>
    </row>
    <row r="115" spans="1:12" x14ac:dyDescent="0.25">
      <c r="A115" s="183"/>
      <c r="B115" s="184"/>
      <c r="C115" s="153"/>
      <c r="D115" s="159"/>
      <c r="E115" s="158"/>
      <c r="F115" s="71" t="str">
        <f>IF(D115&gt;0,IF((LEFT(D115,2)=LEFT(Data!C$4,2)),"Intra","Inter"),"")</f>
        <v/>
      </c>
      <c r="G115" s="72">
        <f t="shared" si="6"/>
        <v>0</v>
      </c>
      <c r="H115" s="158"/>
      <c r="I115" s="23"/>
      <c r="J115" s="74">
        <f t="shared" si="7"/>
        <v>0</v>
      </c>
      <c r="K115" s="74">
        <f t="shared" si="8"/>
        <v>0</v>
      </c>
      <c r="L115" s="74">
        <f t="shared" si="9"/>
        <v>0</v>
      </c>
    </row>
    <row r="116" spans="1:12" x14ac:dyDescent="0.25">
      <c r="A116" s="183"/>
      <c r="B116" s="184"/>
      <c r="C116" s="153"/>
      <c r="D116" s="159"/>
      <c r="E116" s="158"/>
      <c r="F116" s="71" t="str">
        <f>IF(D116&gt;0,IF((LEFT(D116,2)=LEFT(Data!C$4,2)),"Intra","Inter"),"")</f>
        <v/>
      </c>
      <c r="G116" s="72">
        <f t="shared" si="6"/>
        <v>0</v>
      </c>
      <c r="H116" s="158"/>
      <c r="I116" s="23"/>
      <c r="J116" s="74">
        <f t="shared" si="7"/>
        <v>0</v>
      </c>
      <c r="K116" s="74">
        <f t="shared" si="8"/>
        <v>0</v>
      </c>
      <c r="L116" s="74">
        <f t="shared" si="9"/>
        <v>0</v>
      </c>
    </row>
    <row r="117" spans="1:12" x14ac:dyDescent="0.25">
      <c r="A117" s="183"/>
      <c r="B117" s="184"/>
      <c r="C117" s="153"/>
      <c r="D117" s="159"/>
      <c r="E117" s="158"/>
      <c r="F117" s="71" t="str">
        <f>IF(D117&gt;0,IF((LEFT(D117,2)=LEFT(Data!C$4,2)),"Intra","Inter"),"")</f>
        <v/>
      </c>
      <c r="G117" s="72">
        <f t="shared" si="6"/>
        <v>0</v>
      </c>
      <c r="H117" s="158"/>
      <c r="I117" s="23"/>
      <c r="J117" s="74">
        <f t="shared" si="7"/>
        <v>0</v>
      </c>
      <c r="K117" s="74">
        <f t="shared" si="8"/>
        <v>0</v>
      </c>
      <c r="L117" s="74">
        <f t="shared" si="9"/>
        <v>0</v>
      </c>
    </row>
    <row r="118" spans="1:12" x14ac:dyDescent="0.25">
      <c r="A118" s="183"/>
      <c r="B118" s="184"/>
      <c r="C118" s="153"/>
      <c r="D118" s="159"/>
      <c r="E118" s="158"/>
      <c r="F118" s="71" t="str">
        <f>IF(D118&gt;0,IF((LEFT(D118,2)=LEFT(Data!C$4,2)),"Intra","Inter"),"")</f>
        <v/>
      </c>
      <c r="G118" s="72">
        <f t="shared" si="6"/>
        <v>0</v>
      </c>
      <c r="H118" s="158"/>
      <c r="I118" s="23"/>
      <c r="J118" s="74">
        <f t="shared" si="7"/>
        <v>0</v>
      </c>
      <c r="K118" s="74">
        <f t="shared" si="8"/>
        <v>0</v>
      </c>
      <c r="L118" s="74">
        <f t="shared" si="9"/>
        <v>0</v>
      </c>
    </row>
    <row r="119" spans="1:12" x14ac:dyDescent="0.25">
      <c r="A119" s="183"/>
      <c r="B119" s="184"/>
      <c r="C119" s="153"/>
      <c r="D119" s="159"/>
      <c r="E119" s="158"/>
      <c r="F119" s="71" t="str">
        <f>IF(D119&gt;0,IF((LEFT(D119,2)=LEFT(Data!C$4,2)),"Intra","Inter"),"")</f>
        <v/>
      </c>
      <c r="G119" s="72">
        <f t="shared" si="6"/>
        <v>0</v>
      </c>
      <c r="H119" s="158"/>
      <c r="I119" s="23"/>
      <c r="J119" s="74">
        <f t="shared" si="7"/>
        <v>0</v>
      </c>
      <c r="K119" s="74">
        <f t="shared" si="8"/>
        <v>0</v>
      </c>
      <c r="L119" s="74">
        <f t="shared" si="9"/>
        <v>0</v>
      </c>
    </row>
    <row r="120" spans="1:12" x14ac:dyDescent="0.25">
      <c r="A120" s="183"/>
      <c r="B120" s="184"/>
      <c r="C120" s="153"/>
      <c r="D120" s="159"/>
      <c r="E120" s="158"/>
      <c r="F120" s="71" t="str">
        <f>IF(D120&gt;0,IF((LEFT(D120,2)=LEFT(Data!C$4,2)),"Intra","Inter"),"")</f>
        <v/>
      </c>
      <c r="G120" s="72">
        <f t="shared" si="6"/>
        <v>0</v>
      </c>
      <c r="H120" s="158"/>
      <c r="I120" s="23"/>
      <c r="J120" s="74">
        <f t="shared" si="7"/>
        <v>0</v>
      </c>
      <c r="K120" s="74">
        <f t="shared" si="8"/>
        <v>0</v>
      </c>
      <c r="L120" s="74">
        <f t="shared" si="9"/>
        <v>0</v>
      </c>
    </row>
    <row r="121" spans="1:12" x14ac:dyDescent="0.25">
      <c r="A121" s="183"/>
      <c r="B121" s="184"/>
      <c r="C121" s="153"/>
      <c r="D121" s="159"/>
      <c r="E121" s="158"/>
      <c r="F121" s="71" t="str">
        <f>IF(D121&gt;0,IF((LEFT(D121,2)=LEFT(Data!C$4,2)),"Intra","Inter"),"")</f>
        <v/>
      </c>
      <c r="G121" s="72">
        <f t="shared" si="6"/>
        <v>0</v>
      </c>
      <c r="H121" s="158"/>
      <c r="I121" s="23"/>
      <c r="J121" s="74">
        <f t="shared" si="7"/>
        <v>0</v>
      </c>
      <c r="K121" s="74">
        <f t="shared" si="8"/>
        <v>0</v>
      </c>
      <c r="L121" s="74">
        <f t="shared" si="9"/>
        <v>0</v>
      </c>
    </row>
    <row r="122" spans="1:12" x14ac:dyDescent="0.25">
      <c r="A122" s="183"/>
      <c r="B122" s="184"/>
      <c r="C122" s="153"/>
      <c r="D122" s="159"/>
      <c r="E122" s="158"/>
      <c r="F122" s="71" t="str">
        <f>IF(D122&gt;0,IF((LEFT(D122,2)=LEFT(Data!C$4,2)),"Intra","Inter"),"")</f>
        <v/>
      </c>
      <c r="G122" s="72">
        <f t="shared" si="6"/>
        <v>0</v>
      </c>
      <c r="H122" s="158"/>
      <c r="I122" s="23"/>
      <c r="J122" s="74">
        <f t="shared" si="7"/>
        <v>0</v>
      </c>
      <c r="K122" s="74">
        <f t="shared" si="8"/>
        <v>0</v>
      </c>
      <c r="L122" s="74">
        <f t="shared" si="9"/>
        <v>0</v>
      </c>
    </row>
    <row r="123" spans="1:12" x14ac:dyDescent="0.25">
      <c r="A123" s="183"/>
      <c r="B123" s="184"/>
      <c r="C123" s="153"/>
      <c r="D123" s="159"/>
      <c r="E123" s="158"/>
      <c r="F123" s="71" t="str">
        <f>IF(D123&gt;0,IF((LEFT(D123,2)=LEFT(Data!C$4,2)),"Intra","Inter"),"")</f>
        <v/>
      </c>
      <c r="G123" s="72">
        <f t="shared" si="6"/>
        <v>0</v>
      </c>
      <c r="H123" s="158"/>
      <c r="I123" s="23"/>
      <c r="J123" s="74">
        <f t="shared" si="7"/>
        <v>0</v>
      </c>
      <c r="K123" s="74">
        <f t="shared" si="8"/>
        <v>0</v>
      </c>
      <c r="L123" s="74">
        <f t="shared" si="9"/>
        <v>0</v>
      </c>
    </row>
    <row r="124" spans="1:12" x14ac:dyDescent="0.25">
      <c r="A124" s="183"/>
      <c r="B124" s="184"/>
      <c r="C124" s="153"/>
      <c r="D124" s="159"/>
      <c r="E124" s="158"/>
      <c r="F124" s="71" t="str">
        <f>IF(D124&gt;0,IF((LEFT(D124,2)=LEFT(Data!C$4,2)),"Intra","Inter"),"")</f>
        <v/>
      </c>
      <c r="G124" s="72">
        <f t="shared" si="6"/>
        <v>0</v>
      </c>
      <c r="H124" s="158"/>
      <c r="I124" s="23"/>
      <c r="J124" s="74">
        <f t="shared" si="7"/>
        <v>0</v>
      </c>
      <c r="K124" s="74">
        <f t="shared" si="8"/>
        <v>0</v>
      </c>
      <c r="L124" s="74">
        <f t="shared" si="9"/>
        <v>0</v>
      </c>
    </row>
    <row r="125" spans="1:12" x14ac:dyDescent="0.25">
      <c r="A125" s="183"/>
      <c r="B125" s="184"/>
      <c r="C125" s="153"/>
      <c r="D125" s="159"/>
      <c r="E125" s="158"/>
      <c r="F125" s="71" t="str">
        <f>IF(D125&gt;0,IF((LEFT(D125,2)=LEFT(Data!C$4,2)),"Intra","Inter"),"")</f>
        <v/>
      </c>
      <c r="G125" s="72">
        <f t="shared" si="6"/>
        <v>0</v>
      </c>
      <c r="H125" s="158"/>
      <c r="I125" s="23"/>
      <c r="J125" s="74">
        <f t="shared" si="7"/>
        <v>0</v>
      </c>
      <c r="K125" s="74">
        <f t="shared" si="8"/>
        <v>0</v>
      </c>
      <c r="L125" s="74">
        <f t="shared" si="9"/>
        <v>0</v>
      </c>
    </row>
    <row r="126" spans="1:12" x14ac:dyDescent="0.25">
      <c r="A126" s="183"/>
      <c r="B126" s="184"/>
      <c r="C126" s="153"/>
      <c r="D126" s="159"/>
      <c r="E126" s="158"/>
      <c r="F126" s="71" t="str">
        <f>IF(D126&gt;0,IF((LEFT(D126,2)=LEFT(Data!C$4,2)),"Intra","Inter"),"")</f>
        <v/>
      </c>
      <c r="G126" s="72">
        <f t="shared" si="6"/>
        <v>0</v>
      </c>
      <c r="H126" s="158"/>
      <c r="I126" s="23"/>
      <c r="J126" s="74">
        <f t="shared" si="7"/>
        <v>0</v>
      </c>
      <c r="K126" s="74">
        <f t="shared" si="8"/>
        <v>0</v>
      </c>
      <c r="L126" s="74">
        <f t="shared" si="9"/>
        <v>0</v>
      </c>
    </row>
    <row r="127" spans="1:12" x14ac:dyDescent="0.25">
      <c r="A127" s="183"/>
      <c r="B127" s="184"/>
      <c r="C127" s="153"/>
      <c r="D127" s="159"/>
      <c r="E127" s="158"/>
      <c r="F127" s="71" t="str">
        <f>IF(D127&gt;0,IF((LEFT(D127,2)=LEFT(Data!C$4,2)),"Intra","Inter"),"")</f>
        <v/>
      </c>
      <c r="G127" s="72">
        <f t="shared" si="6"/>
        <v>0</v>
      </c>
      <c r="H127" s="158"/>
      <c r="I127" s="23"/>
      <c r="J127" s="74">
        <f t="shared" si="7"/>
        <v>0</v>
      </c>
      <c r="K127" s="74">
        <f t="shared" si="8"/>
        <v>0</v>
      </c>
      <c r="L127" s="74">
        <f t="shared" si="9"/>
        <v>0</v>
      </c>
    </row>
    <row r="128" spans="1:12" x14ac:dyDescent="0.25">
      <c r="A128" s="183"/>
      <c r="B128" s="184"/>
      <c r="C128" s="153"/>
      <c r="D128" s="159"/>
      <c r="E128" s="158"/>
      <c r="F128" s="71" t="str">
        <f>IF(D128&gt;0,IF((LEFT(D128,2)=LEFT(Data!C$4,2)),"Intra","Inter"),"")</f>
        <v/>
      </c>
      <c r="G128" s="72">
        <f t="shared" si="6"/>
        <v>0</v>
      </c>
      <c r="H128" s="158"/>
      <c r="I128" s="23"/>
      <c r="J128" s="74">
        <f t="shared" si="7"/>
        <v>0</v>
      </c>
      <c r="K128" s="74">
        <f t="shared" si="8"/>
        <v>0</v>
      </c>
      <c r="L128" s="74">
        <f t="shared" si="9"/>
        <v>0</v>
      </c>
    </row>
    <row r="129" spans="1:12" x14ac:dyDescent="0.25">
      <c r="A129" s="183"/>
      <c r="B129" s="184"/>
      <c r="C129" s="153"/>
      <c r="D129" s="159"/>
      <c r="E129" s="158"/>
      <c r="F129" s="71" t="str">
        <f>IF(D129&gt;0,IF((LEFT(D129,2)=LEFT(Data!C$4,2)),"Intra","Inter"),"")</f>
        <v/>
      </c>
      <c r="G129" s="72">
        <f t="shared" si="6"/>
        <v>0</v>
      </c>
      <c r="H129" s="158"/>
      <c r="I129" s="23"/>
      <c r="J129" s="74">
        <f t="shared" si="7"/>
        <v>0</v>
      </c>
      <c r="K129" s="74">
        <f t="shared" si="8"/>
        <v>0</v>
      </c>
      <c r="L129" s="74">
        <f t="shared" si="9"/>
        <v>0</v>
      </c>
    </row>
    <row r="130" spans="1:12" x14ac:dyDescent="0.25">
      <c r="A130" s="183"/>
      <c r="B130" s="184"/>
      <c r="C130" s="153"/>
      <c r="D130" s="159"/>
      <c r="E130" s="158"/>
      <c r="F130" s="71" t="str">
        <f>IF(D130&gt;0,IF((LEFT(D130,2)=LEFT(Data!C$4,2)),"Intra","Inter"),"")</f>
        <v/>
      </c>
      <c r="G130" s="72">
        <f t="shared" si="6"/>
        <v>0</v>
      </c>
      <c r="H130" s="158"/>
      <c r="I130" s="23"/>
      <c r="J130" s="74">
        <f t="shared" si="7"/>
        <v>0</v>
      </c>
      <c r="K130" s="74">
        <f t="shared" si="8"/>
        <v>0</v>
      </c>
      <c r="L130" s="74">
        <f t="shared" si="9"/>
        <v>0</v>
      </c>
    </row>
    <row r="131" spans="1:12" x14ac:dyDescent="0.25">
      <c r="A131" s="183"/>
      <c r="B131" s="184"/>
      <c r="C131" s="153"/>
      <c r="D131" s="159"/>
      <c r="E131" s="158"/>
      <c r="F131" s="71" t="str">
        <f>IF(D131&gt;0,IF((LEFT(D131,2)=LEFT(Data!C$4,2)),"Intra","Inter"),"")</f>
        <v/>
      </c>
      <c r="G131" s="72">
        <f t="shared" si="6"/>
        <v>0</v>
      </c>
      <c r="H131" s="158"/>
      <c r="I131" s="23"/>
      <c r="J131" s="74">
        <f t="shared" si="7"/>
        <v>0</v>
      </c>
      <c r="K131" s="74">
        <f t="shared" si="8"/>
        <v>0</v>
      </c>
      <c r="L131" s="74">
        <f t="shared" si="9"/>
        <v>0</v>
      </c>
    </row>
    <row r="132" spans="1:12" x14ac:dyDescent="0.25">
      <c r="A132" s="183"/>
      <c r="B132" s="184"/>
      <c r="C132" s="153"/>
      <c r="D132" s="159"/>
      <c r="E132" s="158"/>
      <c r="F132" s="71" t="str">
        <f>IF(D132&gt;0,IF((LEFT(D132,2)=LEFT(Data!C$4,2)),"Intra","Inter"),"")</f>
        <v/>
      </c>
      <c r="G132" s="72">
        <f t="shared" si="6"/>
        <v>0</v>
      </c>
      <c r="H132" s="158"/>
      <c r="I132" s="23"/>
      <c r="J132" s="74">
        <f t="shared" si="7"/>
        <v>0</v>
      </c>
      <c r="K132" s="74">
        <f t="shared" si="8"/>
        <v>0</v>
      </c>
      <c r="L132" s="74">
        <f t="shared" si="9"/>
        <v>0</v>
      </c>
    </row>
    <row r="133" spans="1:12" x14ac:dyDescent="0.25">
      <c r="A133" s="183"/>
      <c r="B133" s="184"/>
      <c r="C133" s="153"/>
      <c r="D133" s="159"/>
      <c r="E133" s="158"/>
      <c r="F133" s="71" t="str">
        <f>IF(D133&gt;0,IF((LEFT(D133,2)=LEFT(Data!C$4,2)),"Intra","Inter"),"")</f>
        <v/>
      </c>
      <c r="G133" s="72">
        <f t="shared" si="6"/>
        <v>0</v>
      </c>
      <c r="H133" s="158"/>
      <c r="I133" s="23"/>
      <c r="J133" s="74">
        <f t="shared" si="7"/>
        <v>0</v>
      </c>
      <c r="K133" s="74">
        <f t="shared" si="8"/>
        <v>0</v>
      </c>
      <c r="L133" s="74">
        <f t="shared" si="9"/>
        <v>0</v>
      </c>
    </row>
    <row r="134" spans="1:12" x14ac:dyDescent="0.25">
      <c r="A134" s="183"/>
      <c r="B134" s="184"/>
      <c r="C134" s="153"/>
      <c r="D134" s="159"/>
      <c r="E134" s="158"/>
      <c r="F134" s="71" t="str">
        <f>IF(D134&gt;0,IF((LEFT(D134,2)=LEFT(Data!C$4,2)),"Intra","Inter"),"")</f>
        <v/>
      </c>
      <c r="G134" s="72">
        <f t="shared" si="6"/>
        <v>0</v>
      </c>
      <c r="H134" s="158"/>
      <c r="I134" s="23"/>
      <c r="J134" s="74">
        <f t="shared" si="7"/>
        <v>0</v>
      </c>
      <c r="K134" s="74">
        <f t="shared" si="8"/>
        <v>0</v>
      </c>
      <c r="L134" s="74">
        <f t="shared" si="9"/>
        <v>0</v>
      </c>
    </row>
    <row r="135" spans="1:12" x14ac:dyDescent="0.25">
      <c r="A135" s="183"/>
      <c r="B135" s="184"/>
      <c r="C135" s="153"/>
      <c r="D135" s="159"/>
      <c r="E135" s="158"/>
      <c r="F135" s="71" t="str">
        <f>IF(D135&gt;0,IF((LEFT(D135,2)=LEFT(Data!C$4,2)),"Intra","Inter"),"")</f>
        <v/>
      </c>
      <c r="G135" s="72">
        <f t="shared" si="6"/>
        <v>0</v>
      </c>
      <c r="H135" s="158"/>
      <c r="I135" s="23"/>
      <c r="J135" s="74">
        <f t="shared" si="7"/>
        <v>0</v>
      </c>
      <c r="K135" s="74">
        <f t="shared" si="8"/>
        <v>0</v>
      </c>
      <c r="L135" s="74">
        <f t="shared" si="9"/>
        <v>0</v>
      </c>
    </row>
    <row r="136" spans="1:12" x14ac:dyDescent="0.25">
      <c r="A136" s="183"/>
      <c r="B136" s="184"/>
      <c r="C136" s="153"/>
      <c r="D136" s="159"/>
      <c r="E136" s="158"/>
      <c r="F136" s="71" t="str">
        <f>IF(D136&gt;0,IF((LEFT(D136,2)=LEFT(Data!C$4,2)),"Intra","Inter"),"")</f>
        <v/>
      </c>
      <c r="G136" s="72">
        <f t="shared" si="6"/>
        <v>0</v>
      </c>
      <c r="H136" s="158"/>
      <c r="I136" s="23"/>
      <c r="J136" s="74">
        <f t="shared" si="7"/>
        <v>0</v>
      </c>
      <c r="K136" s="74">
        <f t="shared" si="8"/>
        <v>0</v>
      </c>
      <c r="L136" s="74">
        <f t="shared" si="9"/>
        <v>0</v>
      </c>
    </row>
    <row r="137" spans="1:12" x14ac:dyDescent="0.25">
      <c r="A137" s="183"/>
      <c r="B137" s="184"/>
      <c r="C137" s="153"/>
      <c r="D137" s="159"/>
      <c r="E137" s="158"/>
      <c r="F137" s="71" t="str">
        <f>IF(D137&gt;0,IF((LEFT(D137,2)=LEFT(Data!C$4,2)),"Intra","Inter"),"")</f>
        <v/>
      </c>
      <c r="G137" s="72">
        <f t="shared" si="6"/>
        <v>0</v>
      </c>
      <c r="H137" s="158"/>
      <c r="I137" s="23"/>
      <c r="J137" s="74">
        <f t="shared" si="7"/>
        <v>0</v>
      </c>
      <c r="K137" s="74">
        <f t="shared" si="8"/>
        <v>0</v>
      </c>
      <c r="L137" s="74">
        <f t="shared" si="9"/>
        <v>0</v>
      </c>
    </row>
    <row r="138" spans="1:12" x14ac:dyDescent="0.25">
      <c r="A138" s="183"/>
      <c r="B138" s="184"/>
      <c r="C138" s="153"/>
      <c r="D138" s="159"/>
      <c r="E138" s="158"/>
      <c r="F138" s="71" t="str">
        <f>IF(D138&gt;0,IF((LEFT(D138,2)=LEFT(Data!C$4,2)),"Intra","Inter"),"")</f>
        <v/>
      </c>
      <c r="G138" s="72">
        <f t="shared" si="6"/>
        <v>0</v>
      </c>
      <c r="H138" s="158"/>
      <c r="I138" s="23"/>
      <c r="J138" s="74">
        <f t="shared" si="7"/>
        <v>0</v>
      </c>
      <c r="K138" s="74">
        <f t="shared" si="8"/>
        <v>0</v>
      </c>
      <c r="L138" s="74">
        <f t="shared" si="9"/>
        <v>0</v>
      </c>
    </row>
    <row r="139" spans="1:12" x14ac:dyDescent="0.25">
      <c r="A139" s="183"/>
      <c r="B139" s="184"/>
      <c r="C139" s="153"/>
      <c r="D139" s="159"/>
      <c r="E139" s="158"/>
      <c r="F139" s="71" t="str">
        <f>IF(D139&gt;0,IF((LEFT(D139,2)=LEFT(Data!C$4,2)),"Intra","Inter"),"")</f>
        <v/>
      </c>
      <c r="G139" s="72">
        <f t="shared" si="6"/>
        <v>0</v>
      </c>
      <c r="H139" s="158"/>
      <c r="I139" s="23"/>
      <c r="J139" s="74">
        <f t="shared" si="7"/>
        <v>0</v>
      </c>
      <c r="K139" s="74">
        <f t="shared" si="8"/>
        <v>0</v>
      </c>
      <c r="L139" s="74">
        <f t="shared" si="9"/>
        <v>0</v>
      </c>
    </row>
    <row r="140" spans="1:12" x14ac:dyDescent="0.25">
      <c r="A140" s="183"/>
      <c r="B140" s="184"/>
      <c r="C140" s="153"/>
      <c r="D140" s="159"/>
      <c r="E140" s="158"/>
      <c r="F140" s="71" t="str">
        <f>IF(D140&gt;0,IF((LEFT(D140,2)=LEFT(Data!C$4,2)),"Intra","Inter"),"")</f>
        <v/>
      </c>
      <c r="G140" s="72">
        <f t="shared" si="6"/>
        <v>0</v>
      </c>
      <c r="H140" s="158"/>
      <c r="I140" s="23"/>
      <c r="J140" s="74">
        <f t="shared" si="7"/>
        <v>0</v>
      </c>
      <c r="K140" s="74">
        <f t="shared" si="8"/>
        <v>0</v>
      </c>
      <c r="L140" s="74">
        <f t="shared" si="9"/>
        <v>0</v>
      </c>
    </row>
    <row r="141" spans="1:12" x14ac:dyDescent="0.25">
      <c r="A141" s="183"/>
      <c r="B141" s="184"/>
      <c r="C141" s="153"/>
      <c r="D141" s="159"/>
      <c r="E141" s="158"/>
      <c r="F141" s="71" t="str">
        <f>IF(D141&gt;0,IF((LEFT(D141,2)=LEFT(Data!C$4,2)),"Intra","Inter"),"")</f>
        <v/>
      </c>
      <c r="G141" s="72">
        <f t="shared" si="6"/>
        <v>0</v>
      </c>
      <c r="H141" s="158"/>
      <c r="I141" s="23"/>
      <c r="J141" s="74">
        <f t="shared" si="7"/>
        <v>0</v>
      </c>
      <c r="K141" s="74">
        <f t="shared" si="8"/>
        <v>0</v>
      </c>
      <c r="L141" s="74">
        <f t="shared" si="9"/>
        <v>0</v>
      </c>
    </row>
    <row r="142" spans="1:12" x14ac:dyDescent="0.25">
      <c r="A142" s="183"/>
      <c r="B142" s="184"/>
      <c r="C142" s="153"/>
      <c r="D142" s="159"/>
      <c r="E142" s="158"/>
      <c r="F142" s="71" t="str">
        <f>IF(D142&gt;0,IF((LEFT(D142,2)=LEFT(Data!C$4,2)),"Intra","Inter"),"")</f>
        <v/>
      </c>
      <c r="G142" s="72">
        <f t="shared" si="6"/>
        <v>0</v>
      </c>
      <c r="H142" s="158"/>
      <c r="I142" s="23"/>
      <c r="J142" s="74">
        <f t="shared" si="7"/>
        <v>0</v>
      </c>
      <c r="K142" s="74">
        <f t="shared" si="8"/>
        <v>0</v>
      </c>
      <c r="L142" s="74">
        <f t="shared" si="9"/>
        <v>0</v>
      </c>
    </row>
    <row r="143" spans="1:12" x14ac:dyDescent="0.25">
      <c r="A143" s="183"/>
      <c r="B143" s="184"/>
      <c r="C143" s="153"/>
      <c r="D143" s="159"/>
      <c r="E143" s="158"/>
      <c r="F143" s="71" t="str">
        <f>IF(D143&gt;0,IF((LEFT(D143,2)=LEFT(Data!C$4,2)),"Intra","Inter"),"")</f>
        <v/>
      </c>
      <c r="G143" s="72">
        <f t="shared" si="6"/>
        <v>0</v>
      </c>
      <c r="H143" s="158"/>
      <c r="I143" s="23"/>
      <c r="J143" s="74">
        <f t="shared" si="7"/>
        <v>0</v>
      </c>
      <c r="K143" s="74">
        <f t="shared" si="8"/>
        <v>0</v>
      </c>
      <c r="L143" s="74">
        <f t="shared" si="9"/>
        <v>0</v>
      </c>
    </row>
    <row r="144" spans="1:12" x14ac:dyDescent="0.25">
      <c r="A144" s="183"/>
      <c r="B144" s="184"/>
      <c r="C144" s="153"/>
      <c r="D144" s="159"/>
      <c r="E144" s="158"/>
      <c r="F144" s="71" t="str">
        <f>IF(D144&gt;0,IF((LEFT(D144,2)=LEFT(Data!C$4,2)),"Intra","Inter"),"")</f>
        <v/>
      </c>
      <c r="G144" s="72">
        <f t="shared" si="6"/>
        <v>0</v>
      </c>
      <c r="H144" s="158"/>
      <c r="I144" s="23"/>
      <c r="J144" s="74">
        <f t="shared" si="7"/>
        <v>0</v>
      </c>
      <c r="K144" s="74">
        <f t="shared" si="8"/>
        <v>0</v>
      </c>
      <c r="L144" s="74">
        <f t="shared" si="9"/>
        <v>0</v>
      </c>
    </row>
    <row r="145" spans="1:12" x14ac:dyDescent="0.25">
      <c r="A145" s="183"/>
      <c r="B145" s="184"/>
      <c r="C145" s="153"/>
      <c r="D145" s="159"/>
      <c r="E145" s="158"/>
      <c r="F145" s="71" t="str">
        <f>IF(D145&gt;0,IF((LEFT(D145,2)=LEFT(Data!C$4,2)),"Intra","Inter"),"")</f>
        <v/>
      </c>
      <c r="G145" s="72">
        <f t="shared" ref="G145:G208" si="10">ROUND(H145+J145+K145+L145,0)</f>
        <v>0</v>
      </c>
      <c r="H145" s="158"/>
      <c r="I145" s="23"/>
      <c r="J145" s="74">
        <f t="shared" ref="J145:J208" si="11">IF(F145="inter",(H145*I145),(0))</f>
        <v>0</v>
      </c>
      <c r="K145" s="74">
        <f t="shared" ref="K145:K208" si="12">IF(F145="intra",(H145*(I145/2)),(0))</f>
        <v>0</v>
      </c>
      <c r="L145" s="74">
        <f t="shared" ref="L145:L208" si="13">IF(F145="intra",(H145*(I145/2)),(0))</f>
        <v>0</v>
      </c>
    </row>
    <row r="146" spans="1:12" x14ac:dyDescent="0.25">
      <c r="A146" s="183"/>
      <c r="B146" s="184"/>
      <c r="C146" s="153"/>
      <c r="D146" s="159"/>
      <c r="E146" s="158"/>
      <c r="F146" s="71" t="str">
        <f>IF(D146&gt;0,IF((LEFT(D146,2)=LEFT(Data!C$4,2)),"Intra","Inter"),"")</f>
        <v/>
      </c>
      <c r="G146" s="72">
        <f t="shared" si="10"/>
        <v>0</v>
      </c>
      <c r="H146" s="158"/>
      <c r="I146" s="23"/>
      <c r="J146" s="74">
        <f t="shared" si="11"/>
        <v>0</v>
      </c>
      <c r="K146" s="74">
        <f t="shared" si="12"/>
        <v>0</v>
      </c>
      <c r="L146" s="74">
        <f t="shared" si="13"/>
        <v>0</v>
      </c>
    </row>
    <row r="147" spans="1:12" x14ac:dyDescent="0.25">
      <c r="A147" s="183"/>
      <c r="B147" s="184"/>
      <c r="C147" s="153"/>
      <c r="D147" s="159"/>
      <c r="E147" s="158"/>
      <c r="F147" s="71" t="str">
        <f>IF(D147&gt;0,IF((LEFT(D147,2)=LEFT(Data!C$4,2)),"Intra","Inter"),"")</f>
        <v/>
      </c>
      <c r="G147" s="72">
        <f t="shared" si="10"/>
        <v>0</v>
      </c>
      <c r="H147" s="158"/>
      <c r="I147" s="23"/>
      <c r="J147" s="74">
        <f t="shared" si="11"/>
        <v>0</v>
      </c>
      <c r="K147" s="74">
        <f t="shared" si="12"/>
        <v>0</v>
      </c>
      <c r="L147" s="74">
        <f t="shared" si="13"/>
        <v>0</v>
      </c>
    </row>
    <row r="148" spans="1:12" x14ac:dyDescent="0.25">
      <c r="A148" s="183"/>
      <c r="B148" s="184"/>
      <c r="C148" s="153"/>
      <c r="D148" s="159"/>
      <c r="E148" s="158"/>
      <c r="F148" s="71" t="str">
        <f>IF(D148&gt;0,IF((LEFT(D148,2)=LEFT(Data!C$4,2)),"Intra","Inter"),"")</f>
        <v/>
      </c>
      <c r="G148" s="72">
        <f t="shared" si="10"/>
        <v>0</v>
      </c>
      <c r="H148" s="158"/>
      <c r="I148" s="23"/>
      <c r="J148" s="74">
        <f t="shared" si="11"/>
        <v>0</v>
      </c>
      <c r="K148" s="74">
        <f t="shared" si="12"/>
        <v>0</v>
      </c>
      <c r="L148" s="74">
        <f t="shared" si="13"/>
        <v>0</v>
      </c>
    </row>
    <row r="149" spans="1:12" x14ac:dyDescent="0.25">
      <c r="A149" s="183"/>
      <c r="B149" s="184"/>
      <c r="C149" s="153"/>
      <c r="D149" s="159"/>
      <c r="E149" s="158"/>
      <c r="F149" s="71" t="str">
        <f>IF(D149&gt;0,IF((LEFT(D149,2)=LEFT(Data!C$4,2)),"Intra","Inter"),"")</f>
        <v/>
      </c>
      <c r="G149" s="72">
        <f t="shared" si="10"/>
        <v>0</v>
      </c>
      <c r="H149" s="158"/>
      <c r="I149" s="23"/>
      <c r="J149" s="74">
        <f t="shared" si="11"/>
        <v>0</v>
      </c>
      <c r="K149" s="74">
        <f t="shared" si="12"/>
        <v>0</v>
      </c>
      <c r="L149" s="74">
        <f t="shared" si="13"/>
        <v>0</v>
      </c>
    </row>
    <row r="150" spans="1:12" x14ac:dyDescent="0.25">
      <c r="A150" s="183"/>
      <c r="B150" s="184"/>
      <c r="C150" s="153"/>
      <c r="D150" s="159"/>
      <c r="E150" s="158"/>
      <c r="F150" s="71" t="str">
        <f>IF(D150&gt;0,IF((LEFT(D150,2)=LEFT(Data!C$4,2)),"Intra","Inter"),"")</f>
        <v/>
      </c>
      <c r="G150" s="72">
        <f t="shared" si="10"/>
        <v>0</v>
      </c>
      <c r="H150" s="158"/>
      <c r="I150" s="23"/>
      <c r="J150" s="74">
        <f t="shared" si="11"/>
        <v>0</v>
      </c>
      <c r="K150" s="74">
        <f t="shared" si="12"/>
        <v>0</v>
      </c>
      <c r="L150" s="74">
        <f t="shared" si="13"/>
        <v>0</v>
      </c>
    </row>
    <row r="151" spans="1:12" x14ac:dyDescent="0.25">
      <c r="A151" s="183"/>
      <c r="B151" s="184"/>
      <c r="C151" s="153"/>
      <c r="D151" s="159"/>
      <c r="E151" s="158"/>
      <c r="F151" s="71" t="str">
        <f>IF(D151&gt;0,IF((LEFT(D151,2)=LEFT(Data!C$4,2)),"Intra","Inter"),"")</f>
        <v/>
      </c>
      <c r="G151" s="72">
        <f t="shared" si="10"/>
        <v>0</v>
      </c>
      <c r="H151" s="158"/>
      <c r="I151" s="23"/>
      <c r="J151" s="74">
        <f t="shared" si="11"/>
        <v>0</v>
      </c>
      <c r="K151" s="74">
        <f t="shared" si="12"/>
        <v>0</v>
      </c>
      <c r="L151" s="74">
        <f t="shared" si="13"/>
        <v>0</v>
      </c>
    </row>
    <row r="152" spans="1:12" x14ac:dyDescent="0.25">
      <c r="A152" s="183"/>
      <c r="B152" s="184"/>
      <c r="C152" s="153"/>
      <c r="D152" s="159"/>
      <c r="E152" s="158"/>
      <c r="F152" s="71" t="str">
        <f>IF(D152&gt;0,IF((LEFT(D152,2)=LEFT(Data!C$4,2)),"Intra","Inter"),"")</f>
        <v/>
      </c>
      <c r="G152" s="72">
        <f t="shared" si="10"/>
        <v>0</v>
      </c>
      <c r="H152" s="158"/>
      <c r="I152" s="23"/>
      <c r="J152" s="74">
        <f t="shared" si="11"/>
        <v>0</v>
      </c>
      <c r="K152" s="74">
        <f t="shared" si="12"/>
        <v>0</v>
      </c>
      <c r="L152" s="74">
        <f t="shared" si="13"/>
        <v>0</v>
      </c>
    </row>
    <row r="153" spans="1:12" x14ac:dyDescent="0.25">
      <c r="A153" s="183"/>
      <c r="B153" s="184"/>
      <c r="C153" s="153"/>
      <c r="D153" s="159"/>
      <c r="E153" s="158"/>
      <c r="F153" s="71" t="str">
        <f>IF(D153&gt;0,IF((LEFT(D153,2)=LEFT(Data!C$4,2)),"Intra","Inter"),"")</f>
        <v/>
      </c>
      <c r="G153" s="72">
        <f t="shared" si="10"/>
        <v>0</v>
      </c>
      <c r="H153" s="158"/>
      <c r="I153" s="23"/>
      <c r="J153" s="74">
        <f t="shared" si="11"/>
        <v>0</v>
      </c>
      <c r="K153" s="74">
        <f t="shared" si="12"/>
        <v>0</v>
      </c>
      <c r="L153" s="74">
        <f t="shared" si="13"/>
        <v>0</v>
      </c>
    </row>
    <row r="154" spans="1:12" x14ac:dyDescent="0.25">
      <c r="A154" s="183"/>
      <c r="B154" s="184"/>
      <c r="C154" s="153"/>
      <c r="D154" s="159"/>
      <c r="E154" s="158"/>
      <c r="F154" s="71" t="str">
        <f>IF(D154&gt;0,IF((LEFT(D154,2)=LEFT(Data!C$4,2)),"Intra","Inter"),"")</f>
        <v/>
      </c>
      <c r="G154" s="72">
        <f t="shared" si="10"/>
        <v>0</v>
      </c>
      <c r="H154" s="158"/>
      <c r="I154" s="23"/>
      <c r="J154" s="74">
        <f t="shared" si="11"/>
        <v>0</v>
      </c>
      <c r="K154" s="74">
        <f t="shared" si="12"/>
        <v>0</v>
      </c>
      <c r="L154" s="74">
        <f t="shared" si="13"/>
        <v>0</v>
      </c>
    </row>
    <row r="155" spans="1:12" x14ac:dyDescent="0.25">
      <c r="A155" s="183"/>
      <c r="B155" s="184"/>
      <c r="C155" s="153"/>
      <c r="D155" s="159"/>
      <c r="E155" s="158"/>
      <c r="F155" s="71" t="str">
        <f>IF(D155&gt;0,IF((LEFT(D155,2)=LEFT(Data!C$4,2)),"Intra","Inter"),"")</f>
        <v/>
      </c>
      <c r="G155" s="72">
        <f t="shared" si="10"/>
        <v>0</v>
      </c>
      <c r="H155" s="158"/>
      <c r="I155" s="23"/>
      <c r="J155" s="74">
        <f t="shared" si="11"/>
        <v>0</v>
      </c>
      <c r="K155" s="74">
        <f t="shared" si="12"/>
        <v>0</v>
      </c>
      <c r="L155" s="74">
        <f t="shared" si="13"/>
        <v>0</v>
      </c>
    </row>
    <row r="156" spans="1:12" x14ac:dyDescent="0.25">
      <c r="A156" s="183"/>
      <c r="B156" s="184"/>
      <c r="C156" s="153"/>
      <c r="D156" s="159"/>
      <c r="E156" s="158"/>
      <c r="F156" s="71" t="str">
        <f>IF(D156&gt;0,IF((LEFT(D156,2)=LEFT(Data!C$4,2)),"Intra","Inter"),"")</f>
        <v/>
      </c>
      <c r="G156" s="72">
        <f t="shared" si="10"/>
        <v>0</v>
      </c>
      <c r="H156" s="158"/>
      <c r="I156" s="23"/>
      <c r="J156" s="74">
        <f t="shared" si="11"/>
        <v>0</v>
      </c>
      <c r="K156" s="74">
        <f t="shared" si="12"/>
        <v>0</v>
      </c>
      <c r="L156" s="74">
        <f t="shared" si="13"/>
        <v>0</v>
      </c>
    </row>
    <row r="157" spans="1:12" x14ac:dyDescent="0.25">
      <c r="A157" s="183"/>
      <c r="B157" s="184"/>
      <c r="C157" s="153"/>
      <c r="D157" s="159"/>
      <c r="E157" s="158"/>
      <c r="F157" s="71" t="str">
        <f>IF(D157&gt;0,IF((LEFT(D157,2)=LEFT(Data!C$4,2)),"Intra","Inter"),"")</f>
        <v/>
      </c>
      <c r="G157" s="72">
        <f t="shared" si="10"/>
        <v>0</v>
      </c>
      <c r="H157" s="158"/>
      <c r="I157" s="23"/>
      <c r="J157" s="74">
        <f t="shared" si="11"/>
        <v>0</v>
      </c>
      <c r="K157" s="74">
        <f t="shared" si="12"/>
        <v>0</v>
      </c>
      <c r="L157" s="74">
        <f t="shared" si="13"/>
        <v>0</v>
      </c>
    </row>
    <row r="158" spans="1:12" x14ac:dyDescent="0.25">
      <c r="A158" s="183"/>
      <c r="B158" s="184"/>
      <c r="C158" s="153"/>
      <c r="D158" s="159"/>
      <c r="E158" s="158"/>
      <c r="F158" s="71" t="str">
        <f>IF(D158&gt;0,IF((LEFT(D158,2)=LEFT(Data!C$4,2)),"Intra","Inter"),"")</f>
        <v/>
      </c>
      <c r="G158" s="72">
        <f t="shared" si="10"/>
        <v>0</v>
      </c>
      <c r="H158" s="158"/>
      <c r="I158" s="23"/>
      <c r="J158" s="74">
        <f t="shared" si="11"/>
        <v>0</v>
      </c>
      <c r="K158" s="74">
        <f t="shared" si="12"/>
        <v>0</v>
      </c>
      <c r="L158" s="74">
        <f t="shared" si="13"/>
        <v>0</v>
      </c>
    </row>
    <row r="159" spans="1:12" x14ac:dyDescent="0.25">
      <c r="A159" s="183"/>
      <c r="B159" s="184"/>
      <c r="C159" s="153"/>
      <c r="D159" s="159"/>
      <c r="E159" s="158"/>
      <c r="F159" s="71" t="str">
        <f>IF(D159&gt;0,IF((LEFT(D159,2)=LEFT(Data!C$4,2)),"Intra","Inter"),"")</f>
        <v/>
      </c>
      <c r="G159" s="72">
        <f t="shared" si="10"/>
        <v>0</v>
      </c>
      <c r="H159" s="158"/>
      <c r="I159" s="23"/>
      <c r="J159" s="74">
        <f t="shared" si="11"/>
        <v>0</v>
      </c>
      <c r="K159" s="74">
        <f t="shared" si="12"/>
        <v>0</v>
      </c>
      <c r="L159" s="74">
        <f t="shared" si="13"/>
        <v>0</v>
      </c>
    </row>
    <row r="160" spans="1:12" x14ac:dyDescent="0.25">
      <c r="A160" s="183"/>
      <c r="B160" s="184"/>
      <c r="C160" s="153"/>
      <c r="D160" s="159"/>
      <c r="E160" s="158"/>
      <c r="F160" s="71" t="str">
        <f>IF(D160&gt;0,IF((LEFT(D160,2)=LEFT(Data!C$4,2)),"Intra","Inter"),"")</f>
        <v/>
      </c>
      <c r="G160" s="72">
        <f t="shared" si="10"/>
        <v>0</v>
      </c>
      <c r="H160" s="158"/>
      <c r="I160" s="23"/>
      <c r="J160" s="74">
        <f t="shared" si="11"/>
        <v>0</v>
      </c>
      <c r="K160" s="74">
        <f t="shared" si="12"/>
        <v>0</v>
      </c>
      <c r="L160" s="74">
        <f t="shared" si="13"/>
        <v>0</v>
      </c>
    </row>
    <row r="161" spans="1:12" x14ac:dyDescent="0.25">
      <c r="A161" s="183"/>
      <c r="B161" s="184"/>
      <c r="C161" s="153"/>
      <c r="D161" s="159"/>
      <c r="E161" s="158"/>
      <c r="F161" s="71" t="str">
        <f>IF(D161&gt;0,IF((LEFT(D161,2)=LEFT(Data!C$4,2)),"Intra","Inter"),"")</f>
        <v/>
      </c>
      <c r="G161" s="72">
        <f t="shared" si="10"/>
        <v>0</v>
      </c>
      <c r="H161" s="158"/>
      <c r="I161" s="23"/>
      <c r="J161" s="74">
        <f t="shared" si="11"/>
        <v>0</v>
      </c>
      <c r="K161" s="74">
        <f t="shared" si="12"/>
        <v>0</v>
      </c>
      <c r="L161" s="74">
        <f t="shared" si="13"/>
        <v>0</v>
      </c>
    </row>
    <row r="162" spans="1:12" x14ac:dyDescent="0.25">
      <c r="A162" s="183"/>
      <c r="B162" s="184"/>
      <c r="C162" s="153"/>
      <c r="D162" s="159"/>
      <c r="E162" s="158"/>
      <c r="F162" s="71" t="str">
        <f>IF(D162&gt;0,IF((LEFT(D162,2)=LEFT(Data!C$4,2)),"Intra","Inter"),"")</f>
        <v/>
      </c>
      <c r="G162" s="72">
        <f t="shared" si="10"/>
        <v>0</v>
      </c>
      <c r="H162" s="158"/>
      <c r="I162" s="23"/>
      <c r="J162" s="74">
        <f t="shared" si="11"/>
        <v>0</v>
      </c>
      <c r="K162" s="74">
        <f t="shared" si="12"/>
        <v>0</v>
      </c>
      <c r="L162" s="74">
        <f t="shared" si="13"/>
        <v>0</v>
      </c>
    </row>
    <row r="163" spans="1:12" x14ac:dyDescent="0.25">
      <c r="A163" s="183"/>
      <c r="B163" s="184"/>
      <c r="C163" s="153"/>
      <c r="D163" s="159"/>
      <c r="E163" s="158"/>
      <c r="F163" s="71" t="str">
        <f>IF(D163&gt;0,IF((LEFT(D163,2)=LEFT(Data!C$4,2)),"Intra","Inter"),"")</f>
        <v/>
      </c>
      <c r="G163" s="72">
        <f t="shared" si="10"/>
        <v>0</v>
      </c>
      <c r="H163" s="158"/>
      <c r="I163" s="23"/>
      <c r="J163" s="74">
        <f t="shared" si="11"/>
        <v>0</v>
      </c>
      <c r="K163" s="74">
        <f t="shared" si="12"/>
        <v>0</v>
      </c>
      <c r="L163" s="74">
        <f t="shared" si="13"/>
        <v>0</v>
      </c>
    </row>
    <row r="164" spans="1:12" x14ac:dyDescent="0.25">
      <c r="A164" s="183"/>
      <c r="B164" s="184"/>
      <c r="C164" s="153"/>
      <c r="D164" s="159"/>
      <c r="E164" s="158"/>
      <c r="F164" s="71" t="str">
        <f>IF(D164&gt;0,IF((LEFT(D164,2)=LEFT(Data!C$4,2)),"Intra","Inter"),"")</f>
        <v/>
      </c>
      <c r="G164" s="72">
        <f t="shared" si="10"/>
        <v>0</v>
      </c>
      <c r="H164" s="158"/>
      <c r="I164" s="23"/>
      <c r="J164" s="74">
        <f t="shared" si="11"/>
        <v>0</v>
      </c>
      <c r="K164" s="74">
        <f t="shared" si="12"/>
        <v>0</v>
      </c>
      <c r="L164" s="74">
        <f t="shared" si="13"/>
        <v>0</v>
      </c>
    </row>
    <row r="165" spans="1:12" x14ac:dyDescent="0.25">
      <c r="A165" s="183"/>
      <c r="B165" s="184"/>
      <c r="C165" s="153"/>
      <c r="D165" s="159"/>
      <c r="E165" s="158"/>
      <c r="F165" s="71" t="str">
        <f>IF(D165&gt;0,IF((LEFT(D165,2)=LEFT(Data!C$4,2)),"Intra","Inter"),"")</f>
        <v/>
      </c>
      <c r="G165" s="72">
        <f t="shared" si="10"/>
        <v>0</v>
      </c>
      <c r="H165" s="158"/>
      <c r="I165" s="23"/>
      <c r="J165" s="74">
        <f t="shared" si="11"/>
        <v>0</v>
      </c>
      <c r="K165" s="74">
        <f t="shared" si="12"/>
        <v>0</v>
      </c>
      <c r="L165" s="74">
        <f t="shared" si="13"/>
        <v>0</v>
      </c>
    </row>
    <row r="166" spans="1:12" x14ac:dyDescent="0.25">
      <c r="A166" s="183"/>
      <c r="B166" s="184"/>
      <c r="C166" s="153"/>
      <c r="D166" s="159"/>
      <c r="E166" s="158"/>
      <c r="F166" s="71" t="str">
        <f>IF(D166&gt;0,IF((LEFT(D166,2)=LEFT(Data!C$4,2)),"Intra","Inter"),"")</f>
        <v/>
      </c>
      <c r="G166" s="72">
        <f t="shared" si="10"/>
        <v>0</v>
      </c>
      <c r="H166" s="158"/>
      <c r="I166" s="23"/>
      <c r="J166" s="74">
        <f t="shared" si="11"/>
        <v>0</v>
      </c>
      <c r="K166" s="74">
        <f t="shared" si="12"/>
        <v>0</v>
      </c>
      <c r="L166" s="74">
        <f t="shared" si="13"/>
        <v>0</v>
      </c>
    </row>
    <row r="167" spans="1:12" x14ac:dyDescent="0.25">
      <c r="A167" s="183"/>
      <c r="B167" s="184"/>
      <c r="C167" s="153"/>
      <c r="D167" s="159"/>
      <c r="E167" s="158"/>
      <c r="F167" s="71" t="str">
        <f>IF(D167&gt;0,IF((LEFT(D167,2)=LEFT(Data!C$4,2)),"Intra","Inter"),"")</f>
        <v/>
      </c>
      <c r="G167" s="72">
        <f t="shared" si="10"/>
        <v>0</v>
      </c>
      <c r="H167" s="158"/>
      <c r="I167" s="23"/>
      <c r="J167" s="74">
        <f t="shared" si="11"/>
        <v>0</v>
      </c>
      <c r="K167" s="74">
        <f t="shared" si="12"/>
        <v>0</v>
      </c>
      <c r="L167" s="74">
        <f t="shared" si="13"/>
        <v>0</v>
      </c>
    </row>
    <row r="168" spans="1:12" x14ac:dyDescent="0.25">
      <c r="A168" s="183"/>
      <c r="B168" s="184"/>
      <c r="C168" s="153"/>
      <c r="D168" s="159"/>
      <c r="E168" s="158"/>
      <c r="F168" s="71" t="str">
        <f>IF(D168&gt;0,IF((LEFT(D168,2)=LEFT(Data!C$4,2)),"Intra","Inter"),"")</f>
        <v/>
      </c>
      <c r="G168" s="72">
        <f t="shared" si="10"/>
        <v>0</v>
      </c>
      <c r="H168" s="158"/>
      <c r="I168" s="23"/>
      <c r="J168" s="74">
        <f t="shared" si="11"/>
        <v>0</v>
      </c>
      <c r="K168" s="74">
        <f t="shared" si="12"/>
        <v>0</v>
      </c>
      <c r="L168" s="74">
        <f t="shared" si="13"/>
        <v>0</v>
      </c>
    </row>
    <row r="169" spans="1:12" x14ac:dyDescent="0.25">
      <c r="A169" s="183"/>
      <c r="B169" s="184"/>
      <c r="C169" s="153"/>
      <c r="D169" s="159"/>
      <c r="E169" s="158"/>
      <c r="F169" s="71" t="str">
        <f>IF(D169&gt;0,IF((LEFT(D169,2)=LEFT(Data!C$4,2)),"Intra","Inter"),"")</f>
        <v/>
      </c>
      <c r="G169" s="72">
        <f t="shared" si="10"/>
        <v>0</v>
      </c>
      <c r="H169" s="158"/>
      <c r="I169" s="23"/>
      <c r="J169" s="74">
        <f t="shared" si="11"/>
        <v>0</v>
      </c>
      <c r="K169" s="74">
        <f t="shared" si="12"/>
        <v>0</v>
      </c>
      <c r="L169" s="74">
        <f t="shared" si="13"/>
        <v>0</v>
      </c>
    </row>
    <row r="170" spans="1:12" x14ac:dyDescent="0.25">
      <c r="A170" s="183"/>
      <c r="B170" s="184"/>
      <c r="C170" s="153"/>
      <c r="D170" s="159"/>
      <c r="E170" s="158"/>
      <c r="F170" s="71" t="str">
        <f>IF(D170&gt;0,IF((LEFT(D170,2)=LEFT(Data!C$4,2)),"Intra","Inter"),"")</f>
        <v/>
      </c>
      <c r="G170" s="72">
        <f t="shared" si="10"/>
        <v>0</v>
      </c>
      <c r="H170" s="158"/>
      <c r="I170" s="23"/>
      <c r="J170" s="74">
        <f t="shared" si="11"/>
        <v>0</v>
      </c>
      <c r="K170" s="74">
        <f t="shared" si="12"/>
        <v>0</v>
      </c>
      <c r="L170" s="74">
        <f t="shared" si="13"/>
        <v>0</v>
      </c>
    </row>
    <row r="171" spans="1:12" x14ac:dyDescent="0.25">
      <c r="A171" s="183"/>
      <c r="B171" s="184"/>
      <c r="C171" s="153"/>
      <c r="D171" s="159"/>
      <c r="E171" s="158"/>
      <c r="F171" s="71" t="str">
        <f>IF(D171&gt;0,IF((LEFT(D171,2)=LEFT(Data!C$4,2)),"Intra","Inter"),"")</f>
        <v/>
      </c>
      <c r="G171" s="72">
        <f t="shared" si="10"/>
        <v>0</v>
      </c>
      <c r="H171" s="158"/>
      <c r="I171" s="23"/>
      <c r="J171" s="74">
        <f t="shared" si="11"/>
        <v>0</v>
      </c>
      <c r="K171" s="74">
        <f t="shared" si="12"/>
        <v>0</v>
      </c>
      <c r="L171" s="74">
        <f t="shared" si="13"/>
        <v>0</v>
      </c>
    </row>
    <row r="172" spans="1:12" x14ac:dyDescent="0.25">
      <c r="A172" s="183"/>
      <c r="B172" s="184"/>
      <c r="C172" s="153"/>
      <c r="D172" s="159"/>
      <c r="E172" s="158"/>
      <c r="F172" s="71" t="str">
        <f>IF(D172&gt;0,IF((LEFT(D172,2)=LEFT(Data!C$4,2)),"Intra","Inter"),"")</f>
        <v/>
      </c>
      <c r="G172" s="72">
        <f t="shared" si="10"/>
        <v>0</v>
      </c>
      <c r="H172" s="158"/>
      <c r="I172" s="23"/>
      <c r="J172" s="74">
        <f t="shared" si="11"/>
        <v>0</v>
      </c>
      <c r="K172" s="74">
        <f t="shared" si="12"/>
        <v>0</v>
      </c>
      <c r="L172" s="74">
        <f t="shared" si="13"/>
        <v>0</v>
      </c>
    </row>
    <row r="173" spans="1:12" x14ac:dyDescent="0.25">
      <c r="A173" s="183"/>
      <c r="B173" s="184"/>
      <c r="C173" s="153"/>
      <c r="D173" s="159"/>
      <c r="E173" s="158"/>
      <c r="F173" s="71" t="str">
        <f>IF(D173&gt;0,IF((LEFT(D173,2)=LEFT(Data!C$4,2)),"Intra","Inter"),"")</f>
        <v/>
      </c>
      <c r="G173" s="72">
        <f t="shared" si="10"/>
        <v>0</v>
      </c>
      <c r="H173" s="158"/>
      <c r="I173" s="23"/>
      <c r="J173" s="74">
        <f t="shared" si="11"/>
        <v>0</v>
      </c>
      <c r="K173" s="74">
        <f t="shared" si="12"/>
        <v>0</v>
      </c>
      <c r="L173" s="74">
        <f t="shared" si="13"/>
        <v>0</v>
      </c>
    </row>
    <row r="174" spans="1:12" x14ac:dyDescent="0.25">
      <c r="A174" s="183"/>
      <c r="B174" s="184"/>
      <c r="C174" s="153"/>
      <c r="D174" s="159"/>
      <c r="E174" s="158"/>
      <c r="F174" s="71" t="str">
        <f>IF(D174&gt;0,IF((LEFT(D174,2)=LEFT(Data!C$4,2)),"Intra","Inter"),"")</f>
        <v/>
      </c>
      <c r="G174" s="72">
        <f t="shared" si="10"/>
        <v>0</v>
      </c>
      <c r="H174" s="158"/>
      <c r="I174" s="23"/>
      <c r="J174" s="74">
        <f t="shared" si="11"/>
        <v>0</v>
      </c>
      <c r="K174" s="74">
        <f t="shared" si="12"/>
        <v>0</v>
      </c>
      <c r="L174" s="74">
        <f t="shared" si="13"/>
        <v>0</v>
      </c>
    </row>
    <row r="175" spans="1:12" x14ac:dyDescent="0.25">
      <c r="A175" s="183"/>
      <c r="B175" s="184"/>
      <c r="C175" s="153"/>
      <c r="D175" s="159"/>
      <c r="E175" s="158"/>
      <c r="F175" s="71" t="str">
        <f>IF(D175&gt;0,IF((LEFT(D175,2)=LEFT(Data!C$4,2)),"Intra","Inter"),"")</f>
        <v/>
      </c>
      <c r="G175" s="72">
        <f t="shared" si="10"/>
        <v>0</v>
      </c>
      <c r="H175" s="158"/>
      <c r="I175" s="23"/>
      <c r="J175" s="74">
        <f t="shared" si="11"/>
        <v>0</v>
      </c>
      <c r="K175" s="74">
        <f t="shared" si="12"/>
        <v>0</v>
      </c>
      <c r="L175" s="74">
        <f t="shared" si="13"/>
        <v>0</v>
      </c>
    </row>
    <row r="176" spans="1:12" x14ac:dyDescent="0.25">
      <c r="A176" s="183"/>
      <c r="B176" s="184"/>
      <c r="C176" s="153"/>
      <c r="D176" s="159"/>
      <c r="E176" s="158"/>
      <c r="F176" s="71" t="str">
        <f>IF(D176&gt;0,IF((LEFT(D176,2)=LEFT(Data!C$4,2)),"Intra","Inter"),"")</f>
        <v/>
      </c>
      <c r="G176" s="72">
        <f t="shared" si="10"/>
        <v>0</v>
      </c>
      <c r="H176" s="158"/>
      <c r="I176" s="23"/>
      <c r="J176" s="74">
        <f t="shared" si="11"/>
        <v>0</v>
      </c>
      <c r="K176" s="74">
        <f t="shared" si="12"/>
        <v>0</v>
      </c>
      <c r="L176" s="74">
        <f t="shared" si="13"/>
        <v>0</v>
      </c>
    </row>
    <row r="177" spans="1:12" x14ac:dyDescent="0.25">
      <c r="A177" s="183"/>
      <c r="B177" s="184"/>
      <c r="C177" s="153"/>
      <c r="D177" s="159"/>
      <c r="E177" s="158"/>
      <c r="F177" s="71" t="str">
        <f>IF(D177&gt;0,IF((LEFT(D177,2)=LEFT(Data!C$4,2)),"Intra","Inter"),"")</f>
        <v/>
      </c>
      <c r="G177" s="72">
        <f t="shared" si="10"/>
        <v>0</v>
      </c>
      <c r="H177" s="158"/>
      <c r="I177" s="23"/>
      <c r="J177" s="74">
        <f t="shared" si="11"/>
        <v>0</v>
      </c>
      <c r="K177" s="74">
        <f t="shared" si="12"/>
        <v>0</v>
      </c>
      <c r="L177" s="74">
        <f t="shared" si="13"/>
        <v>0</v>
      </c>
    </row>
    <row r="178" spans="1:12" x14ac:dyDescent="0.25">
      <c r="A178" s="183"/>
      <c r="B178" s="184"/>
      <c r="C178" s="153"/>
      <c r="D178" s="159"/>
      <c r="E178" s="158"/>
      <c r="F178" s="71" t="str">
        <f>IF(D178&gt;0,IF((LEFT(D178,2)=LEFT(Data!C$4,2)),"Intra","Inter"),"")</f>
        <v/>
      </c>
      <c r="G178" s="72">
        <f t="shared" si="10"/>
        <v>0</v>
      </c>
      <c r="H178" s="158"/>
      <c r="I178" s="23"/>
      <c r="J178" s="74">
        <f t="shared" si="11"/>
        <v>0</v>
      </c>
      <c r="K178" s="74">
        <f t="shared" si="12"/>
        <v>0</v>
      </c>
      <c r="L178" s="74">
        <f t="shared" si="13"/>
        <v>0</v>
      </c>
    </row>
    <row r="179" spans="1:12" x14ac:dyDescent="0.25">
      <c r="A179" s="183"/>
      <c r="B179" s="184"/>
      <c r="C179" s="153"/>
      <c r="D179" s="159"/>
      <c r="E179" s="158"/>
      <c r="F179" s="71" t="str">
        <f>IF(D179&gt;0,IF((LEFT(D179,2)=LEFT(Data!C$4,2)),"Intra","Inter"),"")</f>
        <v/>
      </c>
      <c r="G179" s="72">
        <f t="shared" si="10"/>
        <v>0</v>
      </c>
      <c r="H179" s="158"/>
      <c r="I179" s="23"/>
      <c r="J179" s="74">
        <f t="shared" si="11"/>
        <v>0</v>
      </c>
      <c r="K179" s="74">
        <f t="shared" si="12"/>
        <v>0</v>
      </c>
      <c r="L179" s="74">
        <f t="shared" si="13"/>
        <v>0</v>
      </c>
    </row>
    <row r="180" spans="1:12" x14ac:dyDescent="0.25">
      <c r="A180" s="183"/>
      <c r="B180" s="184"/>
      <c r="C180" s="153"/>
      <c r="D180" s="159"/>
      <c r="E180" s="158"/>
      <c r="F180" s="71" t="str">
        <f>IF(D180&gt;0,IF((LEFT(D180,2)=LEFT(Data!C$4,2)),"Intra","Inter"),"")</f>
        <v/>
      </c>
      <c r="G180" s="72">
        <f t="shared" si="10"/>
        <v>0</v>
      </c>
      <c r="H180" s="158"/>
      <c r="I180" s="23"/>
      <c r="J180" s="74">
        <f t="shared" si="11"/>
        <v>0</v>
      </c>
      <c r="K180" s="74">
        <f t="shared" si="12"/>
        <v>0</v>
      </c>
      <c r="L180" s="74">
        <f t="shared" si="13"/>
        <v>0</v>
      </c>
    </row>
    <row r="181" spans="1:12" x14ac:dyDescent="0.25">
      <c r="A181" s="183"/>
      <c r="B181" s="184"/>
      <c r="C181" s="153"/>
      <c r="D181" s="159"/>
      <c r="E181" s="158"/>
      <c r="F181" s="71" t="str">
        <f>IF(D181&gt;0,IF((LEFT(D181,2)=LEFT(Data!C$4,2)),"Intra","Inter"),"")</f>
        <v/>
      </c>
      <c r="G181" s="72">
        <f t="shared" si="10"/>
        <v>0</v>
      </c>
      <c r="H181" s="158"/>
      <c r="I181" s="23"/>
      <c r="J181" s="74">
        <f t="shared" si="11"/>
        <v>0</v>
      </c>
      <c r="K181" s="74">
        <f t="shared" si="12"/>
        <v>0</v>
      </c>
      <c r="L181" s="74">
        <f t="shared" si="13"/>
        <v>0</v>
      </c>
    </row>
    <row r="182" spans="1:12" x14ac:dyDescent="0.25">
      <c r="A182" s="183"/>
      <c r="B182" s="184"/>
      <c r="C182" s="153"/>
      <c r="D182" s="159"/>
      <c r="E182" s="158"/>
      <c r="F182" s="71" t="str">
        <f>IF(D182&gt;0,IF((LEFT(D182,2)=LEFT(Data!C$4,2)),"Intra","Inter"),"")</f>
        <v/>
      </c>
      <c r="G182" s="72">
        <f t="shared" si="10"/>
        <v>0</v>
      </c>
      <c r="H182" s="158"/>
      <c r="I182" s="23"/>
      <c r="J182" s="74">
        <f t="shared" si="11"/>
        <v>0</v>
      </c>
      <c r="K182" s="74">
        <f t="shared" si="12"/>
        <v>0</v>
      </c>
      <c r="L182" s="74">
        <f t="shared" si="13"/>
        <v>0</v>
      </c>
    </row>
    <row r="183" spans="1:12" x14ac:dyDescent="0.25">
      <c r="A183" s="183"/>
      <c r="B183" s="184"/>
      <c r="C183" s="153"/>
      <c r="D183" s="159"/>
      <c r="E183" s="158"/>
      <c r="F183" s="71" t="str">
        <f>IF(D183&gt;0,IF((LEFT(D183,2)=LEFT(Data!C$4,2)),"Intra","Inter"),"")</f>
        <v/>
      </c>
      <c r="G183" s="72">
        <f t="shared" si="10"/>
        <v>0</v>
      </c>
      <c r="H183" s="158"/>
      <c r="I183" s="23"/>
      <c r="J183" s="74">
        <f t="shared" si="11"/>
        <v>0</v>
      </c>
      <c r="K183" s="74">
        <f t="shared" si="12"/>
        <v>0</v>
      </c>
      <c r="L183" s="74">
        <f t="shared" si="13"/>
        <v>0</v>
      </c>
    </row>
    <row r="184" spans="1:12" x14ac:dyDescent="0.25">
      <c r="A184" s="183"/>
      <c r="B184" s="184"/>
      <c r="C184" s="153"/>
      <c r="D184" s="159"/>
      <c r="E184" s="158"/>
      <c r="F184" s="71" t="str">
        <f>IF(D184&gt;0,IF((LEFT(D184,2)=LEFT(Data!C$4,2)),"Intra","Inter"),"")</f>
        <v/>
      </c>
      <c r="G184" s="72">
        <f t="shared" si="10"/>
        <v>0</v>
      </c>
      <c r="H184" s="158"/>
      <c r="I184" s="23"/>
      <c r="J184" s="74">
        <f t="shared" si="11"/>
        <v>0</v>
      </c>
      <c r="K184" s="74">
        <f t="shared" si="12"/>
        <v>0</v>
      </c>
      <c r="L184" s="74">
        <f t="shared" si="13"/>
        <v>0</v>
      </c>
    </row>
    <row r="185" spans="1:12" x14ac:dyDescent="0.25">
      <c r="A185" s="183"/>
      <c r="B185" s="184"/>
      <c r="C185" s="153"/>
      <c r="D185" s="159"/>
      <c r="E185" s="158"/>
      <c r="F185" s="71" t="str">
        <f>IF(D185&gt;0,IF((LEFT(D185,2)=LEFT(Data!C$4,2)),"Intra","Inter"),"")</f>
        <v/>
      </c>
      <c r="G185" s="72">
        <f t="shared" si="10"/>
        <v>0</v>
      </c>
      <c r="H185" s="158"/>
      <c r="I185" s="23"/>
      <c r="J185" s="74">
        <f t="shared" si="11"/>
        <v>0</v>
      </c>
      <c r="K185" s="74">
        <f t="shared" si="12"/>
        <v>0</v>
      </c>
      <c r="L185" s="74">
        <f t="shared" si="13"/>
        <v>0</v>
      </c>
    </row>
    <row r="186" spans="1:12" x14ac:dyDescent="0.25">
      <c r="A186" s="183"/>
      <c r="B186" s="184"/>
      <c r="C186" s="153"/>
      <c r="D186" s="159"/>
      <c r="E186" s="158"/>
      <c r="F186" s="71" t="str">
        <f>IF(D186&gt;0,IF((LEFT(D186,2)=LEFT(Data!C$4,2)),"Intra","Inter"),"")</f>
        <v/>
      </c>
      <c r="G186" s="72">
        <f t="shared" si="10"/>
        <v>0</v>
      </c>
      <c r="H186" s="158"/>
      <c r="I186" s="23"/>
      <c r="J186" s="74">
        <f t="shared" si="11"/>
        <v>0</v>
      </c>
      <c r="K186" s="74">
        <f t="shared" si="12"/>
        <v>0</v>
      </c>
      <c r="L186" s="74">
        <f t="shared" si="13"/>
        <v>0</v>
      </c>
    </row>
    <row r="187" spans="1:12" x14ac:dyDescent="0.25">
      <c r="A187" s="183"/>
      <c r="B187" s="184"/>
      <c r="C187" s="153"/>
      <c r="D187" s="159"/>
      <c r="E187" s="158"/>
      <c r="F187" s="71" t="str">
        <f>IF(D187&gt;0,IF((LEFT(D187,2)=LEFT(Data!C$4,2)),"Intra","Inter"),"")</f>
        <v/>
      </c>
      <c r="G187" s="72">
        <f t="shared" si="10"/>
        <v>0</v>
      </c>
      <c r="H187" s="158"/>
      <c r="I187" s="23"/>
      <c r="J187" s="74">
        <f t="shared" si="11"/>
        <v>0</v>
      </c>
      <c r="K187" s="74">
        <f t="shared" si="12"/>
        <v>0</v>
      </c>
      <c r="L187" s="74">
        <f t="shared" si="13"/>
        <v>0</v>
      </c>
    </row>
    <row r="188" spans="1:12" x14ac:dyDescent="0.25">
      <c r="A188" s="183"/>
      <c r="B188" s="184"/>
      <c r="C188" s="153"/>
      <c r="D188" s="159"/>
      <c r="E188" s="158"/>
      <c r="F188" s="71" t="str">
        <f>IF(D188&gt;0,IF((LEFT(D188,2)=LEFT(Data!C$4,2)),"Intra","Inter"),"")</f>
        <v/>
      </c>
      <c r="G188" s="72">
        <f t="shared" si="10"/>
        <v>0</v>
      </c>
      <c r="H188" s="158"/>
      <c r="I188" s="23"/>
      <c r="J188" s="74">
        <f t="shared" si="11"/>
        <v>0</v>
      </c>
      <c r="K188" s="74">
        <f t="shared" si="12"/>
        <v>0</v>
      </c>
      <c r="L188" s="74">
        <f t="shared" si="13"/>
        <v>0</v>
      </c>
    </row>
    <row r="189" spans="1:12" x14ac:dyDescent="0.25">
      <c r="A189" s="183"/>
      <c r="B189" s="184"/>
      <c r="C189" s="153"/>
      <c r="D189" s="159"/>
      <c r="E189" s="158"/>
      <c r="F189" s="71" t="str">
        <f>IF(D189&gt;0,IF((LEFT(D189,2)=LEFT(Data!C$4,2)),"Intra","Inter"),"")</f>
        <v/>
      </c>
      <c r="G189" s="72">
        <f t="shared" si="10"/>
        <v>0</v>
      </c>
      <c r="H189" s="158"/>
      <c r="I189" s="23"/>
      <c r="J189" s="74">
        <f t="shared" si="11"/>
        <v>0</v>
      </c>
      <c r="K189" s="74">
        <f t="shared" si="12"/>
        <v>0</v>
      </c>
      <c r="L189" s="74">
        <f t="shared" si="13"/>
        <v>0</v>
      </c>
    </row>
    <row r="190" spans="1:12" x14ac:dyDescent="0.25">
      <c r="A190" s="183"/>
      <c r="B190" s="184"/>
      <c r="C190" s="153"/>
      <c r="D190" s="159"/>
      <c r="E190" s="158"/>
      <c r="F190" s="71" t="str">
        <f>IF(D190&gt;0,IF((LEFT(D190,2)=LEFT(Data!C$4,2)),"Intra","Inter"),"")</f>
        <v/>
      </c>
      <c r="G190" s="72">
        <f t="shared" si="10"/>
        <v>0</v>
      </c>
      <c r="H190" s="158"/>
      <c r="I190" s="23"/>
      <c r="J190" s="74">
        <f t="shared" si="11"/>
        <v>0</v>
      </c>
      <c r="K190" s="74">
        <f t="shared" si="12"/>
        <v>0</v>
      </c>
      <c r="L190" s="74">
        <f t="shared" si="13"/>
        <v>0</v>
      </c>
    </row>
    <row r="191" spans="1:12" x14ac:dyDescent="0.25">
      <c r="A191" s="183"/>
      <c r="B191" s="184"/>
      <c r="C191" s="153"/>
      <c r="D191" s="159"/>
      <c r="E191" s="158"/>
      <c r="F191" s="71" t="str">
        <f>IF(D191&gt;0,IF((LEFT(D191,2)=LEFT(Data!C$4,2)),"Intra","Inter"),"")</f>
        <v/>
      </c>
      <c r="G191" s="72">
        <f t="shared" si="10"/>
        <v>0</v>
      </c>
      <c r="H191" s="158"/>
      <c r="I191" s="23"/>
      <c r="J191" s="74">
        <f t="shared" si="11"/>
        <v>0</v>
      </c>
      <c r="K191" s="74">
        <f t="shared" si="12"/>
        <v>0</v>
      </c>
      <c r="L191" s="74">
        <f t="shared" si="13"/>
        <v>0</v>
      </c>
    </row>
    <row r="192" spans="1:12" x14ac:dyDescent="0.25">
      <c r="A192" s="183"/>
      <c r="B192" s="184"/>
      <c r="C192" s="153"/>
      <c r="D192" s="159"/>
      <c r="E192" s="158"/>
      <c r="F192" s="71" t="str">
        <f>IF(D192&gt;0,IF((LEFT(D192,2)=LEFT(Data!C$4,2)),"Intra","Inter"),"")</f>
        <v/>
      </c>
      <c r="G192" s="72">
        <f t="shared" si="10"/>
        <v>0</v>
      </c>
      <c r="H192" s="158"/>
      <c r="I192" s="23"/>
      <c r="J192" s="74">
        <f t="shared" si="11"/>
        <v>0</v>
      </c>
      <c r="K192" s="74">
        <f t="shared" si="12"/>
        <v>0</v>
      </c>
      <c r="L192" s="74">
        <f t="shared" si="13"/>
        <v>0</v>
      </c>
    </row>
    <row r="193" spans="1:12" x14ac:dyDescent="0.25">
      <c r="A193" s="183"/>
      <c r="B193" s="184"/>
      <c r="C193" s="153"/>
      <c r="D193" s="159"/>
      <c r="E193" s="158"/>
      <c r="F193" s="71" t="str">
        <f>IF(D193&gt;0,IF((LEFT(D193,2)=LEFT(Data!C$4,2)),"Intra","Inter"),"")</f>
        <v/>
      </c>
      <c r="G193" s="72">
        <f t="shared" si="10"/>
        <v>0</v>
      </c>
      <c r="H193" s="158"/>
      <c r="I193" s="23"/>
      <c r="J193" s="74">
        <f t="shared" si="11"/>
        <v>0</v>
      </c>
      <c r="K193" s="74">
        <f t="shared" si="12"/>
        <v>0</v>
      </c>
      <c r="L193" s="74">
        <f t="shared" si="13"/>
        <v>0</v>
      </c>
    </row>
    <row r="194" spans="1:12" x14ac:dyDescent="0.25">
      <c r="A194" s="183"/>
      <c r="B194" s="184"/>
      <c r="C194" s="153"/>
      <c r="D194" s="159"/>
      <c r="E194" s="158"/>
      <c r="F194" s="71" t="str">
        <f>IF(D194&gt;0,IF((LEFT(D194,2)=LEFT(Data!C$4,2)),"Intra","Inter"),"")</f>
        <v/>
      </c>
      <c r="G194" s="72">
        <f t="shared" si="10"/>
        <v>0</v>
      </c>
      <c r="H194" s="158"/>
      <c r="I194" s="23"/>
      <c r="J194" s="74">
        <f t="shared" si="11"/>
        <v>0</v>
      </c>
      <c r="K194" s="74">
        <f t="shared" si="12"/>
        <v>0</v>
      </c>
      <c r="L194" s="74">
        <f t="shared" si="13"/>
        <v>0</v>
      </c>
    </row>
    <row r="195" spans="1:12" x14ac:dyDescent="0.25">
      <c r="A195" s="183"/>
      <c r="B195" s="184"/>
      <c r="C195" s="153"/>
      <c r="D195" s="159"/>
      <c r="E195" s="158"/>
      <c r="F195" s="71" t="str">
        <f>IF(D195&gt;0,IF((LEFT(D195,2)=LEFT(Data!C$4,2)),"Intra","Inter"),"")</f>
        <v/>
      </c>
      <c r="G195" s="72">
        <f t="shared" si="10"/>
        <v>0</v>
      </c>
      <c r="H195" s="158"/>
      <c r="I195" s="23"/>
      <c r="J195" s="74">
        <f t="shared" si="11"/>
        <v>0</v>
      </c>
      <c r="K195" s="74">
        <f t="shared" si="12"/>
        <v>0</v>
      </c>
      <c r="L195" s="74">
        <f t="shared" si="13"/>
        <v>0</v>
      </c>
    </row>
    <row r="196" spans="1:12" x14ac:dyDescent="0.25">
      <c r="A196" s="183"/>
      <c r="B196" s="184"/>
      <c r="C196" s="153"/>
      <c r="D196" s="159"/>
      <c r="E196" s="158"/>
      <c r="F196" s="71" t="str">
        <f>IF(D196&gt;0,IF((LEFT(D196,2)=LEFT(Data!C$4,2)),"Intra","Inter"),"")</f>
        <v/>
      </c>
      <c r="G196" s="72">
        <f t="shared" si="10"/>
        <v>0</v>
      </c>
      <c r="H196" s="158"/>
      <c r="I196" s="23"/>
      <c r="J196" s="74">
        <f t="shared" si="11"/>
        <v>0</v>
      </c>
      <c r="K196" s="74">
        <f t="shared" si="12"/>
        <v>0</v>
      </c>
      <c r="L196" s="74">
        <f t="shared" si="13"/>
        <v>0</v>
      </c>
    </row>
    <row r="197" spans="1:12" x14ac:dyDescent="0.25">
      <c r="A197" s="183"/>
      <c r="B197" s="184"/>
      <c r="C197" s="153"/>
      <c r="D197" s="159"/>
      <c r="E197" s="158"/>
      <c r="F197" s="71" t="str">
        <f>IF(D197&gt;0,IF((LEFT(D197,2)=LEFT(Data!C$4,2)),"Intra","Inter"),"")</f>
        <v/>
      </c>
      <c r="G197" s="72">
        <f t="shared" si="10"/>
        <v>0</v>
      </c>
      <c r="H197" s="158"/>
      <c r="I197" s="23"/>
      <c r="J197" s="74">
        <f t="shared" si="11"/>
        <v>0</v>
      </c>
      <c r="K197" s="74">
        <f t="shared" si="12"/>
        <v>0</v>
      </c>
      <c r="L197" s="74">
        <f t="shared" si="13"/>
        <v>0</v>
      </c>
    </row>
    <row r="198" spans="1:12" x14ac:dyDescent="0.25">
      <c r="A198" s="183"/>
      <c r="B198" s="184"/>
      <c r="C198" s="153"/>
      <c r="D198" s="159"/>
      <c r="E198" s="158"/>
      <c r="F198" s="71" t="str">
        <f>IF(D198&gt;0,IF((LEFT(D198,2)=LEFT(Data!C$4,2)),"Intra","Inter"),"")</f>
        <v/>
      </c>
      <c r="G198" s="72">
        <f t="shared" si="10"/>
        <v>0</v>
      </c>
      <c r="H198" s="158"/>
      <c r="I198" s="23"/>
      <c r="J198" s="74">
        <f t="shared" si="11"/>
        <v>0</v>
      </c>
      <c r="K198" s="74">
        <f t="shared" si="12"/>
        <v>0</v>
      </c>
      <c r="L198" s="74">
        <f t="shared" si="13"/>
        <v>0</v>
      </c>
    </row>
    <row r="199" spans="1:12" x14ac:dyDescent="0.25">
      <c r="A199" s="183"/>
      <c r="B199" s="184"/>
      <c r="C199" s="153"/>
      <c r="D199" s="159"/>
      <c r="E199" s="158"/>
      <c r="F199" s="71" t="str">
        <f>IF(D199&gt;0,IF((LEFT(D199,2)=LEFT(Data!C$4,2)),"Intra","Inter"),"")</f>
        <v/>
      </c>
      <c r="G199" s="72">
        <f t="shared" si="10"/>
        <v>0</v>
      </c>
      <c r="H199" s="158"/>
      <c r="I199" s="23"/>
      <c r="J199" s="74">
        <f t="shared" si="11"/>
        <v>0</v>
      </c>
      <c r="K199" s="74">
        <f t="shared" si="12"/>
        <v>0</v>
      </c>
      <c r="L199" s="74">
        <f t="shared" si="13"/>
        <v>0</v>
      </c>
    </row>
    <row r="200" spans="1:12" x14ac:dyDescent="0.25">
      <c r="A200" s="183"/>
      <c r="B200" s="184"/>
      <c r="C200" s="153"/>
      <c r="D200" s="159"/>
      <c r="E200" s="158"/>
      <c r="F200" s="71" t="str">
        <f>IF(D200&gt;0,IF((LEFT(D200,2)=LEFT(Data!C$4,2)),"Intra","Inter"),"")</f>
        <v/>
      </c>
      <c r="G200" s="72">
        <f t="shared" si="10"/>
        <v>0</v>
      </c>
      <c r="H200" s="158"/>
      <c r="I200" s="23"/>
      <c r="J200" s="74">
        <f t="shared" si="11"/>
        <v>0</v>
      </c>
      <c r="K200" s="74">
        <f t="shared" si="12"/>
        <v>0</v>
      </c>
      <c r="L200" s="74">
        <f t="shared" si="13"/>
        <v>0</v>
      </c>
    </row>
    <row r="201" spans="1:12" x14ac:dyDescent="0.25">
      <c r="A201" s="183"/>
      <c r="B201" s="184"/>
      <c r="C201" s="153"/>
      <c r="D201" s="159"/>
      <c r="E201" s="158"/>
      <c r="F201" s="71" t="str">
        <f>IF(D201&gt;0,IF((LEFT(D201,2)=LEFT(Data!C$4,2)),"Intra","Inter"),"")</f>
        <v/>
      </c>
      <c r="G201" s="72">
        <f t="shared" si="10"/>
        <v>0</v>
      </c>
      <c r="H201" s="158"/>
      <c r="I201" s="23"/>
      <c r="J201" s="74">
        <f t="shared" si="11"/>
        <v>0</v>
      </c>
      <c r="K201" s="74">
        <f t="shared" si="12"/>
        <v>0</v>
      </c>
      <c r="L201" s="74">
        <f t="shared" si="13"/>
        <v>0</v>
      </c>
    </row>
    <row r="202" spans="1:12" x14ac:dyDescent="0.25">
      <c r="A202" s="183"/>
      <c r="B202" s="184"/>
      <c r="C202" s="153"/>
      <c r="D202" s="159"/>
      <c r="E202" s="158"/>
      <c r="F202" s="71" t="str">
        <f>IF(D202&gt;0,IF((LEFT(D202,2)=LEFT(Data!C$4,2)),"Intra","Inter"),"")</f>
        <v/>
      </c>
      <c r="G202" s="72">
        <f t="shared" si="10"/>
        <v>0</v>
      </c>
      <c r="H202" s="158"/>
      <c r="I202" s="23"/>
      <c r="J202" s="74">
        <f t="shared" si="11"/>
        <v>0</v>
      </c>
      <c r="K202" s="74">
        <f t="shared" si="12"/>
        <v>0</v>
      </c>
      <c r="L202" s="74">
        <f t="shared" si="13"/>
        <v>0</v>
      </c>
    </row>
    <row r="203" spans="1:12" x14ac:dyDescent="0.25">
      <c r="A203" s="183"/>
      <c r="B203" s="184"/>
      <c r="C203" s="153"/>
      <c r="D203" s="159"/>
      <c r="E203" s="158"/>
      <c r="F203" s="71" t="str">
        <f>IF(D203&gt;0,IF((LEFT(D203,2)=LEFT(Data!C$4,2)),"Intra","Inter"),"")</f>
        <v/>
      </c>
      <c r="G203" s="72">
        <f t="shared" si="10"/>
        <v>0</v>
      </c>
      <c r="H203" s="158"/>
      <c r="I203" s="23"/>
      <c r="J203" s="74">
        <f t="shared" si="11"/>
        <v>0</v>
      </c>
      <c r="K203" s="74">
        <f t="shared" si="12"/>
        <v>0</v>
      </c>
      <c r="L203" s="74">
        <f t="shared" si="13"/>
        <v>0</v>
      </c>
    </row>
    <row r="204" spans="1:12" x14ac:dyDescent="0.25">
      <c r="A204" s="183"/>
      <c r="B204" s="184"/>
      <c r="C204" s="153"/>
      <c r="D204" s="159"/>
      <c r="E204" s="158"/>
      <c r="F204" s="71" t="str">
        <f>IF(D204&gt;0,IF((LEFT(D204,2)=LEFT(Data!C$4,2)),"Intra","Inter"),"")</f>
        <v/>
      </c>
      <c r="G204" s="72">
        <f t="shared" si="10"/>
        <v>0</v>
      </c>
      <c r="H204" s="158"/>
      <c r="I204" s="23"/>
      <c r="J204" s="74">
        <f t="shared" si="11"/>
        <v>0</v>
      </c>
      <c r="K204" s="74">
        <f t="shared" si="12"/>
        <v>0</v>
      </c>
      <c r="L204" s="74">
        <f t="shared" si="13"/>
        <v>0</v>
      </c>
    </row>
    <row r="205" spans="1:12" x14ac:dyDescent="0.25">
      <c r="A205" s="183"/>
      <c r="B205" s="184"/>
      <c r="C205" s="153"/>
      <c r="D205" s="159"/>
      <c r="E205" s="158"/>
      <c r="F205" s="71" t="str">
        <f>IF(D205&gt;0,IF((LEFT(D205,2)=LEFT(Data!C$4,2)),"Intra","Inter"),"")</f>
        <v/>
      </c>
      <c r="G205" s="72">
        <f t="shared" si="10"/>
        <v>0</v>
      </c>
      <c r="H205" s="158"/>
      <c r="I205" s="23"/>
      <c r="J205" s="74">
        <f t="shared" si="11"/>
        <v>0</v>
      </c>
      <c r="K205" s="74">
        <f t="shared" si="12"/>
        <v>0</v>
      </c>
      <c r="L205" s="74">
        <f t="shared" si="13"/>
        <v>0</v>
      </c>
    </row>
    <row r="206" spans="1:12" x14ac:dyDescent="0.25">
      <c r="A206" s="183"/>
      <c r="B206" s="184"/>
      <c r="C206" s="153"/>
      <c r="D206" s="159"/>
      <c r="E206" s="158"/>
      <c r="F206" s="71" t="str">
        <f>IF(D206&gt;0,IF((LEFT(D206,2)=LEFT(Data!C$4,2)),"Intra","Inter"),"")</f>
        <v/>
      </c>
      <c r="G206" s="72">
        <f t="shared" si="10"/>
        <v>0</v>
      </c>
      <c r="H206" s="158"/>
      <c r="I206" s="23"/>
      <c r="J206" s="74">
        <f t="shared" si="11"/>
        <v>0</v>
      </c>
      <c r="K206" s="74">
        <f t="shared" si="12"/>
        <v>0</v>
      </c>
      <c r="L206" s="74">
        <f t="shared" si="13"/>
        <v>0</v>
      </c>
    </row>
    <row r="207" spans="1:12" x14ac:dyDescent="0.25">
      <c r="A207" s="183"/>
      <c r="B207" s="184"/>
      <c r="C207" s="153"/>
      <c r="D207" s="159"/>
      <c r="E207" s="158"/>
      <c r="F207" s="71" t="str">
        <f>IF(D207&gt;0,IF((LEFT(D207,2)=LEFT(Data!C$4,2)),"Intra","Inter"),"")</f>
        <v/>
      </c>
      <c r="G207" s="72">
        <f t="shared" si="10"/>
        <v>0</v>
      </c>
      <c r="H207" s="158"/>
      <c r="I207" s="23"/>
      <c r="J207" s="74">
        <f t="shared" si="11"/>
        <v>0</v>
      </c>
      <c r="K207" s="74">
        <f t="shared" si="12"/>
        <v>0</v>
      </c>
      <c r="L207" s="74">
        <f t="shared" si="13"/>
        <v>0</v>
      </c>
    </row>
    <row r="208" spans="1:12" x14ac:dyDescent="0.25">
      <c r="A208" s="183"/>
      <c r="B208" s="184"/>
      <c r="C208" s="153"/>
      <c r="D208" s="159"/>
      <c r="E208" s="158"/>
      <c r="F208" s="71" t="str">
        <f>IF(D208&gt;0,IF((LEFT(D208,2)=LEFT(Data!C$4,2)),"Intra","Inter"),"")</f>
        <v/>
      </c>
      <c r="G208" s="72">
        <f t="shared" si="10"/>
        <v>0</v>
      </c>
      <c r="H208" s="158"/>
      <c r="I208" s="23"/>
      <c r="J208" s="74">
        <f t="shared" si="11"/>
        <v>0</v>
      </c>
      <c r="K208" s="74">
        <f t="shared" si="12"/>
        <v>0</v>
      </c>
      <c r="L208" s="74">
        <f t="shared" si="13"/>
        <v>0</v>
      </c>
    </row>
    <row r="209" spans="1:12" x14ac:dyDescent="0.25">
      <c r="A209" s="183"/>
      <c r="B209" s="184"/>
      <c r="C209" s="153"/>
      <c r="D209" s="159"/>
      <c r="E209" s="158"/>
      <c r="F209" s="71" t="str">
        <f>IF(D209&gt;0,IF((LEFT(D209,2)=LEFT(Data!C$4,2)),"Intra","Inter"),"")</f>
        <v/>
      </c>
      <c r="G209" s="72">
        <f t="shared" ref="G209:G272" si="14">ROUND(H209+J209+K209+L209,0)</f>
        <v>0</v>
      </c>
      <c r="H209" s="158"/>
      <c r="I209" s="23"/>
      <c r="J209" s="74">
        <f t="shared" ref="J209:J272" si="15">IF(F209="inter",(H209*I209),(0))</f>
        <v>0</v>
      </c>
      <c r="K209" s="74">
        <f t="shared" ref="K209:K272" si="16">IF(F209="intra",(H209*(I209/2)),(0))</f>
        <v>0</v>
      </c>
      <c r="L209" s="74">
        <f t="shared" ref="L209:L272" si="17">IF(F209="intra",(H209*(I209/2)),(0))</f>
        <v>0</v>
      </c>
    </row>
    <row r="210" spans="1:12" x14ac:dyDescent="0.25">
      <c r="A210" s="183"/>
      <c r="B210" s="184"/>
      <c r="C210" s="153"/>
      <c r="D210" s="159"/>
      <c r="E210" s="158"/>
      <c r="F210" s="71" t="str">
        <f>IF(D210&gt;0,IF((LEFT(D210,2)=LEFT(Data!C$4,2)),"Intra","Inter"),"")</f>
        <v/>
      </c>
      <c r="G210" s="72">
        <f t="shared" si="14"/>
        <v>0</v>
      </c>
      <c r="H210" s="158"/>
      <c r="I210" s="23"/>
      <c r="J210" s="74">
        <f t="shared" si="15"/>
        <v>0</v>
      </c>
      <c r="K210" s="74">
        <f t="shared" si="16"/>
        <v>0</v>
      </c>
      <c r="L210" s="74">
        <f t="shared" si="17"/>
        <v>0</v>
      </c>
    </row>
    <row r="211" spans="1:12" x14ac:dyDescent="0.25">
      <c r="A211" s="183"/>
      <c r="B211" s="184"/>
      <c r="C211" s="153"/>
      <c r="D211" s="159"/>
      <c r="E211" s="158"/>
      <c r="F211" s="71" t="str">
        <f>IF(D211&gt;0,IF((LEFT(D211,2)=LEFT(Data!C$4,2)),"Intra","Inter"),"")</f>
        <v/>
      </c>
      <c r="G211" s="72">
        <f t="shared" si="14"/>
        <v>0</v>
      </c>
      <c r="H211" s="158"/>
      <c r="I211" s="23"/>
      <c r="J211" s="74">
        <f t="shared" si="15"/>
        <v>0</v>
      </c>
      <c r="K211" s="74">
        <f t="shared" si="16"/>
        <v>0</v>
      </c>
      <c r="L211" s="74">
        <f t="shared" si="17"/>
        <v>0</v>
      </c>
    </row>
    <row r="212" spans="1:12" x14ac:dyDescent="0.25">
      <c r="A212" s="183"/>
      <c r="B212" s="184"/>
      <c r="C212" s="153"/>
      <c r="D212" s="159"/>
      <c r="E212" s="158"/>
      <c r="F212" s="71" t="str">
        <f>IF(D212&gt;0,IF((LEFT(D212,2)=LEFT(Data!C$4,2)),"Intra","Inter"),"")</f>
        <v/>
      </c>
      <c r="G212" s="72">
        <f t="shared" si="14"/>
        <v>0</v>
      </c>
      <c r="H212" s="158"/>
      <c r="I212" s="23"/>
      <c r="J212" s="74">
        <f t="shared" si="15"/>
        <v>0</v>
      </c>
      <c r="K212" s="74">
        <f t="shared" si="16"/>
        <v>0</v>
      </c>
      <c r="L212" s="74">
        <f t="shared" si="17"/>
        <v>0</v>
      </c>
    </row>
    <row r="213" spans="1:12" x14ac:dyDescent="0.25">
      <c r="A213" s="183"/>
      <c r="B213" s="184"/>
      <c r="C213" s="153"/>
      <c r="D213" s="159"/>
      <c r="E213" s="158"/>
      <c r="F213" s="71" t="str">
        <f>IF(D213&gt;0,IF((LEFT(D213,2)=LEFT(Data!C$4,2)),"Intra","Inter"),"")</f>
        <v/>
      </c>
      <c r="G213" s="72">
        <f t="shared" si="14"/>
        <v>0</v>
      </c>
      <c r="H213" s="158"/>
      <c r="I213" s="23"/>
      <c r="J213" s="74">
        <f t="shared" si="15"/>
        <v>0</v>
      </c>
      <c r="K213" s="74">
        <f t="shared" si="16"/>
        <v>0</v>
      </c>
      <c r="L213" s="74">
        <f t="shared" si="17"/>
        <v>0</v>
      </c>
    </row>
    <row r="214" spans="1:12" x14ac:dyDescent="0.25">
      <c r="A214" s="183"/>
      <c r="B214" s="184"/>
      <c r="C214" s="153"/>
      <c r="D214" s="159"/>
      <c r="E214" s="158"/>
      <c r="F214" s="71" t="str">
        <f>IF(D214&gt;0,IF((LEFT(D214,2)=LEFT(Data!C$4,2)),"Intra","Inter"),"")</f>
        <v/>
      </c>
      <c r="G214" s="72">
        <f t="shared" si="14"/>
        <v>0</v>
      </c>
      <c r="H214" s="158"/>
      <c r="I214" s="23"/>
      <c r="J214" s="74">
        <f t="shared" si="15"/>
        <v>0</v>
      </c>
      <c r="K214" s="74">
        <f t="shared" si="16"/>
        <v>0</v>
      </c>
      <c r="L214" s="74">
        <f t="shared" si="17"/>
        <v>0</v>
      </c>
    </row>
    <row r="215" spans="1:12" x14ac:dyDescent="0.25">
      <c r="A215" s="183"/>
      <c r="B215" s="184"/>
      <c r="C215" s="153"/>
      <c r="D215" s="159"/>
      <c r="E215" s="158"/>
      <c r="F215" s="71" t="str">
        <f>IF(D215&gt;0,IF((LEFT(D215,2)=LEFT(Data!C$4,2)),"Intra","Inter"),"")</f>
        <v/>
      </c>
      <c r="G215" s="72">
        <f t="shared" si="14"/>
        <v>0</v>
      </c>
      <c r="H215" s="158"/>
      <c r="I215" s="23"/>
      <c r="J215" s="74">
        <f t="shared" si="15"/>
        <v>0</v>
      </c>
      <c r="K215" s="74">
        <f t="shared" si="16"/>
        <v>0</v>
      </c>
      <c r="L215" s="74">
        <f t="shared" si="17"/>
        <v>0</v>
      </c>
    </row>
    <row r="216" spans="1:12" x14ac:dyDescent="0.25">
      <c r="A216" s="183"/>
      <c r="B216" s="184"/>
      <c r="C216" s="153"/>
      <c r="D216" s="159"/>
      <c r="E216" s="158"/>
      <c r="F216" s="71" t="str">
        <f>IF(D216&gt;0,IF((LEFT(D216,2)=LEFT(Data!C$4,2)),"Intra","Inter"),"")</f>
        <v/>
      </c>
      <c r="G216" s="72">
        <f t="shared" si="14"/>
        <v>0</v>
      </c>
      <c r="H216" s="158"/>
      <c r="I216" s="23"/>
      <c r="J216" s="74">
        <f t="shared" si="15"/>
        <v>0</v>
      </c>
      <c r="K216" s="74">
        <f t="shared" si="16"/>
        <v>0</v>
      </c>
      <c r="L216" s="74">
        <f t="shared" si="17"/>
        <v>0</v>
      </c>
    </row>
    <row r="217" spans="1:12" x14ac:dyDescent="0.25">
      <c r="A217" s="183"/>
      <c r="B217" s="184"/>
      <c r="C217" s="153"/>
      <c r="D217" s="159"/>
      <c r="E217" s="158"/>
      <c r="F217" s="71" t="str">
        <f>IF(D217&gt;0,IF((LEFT(D217,2)=LEFT(Data!C$4,2)),"Intra","Inter"),"")</f>
        <v/>
      </c>
      <c r="G217" s="72">
        <f t="shared" si="14"/>
        <v>0</v>
      </c>
      <c r="H217" s="158"/>
      <c r="I217" s="23"/>
      <c r="J217" s="74">
        <f t="shared" si="15"/>
        <v>0</v>
      </c>
      <c r="K217" s="74">
        <f t="shared" si="16"/>
        <v>0</v>
      </c>
      <c r="L217" s="74">
        <f t="shared" si="17"/>
        <v>0</v>
      </c>
    </row>
    <row r="218" spans="1:12" x14ac:dyDescent="0.25">
      <c r="A218" s="183"/>
      <c r="B218" s="184"/>
      <c r="C218" s="153"/>
      <c r="D218" s="159"/>
      <c r="E218" s="158"/>
      <c r="F218" s="71" t="str">
        <f>IF(D218&gt;0,IF((LEFT(D218,2)=LEFT(Data!C$4,2)),"Intra","Inter"),"")</f>
        <v/>
      </c>
      <c r="G218" s="72">
        <f t="shared" si="14"/>
        <v>0</v>
      </c>
      <c r="H218" s="158"/>
      <c r="I218" s="23"/>
      <c r="J218" s="74">
        <f t="shared" si="15"/>
        <v>0</v>
      </c>
      <c r="K218" s="74">
        <f t="shared" si="16"/>
        <v>0</v>
      </c>
      <c r="L218" s="74">
        <f t="shared" si="17"/>
        <v>0</v>
      </c>
    </row>
    <row r="219" spans="1:12" x14ac:dyDescent="0.25">
      <c r="A219" s="183"/>
      <c r="B219" s="184"/>
      <c r="C219" s="153"/>
      <c r="D219" s="159"/>
      <c r="E219" s="158"/>
      <c r="F219" s="71" t="str">
        <f>IF(D219&gt;0,IF((LEFT(D219,2)=LEFT(Data!C$4,2)),"Intra","Inter"),"")</f>
        <v/>
      </c>
      <c r="G219" s="72">
        <f t="shared" si="14"/>
        <v>0</v>
      </c>
      <c r="H219" s="158"/>
      <c r="I219" s="23"/>
      <c r="J219" s="74">
        <f t="shared" si="15"/>
        <v>0</v>
      </c>
      <c r="K219" s="74">
        <f t="shared" si="16"/>
        <v>0</v>
      </c>
      <c r="L219" s="74">
        <f t="shared" si="17"/>
        <v>0</v>
      </c>
    </row>
    <row r="220" spans="1:12" x14ac:dyDescent="0.25">
      <c r="A220" s="183"/>
      <c r="B220" s="184"/>
      <c r="C220" s="153"/>
      <c r="D220" s="159"/>
      <c r="E220" s="158"/>
      <c r="F220" s="71" t="str">
        <f>IF(D220&gt;0,IF((LEFT(D220,2)=LEFT(Data!C$4,2)),"Intra","Inter"),"")</f>
        <v/>
      </c>
      <c r="G220" s="72">
        <f t="shared" si="14"/>
        <v>0</v>
      </c>
      <c r="H220" s="158"/>
      <c r="I220" s="23"/>
      <c r="J220" s="74">
        <f t="shared" si="15"/>
        <v>0</v>
      </c>
      <c r="K220" s="74">
        <f t="shared" si="16"/>
        <v>0</v>
      </c>
      <c r="L220" s="74">
        <f t="shared" si="17"/>
        <v>0</v>
      </c>
    </row>
    <row r="221" spans="1:12" x14ac:dyDescent="0.25">
      <c r="A221" s="183"/>
      <c r="B221" s="184"/>
      <c r="C221" s="153"/>
      <c r="D221" s="159"/>
      <c r="E221" s="158"/>
      <c r="F221" s="71" t="str">
        <f>IF(D221&gt;0,IF((LEFT(D221,2)=LEFT(Data!C$4,2)),"Intra","Inter"),"")</f>
        <v/>
      </c>
      <c r="G221" s="72">
        <f t="shared" si="14"/>
        <v>0</v>
      </c>
      <c r="H221" s="158"/>
      <c r="I221" s="23"/>
      <c r="J221" s="74">
        <f t="shared" si="15"/>
        <v>0</v>
      </c>
      <c r="K221" s="74">
        <f t="shared" si="16"/>
        <v>0</v>
      </c>
      <c r="L221" s="74">
        <f t="shared" si="17"/>
        <v>0</v>
      </c>
    </row>
    <row r="222" spans="1:12" x14ac:dyDescent="0.25">
      <c r="A222" s="183"/>
      <c r="B222" s="184"/>
      <c r="C222" s="153"/>
      <c r="D222" s="159"/>
      <c r="E222" s="158"/>
      <c r="F222" s="71" t="str">
        <f>IF(D222&gt;0,IF((LEFT(D222,2)=LEFT(Data!C$4,2)),"Intra","Inter"),"")</f>
        <v/>
      </c>
      <c r="G222" s="72">
        <f t="shared" si="14"/>
        <v>0</v>
      </c>
      <c r="H222" s="158"/>
      <c r="I222" s="23"/>
      <c r="J222" s="74">
        <f t="shared" si="15"/>
        <v>0</v>
      </c>
      <c r="K222" s="74">
        <f t="shared" si="16"/>
        <v>0</v>
      </c>
      <c r="L222" s="74">
        <f t="shared" si="17"/>
        <v>0</v>
      </c>
    </row>
    <row r="223" spans="1:12" x14ac:dyDescent="0.25">
      <c r="A223" s="183"/>
      <c r="B223" s="184"/>
      <c r="C223" s="153"/>
      <c r="D223" s="159"/>
      <c r="E223" s="158"/>
      <c r="F223" s="71" t="str">
        <f>IF(D223&gt;0,IF((LEFT(D223,2)=LEFT(Data!C$4,2)),"Intra","Inter"),"")</f>
        <v/>
      </c>
      <c r="G223" s="72">
        <f t="shared" si="14"/>
        <v>0</v>
      </c>
      <c r="H223" s="158"/>
      <c r="I223" s="23"/>
      <c r="J223" s="74">
        <f t="shared" si="15"/>
        <v>0</v>
      </c>
      <c r="K223" s="74">
        <f t="shared" si="16"/>
        <v>0</v>
      </c>
      <c r="L223" s="74">
        <f t="shared" si="17"/>
        <v>0</v>
      </c>
    </row>
    <row r="224" spans="1:12" x14ac:dyDescent="0.25">
      <c r="A224" s="183"/>
      <c r="B224" s="184"/>
      <c r="C224" s="153"/>
      <c r="D224" s="159"/>
      <c r="E224" s="158"/>
      <c r="F224" s="71" t="str">
        <f>IF(D224&gt;0,IF((LEFT(D224,2)=LEFT(Data!C$4,2)),"Intra","Inter"),"")</f>
        <v/>
      </c>
      <c r="G224" s="72">
        <f t="shared" si="14"/>
        <v>0</v>
      </c>
      <c r="H224" s="158"/>
      <c r="I224" s="23"/>
      <c r="J224" s="74">
        <f t="shared" si="15"/>
        <v>0</v>
      </c>
      <c r="K224" s="74">
        <f t="shared" si="16"/>
        <v>0</v>
      </c>
      <c r="L224" s="74">
        <f t="shared" si="17"/>
        <v>0</v>
      </c>
    </row>
    <row r="225" spans="1:12" x14ac:dyDescent="0.25">
      <c r="A225" s="183"/>
      <c r="B225" s="184"/>
      <c r="C225" s="153"/>
      <c r="D225" s="159"/>
      <c r="E225" s="158"/>
      <c r="F225" s="71" t="str">
        <f>IF(D225&gt;0,IF((LEFT(D225,2)=LEFT(Data!C$4,2)),"Intra","Inter"),"")</f>
        <v/>
      </c>
      <c r="G225" s="72">
        <f t="shared" si="14"/>
        <v>0</v>
      </c>
      <c r="H225" s="158"/>
      <c r="I225" s="23"/>
      <c r="J225" s="74">
        <f t="shared" si="15"/>
        <v>0</v>
      </c>
      <c r="K225" s="74">
        <f t="shared" si="16"/>
        <v>0</v>
      </c>
      <c r="L225" s="74">
        <f t="shared" si="17"/>
        <v>0</v>
      </c>
    </row>
    <row r="226" spans="1:12" x14ac:dyDescent="0.25">
      <c r="A226" s="183"/>
      <c r="B226" s="184"/>
      <c r="C226" s="153"/>
      <c r="D226" s="159"/>
      <c r="E226" s="158"/>
      <c r="F226" s="71" t="str">
        <f>IF(D226&gt;0,IF((LEFT(D226,2)=LEFT(Data!C$4,2)),"Intra","Inter"),"")</f>
        <v/>
      </c>
      <c r="G226" s="72">
        <f t="shared" si="14"/>
        <v>0</v>
      </c>
      <c r="H226" s="158"/>
      <c r="I226" s="23"/>
      <c r="J226" s="74">
        <f t="shared" si="15"/>
        <v>0</v>
      </c>
      <c r="K226" s="74">
        <f t="shared" si="16"/>
        <v>0</v>
      </c>
      <c r="L226" s="74">
        <f t="shared" si="17"/>
        <v>0</v>
      </c>
    </row>
    <row r="227" spans="1:12" x14ac:dyDescent="0.25">
      <c r="A227" s="183"/>
      <c r="B227" s="184"/>
      <c r="C227" s="153"/>
      <c r="D227" s="159"/>
      <c r="E227" s="158"/>
      <c r="F227" s="71" t="str">
        <f>IF(D227&gt;0,IF((LEFT(D227,2)=LEFT(Data!C$4,2)),"Intra","Inter"),"")</f>
        <v/>
      </c>
      <c r="G227" s="72">
        <f t="shared" si="14"/>
        <v>0</v>
      </c>
      <c r="H227" s="158"/>
      <c r="I227" s="23"/>
      <c r="J227" s="74">
        <f t="shared" si="15"/>
        <v>0</v>
      </c>
      <c r="K227" s="74">
        <f t="shared" si="16"/>
        <v>0</v>
      </c>
      <c r="L227" s="74">
        <f t="shared" si="17"/>
        <v>0</v>
      </c>
    </row>
    <row r="228" spans="1:12" x14ac:dyDescent="0.25">
      <c r="A228" s="183"/>
      <c r="B228" s="184"/>
      <c r="C228" s="153"/>
      <c r="D228" s="159"/>
      <c r="E228" s="158"/>
      <c r="F228" s="71" t="str">
        <f>IF(D228&gt;0,IF((LEFT(D228,2)=LEFT(Data!C$4,2)),"Intra","Inter"),"")</f>
        <v/>
      </c>
      <c r="G228" s="72">
        <f t="shared" si="14"/>
        <v>0</v>
      </c>
      <c r="H228" s="158"/>
      <c r="I228" s="23"/>
      <c r="J228" s="74">
        <f t="shared" si="15"/>
        <v>0</v>
      </c>
      <c r="K228" s="74">
        <f t="shared" si="16"/>
        <v>0</v>
      </c>
      <c r="L228" s="74">
        <f t="shared" si="17"/>
        <v>0</v>
      </c>
    </row>
    <row r="229" spans="1:12" x14ac:dyDescent="0.25">
      <c r="A229" s="183"/>
      <c r="B229" s="184"/>
      <c r="C229" s="153"/>
      <c r="D229" s="159"/>
      <c r="E229" s="158"/>
      <c r="F229" s="71" t="str">
        <f>IF(D229&gt;0,IF((LEFT(D229,2)=LEFT(Data!C$4,2)),"Intra","Inter"),"")</f>
        <v/>
      </c>
      <c r="G229" s="72">
        <f t="shared" si="14"/>
        <v>0</v>
      </c>
      <c r="H229" s="158"/>
      <c r="I229" s="23"/>
      <c r="J229" s="74">
        <f t="shared" si="15"/>
        <v>0</v>
      </c>
      <c r="K229" s="74">
        <f t="shared" si="16"/>
        <v>0</v>
      </c>
      <c r="L229" s="74">
        <f t="shared" si="17"/>
        <v>0</v>
      </c>
    </row>
    <row r="230" spans="1:12" x14ac:dyDescent="0.25">
      <c r="A230" s="183"/>
      <c r="B230" s="184"/>
      <c r="C230" s="153"/>
      <c r="D230" s="159"/>
      <c r="E230" s="158"/>
      <c r="F230" s="71" t="str">
        <f>IF(D230&gt;0,IF((LEFT(D230,2)=LEFT(Data!C$4,2)),"Intra","Inter"),"")</f>
        <v/>
      </c>
      <c r="G230" s="72">
        <f t="shared" si="14"/>
        <v>0</v>
      </c>
      <c r="H230" s="158"/>
      <c r="I230" s="23"/>
      <c r="J230" s="74">
        <f t="shared" si="15"/>
        <v>0</v>
      </c>
      <c r="K230" s="74">
        <f t="shared" si="16"/>
        <v>0</v>
      </c>
      <c r="L230" s="74">
        <f t="shared" si="17"/>
        <v>0</v>
      </c>
    </row>
    <row r="231" spans="1:12" x14ac:dyDescent="0.25">
      <c r="A231" s="183"/>
      <c r="B231" s="184"/>
      <c r="C231" s="153"/>
      <c r="D231" s="159"/>
      <c r="E231" s="158"/>
      <c r="F231" s="71" t="str">
        <f>IF(D231&gt;0,IF((LEFT(D231,2)=LEFT(Data!C$4,2)),"Intra","Inter"),"")</f>
        <v/>
      </c>
      <c r="G231" s="72">
        <f t="shared" si="14"/>
        <v>0</v>
      </c>
      <c r="H231" s="158"/>
      <c r="I231" s="23"/>
      <c r="J231" s="74">
        <f t="shared" si="15"/>
        <v>0</v>
      </c>
      <c r="K231" s="74">
        <f t="shared" si="16"/>
        <v>0</v>
      </c>
      <c r="L231" s="74">
        <f t="shared" si="17"/>
        <v>0</v>
      </c>
    </row>
    <row r="232" spans="1:12" x14ac:dyDescent="0.25">
      <c r="A232" s="183"/>
      <c r="B232" s="184"/>
      <c r="C232" s="153"/>
      <c r="D232" s="159"/>
      <c r="E232" s="158"/>
      <c r="F232" s="71" t="str">
        <f>IF(D232&gt;0,IF((LEFT(D232,2)=LEFT(Data!C$4,2)),"Intra","Inter"),"")</f>
        <v/>
      </c>
      <c r="G232" s="72">
        <f t="shared" si="14"/>
        <v>0</v>
      </c>
      <c r="H232" s="158"/>
      <c r="I232" s="23"/>
      <c r="J232" s="74">
        <f t="shared" si="15"/>
        <v>0</v>
      </c>
      <c r="K232" s="74">
        <f t="shared" si="16"/>
        <v>0</v>
      </c>
      <c r="L232" s="74">
        <f t="shared" si="17"/>
        <v>0</v>
      </c>
    </row>
    <row r="233" spans="1:12" x14ac:dyDescent="0.25">
      <c r="A233" s="183"/>
      <c r="B233" s="184"/>
      <c r="C233" s="153"/>
      <c r="D233" s="159"/>
      <c r="E233" s="158"/>
      <c r="F233" s="71" t="str">
        <f>IF(D233&gt;0,IF((LEFT(D233,2)=LEFT(Data!C$4,2)),"Intra","Inter"),"")</f>
        <v/>
      </c>
      <c r="G233" s="72">
        <f t="shared" si="14"/>
        <v>0</v>
      </c>
      <c r="H233" s="158"/>
      <c r="I233" s="23"/>
      <c r="J233" s="74">
        <f t="shared" si="15"/>
        <v>0</v>
      </c>
      <c r="K233" s="74">
        <f t="shared" si="16"/>
        <v>0</v>
      </c>
      <c r="L233" s="74">
        <f t="shared" si="17"/>
        <v>0</v>
      </c>
    </row>
    <row r="234" spans="1:12" x14ac:dyDescent="0.25">
      <c r="A234" s="183"/>
      <c r="B234" s="184"/>
      <c r="C234" s="153"/>
      <c r="D234" s="159"/>
      <c r="E234" s="158"/>
      <c r="F234" s="71" t="str">
        <f>IF(D234&gt;0,IF((LEFT(D234,2)=LEFT(Data!C$4,2)),"Intra","Inter"),"")</f>
        <v/>
      </c>
      <c r="G234" s="72">
        <f t="shared" si="14"/>
        <v>0</v>
      </c>
      <c r="H234" s="158"/>
      <c r="I234" s="23"/>
      <c r="J234" s="74">
        <f t="shared" si="15"/>
        <v>0</v>
      </c>
      <c r="K234" s="74">
        <f t="shared" si="16"/>
        <v>0</v>
      </c>
      <c r="L234" s="74">
        <f t="shared" si="17"/>
        <v>0</v>
      </c>
    </row>
    <row r="235" spans="1:12" x14ac:dyDescent="0.25">
      <c r="A235" s="183"/>
      <c r="B235" s="184"/>
      <c r="C235" s="153"/>
      <c r="D235" s="159"/>
      <c r="E235" s="158"/>
      <c r="F235" s="71" t="str">
        <f>IF(D235&gt;0,IF((LEFT(D235,2)=LEFT(Data!C$4,2)),"Intra","Inter"),"")</f>
        <v/>
      </c>
      <c r="G235" s="72">
        <f t="shared" si="14"/>
        <v>0</v>
      </c>
      <c r="H235" s="158"/>
      <c r="I235" s="23"/>
      <c r="J235" s="74">
        <f t="shared" si="15"/>
        <v>0</v>
      </c>
      <c r="K235" s="74">
        <f t="shared" si="16"/>
        <v>0</v>
      </c>
      <c r="L235" s="74">
        <f t="shared" si="17"/>
        <v>0</v>
      </c>
    </row>
    <row r="236" spans="1:12" x14ac:dyDescent="0.25">
      <c r="A236" s="183"/>
      <c r="B236" s="184"/>
      <c r="C236" s="153"/>
      <c r="D236" s="159"/>
      <c r="E236" s="158"/>
      <c r="F236" s="71" t="str">
        <f>IF(D236&gt;0,IF((LEFT(D236,2)=LEFT(Data!C$4,2)),"Intra","Inter"),"")</f>
        <v/>
      </c>
      <c r="G236" s="72">
        <f t="shared" si="14"/>
        <v>0</v>
      </c>
      <c r="H236" s="158"/>
      <c r="I236" s="23"/>
      <c r="J236" s="74">
        <f t="shared" si="15"/>
        <v>0</v>
      </c>
      <c r="K236" s="74">
        <f t="shared" si="16"/>
        <v>0</v>
      </c>
      <c r="L236" s="74">
        <f t="shared" si="17"/>
        <v>0</v>
      </c>
    </row>
    <row r="237" spans="1:12" x14ac:dyDescent="0.25">
      <c r="A237" s="183"/>
      <c r="B237" s="184"/>
      <c r="C237" s="153"/>
      <c r="D237" s="159"/>
      <c r="E237" s="158"/>
      <c r="F237" s="71" t="str">
        <f>IF(D237&gt;0,IF((LEFT(D237,2)=LEFT(Data!C$4,2)),"Intra","Inter"),"")</f>
        <v/>
      </c>
      <c r="G237" s="72">
        <f t="shared" si="14"/>
        <v>0</v>
      </c>
      <c r="H237" s="158"/>
      <c r="I237" s="23"/>
      <c r="J237" s="74">
        <f t="shared" si="15"/>
        <v>0</v>
      </c>
      <c r="K237" s="74">
        <f t="shared" si="16"/>
        <v>0</v>
      </c>
      <c r="L237" s="74">
        <f t="shared" si="17"/>
        <v>0</v>
      </c>
    </row>
    <row r="238" spans="1:12" x14ac:dyDescent="0.25">
      <c r="A238" s="183"/>
      <c r="B238" s="184"/>
      <c r="C238" s="153"/>
      <c r="D238" s="159"/>
      <c r="E238" s="158"/>
      <c r="F238" s="71" t="str">
        <f>IF(D238&gt;0,IF((LEFT(D238,2)=LEFT(Data!C$4,2)),"Intra","Inter"),"")</f>
        <v/>
      </c>
      <c r="G238" s="72">
        <f t="shared" si="14"/>
        <v>0</v>
      </c>
      <c r="H238" s="158"/>
      <c r="I238" s="23"/>
      <c r="J238" s="74">
        <f t="shared" si="15"/>
        <v>0</v>
      </c>
      <c r="K238" s="74">
        <f t="shared" si="16"/>
        <v>0</v>
      </c>
      <c r="L238" s="74">
        <f t="shared" si="17"/>
        <v>0</v>
      </c>
    </row>
    <row r="239" spans="1:12" x14ac:dyDescent="0.25">
      <c r="A239" s="183"/>
      <c r="B239" s="184"/>
      <c r="C239" s="153"/>
      <c r="D239" s="159"/>
      <c r="E239" s="158"/>
      <c r="F239" s="71" t="str">
        <f>IF(D239&gt;0,IF((LEFT(D239,2)=LEFT(Data!C$4,2)),"Intra","Inter"),"")</f>
        <v/>
      </c>
      <c r="G239" s="72">
        <f t="shared" si="14"/>
        <v>0</v>
      </c>
      <c r="H239" s="158"/>
      <c r="I239" s="23"/>
      <c r="J239" s="74">
        <f t="shared" si="15"/>
        <v>0</v>
      </c>
      <c r="K239" s="74">
        <f t="shared" si="16"/>
        <v>0</v>
      </c>
      <c r="L239" s="74">
        <f t="shared" si="17"/>
        <v>0</v>
      </c>
    </row>
    <row r="240" spans="1:12" x14ac:dyDescent="0.25">
      <c r="A240" s="183"/>
      <c r="B240" s="184"/>
      <c r="C240" s="153"/>
      <c r="D240" s="159"/>
      <c r="E240" s="158"/>
      <c r="F240" s="71" t="str">
        <f>IF(D240&gt;0,IF((LEFT(D240,2)=LEFT(Data!C$4,2)),"Intra","Inter"),"")</f>
        <v/>
      </c>
      <c r="G240" s="72">
        <f t="shared" si="14"/>
        <v>0</v>
      </c>
      <c r="H240" s="158"/>
      <c r="I240" s="23"/>
      <c r="J240" s="74">
        <f t="shared" si="15"/>
        <v>0</v>
      </c>
      <c r="K240" s="74">
        <f t="shared" si="16"/>
        <v>0</v>
      </c>
      <c r="L240" s="74">
        <f t="shared" si="17"/>
        <v>0</v>
      </c>
    </row>
    <row r="241" spans="1:12" x14ac:dyDescent="0.25">
      <c r="A241" s="183"/>
      <c r="B241" s="184"/>
      <c r="C241" s="153"/>
      <c r="D241" s="159"/>
      <c r="E241" s="158"/>
      <c r="F241" s="71" t="str">
        <f>IF(D241&gt;0,IF((LEFT(D241,2)=LEFT(Data!C$4,2)),"Intra","Inter"),"")</f>
        <v/>
      </c>
      <c r="G241" s="72">
        <f t="shared" si="14"/>
        <v>0</v>
      </c>
      <c r="H241" s="158"/>
      <c r="I241" s="23"/>
      <c r="J241" s="74">
        <f t="shared" si="15"/>
        <v>0</v>
      </c>
      <c r="K241" s="74">
        <f t="shared" si="16"/>
        <v>0</v>
      </c>
      <c r="L241" s="74">
        <f t="shared" si="17"/>
        <v>0</v>
      </c>
    </row>
    <row r="242" spans="1:12" x14ac:dyDescent="0.25">
      <c r="A242" s="183"/>
      <c r="B242" s="184"/>
      <c r="C242" s="153"/>
      <c r="D242" s="159"/>
      <c r="E242" s="158"/>
      <c r="F242" s="71" t="str">
        <f>IF(D242&gt;0,IF((LEFT(D242,2)=LEFT(Data!C$4,2)),"Intra","Inter"),"")</f>
        <v/>
      </c>
      <c r="G242" s="72">
        <f t="shared" si="14"/>
        <v>0</v>
      </c>
      <c r="H242" s="158"/>
      <c r="I242" s="23"/>
      <c r="J242" s="74">
        <f t="shared" si="15"/>
        <v>0</v>
      </c>
      <c r="K242" s="74">
        <f t="shared" si="16"/>
        <v>0</v>
      </c>
      <c r="L242" s="74">
        <f t="shared" si="17"/>
        <v>0</v>
      </c>
    </row>
    <row r="243" spans="1:12" x14ac:dyDescent="0.25">
      <c r="A243" s="183"/>
      <c r="B243" s="184"/>
      <c r="C243" s="153"/>
      <c r="D243" s="159"/>
      <c r="E243" s="158"/>
      <c r="F243" s="71" t="str">
        <f>IF(D243&gt;0,IF((LEFT(D243,2)=LEFT(Data!C$4,2)),"Intra","Inter"),"")</f>
        <v/>
      </c>
      <c r="G243" s="72">
        <f t="shared" si="14"/>
        <v>0</v>
      </c>
      <c r="H243" s="158"/>
      <c r="I243" s="23"/>
      <c r="J243" s="74">
        <f t="shared" si="15"/>
        <v>0</v>
      </c>
      <c r="K243" s="74">
        <f t="shared" si="16"/>
        <v>0</v>
      </c>
      <c r="L243" s="74">
        <f t="shared" si="17"/>
        <v>0</v>
      </c>
    </row>
    <row r="244" spans="1:12" x14ac:dyDescent="0.25">
      <c r="A244" s="183"/>
      <c r="B244" s="184"/>
      <c r="C244" s="153"/>
      <c r="D244" s="159"/>
      <c r="E244" s="158"/>
      <c r="F244" s="71" t="str">
        <f>IF(D244&gt;0,IF((LEFT(D244,2)=LEFT(Data!C$4,2)),"Intra","Inter"),"")</f>
        <v/>
      </c>
      <c r="G244" s="72">
        <f t="shared" si="14"/>
        <v>0</v>
      </c>
      <c r="H244" s="158"/>
      <c r="I244" s="23"/>
      <c r="J244" s="74">
        <f t="shared" si="15"/>
        <v>0</v>
      </c>
      <c r="K244" s="74">
        <f t="shared" si="16"/>
        <v>0</v>
      </c>
      <c r="L244" s="74">
        <f t="shared" si="17"/>
        <v>0</v>
      </c>
    </row>
    <row r="245" spans="1:12" x14ac:dyDescent="0.25">
      <c r="A245" s="183"/>
      <c r="B245" s="184"/>
      <c r="C245" s="153"/>
      <c r="D245" s="159"/>
      <c r="E245" s="158"/>
      <c r="F245" s="71" t="str">
        <f>IF(D245&gt;0,IF((LEFT(D245,2)=LEFT(Data!C$4,2)),"Intra","Inter"),"")</f>
        <v/>
      </c>
      <c r="G245" s="72">
        <f t="shared" si="14"/>
        <v>0</v>
      </c>
      <c r="H245" s="158"/>
      <c r="I245" s="23"/>
      <c r="J245" s="74">
        <f t="shared" si="15"/>
        <v>0</v>
      </c>
      <c r="K245" s="74">
        <f t="shared" si="16"/>
        <v>0</v>
      </c>
      <c r="L245" s="74">
        <f t="shared" si="17"/>
        <v>0</v>
      </c>
    </row>
    <row r="246" spans="1:12" x14ac:dyDescent="0.25">
      <c r="A246" s="183"/>
      <c r="B246" s="184"/>
      <c r="C246" s="153"/>
      <c r="D246" s="159"/>
      <c r="E246" s="158"/>
      <c r="F246" s="71" t="str">
        <f>IF(D246&gt;0,IF((LEFT(D246,2)=LEFT(Data!C$4,2)),"Intra","Inter"),"")</f>
        <v/>
      </c>
      <c r="G246" s="72">
        <f t="shared" si="14"/>
        <v>0</v>
      </c>
      <c r="H246" s="158"/>
      <c r="I246" s="23"/>
      <c r="J246" s="74">
        <f t="shared" si="15"/>
        <v>0</v>
      </c>
      <c r="K246" s="74">
        <f t="shared" si="16"/>
        <v>0</v>
      </c>
      <c r="L246" s="74">
        <f t="shared" si="17"/>
        <v>0</v>
      </c>
    </row>
    <row r="247" spans="1:12" x14ac:dyDescent="0.25">
      <c r="A247" s="183"/>
      <c r="B247" s="184"/>
      <c r="C247" s="153"/>
      <c r="D247" s="159"/>
      <c r="E247" s="158"/>
      <c r="F247" s="71" t="str">
        <f>IF(D247&gt;0,IF((LEFT(D247,2)=LEFT(Data!C$4,2)),"Intra","Inter"),"")</f>
        <v/>
      </c>
      <c r="G247" s="72">
        <f t="shared" si="14"/>
        <v>0</v>
      </c>
      <c r="H247" s="158"/>
      <c r="I247" s="23"/>
      <c r="J247" s="74">
        <f t="shared" si="15"/>
        <v>0</v>
      </c>
      <c r="K247" s="74">
        <f t="shared" si="16"/>
        <v>0</v>
      </c>
      <c r="L247" s="74">
        <f t="shared" si="17"/>
        <v>0</v>
      </c>
    </row>
    <row r="248" spans="1:12" x14ac:dyDescent="0.25">
      <c r="A248" s="183"/>
      <c r="B248" s="184"/>
      <c r="C248" s="153"/>
      <c r="D248" s="159"/>
      <c r="E248" s="158"/>
      <c r="F248" s="71" t="str">
        <f>IF(D248&gt;0,IF((LEFT(D248,2)=LEFT(Data!C$4,2)),"Intra","Inter"),"")</f>
        <v/>
      </c>
      <c r="G248" s="72">
        <f t="shared" si="14"/>
        <v>0</v>
      </c>
      <c r="H248" s="158"/>
      <c r="I248" s="23"/>
      <c r="J248" s="74">
        <f t="shared" si="15"/>
        <v>0</v>
      </c>
      <c r="K248" s="74">
        <f t="shared" si="16"/>
        <v>0</v>
      </c>
      <c r="L248" s="74">
        <f t="shared" si="17"/>
        <v>0</v>
      </c>
    </row>
    <row r="249" spans="1:12" x14ac:dyDescent="0.25">
      <c r="A249" s="183"/>
      <c r="B249" s="184"/>
      <c r="C249" s="153"/>
      <c r="D249" s="159"/>
      <c r="E249" s="158"/>
      <c r="F249" s="71" t="str">
        <f>IF(D249&gt;0,IF((LEFT(D249,2)=LEFT(Data!C$4,2)),"Intra","Inter"),"")</f>
        <v/>
      </c>
      <c r="G249" s="72">
        <f t="shared" si="14"/>
        <v>0</v>
      </c>
      <c r="H249" s="158"/>
      <c r="I249" s="23"/>
      <c r="J249" s="74">
        <f t="shared" si="15"/>
        <v>0</v>
      </c>
      <c r="K249" s="74">
        <f t="shared" si="16"/>
        <v>0</v>
      </c>
      <c r="L249" s="74">
        <f t="shared" si="17"/>
        <v>0</v>
      </c>
    </row>
    <row r="250" spans="1:12" x14ac:dyDescent="0.25">
      <c r="A250" s="183"/>
      <c r="B250" s="184"/>
      <c r="C250" s="153"/>
      <c r="D250" s="159"/>
      <c r="E250" s="158"/>
      <c r="F250" s="71" t="str">
        <f>IF(D250&gt;0,IF((LEFT(D250,2)=LEFT(Data!C$4,2)),"Intra","Inter"),"")</f>
        <v/>
      </c>
      <c r="G250" s="72">
        <f t="shared" si="14"/>
        <v>0</v>
      </c>
      <c r="H250" s="158"/>
      <c r="I250" s="23"/>
      <c r="J250" s="74">
        <f t="shared" si="15"/>
        <v>0</v>
      </c>
      <c r="K250" s="74">
        <f t="shared" si="16"/>
        <v>0</v>
      </c>
      <c r="L250" s="74">
        <f t="shared" si="17"/>
        <v>0</v>
      </c>
    </row>
    <row r="251" spans="1:12" x14ac:dyDescent="0.25">
      <c r="A251" s="183"/>
      <c r="B251" s="184"/>
      <c r="C251" s="153"/>
      <c r="D251" s="159"/>
      <c r="E251" s="158"/>
      <c r="F251" s="71" t="str">
        <f>IF(D251&gt;0,IF((LEFT(D251,2)=LEFT(Data!C$4,2)),"Intra","Inter"),"")</f>
        <v/>
      </c>
      <c r="G251" s="72">
        <f t="shared" si="14"/>
        <v>0</v>
      </c>
      <c r="H251" s="158"/>
      <c r="I251" s="23"/>
      <c r="J251" s="74">
        <f t="shared" si="15"/>
        <v>0</v>
      </c>
      <c r="K251" s="74">
        <f t="shared" si="16"/>
        <v>0</v>
      </c>
      <c r="L251" s="74">
        <f t="shared" si="17"/>
        <v>0</v>
      </c>
    </row>
    <row r="252" spans="1:12" x14ac:dyDescent="0.25">
      <c r="A252" s="183"/>
      <c r="B252" s="184"/>
      <c r="C252" s="153"/>
      <c r="D252" s="159"/>
      <c r="E252" s="158"/>
      <c r="F252" s="71" t="str">
        <f>IF(D252&gt;0,IF((LEFT(D252,2)=LEFT(Data!C$4,2)),"Intra","Inter"),"")</f>
        <v/>
      </c>
      <c r="G252" s="72">
        <f t="shared" si="14"/>
        <v>0</v>
      </c>
      <c r="H252" s="158"/>
      <c r="I252" s="23"/>
      <c r="J252" s="74">
        <f t="shared" si="15"/>
        <v>0</v>
      </c>
      <c r="K252" s="74">
        <f t="shared" si="16"/>
        <v>0</v>
      </c>
      <c r="L252" s="74">
        <f t="shared" si="17"/>
        <v>0</v>
      </c>
    </row>
    <row r="253" spans="1:12" x14ac:dyDescent="0.25">
      <c r="A253" s="183"/>
      <c r="B253" s="184"/>
      <c r="C253" s="153"/>
      <c r="D253" s="159"/>
      <c r="E253" s="158"/>
      <c r="F253" s="71" t="str">
        <f>IF(D253&gt;0,IF((LEFT(D253,2)=LEFT(Data!C$4,2)),"Intra","Inter"),"")</f>
        <v/>
      </c>
      <c r="G253" s="72">
        <f t="shared" si="14"/>
        <v>0</v>
      </c>
      <c r="H253" s="158"/>
      <c r="I253" s="23"/>
      <c r="J253" s="74">
        <f t="shared" si="15"/>
        <v>0</v>
      </c>
      <c r="K253" s="74">
        <f t="shared" si="16"/>
        <v>0</v>
      </c>
      <c r="L253" s="74">
        <f t="shared" si="17"/>
        <v>0</v>
      </c>
    </row>
    <row r="254" spans="1:12" x14ac:dyDescent="0.25">
      <c r="A254" s="183"/>
      <c r="B254" s="184"/>
      <c r="C254" s="153"/>
      <c r="D254" s="159"/>
      <c r="E254" s="158"/>
      <c r="F254" s="71" t="str">
        <f>IF(D254&gt;0,IF((LEFT(D254,2)=LEFT(Data!C$4,2)),"Intra","Inter"),"")</f>
        <v/>
      </c>
      <c r="G254" s="72">
        <f t="shared" si="14"/>
        <v>0</v>
      </c>
      <c r="H254" s="158"/>
      <c r="I254" s="23"/>
      <c r="J254" s="74">
        <f t="shared" si="15"/>
        <v>0</v>
      </c>
      <c r="K254" s="74">
        <f t="shared" si="16"/>
        <v>0</v>
      </c>
      <c r="L254" s="74">
        <f t="shared" si="17"/>
        <v>0</v>
      </c>
    </row>
    <row r="255" spans="1:12" x14ac:dyDescent="0.25">
      <c r="A255" s="183"/>
      <c r="B255" s="184"/>
      <c r="C255" s="153"/>
      <c r="D255" s="159"/>
      <c r="E255" s="158"/>
      <c r="F255" s="71" t="str">
        <f>IF(D255&gt;0,IF((LEFT(D255,2)=LEFT(Data!C$4,2)),"Intra","Inter"),"")</f>
        <v/>
      </c>
      <c r="G255" s="72">
        <f t="shared" si="14"/>
        <v>0</v>
      </c>
      <c r="H255" s="158"/>
      <c r="I255" s="23"/>
      <c r="J255" s="74">
        <f t="shared" si="15"/>
        <v>0</v>
      </c>
      <c r="K255" s="74">
        <f t="shared" si="16"/>
        <v>0</v>
      </c>
      <c r="L255" s="74">
        <f t="shared" si="17"/>
        <v>0</v>
      </c>
    </row>
    <row r="256" spans="1:12" x14ac:dyDescent="0.25">
      <c r="A256" s="183"/>
      <c r="B256" s="184"/>
      <c r="C256" s="153"/>
      <c r="D256" s="159"/>
      <c r="E256" s="158"/>
      <c r="F256" s="71" t="str">
        <f>IF(D256&gt;0,IF((LEFT(D256,2)=LEFT(Data!C$4,2)),"Intra","Inter"),"")</f>
        <v/>
      </c>
      <c r="G256" s="72">
        <f t="shared" si="14"/>
        <v>0</v>
      </c>
      <c r="H256" s="158"/>
      <c r="I256" s="23"/>
      <c r="J256" s="74">
        <f t="shared" si="15"/>
        <v>0</v>
      </c>
      <c r="K256" s="74">
        <f t="shared" si="16"/>
        <v>0</v>
      </c>
      <c r="L256" s="74">
        <f t="shared" si="17"/>
        <v>0</v>
      </c>
    </row>
    <row r="257" spans="1:12" x14ac:dyDescent="0.25">
      <c r="A257" s="183"/>
      <c r="B257" s="184"/>
      <c r="C257" s="153"/>
      <c r="D257" s="159"/>
      <c r="E257" s="158"/>
      <c r="F257" s="71" t="str">
        <f>IF(D257&gt;0,IF((LEFT(D257,2)=LEFT(Data!C$4,2)),"Intra","Inter"),"")</f>
        <v/>
      </c>
      <c r="G257" s="72">
        <f t="shared" si="14"/>
        <v>0</v>
      </c>
      <c r="H257" s="158"/>
      <c r="I257" s="23"/>
      <c r="J257" s="74">
        <f t="shared" si="15"/>
        <v>0</v>
      </c>
      <c r="K257" s="74">
        <f t="shared" si="16"/>
        <v>0</v>
      </c>
      <c r="L257" s="74">
        <f t="shared" si="17"/>
        <v>0</v>
      </c>
    </row>
    <row r="258" spans="1:12" x14ac:dyDescent="0.25">
      <c r="A258" s="183"/>
      <c r="B258" s="184"/>
      <c r="C258" s="153"/>
      <c r="D258" s="159"/>
      <c r="E258" s="158"/>
      <c r="F258" s="71" t="str">
        <f>IF(D258&gt;0,IF((LEFT(D258,2)=LEFT(Data!C$4,2)),"Intra","Inter"),"")</f>
        <v/>
      </c>
      <c r="G258" s="72">
        <f t="shared" si="14"/>
        <v>0</v>
      </c>
      <c r="H258" s="158"/>
      <c r="I258" s="23"/>
      <c r="J258" s="74">
        <f t="shared" si="15"/>
        <v>0</v>
      </c>
      <c r="K258" s="74">
        <f t="shared" si="16"/>
        <v>0</v>
      </c>
      <c r="L258" s="74">
        <f t="shared" si="17"/>
        <v>0</v>
      </c>
    </row>
    <row r="259" spans="1:12" x14ac:dyDescent="0.25">
      <c r="A259" s="183"/>
      <c r="B259" s="184"/>
      <c r="C259" s="153"/>
      <c r="D259" s="159"/>
      <c r="E259" s="158"/>
      <c r="F259" s="71" t="str">
        <f>IF(D259&gt;0,IF((LEFT(D259,2)=LEFT(Data!C$4,2)),"Intra","Inter"),"")</f>
        <v/>
      </c>
      <c r="G259" s="72">
        <f t="shared" si="14"/>
        <v>0</v>
      </c>
      <c r="H259" s="158"/>
      <c r="I259" s="23"/>
      <c r="J259" s="74">
        <f t="shared" si="15"/>
        <v>0</v>
      </c>
      <c r="K259" s="74">
        <f t="shared" si="16"/>
        <v>0</v>
      </c>
      <c r="L259" s="74">
        <f t="shared" si="17"/>
        <v>0</v>
      </c>
    </row>
    <row r="260" spans="1:12" x14ac:dyDescent="0.25">
      <c r="A260" s="183"/>
      <c r="B260" s="184"/>
      <c r="C260" s="153"/>
      <c r="D260" s="159"/>
      <c r="E260" s="158"/>
      <c r="F260" s="71" t="str">
        <f>IF(D260&gt;0,IF((LEFT(D260,2)=LEFT(Data!C$4,2)),"Intra","Inter"),"")</f>
        <v/>
      </c>
      <c r="G260" s="72">
        <f t="shared" si="14"/>
        <v>0</v>
      </c>
      <c r="H260" s="158"/>
      <c r="I260" s="23"/>
      <c r="J260" s="74">
        <f t="shared" si="15"/>
        <v>0</v>
      </c>
      <c r="K260" s="74">
        <f t="shared" si="16"/>
        <v>0</v>
      </c>
      <c r="L260" s="74">
        <f t="shared" si="17"/>
        <v>0</v>
      </c>
    </row>
    <row r="261" spans="1:12" x14ac:dyDescent="0.25">
      <c r="A261" s="183"/>
      <c r="B261" s="184"/>
      <c r="C261" s="153"/>
      <c r="D261" s="159"/>
      <c r="E261" s="158"/>
      <c r="F261" s="71" t="str">
        <f>IF(D261&gt;0,IF((LEFT(D261,2)=LEFT(Data!C$4,2)),"Intra","Inter"),"")</f>
        <v/>
      </c>
      <c r="G261" s="72">
        <f t="shared" si="14"/>
        <v>0</v>
      </c>
      <c r="H261" s="158"/>
      <c r="I261" s="23"/>
      <c r="J261" s="74">
        <f t="shared" si="15"/>
        <v>0</v>
      </c>
      <c r="K261" s="74">
        <f t="shared" si="16"/>
        <v>0</v>
      </c>
      <c r="L261" s="74">
        <f t="shared" si="17"/>
        <v>0</v>
      </c>
    </row>
    <row r="262" spans="1:12" x14ac:dyDescent="0.25">
      <c r="A262" s="183"/>
      <c r="B262" s="184"/>
      <c r="C262" s="153"/>
      <c r="D262" s="159"/>
      <c r="E262" s="158"/>
      <c r="F262" s="71" t="str">
        <f>IF(D262&gt;0,IF((LEFT(D262,2)=LEFT(Data!C$4,2)),"Intra","Inter"),"")</f>
        <v/>
      </c>
      <c r="G262" s="72">
        <f t="shared" si="14"/>
        <v>0</v>
      </c>
      <c r="H262" s="158"/>
      <c r="I262" s="23"/>
      <c r="J262" s="74">
        <f t="shared" si="15"/>
        <v>0</v>
      </c>
      <c r="K262" s="74">
        <f t="shared" si="16"/>
        <v>0</v>
      </c>
      <c r="L262" s="74">
        <f t="shared" si="17"/>
        <v>0</v>
      </c>
    </row>
    <row r="263" spans="1:12" x14ac:dyDescent="0.25">
      <c r="A263" s="183"/>
      <c r="B263" s="184"/>
      <c r="C263" s="153"/>
      <c r="D263" s="159"/>
      <c r="E263" s="158"/>
      <c r="F263" s="71" t="str">
        <f>IF(D263&gt;0,IF((LEFT(D263,2)=LEFT(Data!C$4,2)),"Intra","Inter"),"")</f>
        <v/>
      </c>
      <c r="G263" s="72">
        <f t="shared" si="14"/>
        <v>0</v>
      </c>
      <c r="H263" s="158"/>
      <c r="I263" s="23"/>
      <c r="J263" s="74">
        <f t="shared" si="15"/>
        <v>0</v>
      </c>
      <c r="K263" s="74">
        <f t="shared" si="16"/>
        <v>0</v>
      </c>
      <c r="L263" s="74">
        <f t="shared" si="17"/>
        <v>0</v>
      </c>
    </row>
    <row r="264" spans="1:12" x14ac:dyDescent="0.25">
      <c r="A264" s="183"/>
      <c r="B264" s="184"/>
      <c r="C264" s="153"/>
      <c r="D264" s="159"/>
      <c r="E264" s="158"/>
      <c r="F264" s="71" t="str">
        <f>IF(D264&gt;0,IF((LEFT(D264,2)=LEFT(Data!C$4,2)),"Intra","Inter"),"")</f>
        <v/>
      </c>
      <c r="G264" s="72">
        <f t="shared" si="14"/>
        <v>0</v>
      </c>
      <c r="H264" s="158"/>
      <c r="I264" s="23"/>
      <c r="J264" s="74">
        <f t="shared" si="15"/>
        <v>0</v>
      </c>
      <c r="K264" s="74">
        <f t="shared" si="16"/>
        <v>0</v>
      </c>
      <c r="L264" s="74">
        <f t="shared" si="17"/>
        <v>0</v>
      </c>
    </row>
    <row r="265" spans="1:12" x14ac:dyDescent="0.25">
      <c r="A265" s="183"/>
      <c r="B265" s="184"/>
      <c r="C265" s="153"/>
      <c r="D265" s="159"/>
      <c r="E265" s="158"/>
      <c r="F265" s="71" t="str">
        <f>IF(D265&gt;0,IF((LEFT(D265,2)=LEFT(Data!C$4,2)),"Intra","Inter"),"")</f>
        <v/>
      </c>
      <c r="G265" s="72">
        <f t="shared" si="14"/>
        <v>0</v>
      </c>
      <c r="H265" s="158"/>
      <c r="I265" s="23"/>
      <c r="J265" s="74">
        <f t="shared" si="15"/>
        <v>0</v>
      </c>
      <c r="K265" s="74">
        <f t="shared" si="16"/>
        <v>0</v>
      </c>
      <c r="L265" s="74">
        <f t="shared" si="17"/>
        <v>0</v>
      </c>
    </row>
    <row r="266" spans="1:12" x14ac:dyDescent="0.25">
      <c r="A266" s="183"/>
      <c r="B266" s="184"/>
      <c r="C266" s="153"/>
      <c r="D266" s="159"/>
      <c r="E266" s="158"/>
      <c r="F266" s="71" t="str">
        <f>IF(D266&gt;0,IF((LEFT(D266,2)=LEFT(Data!C$4,2)),"Intra","Inter"),"")</f>
        <v/>
      </c>
      <c r="G266" s="72">
        <f t="shared" si="14"/>
        <v>0</v>
      </c>
      <c r="H266" s="158"/>
      <c r="I266" s="23"/>
      <c r="J266" s="74">
        <f t="shared" si="15"/>
        <v>0</v>
      </c>
      <c r="K266" s="74">
        <f t="shared" si="16"/>
        <v>0</v>
      </c>
      <c r="L266" s="74">
        <f t="shared" si="17"/>
        <v>0</v>
      </c>
    </row>
    <row r="267" spans="1:12" x14ac:dyDescent="0.25">
      <c r="A267" s="183"/>
      <c r="B267" s="184"/>
      <c r="C267" s="153"/>
      <c r="D267" s="159"/>
      <c r="E267" s="158"/>
      <c r="F267" s="71" t="str">
        <f>IF(D267&gt;0,IF((LEFT(D267,2)=LEFT(Data!C$4,2)),"Intra","Inter"),"")</f>
        <v/>
      </c>
      <c r="G267" s="72">
        <f t="shared" si="14"/>
        <v>0</v>
      </c>
      <c r="H267" s="158"/>
      <c r="I267" s="23"/>
      <c r="J267" s="74">
        <f t="shared" si="15"/>
        <v>0</v>
      </c>
      <c r="K267" s="74">
        <f t="shared" si="16"/>
        <v>0</v>
      </c>
      <c r="L267" s="74">
        <f t="shared" si="17"/>
        <v>0</v>
      </c>
    </row>
    <row r="268" spans="1:12" x14ac:dyDescent="0.25">
      <c r="A268" s="183"/>
      <c r="B268" s="184"/>
      <c r="C268" s="153"/>
      <c r="D268" s="159"/>
      <c r="E268" s="158"/>
      <c r="F268" s="71" t="str">
        <f>IF(D268&gt;0,IF((LEFT(D268,2)=LEFT(Data!C$4,2)),"Intra","Inter"),"")</f>
        <v/>
      </c>
      <c r="G268" s="72">
        <f t="shared" si="14"/>
        <v>0</v>
      </c>
      <c r="H268" s="158"/>
      <c r="I268" s="23"/>
      <c r="J268" s="74">
        <f t="shared" si="15"/>
        <v>0</v>
      </c>
      <c r="K268" s="74">
        <f t="shared" si="16"/>
        <v>0</v>
      </c>
      <c r="L268" s="74">
        <f t="shared" si="17"/>
        <v>0</v>
      </c>
    </row>
    <row r="269" spans="1:12" x14ac:dyDescent="0.25">
      <c r="A269" s="183"/>
      <c r="B269" s="184"/>
      <c r="C269" s="153"/>
      <c r="D269" s="159"/>
      <c r="E269" s="158"/>
      <c r="F269" s="71" t="str">
        <f>IF(D269&gt;0,IF((LEFT(D269,2)=LEFT(Data!C$4,2)),"Intra","Inter"),"")</f>
        <v/>
      </c>
      <c r="G269" s="72">
        <f t="shared" si="14"/>
        <v>0</v>
      </c>
      <c r="H269" s="158"/>
      <c r="I269" s="23"/>
      <c r="J269" s="74">
        <f t="shared" si="15"/>
        <v>0</v>
      </c>
      <c r="K269" s="74">
        <f t="shared" si="16"/>
        <v>0</v>
      </c>
      <c r="L269" s="74">
        <f t="shared" si="17"/>
        <v>0</v>
      </c>
    </row>
    <row r="270" spans="1:12" x14ac:dyDescent="0.25">
      <c r="A270" s="183"/>
      <c r="B270" s="184"/>
      <c r="C270" s="153"/>
      <c r="D270" s="159"/>
      <c r="E270" s="158"/>
      <c r="F270" s="71" t="str">
        <f>IF(D270&gt;0,IF((LEFT(D270,2)=LEFT(Data!C$4,2)),"Intra","Inter"),"")</f>
        <v/>
      </c>
      <c r="G270" s="72">
        <f t="shared" si="14"/>
        <v>0</v>
      </c>
      <c r="H270" s="158"/>
      <c r="I270" s="23"/>
      <c r="J270" s="74">
        <f t="shared" si="15"/>
        <v>0</v>
      </c>
      <c r="K270" s="74">
        <f t="shared" si="16"/>
        <v>0</v>
      </c>
      <c r="L270" s="74">
        <f t="shared" si="17"/>
        <v>0</v>
      </c>
    </row>
    <row r="271" spans="1:12" x14ac:dyDescent="0.25">
      <c r="A271" s="183"/>
      <c r="B271" s="184"/>
      <c r="C271" s="153"/>
      <c r="D271" s="159"/>
      <c r="E271" s="158"/>
      <c r="F271" s="71" t="str">
        <f>IF(D271&gt;0,IF((LEFT(D271,2)=LEFT(Data!C$4,2)),"Intra","Inter"),"")</f>
        <v/>
      </c>
      <c r="G271" s="72">
        <f t="shared" si="14"/>
        <v>0</v>
      </c>
      <c r="H271" s="158"/>
      <c r="I271" s="23"/>
      <c r="J271" s="74">
        <f t="shared" si="15"/>
        <v>0</v>
      </c>
      <c r="K271" s="74">
        <f t="shared" si="16"/>
        <v>0</v>
      </c>
      <c r="L271" s="74">
        <f t="shared" si="17"/>
        <v>0</v>
      </c>
    </row>
    <row r="272" spans="1:12" x14ac:dyDescent="0.25">
      <c r="A272" s="183"/>
      <c r="B272" s="184"/>
      <c r="C272" s="153"/>
      <c r="D272" s="159"/>
      <c r="E272" s="158"/>
      <c r="F272" s="71" t="str">
        <f>IF(D272&gt;0,IF((LEFT(D272,2)=LEFT(Data!C$4,2)),"Intra","Inter"),"")</f>
        <v/>
      </c>
      <c r="G272" s="72">
        <f t="shared" si="14"/>
        <v>0</v>
      </c>
      <c r="H272" s="158"/>
      <c r="I272" s="23"/>
      <c r="J272" s="74">
        <f t="shared" si="15"/>
        <v>0</v>
      </c>
      <c r="K272" s="74">
        <f t="shared" si="16"/>
        <v>0</v>
      </c>
      <c r="L272" s="74">
        <f t="shared" si="17"/>
        <v>0</v>
      </c>
    </row>
    <row r="273" spans="1:12" x14ac:dyDescent="0.25">
      <c r="A273" s="183"/>
      <c r="B273" s="184"/>
      <c r="C273" s="153"/>
      <c r="D273" s="159"/>
      <c r="E273" s="158"/>
      <c r="F273" s="71" t="str">
        <f>IF(D273&gt;0,IF((LEFT(D273,2)=LEFT(Data!C$4,2)),"Intra","Inter"),"")</f>
        <v/>
      </c>
      <c r="G273" s="72">
        <f t="shared" ref="G273:G336" si="18">ROUND(H273+J273+K273+L273,0)</f>
        <v>0</v>
      </c>
      <c r="H273" s="158"/>
      <c r="I273" s="23"/>
      <c r="J273" s="74">
        <f t="shared" ref="J273:J336" si="19">IF(F273="inter",(H273*I273),(0))</f>
        <v>0</v>
      </c>
      <c r="K273" s="74">
        <f t="shared" ref="K273:K336" si="20">IF(F273="intra",(H273*(I273/2)),(0))</f>
        <v>0</v>
      </c>
      <c r="L273" s="74">
        <f t="shared" ref="L273:L336" si="21">IF(F273="intra",(H273*(I273/2)),(0))</f>
        <v>0</v>
      </c>
    </row>
    <row r="274" spans="1:12" x14ac:dyDescent="0.25">
      <c r="A274" s="183"/>
      <c r="B274" s="184"/>
      <c r="C274" s="153"/>
      <c r="D274" s="159"/>
      <c r="E274" s="158"/>
      <c r="F274" s="71" t="str">
        <f>IF(D274&gt;0,IF((LEFT(D274,2)=LEFT(Data!C$4,2)),"Intra","Inter"),"")</f>
        <v/>
      </c>
      <c r="G274" s="72">
        <f t="shared" si="18"/>
        <v>0</v>
      </c>
      <c r="H274" s="158"/>
      <c r="I274" s="23"/>
      <c r="J274" s="74">
        <f t="shared" si="19"/>
        <v>0</v>
      </c>
      <c r="K274" s="74">
        <f t="shared" si="20"/>
        <v>0</v>
      </c>
      <c r="L274" s="74">
        <f t="shared" si="21"/>
        <v>0</v>
      </c>
    </row>
    <row r="275" spans="1:12" x14ac:dyDescent="0.25">
      <c r="A275" s="183"/>
      <c r="B275" s="184"/>
      <c r="C275" s="153"/>
      <c r="D275" s="159"/>
      <c r="E275" s="158"/>
      <c r="F275" s="71" t="str">
        <f>IF(D275&gt;0,IF((LEFT(D275,2)=LEFT(Data!C$4,2)),"Intra","Inter"),"")</f>
        <v/>
      </c>
      <c r="G275" s="72">
        <f t="shared" si="18"/>
        <v>0</v>
      </c>
      <c r="H275" s="158"/>
      <c r="I275" s="23"/>
      <c r="J275" s="74">
        <f t="shared" si="19"/>
        <v>0</v>
      </c>
      <c r="K275" s="74">
        <f t="shared" si="20"/>
        <v>0</v>
      </c>
      <c r="L275" s="74">
        <f t="shared" si="21"/>
        <v>0</v>
      </c>
    </row>
    <row r="276" spans="1:12" x14ac:dyDescent="0.25">
      <c r="A276" s="183"/>
      <c r="B276" s="184"/>
      <c r="C276" s="153"/>
      <c r="D276" s="159"/>
      <c r="E276" s="158"/>
      <c r="F276" s="71" t="str">
        <f>IF(D276&gt;0,IF((LEFT(D276,2)=LEFT(Data!C$4,2)),"Intra","Inter"),"")</f>
        <v/>
      </c>
      <c r="G276" s="72">
        <f t="shared" si="18"/>
        <v>0</v>
      </c>
      <c r="H276" s="158"/>
      <c r="I276" s="23"/>
      <c r="J276" s="74">
        <f t="shared" si="19"/>
        <v>0</v>
      </c>
      <c r="K276" s="74">
        <f t="shared" si="20"/>
        <v>0</v>
      </c>
      <c r="L276" s="74">
        <f t="shared" si="21"/>
        <v>0</v>
      </c>
    </row>
    <row r="277" spans="1:12" x14ac:dyDescent="0.25">
      <c r="A277" s="183"/>
      <c r="B277" s="184"/>
      <c r="C277" s="153"/>
      <c r="D277" s="159"/>
      <c r="E277" s="158"/>
      <c r="F277" s="71" t="str">
        <f>IF(D277&gt;0,IF((LEFT(D277,2)=LEFT(Data!C$4,2)),"Intra","Inter"),"")</f>
        <v/>
      </c>
      <c r="G277" s="72">
        <f t="shared" si="18"/>
        <v>0</v>
      </c>
      <c r="H277" s="158"/>
      <c r="I277" s="23"/>
      <c r="J277" s="74">
        <f t="shared" si="19"/>
        <v>0</v>
      </c>
      <c r="K277" s="74">
        <f t="shared" si="20"/>
        <v>0</v>
      </c>
      <c r="L277" s="74">
        <f t="shared" si="21"/>
        <v>0</v>
      </c>
    </row>
    <row r="278" spans="1:12" x14ac:dyDescent="0.25">
      <c r="A278" s="183"/>
      <c r="B278" s="184"/>
      <c r="C278" s="153"/>
      <c r="D278" s="159"/>
      <c r="E278" s="158"/>
      <c r="F278" s="71" t="str">
        <f>IF(D278&gt;0,IF((LEFT(D278,2)=LEFT(Data!C$4,2)),"Intra","Inter"),"")</f>
        <v/>
      </c>
      <c r="G278" s="72">
        <f t="shared" si="18"/>
        <v>0</v>
      </c>
      <c r="H278" s="158"/>
      <c r="I278" s="23"/>
      <c r="J278" s="74">
        <f t="shared" si="19"/>
        <v>0</v>
      </c>
      <c r="K278" s="74">
        <f t="shared" si="20"/>
        <v>0</v>
      </c>
      <c r="L278" s="74">
        <f t="shared" si="21"/>
        <v>0</v>
      </c>
    </row>
    <row r="279" spans="1:12" x14ac:dyDescent="0.25">
      <c r="A279" s="183"/>
      <c r="B279" s="184"/>
      <c r="C279" s="153"/>
      <c r="D279" s="159"/>
      <c r="E279" s="158"/>
      <c r="F279" s="71" t="str">
        <f>IF(D279&gt;0,IF((LEFT(D279,2)=LEFT(Data!C$4,2)),"Intra","Inter"),"")</f>
        <v/>
      </c>
      <c r="G279" s="72">
        <f t="shared" si="18"/>
        <v>0</v>
      </c>
      <c r="H279" s="158"/>
      <c r="I279" s="23"/>
      <c r="J279" s="74">
        <f t="shared" si="19"/>
        <v>0</v>
      </c>
      <c r="K279" s="74">
        <f t="shared" si="20"/>
        <v>0</v>
      </c>
      <c r="L279" s="74">
        <f t="shared" si="21"/>
        <v>0</v>
      </c>
    </row>
    <row r="280" spans="1:12" x14ac:dyDescent="0.25">
      <c r="A280" s="183"/>
      <c r="B280" s="184"/>
      <c r="C280" s="153"/>
      <c r="D280" s="159"/>
      <c r="E280" s="158"/>
      <c r="F280" s="71" t="str">
        <f>IF(D280&gt;0,IF((LEFT(D280,2)=LEFT(Data!C$4,2)),"Intra","Inter"),"")</f>
        <v/>
      </c>
      <c r="G280" s="72">
        <f t="shared" si="18"/>
        <v>0</v>
      </c>
      <c r="H280" s="158"/>
      <c r="I280" s="23"/>
      <c r="J280" s="74">
        <f t="shared" si="19"/>
        <v>0</v>
      </c>
      <c r="K280" s="74">
        <f t="shared" si="20"/>
        <v>0</v>
      </c>
      <c r="L280" s="74">
        <f t="shared" si="21"/>
        <v>0</v>
      </c>
    </row>
    <row r="281" spans="1:12" x14ac:dyDescent="0.25">
      <c r="A281" s="183"/>
      <c r="B281" s="184"/>
      <c r="C281" s="153"/>
      <c r="D281" s="159"/>
      <c r="E281" s="158"/>
      <c r="F281" s="71" t="str">
        <f>IF(D281&gt;0,IF((LEFT(D281,2)=LEFT(Data!C$4,2)),"Intra","Inter"),"")</f>
        <v/>
      </c>
      <c r="G281" s="72">
        <f t="shared" si="18"/>
        <v>0</v>
      </c>
      <c r="H281" s="158"/>
      <c r="I281" s="23"/>
      <c r="J281" s="74">
        <f t="shared" si="19"/>
        <v>0</v>
      </c>
      <c r="K281" s="74">
        <f t="shared" si="20"/>
        <v>0</v>
      </c>
      <c r="L281" s="74">
        <f t="shared" si="21"/>
        <v>0</v>
      </c>
    </row>
    <row r="282" spans="1:12" x14ac:dyDescent="0.25">
      <c r="A282" s="183"/>
      <c r="B282" s="184"/>
      <c r="C282" s="153"/>
      <c r="D282" s="159"/>
      <c r="E282" s="158"/>
      <c r="F282" s="71" t="str">
        <f>IF(D282&gt;0,IF((LEFT(D282,2)=LEFT(Data!C$4,2)),"Intra","Inter"),"")</f>
        <v/>
      </c>
      <c r="G282" s="72">
        <f t="shared" si="18"/>
        <v>0</v>
      </c>
      <c r="H282" s="158"/>
      <c r="I282" s="23"/>
      <c r="J282" s="74">
        <f t="shared" si="19"/>
        <v>0</v>
      </c>
      <c r="K282" s="74">
        <f t="shared" si="20"/>
        <v>0</v>
      </c>
      <c r="L282" s="74">
        <f t="shared" si="21"/>
        <v>0</v>
      </c>
    </row>
    <row r="283" spans="1:12" x14ac:dyDescent="0.25">
      <c r="A283" s="183"/>
      <c r="B283" s="184"/>
      <c r="C283" s="153"/>
      <c r="D283" s="159"/>
      <c r="E283" s="158"/>
      <c r="F283" s="71" t="str">
        <f>IF(D283&gt;0,IF((LEFT(D283,2)=LEFT(Data!C$4,2)),"Intra","Inter"),"")</f>
        <v/>
      </c>
      <c r="G283" s="72">
        <f t="shared" si="18"/>
        <v>0</v>
      </c>
      <c r="H283" s="158"/>
      <c r="I283" s="23"/>
      <c r="J283" s="74">
        <f t="shared" si="19"/>
        <v>0</v>
      </c>
      <c r="K283" s="74">
        <f t="shared" si="20"/>
        <v>0</v>
      </c>
      <c r="L283" s="74">
        <f t="shared" si="21"/>
        <v>0</v>
      </c>
    </row>
    <row r="284" spans="1:12" x14ac:dyDescent="0.25">
      <c r="A284" s="183"/>
      <c r="B284" s="184"/>
      <c r="C284" s="153"/>
      <c r="D284" s="159"/>
      <c r="E284" s="158"/>
      <c r="F284" s="71" t="str">
        <f>IF(D284&gt;0,IF((LEFT(D284,2)=LEFT(Data!C$4,2)),"Intra","Inter"),"")</f>
        <v/>
      </c>
      <c r="G284" s="72">
        <f t="shared" si="18"/>
        <v>0</v>
      </c>
      <c r="H284" s="158"/>
      <c r="I284" s="23"/>
      <c r="J284" s="74">
        <f t="shared" si="19"/>
        <v>0</v>
      </c>
      <c r="K284" s="74">
        <f t="shared" si="20"/>
        <v>0</v>
      </c>
      <c r="L284" s="74">
        <f t="shared" si="21"/>
        <v>0</v>
      </c>
    </row>
    <row r="285" spans="1:12" x14ac:dyDescent="0.25">
      <c r="A285" s="183"/>
      <c r="B285" s="184"/>
      <c r="C285" s="153"/>
      <c r="D285" s="159"/>
      <c r="E285" s="158"/>
      <c r="F285" s="71" t="str">
        <f>IF(D285&gt;0,IF((LEFT(D285,2)=LEFT(Data!C$4,2)),"Intra","Inter"),"")</f>
        <v/>
      </c>
      <c r="G285" s="72">
        <f t="shared" si="18"/>
        <v>0</v>
      </c>
      <c r="H285" s="158"/>
      <c r="I285" s="23"/>
      <c r="J285" s="74">
        <f t="shared" si="19"/>
        <v>0</v>
      </c>
      <c r="K285" s="74">
        <f t="shared" si="20"/>
        <v>0</v>
      </c>
      <c r="L285" s="74">
        <f t="shared" si="21"/>
        <v>0</v>
      </c>
    </row>
    <row r="286" spans="1:12" x14ac:dyDescent="0.25">
      <c r="A286" s="183"/>
      <c r="B286" s="184"/>
      <c r="C286" s="153"/>
      <c r="D286" s="159"/>
      <c r="E286" s="158"/>
      <c r="F286" s="71" t="str">
        <f>IF(D286&gt;0,IF((LEFT(D286,2)=LEFT(Data!C$4,2)),"Intra","Inter"),"")</f>
        <v/>
      </c>
      <c r="G286" s="72">
        <f t="shared" si="18"/>
        <v>0</v>
      </c>
      <c r="H286" s="158"/>
      <c r="I286" s="23"/>
      <c r="J286" s="74">
        <f t="shared" si="19"/>
        <v>0</v>
      </c>
      <c r="K286" s="74">
        <f t="shared" si="20"/>
        <v>0</v>
      </c>
      <c r="L286" s="74">
        <f t="shared" si="21"/>
        <v>0</v>
      </c>
    </row>
    <row r="287" spans="1:12" x14ac:dyDescent="0.25">
      <c r="A287" s="183"/>
      <c r="B287" s="184"/>
      <c r="C287" s="153"/>
      <c r="D287" s="159"/>
      <c r="E287" s="158"/>
      <c r="F287" s="71" t="str">
        <f>IF(D287&gt;0,IF((LEFT(D287,2)=LEFT(Data!C$4,2)),"Intra","Inter"),"")</f>
        <v/>
      </c>
      <c r="G287" s="72">
        <f t="shared" si="18"/>
        <v>0</v>
      </c>
      <c r="H287" s="158"/>
      <c r="I287" s="23"/>
      <c r="J287" s="74">
        <f t="shared" si="19"/>
        <v>0</v>
      </c>
      <c r="K287" s="74">
        <f t="shared" si="20"/>
        <v>0</v>
      </c>
      <c r="L287" s="74">
        <f t="shared" si="21"/>
        <v>0</v>
      </c>
    </row>
    <row r="288" spans="1:12" x14ac:dyDescent="0.25">
      <c r="A288" s="183"/>
      <c r="B288" s="184"/>
      <c r="C288" s="153"/>
      <c r="D288" s="159"/>
      <c r="E288" s="158"/>
      <c r="F288" s="71" t="str">
        <f>IF(D288&gt;0,IF((LEFT(D288,2)=LEFT(Data!C$4,2)),"Intra","Inter"),"")</f>
        <v/>
      </c>
      <c r="G288" s="72">
        <f t="shared" si="18"/>
        <v>0</v>
      </c>
      <c r="H288" s="158"/>
      <c r="I288" s="23"/>
      <c r="J288" s="74">
        <f t="shared" si="19"/>
        <v>0</v>
      </c>
      <c r="K288" s="74">
        <f t="shared" si="20"/>
        <v>0</v>
      </c>
      <c r="L288" s="74">
        <f t="shared" si="21"/>
        <v>0</v>
      </c>
    </row>
    <row r="289" spans="1:12" x14ac:dyDescent="0.25">
      <c r="A289" s="183"/>
      <c r="B289" s="184"/>
      <c r="C289" s="153"/>
      <c r="D289" s="159"/>
      <c r="E289" s="158"/>
      <c r="F289" s="71" t="str">
        <f>IF(D289&gt;0,IF((LEFT(D289,2)=LEFT(Data!C$4,2)),"Intra","Inter"),"")</f>
        <v/>
      </c>
      <c r="G289" s="72">
        <f t="shared" si="18"/>
        <v>0</v>
      </c>
      <c r="H289" s="158"/>
      <c r="I289" s="23"/>
      <c r="J289" s="74">
        <f t="shared" si="19"/>
        <v>0</v>
      </c>
      <c r="K289" s="74">
        <f t="shared" si="20"/>
        <v>0</v>
      </c>
      <c r="L289" s="74">
        <f t="shared" si="21"/>
        <v>0</v>
      </c>
    </row>
    <row r="290" spans="1:12" x14ac:dyDescent="0.25">
      <c r="A290" s="183"/>
      <c r="B290" s="184"/>
      <c r="C290" s="153"/>
      <c r="D290" s="159"/>
      <c r="E290" s="158"/>
      <c r="F290" s="71" t="str">
        <f>IF(D290&gt;0,IF((LEFT(D290,2)=LEFT(Data!C$4,2)),"Intra","Inter"),"")</f>
        <v/>
      </c>
      <c r="G290" s="72">
        <f t="shared" si="18"/>
        <v>0</v>
      </c>
      <c r="H290" s="158"/>
      <c r="I290" s="23"/>
      <c r="J290" s="74">
        <f t="shared" si="19"/>
        <v>0</v>
      </c>
      <c r="K290" s="74">
        <f t="shared" si="20"/>
        <v>0</v>
      </c>
      <c r="L290" s="74">
        <f t="shared" si="21"/>
        <v>0</v>
      </c>
    </row>
    <row r="291" spans="1:12" x14ac:dyDescent="0.25">
      <c r="A291" s="183"/>
      <c r="B291" s="184"/>
      <c r="C291" s="153"/>
      <c r="D291" s="159"/>
      <c r="E291" s="158"/>
      <c r="F291" s="71" t="str">
        <f>IF(D291&gt;0,IF((LEFT(D291,2)=LEFT(Data!C$4,2)),"Intra","Inter"),"")</f>
        <v/>
      </c>
      <c r="G291" s="72">
        <f t="shared" si="18"/>
        <v>0</v>
      </c>
      <c r="H291" s="158"/>
      <c r="I291" s="23"/>
      <c r="J291" s="74">
        <f t="shared" si="19"/>
        <v>0</v>
      </c>
      <c r="K291" s="74">
        <f t="shared" si="20"/>
        <v>0</v>
      </c>
      <c r="L291" s="74">
        <f t="shared" si="21"/>
        <v>0</v>
      </c>
    </row>
    <row r="292" spans="1:12" x14ac:dyDescent="0.25">
      <c r="A292" s="183"/>
      <c r="B292" s="184"/>
      <c r="C292" s="153"/>
      <c r="D292" s="159"/>
      <c r="E292" s="158"/>
      <c r="F292" s="71" t="str">
        <f>IF(D292&gt;0,IF((LEFT(D292,2)=LEFT(Data!C$4,2)),"Intra","Inter"),"")</f>
        <v/>
      </c>
      <c r="G292" s="72">
        <f t="shared" si="18"/>
        <v>0</v>
      </c>
      <c r="H292" s="158"/>
      <c r="I292" s="23"/>
      <c r="J292" s="74">
        <f t="shared" si="19"/>
        <v>0</v>
      </c>
      <c r="K292" s="74">
        <f t="shared" si="20"/>
        <v>0</v>
      </c>
      <c r="L292" s="74">
        <f t="shared" si="21"/>
        <v>0</v>
      </c>
    </row>
    <row r="293" spans="1:12" x14ac:dyDescent="0.25">
      <c r="A293" s="183"/>
      <c r="B293" s="184"/>
      <c r="C293" s="153"/>
      <c r="D293" s="159"/>
      <c r="E293" s="158"/>
      <c r="F293" s="71" t="str">
        <f>IF(D293&gt;0,IF((LEFT(D293,2)=LEFT(Data!C$4,2)),"Intra","Inter"),"")</f>
        <v/>
      </c>
      <c r="G293" s="72">
        <f t="shared" si="18"/>
        <v>0</v>
      </c>
      <c r="H293" s="158"/>
      <c r="I293" s="23"/>
      <c r="J293" s="74">
        <f t="shared" si="19"/>
        <v>0</v>
      </c>
      <c r="K293" s="74">
        <f t="shared" si="20"/>
        <v>0</v>
      </c>
      <c r="L293" s="74">
        <f t="shared" si="21"/>
        <v>0</v>
      </c>
    </row>
    <row r="294" spans="1:12" x14ac:dyDescent="0.25">
      <c r="A294" s="183"/>
      <c r="B294" s="184"/>
      <c r="C294" s="153"/>
      <c r="D294" s="159"/>
      <c r="E294" s="158"/>
      <c r="F294" s="71" t="str">
        <f>IF(D294&gt;0,IF((LEFT(D294,2)=LEFT(Data!C$4,2)),"Intra","Inter"),"")</f>
        <v/>
      </c>
      <c r="G294" s="72">
        <f t="shared" si="18"/>
        <v>0</v>
      </c>
      <c r="H294" s="158"/>
      <c r="I294" s="23"/>
      <c r="J294" s="74">
        <f t="shared" si="19"/>
        <v>0</v>
      </c>
      <c r="K294" s="74">
        <f t="shared" si="20"/>
        <v>0</v>
      </c>
      <c r="L294" s="74">
        <f t="shared" si="21"/>
        <v>0</v>
      </c>
    </row>
    <row r="295" spans="1:12" x14ac:dyDescent="0.25">
      <c r="A295" s="183"/>
      <c r="B295" s="184"/>
      <c r="C295" s="153"/>
      <c r="D295" s="159"/>
      <c r="E295" s="158"/>
      <c r="F295" s="71" t="str">
        <f>IF(D295&gt;0,IF((LEFT(D295,2)=LEFT(Data!C$4,2)),"Intra","Inter"),"")</f>
        <v/>
      </c>
      <c r="G295" s="72">
        <f t="shared" si="18"/>
        <v>0</v>
      </c>
      <c r="H295" s="158"/>
      <c r="I295" s="23"/>
      <c r="J295" s="74">
        <f t="shared" si="19"/>
        <v>0</v>
      </c>
      <c r="K295" s="74">
        <f t="shared" si="20"/>
        <v>0</v>
      </c>
      <c r="L295" s="74">
        <f t="shared" si="21"/>
        <v>0</v>
      </c>
    </row>
    <row r="296" spans="1:12" x14ac:dyDescent="0.25">
      <c r="A296" s="183"/>
      <c r="B296" s="184"/>
      <c r="C296" s="153"/>
      <c r="D296" s="159"/>
      <c r="E296" s="158"/>
      <c r="F296" s="71" t="str">
        <f>IF(D296&gt;0,IF((LEFT(D296,2)=LEFT(Data!C$4,2)),"Intra","Inter"),"")</f>
        <v/>
      </c>
      <c r="G296" s="72">
        <f t="shared" si="18"/>
        <v>0</v>
      </c>
      <c r="H296" s="158"/>
      <c r="I296" s="23"/>
      <c r="J296" s="74">
        <f t="shared" si="19"/>
        <v>0</v>
      </c>
      <c r="K296" s="74">
        <f t="shared" si="20"/>
        <v>0</v>
      </c>
      <c r="L296" s="74">
        <f t="shared" si="21"/>
        <v>0</v>
      </c>
    </row>
    <row r="297" spans="1:12" x14ac:dyDescent="0.25">
      <c r="A297" s="183"/>
      <c r="B297" s="184"/>
      <c r="C297" s="153"/>
      <c r="D297" s="159"/>
      <c r="E297" s="158"/>
      <c r="F297" s="71" t="str">
        <f>IF(D297&gt;0,IF((LEFT(D297,2)=LEFT(Data!C$4,2)),"Intra","Inter"),"")</f>
        <v/>
      </c>
      <c r="G297" s="72">
        <f t="shared" si="18"/>
        <v>0</v>
      </c>
      <c r="H297" s="158"/>
      <c r="I297" s="23"/>
      <c r="J297" s="74">
        <f t="shared" si="19"/>
        <v>0</v>
      </c>
      <c r="K297" s="74">
        <f t="shared" si="20"/>
        <v>0</v>
      </c>
      <c r="L297" s="74">
        <f t="shared" si="21"/>
        <v>0</v>
      </c>
    </row>
    <row r="298" spans="1:12" x14ac:dyDescent="0.25">
      <c r="A298" s="183"/>
      <c r="B298" s="184"/>
      <c r="C298" s="153"/>
      <c r="D298" s="159"/>
      <c r="E298" s="158"/>
      <c r="F298" s="71" t="str">
        <f>IF(D298&gt;0,IF((LEFT(D298,2)=LEFT(Data!C$4,2)),"Intra","Inter"),"")</f>
        <v/>
      </c>
      <c r="G298" s="72">
        <f t="shared" si="18"/>
        <v>0</v>
      </c>
      <c r="H298" s="158"/>
      <c r="I298" s="23"/>
      <c r="J298" s="74">
        <f t="shared" si="19"/>
        <v>0</v>
      </c>
      <c r="K298" s="74">
        <f t="shared" si="20"/>
        <v>0</v>
      </c>
      <c r="L298" s="74">
        <f t="shared" si="21"/>
        <v>0</v>
      </c>
    </row>
    <row r="299" spans="1:12" x14ac:dyDescent="0.25">
      <c r="A299" s="183"/>
      <c r="B299" s="184"/>
      <c r="C299" s="153"/>
      <c r="D299" s="159"/>
      <c r="E299" s="158"/>
      <c r="F299" s="71" t="str">
        <f>IF(D299&gt;0,IF((LEFT(D299,2)=LEFT(Data!C$4,2)),"Intra","Inter"),"")</f>
        <v/>
      </c>
      <c r="G299" s="72">
        <f t="shared" si="18"/>
        <v>0</v>
      </c>
      <c r="H299" s="158"/>
      <c r="I299" s="23"/>
      <c r="J299" s="74">
        <f t="shared" si="19"/>
        <v>0</v>
      </c>
      <c r="K299" s="74">
        <f t="shared" si="20"/>
        <v>0</v>
      </c>
      <c r="L299" s="74">
        <f t="shared" si="21"/>
        <v>0</v>
      </c>
    </row>
    <row r="300" spans="1:12" x14ac:dyDescent="0.25">
      <c r="A300" s="183"/>
      <c r="B300" s="184"/>
      <c r="C300" s="153"/>
      <c r="D300" s="159"/>
      <c r="E300" s="158"/>
      <c r="F300" s="71" t="str">
        <f>IF(D300&gt;0,IF((LEFT(D300,2)=LEFT(Data!C$4,2)),"Intra","Inter"),"")</f>
        <v/>
      </c>
      <c r="G300" s="72">
        <f t="shared" si="18"/>
        <v>0</v>
      </c>
      <c r="H300" s="158"/>
      <c r="I300" s="23"/>
      <c r="J300" s="74">
        <f t="shared" si="19"/>
        <v>0</v>
      </c>
      <c r="K300" s="74">
        <f t="shared" si="20"/>
        <v>0</v>
      </c>
      <c r="L300" s="74">
        <f t="shared" si="21"/>
        <v>0</v>
      </c>
    </row>
    <row r="301" spans="1:12" x14ac:dyDescent="0.25">
      <c r="A301" s="183"/>
      <c r="B301" s="184"/>
      <c r="C301" s="153"/>
      <c r="D301" s="159"/>
      <c r="E301" s="158"/>
      <c r="F301" s="71" t="str">
        <f>IF(D301&gt;0,IF((LEFT(D301,2)=LEFT(Data!C$4,2)),"Intra","Inter"),"")</f>
        <v/>
      </c>
      <c r="G301" s="72">
        <f t="shared" si="18"/>
        <v>0</v>
      </c>
      <c r="H301" s="158"/>
      <c r="I301" s="23"/>
      <c r="J301" s="74">
        <f t="shared" si="19"/>
        <v>0</v>
      </c>
      <c r="K301" s="74">
        <f t="shared" si="20"/>
        <v>0</v>
      </c>
      <c r="L301" s="74">
        <f t="shared" si="21"/>
        <v>0</v>
      </c>
    </row>
    <row r="302" spans="1:12" x14ac:dyDescent="0.25">
      <c r="A302" s="183"/>
      <c r="B302" s="184"/>
      <c r="C302" s="153"/>
      <c r="D302" s="159"/>
      <c r="E302" s="158"/>
      <c r="F302" s="71" t="str">
        <f>IF(D302&gt;0,IF((LEFT(D302,2)=LEFT(Data!C$4,2)),"Intra","Inter"),"")</f>
        <v/>
      </c>
      <c r="G302" s="72">
        <f t="shared" si="18"/>
        <v>0</v>
      </c>
      <c r="H302" s="158"/>
      <c r="I302" s="23"/>
      <c r="J302" s="74">
        <f t="shared" si="19"/>
        <v>0</v>
      </c>
      <c r="K302" s="74">
        <f t="shared" si="20"/>
        <v>0</v>
      </c>
      <c r="L302" s="74">
        <f t="shared" si="21"/>
        <v>0</v>
      </c>
    </row>
    <row r="303" spans="1:12" x14ac:dyDescent="0.25">
      <c r="A303" s="183"/>
      <c r="B303" s="184"/>
      <c r="C303" s="153"/>
      <c r="D303" s="159"/>
      <c r="E303" s="158"/>
      <c r="F303" s="71" t="str">
        <f>IF(D303&gt;0,IF((LEFT(D303,2)=LEFT(Data!C$4,2)),"Intra","Inter"),"")</f>
        <v/>
      </c>
      <c r="G303" s="72">
        <f t="shared" si="18"/>
        <v>0</v>
      </c>
      <c r="H303" s="158"/>
      <c r="I303" s="23"/>
      <c r="J303" s="74">
        <f t="shared" si="19"/>
        <v>0</v>
      </c>
      <c r="K303" s="74">
        <f t="shared" si="20"/>
        <v>0</v>
      </c>
      <c r="L303" s="74">
        <f t="shared" si="21"/>
        <v>0</v>
      </c>
    </row>
    <row r="304" spans="1:12" x14ac:dyDescent="0.25">
      <c r="A304" s="183"/>
      <c r="B304" s="184"/>
      <c r="C304" s="153"/>
      <c r="D304" s="159"/>
      <c r="E304" s="158"/>
      <c r="F304" s="71" t="str">
        <f>IF(D304&gt;0,IF((LEFT(D304,2)=LEFT(Data!C$4,2)),"Intra","Inter"),"")</f>
        <v/>
      </c>
      <c r="G304" s="72">
        <f t="shared" si="18"/>
        <v>0</v>
      </c>
      <c r="H304" s="158"/>
      <c r="I304" s="23"/>
      <c r="J304" s="74">
        <f t="shared" si="19"/>
        <v>0</v>
      </c>
      <c r="K304" s="74">
        <f t="shared" si="20"/>
        <v>0</v>
      </c>
      <c r="L304" s="74">
        <f t="shared" si="21"/>
        <v>0</v>
      </c>
    </row>
    <row r="305" spans="1:12" x14ac:dyDescent="0.25">
      <c r="A305" s="183"/>
      <c r="B305" s="184"/>
      <c r="C305" s="153"/>
      <c r="D305" s="159"/>
      <c r="E305" s="158"/>
      <c r="F305" s="71" t="str">
        <f>IF(D305&gt;0,IF((LEFT(D305,2)=LEFT(Data!C$4,2)),"Intra","Inter"),"")</f>
        <v/>
      </c>
      <c r="G305" s="72">
        <f t="shared" si="18"/>
        <v>0</v>
      </c>
      <c r="H305" s="158"/>
      <c r="I305" s="23"/>
      <c r="J305" s="74">
        <f t="shared" si="19"/>
        <v>0</v>
      </c>
      <c r="K305" s="74">
        <f t="shared" si="20"/>
        <v>0</v>
      </c>
      <c r="L305" s="74">
        <f t="shared" si="21"/>
        <v>0</v>
      </c>
    </row>
    <row r="306" spans="1:12" x14ac:dyDescent="0.25">
      <c r="A306" s="183"/>
      <c r="B306" s="184"/>
      <c r="C306" s="153"/>
      <c r="D306" s="159"/>
      <c r="E306" s="158"/>
      <c r="F306" s="71" t="str">
        <f>IF(D306&gt;0,IF((LEFT(D306,2)=LEFT(Data!C$4,2)),"Intra","Inter"),"")</f>
        <v/>
      </c>
      <c r="G306" s="72">
        <f t="shared" si="18"/>
        <v>0</v>
      </c>
      <c r="H306" s="158"/>
      <c r="I306" s="23"/>
      <c r="J306" s="74">
        <f t="shared" si="19"/>
        <v>0</v>
      </c>
      <c r="K306" s="74">
        <f t="shared" si="20"/>
        <v>0</v>
      </c>
      <c r="L306" s="74">
        <f t="shared" si="21"/>
        <v>0</v>
      </c>
    </row>
    <row r="307" spans="1:12" x14ac:dyDescent="0.25">
      <c r="A307" s="183"/>
      <c r="B307" s="184"/>
      <c r="C307" s="153"/>
      <c r="D307" s="159"/>
      <c r="E307" s="158"/>
      <c r="F307" s="71" t="str">
        <f>IF(D307&gt;0,IF((LEFT(D307,2)=LEFT(Data!C$4,2)),"Intra","Inter"),"")</f>
        <v/>
      </c>
      <c r="G307" s="72">
        <f t="shared" si="18"/>
        <v>0</v>
      </c>
      <c r="H307" s="158"/>
      <c r="I307" s="23"/>
      <c r="J307" s="74">
        <f t="shared" si="19"/>
        <v>0</v>
      </c>
      <c r="K307" s="74">
        <f t="shared" si="20"/>
        <v>0</v>
      </c>
      <c r="L307" s="74">
        <f t="shared" si="21"/>
        <v>0</v>
      </c>
    </row>
    <row r="308" spans="1:12" x14ac:dyDescent="0.25">
      <c r="A308" s="183"/>
      <c r="B308" s="184"/>
      <c r="C308" s="153"/>
      <c r="D308" s="159"/>
      <c r="E308" s="158"/>
      <c r="F308" s="71" t="str">
        <f>IF(D308&gt;0,IF((LEFT(D308,2)=LEFT(Data!C$4,2)),"Intra","Inter"),"")</f>
        <v/>
      </c>
      <c r="G308" s="72">
        <f t="shared" si="18"/>
        <v>0</v>
      </c>
      <c r="H308" s="158"/>
      <c r="I308" s="23"/>
      <c r="J308" s="74">
        <f t="shared" si="19"/>
        <v>0</v>
      </c>
      <c r="K308" s="74">
        <f t="shared" si="20"/>
        <v>0</v>
      </c>
      <c r="L308" s="74">
        <f t="shared" si="21"/>
        <v>0</v>
      </c>
    </row>
    <row r="309" spans="1:12" x14ac:dyDescent="0.25">
      <c r="A309" s="183"/>
      <c r="B309" s="184"/>
      <c r="C309" s="153"/>
      <c r="D309" s="159"/>
      <c r="E309" s="158"/>
      <c r="F309" s="71" t="str">
        <f>IF(D309&gt;0,IF((LEFT(D309,2)=LEFT(Data!C$4,2)),"Intra","Inter"),"")</f>
        <v/>
      </c>
      <c r="G309" s="72">
        <f t="shared" si="18"/>
        <v>0</v>
      </c>
      <c r="H309" s="158"/>
      <c r="I309" s="23"/>
      <c r="J309" s="74">
        <f t="shared" si="19"/>
        <v>0</v>
      </c>
      <c r="K309" s="74">
        <f t="shared" si="20"/>
        <v>0</v>
      </c>
      <c r="L309" s="74">
        <f t="shared" si="21"/>
        <v>0</v>
      </c>
    </row>
    <row r="310" spans="1:12" x14ac:dyDescent="0.25">
      <c r="A310" s="183"/>
      <c r="B310" s="184"/>
      <c r="C310" s="153"/>
      <c r="D310" s="159"/>
      <c r="E310" s="158"/>
      <c r="F310" s="71" t="str">
        <f>IF(D310&gt;0,IF((LEFT(D310,2)=LEFT(Data!C$4,2)),"Intra","Inter"),"")</f>
        <v/>
      </c>
      <c r="G310" s="72">
        <f t="shared" si="18"/>
        <v>0</v>
      </c>
      <c r="H310" s="158"/>
      <c r="I310" s="23"/>
      <c r="J310" s="74">
        <f t="shared" si="19"/>
        <v>0</v>
      </c>
      <c r="K310" s="74">
        <f t="shared" si="20"/>
        <v>0</v>
      </c>
      <c r="L310" s="74">
        <f t="shared" si="21"/>
        <v>0</v>
      </c>
    </row>
    <row r="311" spans="1:12" x14ac:dyDescent="0.25">
      <c r="A311" s="183"/>
      <c r="B311" s="184"/>
      <c r="C311" s="153"/>
      <c r="D311" s="159"/>
      <c r="E311" s="158"/>
      <c r="F311" s="71" t="str">
        <f>IF(D311&gt;0,IF((LEFT(D311,2)=LEFT(Data!C$4,2)),"Intra","Inter"),"")</f>
        <v/>
      </c>
      <c r="G311" s="72">
        <f t="shared" si="18"/>
        <v>0</v>
      </c>
      <c r="H311" s="158"/>
      <c r="I311" s="23"/>
      <c r="J311" s="74">
        <f t="shared" si="19"/>
        <v>0</v>
      </c>
      <c r="K311" s="74">
        <f t="shared" si="20"/>
        <v>0</v>
      </c>
      <c r="L311" s="74">
        <f t="shared" si="21"/>
        <v>0</v>
      </c>
    </row>
    <row r="312" spans="1:12" x14ac:dyDescent="0.25">
      <c r="A312" s="183"/>
      <c r="B312" s="184"/>
      <c r="C312" s="153"/>
      <c r="D312" s="159"/>
      <c r="E312" s="158"/>
      <c r="F312" s="71" t="str">
        <f>IF(D312&gt;0,IF((LEFT(D312,2)=LEFT(Data!C$4,2)),"Intra","Inter"),"")</f>
        <v/>
      </c>
      <c r="G312" s="72">
        <f t="shared" si="18"/>
        <v>0</v>
      </c>
      <c r="H312" s="158"/>
      <c r="I312" s="23"/>
      <c r="J312" s="74">
        <f t="shared" si="19"/>
        <v>0</v>
      </c>
      <c r="K312" s="74">
        <f t="shared" si="20"/>
        <v>0</v>
      </c>
      <c r="L312" s="74">
        <f t="shared" si="21"/>
        <v>0</v>
      </c>
    </row>
    <row r="313" spans="1:12" x14ac:dyDescent="0.25">
      <c r="A313" s="183"/>
      <c r="B313" s="184"/>
      <c r="C313" s="153"/>
      <c r="D313" s="159"/>
      <c r="E313" s="158"/>
      <c r="F313" s="71" t="str">
        <f>IF(D313&gt;0,IF((LEFT(D313,2)=LEFT(Data!C$4,2)),"Intra","Inter"),"")</f>
        <v/>
      </c>
      <c r="G313" s="72">
        <f t="shared" si="18"/>
        <v>0</v>
      </c>
      <c r="H313" s="158"/>
      <c r="I313" s="23"/>
      <c r="J313" s="74">
        <f t="shared" si="19"/>
        <v>0</v>
      </c>
      <c r="K313" s="74">
        <f t="shared" si="20"/>
        <v>0</v>
      </c>
      <c r="L313" s="74">
        <f t="shared" si="21"/>
        <v>0</v>
      </c>
    </row>
    <row r="314" spans="1:12" x14ac:dyDescent="0.25">
      <c r="A314" s="183"/>
      <c r="B314" s="184"/>
      <c r="C314" s="153"/>
      <c r="D314" s="159"/>
      <c r="E314" s="158"/>
      <c r="F314" s="71" t="str">
        <f>IF(D314&gt;0,IF((LEFT(D314,2)=LEFT(Data!C$4,2)),"Intra","Inter"),"")</f>
        <v/>
      </c>
      <c r="G314" s="72">
        <f t="shared" si="18"/>
        <v>0</v>
      </c>
      <c r="H314" s="158"/>
      <c r="I314" s="23"/>
      <c r="J314" s="74">
        <f t="shared" si="19"/>
        <v>0</v>
      </c>
      <c r="K314" s="74">
        <f t="shared" si="20"/>
        <v>0</v>
      </c>
      <c r="L314" s="74">
        <f t="shared" si="21"/>
        <v>0</v>
      </c>
    </row>
    <row r="315" spans="1:12" x14ac:dyDescent="0.25">
      <c r="A315" s="183"/>
      <c r="B315" s="184"/>
      <c r="C315" s="153"/>
      <c r="D315" s="159"/>
      <c r="E315" s="158"/>
      <c r="F315" s="71" t="str">
        <f>IF(D315&gt;0,IF((LEFT(D315,2)=LEFT(Data!C$4,2)),"Intra","Inter"),"")</f>
        <v/>
      </c>
      <c r="G315" s="72">
        <f t="shared" si="18"/>
        <v>0</v>
      </c>
      <c r="H315" s="158"/>
      <c r="I315" s="23"/>
      <c r="J315" s="74">
        <f t="shared" si="19"/>
        <v>0</v>
      </c>
      <c r="K315" s="74">
        <f t="shared" si="20"/>
        <v>0</v>
      </c>
      <c r="L315" s="74">
        <f t="shared" si="21"/>
        <v>0</v>
      </c>
    </row>
    <row r="316" spans="1:12" x14ac:dyDescent="0.25">
      <c r="A316" s="183"/>
      <c r="B316" s="184"/>
      <c r="C316" s="153"/>
      <c r="D316" s="159"/>
      <c r="E316" s="158"/>
      <c r="F316" s="71" t="str">
        <f>IF(D316&gt;0,IF((LEFT(D316,2)=LEFT(Data!C$4,2)),"Intra","Inter"),"")</f>
        <v/>
      </c>
      <c r="G316" s="72">
        <f t="shared" si="18"/>
        <v>0</v>
      </c>
      <c r="H316" s="158"/>
      <c r="I316" s="23"/>
      <c r="J316" s="74">
        <f t="shared" si="19"/>
        <v>0</v>
      </c>
      <c r="K316" s="74">
        <f t="shared" si="20"/>
        <v>0</v>
      </c>
      <c r="L316" s="74">
        <f t="shared" si="21"/>
        <v>0</v>
      </c>
    </row>
    <row r="317" spans="1:12" x14ac:dyDescent="0.25">
      <c r="A317" s="183"/>
      <c r="B317" s="184"/>
      <c r="C317" s="153"/>
      <c r="D317" s="159"/>
      <c r="E317" s="158"/>
      <c r="F317" s="71" t="str">
        <f>IF(D317&gt;0,IF((LEFT(D317,2)=LEFT(Data!C$4,2)),"Intra","Inter"),"")</f>
        <v/>
      </c>
      <c r="G317" s="72">
        <f t="shared" si="18"/>
        <v>0</v>
      </c>
      <c r="H317" s="158"/>
      <c r="I317" s="23"/>
      <c r="J317" s="74">
        <f t="shared" si="19"/>
        <v>0</v>
      </c>
      <c r="K317" s="74">
        <f t="shared" si="20"/>
        <v>0</v>
      </c>
      <c r="L317" s="74">
        <f t="shared" si="21"/>
        <v>0</v>
      </c>
    </row>
    <row r="318" spans="1:12" x14ac:dyDescent="0.25">
      <c r="A318" s="183"/>
      <c r="B318" s="184"/>
      <c r="C318" s="153"/>
      <c r="D318" s="159"/>
      <c r="E318" s="158"/>
      <c r="F318" s="71" t="str">
        <f>IF(D318&gt;0,IF((LEFT(D318,2)=LEFT(Data!C$4,2)),"Intra","Inter"),"")</f>
        <v/>
      </c>
      <c r="G318" s="72">
        <f t="shared" si="18"/>
        <v>0</v>
      </c>
      <c r="H318" s="158"/>
      <c r="I318" s="23"/>
      <c r="J318" s="74">
        <f t="shared" si="19"/>
        <v>0</v>
      </c>
      <c r="K318" s="74">
        <f t="shared" si="20"/>
        <v>0</v>
      </c>
      <c r="L318" s="74">
        <f t="shared" si="21"/>
        <v>0</v>
      </c>
    </row>
    <row r="319" spans="1:12" x14ac:dyDescent="0.25">
      <c r="A319" s="183"/>
      <c r="B319" s="184"/>
      <c r="C319" s="153"/>
      <c r="D319" s="159"/>
      <c r="E319" s="158"/>
      <c r="F319" s="71" t="str">
        <f>IF(D319&gt;0,IF((LEFT(D319,2)=LEFT(Data!C$4,2)),"Intra","Inter"),"")</f>
        <v/>
      </c>
      <c r="G319" s="72">
        <f t="shared" si="18"/>
        <v>0</v>
      </c>
      <c r="H319" s="158"/>
      <c r="I319" s="23"/>
      <c r="J319" s="74">
        <f t="shared" si="19"/>
        <v>0</v>
      </c>
      <c r="K319" s="74">
        <f t="shared" si="20"/>
        <v>0</v>
      </c>
      <c r="L319" s="74">
        <f t="shared" si="21"/>
        <v>0</v>
      </c>
    </row>
    <row r="320" spans="1:12" x14ac:dyDescent="0.25">
      <c r="A320" s="183"/>
      <c r="B320" s="184"/>
      <c r="C320" s="153"/>
      <c r="D320" s="159"/>
      <c r="E320" s="158"/>
      <c r="F320" s="71" t="str">
        <f>IF(D320&gt;0,IF((LEFT(D320,2)=LEFT(Data!C$4,2)),"Intra","Inter"),"")</f>
        <v/>
      </c>
      <c r="G320" s="72">
        <f t="shared" si="18"/>
        <v>0</v>
      </c>
      <c r="H320" s="158"/>
      <c r="I320" s="23"/>
      <c r="J320" s="74">
        <f t="shared" si="19"/>
        <v>0</v>
      </c>
      <c r="K320" s="74">
        <f t="shared" si="20"/>
        <v>0</v>
      </c>
      <c r="L320" s="74">
        <f t="shared" si="21"/>
        <v>0</v>
      </c>
    </row>
    <row r="321" spans="1:12" x14ac:dyDescent="0.25">
      <c r="A321" s="183"/>
      <c r="B321" s="184"/>
      <c r="C321" s="153"/>
      <c r="D321" s="159"/>
      <c r="E321" s="158"/>
      <c r="F321" s="71" t="str">
        <f>IF(D321&gt;0,IF((LEFT(D321,2)=LEFT(Data!C$4,2)),"Intra","Inter"),"")</f>
        <v/>
      </c>
      <c r="G321" s="72">
        <f t="shared" si="18"/>
        <v>0</v>
      </c>
      <c r="H321" s="158"/>
      <c r="I321" s="23"/>
      <c r="J321" s="74">
        <f t="shared" si="19"/>
        <v>0</v>
      </c>
      <c r="K321" s="74">
        <f t="shared" si="20"/>
        <v>0</v>
      </c>
      <c r="L321" s="74">
        <f t="shared" si="21"/>
        <v>0</v>
      </c>
    </row>
    <row r="322" spans="1:12" x14ac:dyDescent="0.25">
      <c r="A322" s="183"/>
      <c r="B322" s="184"/>
      <c r="C322" s="153"/>
      <c r="D322" s="159"/>
      <c r="E322" s="158"/>
      <c r="F322" s="71" t="str">
        <f>IF(D322&gt;0,IF((LEFT(D322,2)=LEFT(Data!C$4,2)),"Intra","Inter"),"")</f>
        <v/>
      </c>
      <c r="G322" s="72">
        <f t="shared" si="18"/>
        <v>0</v>
      </c>
      <c r="H322" s="158"/>
      <c r="I322" s="23"/>
      <c r="J322" s="74">
        <f t="shared" si="19"/>
        <v>0</v>
      </c>
      <c r="K322" s="74">
        <f t="shared" si="20"/>
        <v>0</v>
      </c>
      <c r="L322" s="74">
        <f t="shared" si="21"/>
        <v>0</v>
      </c>
    </row>
    <row r="323" spans="1:12" x14ac:dyDescent="0.25">
      <c r="A323" s="183"/>
      <c r="B323" s="184"/>
      <c r="C323" s="153"/>
      <c r="D323" s="159"/>
      <c r="E323" s="158"/>
      <c r="F323" s="71" t="str">
        <f>IF(D323&gt;0,IF((LEFT(D323,2)=LEFT(Data!C$4,2)),"Intra","Inter"),"")</f>
        <v/>
      </c>
      <c r="G323" s="72">
        <f t="shared" si="18"/>
        <v>0</v>
      </c>
      <c r="H323" s="158"/>
      <c r="I323" s="23"/>
      <c r="J323" s="74">
        <f t="shared" si="19"/>
        <v>0</v>
      </c>
      <c r="K323" s="74">
        <f t="shared" si="20"/>
        <v>0</v>
      </c>
      <c r="L323" s="74">
        <f t="shared" si="21"/>
        <v>0</v>
      </c>
    </row>
    <row r="324" spans="1:12" x14ac:dyDescent="0.25">
      <c r="A324" s="183"/>
      <c r="B324" s="184"/>
      <c r="C324" s="153"/>
      <c r="D324" s="159"/>
      <c r="E324" s="158"/>
      <c r="F324" s="71" t="str">
        <f>IF(D324&gt;0,IF((LEFT(D324,2)=LEFT(Data!C$4,2)),"Intra","Inter"),"")</f>
        <v/>
      </c>
      <c r="G324" s="72">
        <f t="shared" si="18"/>
        <v>0</v>
      </c>
      <c r="H324" s="158"/>
      <c r="I324" s="23"/>
      <c r="J324" s="74">
        <f t="shared" si="19"/>
        <v>0</v>
      </c>
      <c r="K324" s="74">
        <f t="shared" si="20"/>
        <v>0</v>
      </c>
      <c r="L324" s="74">
        <f t="shared" si="21"/>
        <v>0</v>
      </c>
    </row>
    <row r="325" spans="1:12" x14ac:dyDescent="0.25">
      <c r="A325" s="183"/>
      <c r="B325" s="184"/>
      <c r="C325" s="153"/>
      <c r="D325" s="159"/>
      <c r="E325" s="158"/>
      <c r="F325" s="71" t="str">
        <f>IF(D325&gt;0,IF((LEFT(D325,2)=LEFT(Data!C$4,2)),"Intra","Inter"),"")</f>
        <v/>
      </c>
      <c r="G325" s="72">
        <f t="shared" si="18"/>
        <v>0</v>
      </c>
      <c r="H325" s="158"/>
      <c r="I325" s="23"/>
      <c r="J325" s="74">
        <f t="shared" si="19"/>
        <v>0</v>
      </c>
      <c r="K325" s="74">
        <f t="shared" si="20"/>
        <v>0</v>
      </c>
      <c r="L325" s="74">
        <f t="shared" si="21"/>
        <v>0</v>
      </c>
    </row>
    <row r="326" spans="1:12" x14ac:dyDescent="0.25">
      <c r="A326" s="183"/>
      <c r="B326" s="184"/>
      <c r="C326" s="153"/>
      <c r="D326" s="159"/>
      <c r="E326" s="158"/>
      <c r="F326" s="71" t="str">
        <f>IF(D326&gt;0,IF((LEFT(D326,2)=LEFT(Data!C$4,2)),"Intra","Inter"),"")</f>
        <v/>
      </c>
      <c r="G326" s="72">
        <f t="shared" si="18"/>
        <v>0</v>
      </c>
      <c r="H326" s="158"/>
      <c r="I326" s="23"/>
      <c r="J326" s="74">
        <f t="shared" si="19"/>
        <v>0</v>
      </c>
      <c r="K326" s="74">
        <f t="shared" si="20"/>
        <v>0</v>
      </c>
      <c r="L326" s="74">
        <f t="shared" si="21"/>
        <v>0</v>
      </c>
    </row>
    <row r="327" spans="1:12" x14ac:dyDescent="0.25">
      <c r="A327" s="183"/>
      <c r="B327" s="184"/>
      <c r="C327" s="153"/>
      <c r="D327" s="159"/>
      <c r="E327" s="158"/>
      <c r="F327" s="71" t="str">
        <f>IF(D327&gt;0,IF((LEFT(D327,2)=LEFT(Data!C$4,2)),"Intra","Inter"),"")</f>
        <v/>
      </c>
      <c r="G327" s="72">
        <f t="shared" si="18"/>
        <v>0</v>
      </c>
      <c r="H327" s="158"/>
      <c r="I327" s="23"/>
      <c r="J327" s="74">
        <f t="shared" si="19"/>
        <v>0</v>
      </c>
      <c r="K327" s="74">
        <f t="shared" si="20"/>
        <v>0</v>
      </c>
      <c r="L327" s="74">
        <f t="shared" si="21"/>
        <v>0</v>
      </c>
    </row>
    <row r="328" spans="1:12" x14ac:dyDescent="0.25">
      <c r="A328" s="183"/>
      <c r="B328" s="184"/>
      <c r="C328" s="153"/>
      <c r="D328" s="159"/>
      <c r="E328" s="158"/>
      <c r="F328" s="71" t="str">
        <f>IF(D328&gt;0,IF((LEFT(D328,2)=LEFT(Data!C$4,2)),"Intra","Inter"),"")</f>
        <v/>
      </c>
      <c r="G328" s="72">
        <f t="shared" si="18"/>
        <v>0</v>
      </c>
      <c r="H328" s="158"/>
      <c r="I328" s="23"/>
      <c r="J328" s="74">
        <f t="shared" si="19"/>
        <v>0</v>
      </c>
      <c r="K328" s="74">
        <f t="shared" si="20"/>
        <v>0</v>
      </c>
      <c r="L328" s="74">
        <f t="shared" si="21"/>
        <v>0</v>
      </c>
    </row>
    <row r="329" spans="1:12" x14ac:dyDescent="0.25">
      <c r="A329" s="183"/>
      <c r="B329" s="184"/>
      <c r="C329" s="153"/>
      <c r="D329" s="159"/>
      <c r="E329" s="158"/>
      <c r="F329" s="71" t="str">
        <f>IF(D329&gt;0,IF((LEFT(D329,2)=LEFT(Data!C$4,2)),"Intra","Inter"),"")</f>
        <v/>
      </c>
      <c r="G329" s="72">
        <f t="shared" si="18"/>
        <v>0</v>
      </c>
      <c r="H329" s="158"/>
      <c r="I329" s="23"/>
      <c r="J329" s="74">
        <f t="shared" si="19"/>
        <v>0</v>
      </c>
      <c r="K329" s="74">
        <f t="shared" si="20"/>
        <v>0</v>
      </c>
      <c r="L329" s="74">
        <f t="shared" si="21"/>
        <v>0</v>
      </c>
    </row>
    <row r="330" spans="1:12" x14ac:dyDescent="0.25">
      <c r="A330" s="183"/>
      <c r="B330" s="184"/>
      <c r="C330" s="153"/>
      <c r="D330" s="159"/>
      <c r="E330" s="158"/>
      <c r="F330" s="71" t="str">
        <f>IF(D330&gt;0,IF((LEFT(D330,2)=LEFT(Data!C$4,2)),"Intra","Inter"),"")</f>
        <v/>
      </c>
      <c r="G330" s="72">
        <f t="shared" si="18"/>
        <v>0</v>
      </c>
      <c r="H330" s="158"/>
      <c r="I330" s="23"/>
      <c r="J330" s="74">
        <f t="shared" si="19"/>
        <v>0</v>
      </c>
      <c r="K330" s="74">
        <f t="shared" si="20"/>
        <v>0</v>
      </c>
      <c r="L330" s="74">
        <f t="shared" si="21"/>
        <v>0</v>
      </c>
    </row>
    <row r="331" spans="1:12" x14ac:dyDescent="0.25">
      <c r="A331" s="183"/>
      <c r="B331" s="184"/>
      <c r="C331" s="153"/>
      <c r="D331" s="159"/>
      <c r="E331" s="158"/>
      <c r="F331" s="71" t="str">
        <f>IF(D331&gt;0,IF((LEFT(D331,2)=LEFT(Data!C$4,2)),"Intra","Inter"),"")</f>
        <v/>
      </c>
      <c r="G331" s="72">
        <f t="shared" si="18"/>
        <v>0</v>
      </c>
      <c r="H331" s="158"/>
      <c r="I331" s="23"/>
      <c r="J331" s="74">
        <f t="shared" si="19"/>
        <v>0</v>
      </c>
      <c r="K331" s="74">
        <f t="shared" si="20"/>
        <v>0</v>
      </c>
      <c r="L331" s="74">
        <f t="shared" si="21"/>
        <v>0</v>
      </c>
    </row>
    <row r="332" spans="1:12" x14ac:dyDescent="0.25">
      <c r="A332" s="183"/>
      <c r="B332" s="184"/>
      <c r="C332" s="153"/>
      <c r="D332" s="159"/>
      <c r="E332" s="158"/>
      <c r="F332" s="71" t="str">
        <f>IF(D332&gt;0,IF((LEFT(D332,2)=LEFT(Data!C$4,2)),"Intra","Inter"),"")</f>
        <v/>
      </c>
      <c r="G332" s="72">
        <f t="shared" si="18"/>
        <v>0</v>
      </c>
      <c r="H332" s="158"/>
      <c r="I332" s="23"/>
      <c r="J332" s="74">
        <f t="shared" si="19"/>
        <v>0</v>
      </c>
      <c r="K332" s="74">
        <f t="shared" si="20"/>
        <v>0</v>
      </c>
      <c r="L332" s="74">
        <f t="shared" si="21"/>
        <v>0</v>
      </c>
    </row>
    <row r="333" spans="1:12" x14ac:dyDescent="0.25">
      <c r="A333" s="183"/>
      <c r="B333" s="184"/>
      <c r="C333" s="153"/>
      <c r="D333" s="159"/>
      <c r="E333" s="158"/>
      <c r="F333" s="71" t="str">
        <f>IF(D333&gt;0,IF((LEFT(D333,2)=LEFT(Data!C$4,2)),"Intra","Inter"),"")</f>
        <v/>
      </c>
      <c r="G333" s="72">
        <f t="shared" si="18"/>
        <v>0</v>
      </c>
      <c r="H333" s="158"/>
      <c r="I333" s="23"/>
      <c r="J333" s="74">
        <f t="shared" si="19"/>
        <v>0</v>
      </c>
      <c r="K333" s="74">
        <f t="shared" si="20"/>
        <v>0</v>
      </c>
      <c r="L333" s="74">
        <f t="shared" si="21"/>
        <v>0</v>
      </c>
    </row>
    <row r="334" spans="1:12" x14ac:dyDescent="0.25">
      <c r="A334" s="183"/>
      <c r="B334" s="184"/>
      <c r="C334" s="153"/>
      <c r="D334" s="159"/>
      <c r="E334" s="158"/>
      <c r="F334" s="71" t="str">
        <f>IF(D334&gt;0,IF((LEFT(D334,2)=LEFT(Data!C$4,2)),"Intra","Inter"),"")</f>
        <v/>
      </c>
      <c r="G334" s="72">
        <f t="shared" si="18"/>
        <v>0</v>
      </c>
      <c r="H334" s="158"/>
      <c r="I334" s="23"/>
      <c r="J334" s="74">
        <f t="shared" si="19"/>
        <v>0</v>
      </c>
      <c r="K334" s="74">
        <f t="shared" si="20"/>
        <v>0</v>
      </c>
      <c r="L334" s="74">
        <f t="shared" si="21"/>
        <v>0</v>
      </c>
    </row>
    <row r="335" spans="1:12" x14ac:dyDescent="0.25">
      <c r="A335" s="183"/>
      <c r="B335" s="184"/>
      <c r="C335" s="153"/>
      <c r="D335" s="159"/>
      <c r="E335" s="158"/>
      <c r="F335" s="71" t="str">
        <f>IF(D335&gt;0,IF((LEFT(D335,2)=LEFT(Data!C$4,2)),"Intra","Inter"),"")</f>
        <v/>
      </c>
      <c r="G335" s="72">
        <f t="shared" si="18"/>
        <v>0</v>
      </c>
      <c r="H335" s="158"/>
      <c r="I335" s="23"/>
      <c r="J335" s="74">
        <f t="shared" si="19"/>
        <v>0</v>
      </c>
      <c r="K335" s="74">
        <f t="shared" si="20"/>
        <v>0</v>
      </c>
      <c r="L335" s="74">
        <f t="shared" si="21"/>
        <v>0</v>
      </c>
    </row>
    <row r="336" spans="1:12" x14ac:dyDescent="0.25">
      <c r="A336" s="183"/>
      <c r="B336" s="184"/>
      <c r="C336" s="153"/>
      <c r="D336" s="159"/>
      <c r="E336" s="158"/>
      <c r="F336" s="71" t="str">
        <f>IF(D336&gt;0,IF((LEFT(D336,2)=LEFT(Data!C$4,2)),"Intra","Inter"),"")</f>
        <v/>
      </c>
      <c r="G336" s="72">
        <f t="shared" si="18"/>
        <v>0</v>
      </c>
      <c r="H336" s="158"/>
      <c r="I336" s="23"/>
      <c r="J336" s="74">
        <f t="shared" si="19"/>
        <v>0</v>
      </c>
      <c r="K336" s="74">
        <f t="shared" si="20"/>
        <v>0</v>
      </c>
      <c r="L336" s="74">
        <f t="shared" si="21"/>
        <v>0</v>
      </c>
    </row>
    <row r="337" spans="1:12" x14ac:dyDescent="0.25">
      <c r="A337" s="183"/>
      <c r="B337" s="184"/>
      <c r="C337" s="153"/>
      <c r="D337" s="159"/>
      <c r="E337" s="158"/>
      <c r="F337" s="71" t="str">
        <f>IF(D337&gt;0,IF((LEFT(D337,2)=LEFT(Data!C$4,2)),"Intra","Inter"),"")</f>
        <v/>
      </c>
      <c r="G337" s="72">
        <f t="shared" ref="G337:G400" si="22">ROUND(H337+J337+K337+L337,0)</f>
        <v>0</v>
      </c>
      <c r="H337" s="158"/>
      <c r="I337" s="23"/>
      <c r="J337" s="74">
        <f t="shared" ref="J337:J400" si="23">IF(F337="inter",(H337*I337),(0))</f>
        <v>0</v>
      </c>
      <c r="K337" s="74">
        <f t="shared" ref="K337:K400" si="24">IF(F337="intra",(H337*(I337/2)),(0))</f>
        <v>0</v>
      </c>
      <c r="L337" s="74">
        <f t="shared" ref="L337:L400" si="25">IF(F337="intra",(H337*(I337/2)),(0))</f>
        <v>0</v>
      </c>
    </row>
    <row r="338" spans="1:12" x14ac:dyDescent="0.25">
      <c r="A338" s="183"/>
      <c r="B338" s="184"/>
      <c r="C338" s="153"/>
      <c r="D338" s="159"/>
      <c r="E338" s="158"/>
      <c r="F338" s="71" t="str">
        <f>IF(D338&gt;0,IF((LEFT(D338,2)=LEFT(Data!C$4,2)),"Intra","Inter"),"")</f>
        <v/>
      </c>
      <c r="G338" s="72">
        <f t="shared" si="22"/>
        <v>0</v>
      </c>
      <c r="H338" s="158"/>
      <c r="I338" s="23"/>
      <c r="J338" s="74">
        <f t="shared" si="23"/>
        <v>0</v>
      </c>
      <c r="K338" s="74">
        <f t="shared" si="24"/>
        <v>0</v>
      </c>
      <c r="L338" s="74">
        <f t="shared" si="25"/>
        <v>0</v>
      </c>
    </row>
    <row r="339" spans="1:12" x14ac:dyDescent="0.25">
      <c r="A339" s="183"/>
      <c r="B339" s="184"/>
      <c r="C339" s="153"/>
      <c r="D339" s="159"/>
      <c r="E339" s="158"/>
      <c r="F339" s="71" t="str">
        <f>IF(D339&gt;0,IF((LEFT(D339,2)=LEFT(Data!C$4,2)),"Intra","Inter"),"")</f>
        <v/>
      </c>
      <c r="G339" s="72">
        <f t="shared" si="22"/>
        <v>0</v>
      </c>
      <c r="H339" s="158"/>
      <c r="I339" s="23"/>
      <c r="J339" s="74">
        <f t="shared" si="23"/>
        <v>0</v>
      </c>
      <c r="K339" s="74">
        <f t="shared" si="24"/>
        <v>0</v>
      </c>
      <c r="L339" s="74">
        <f t="shared" si="25"/>
        <v>0</v>
      </c>
    </row>
    <row r="340" spans="1:12" x14ac:dyDescent="0.25">
      <c r="A340" s="183"/>
      <c r="B340" s="184"/>
      <c r="C340" s="153"/>
      <c r="D340" s="159"/>
      <c r="E340" s="158"/>
      <c r="F340" s="71" t="str">
        <f>IF(D340&gt;0,IF((LEFT(D340,2)=LEFT(Data!C$4,2)),"Intra","Inter"),"")</f>
        <v/>
      </c>
      <c r="G340" s="72">
        <f t="shared" si="22"/>
        <v>0</v>
      </c>
      <c r="H340" s="158"/>
      <c r="I340" s="23"/>
      <c r="J340" s="74">
        <f t="shared" si="23"/>
        <v>0</v>
      </c>
      <c r="K340" s="74">
        <f t="shared" si="24"/>
        <v>0</v>
      </c>
      <c r="L340" s="74">
        <f t="shared" si="25"/>
        <v>0</v>
      </c>
    </row>
    <row r="341" spans="1:12" x14ac:dyDescent="0.25">
      <c r="A341" s="183"/>
      <c r="B341" s="184"/>
      <c r="C341" s="153"/>
      <c r="D341" s="159"/>
      <c r="E341" s="158"/>
      <c r="F341" s="71" t="str">
        <f>IF(D341&gt;0,IF((LEFT(D341,2)=LEFT(Data!C$4,2)),"Intra","Inter"),"")</f>
        <v/>
      </c>
      <c r="G341" s="72">
        <f t="shared" si="22"/>
        <v>0</v>
      </c>
      <c r="H341" s="158"/>
      <c r="I341" s="23"/>
      <c r="J341" s="74">
        <f t="shared" si="23"/>
        <v>0</v>
      </c>
      <c r="K341" s="74">
        <f t="shared" si="24"/>
        <v>0</v>
      </c>
      <c r="L341" s="74">
        <f t="shared" si="25"/>
        <v>0</v>
      </c>
    </row>
    <row r="342" spans="1:12" x14ac:dyDescent="0.25">
      <c r="A342" s="183"/>
      <c r="B342" s="184"/>
      <c r="C342" s="153"/>
      <c r="D342" s="159"/>
      <c r="E342" s="158"/>
      <c r="F342" s="71" t="str">
        <f>IF(D342&gt;0,IF((LEFT(D342,2)=LEFT(Data!C$4,2)),"Intra","Inter"),"")</f>
        <v/>
      </c>
      <c r="G342" s="72">
        <f t="shared" si="22"/>
        <v>0</v>
      </c>
      <c r="H342" s="158"/>
      <c r="I342" s="23"/>
      <c r="J342" s="74">
        <f t="shared" si="23"/>
        <v>0</v>
      </c>
      <c r="K342" s="74">
        <f t="shared" si="24"/>
        <v>0</v>
      </c>
      <c r="L342" s="74">
        <f t="shared" si="25"/>
        <v>0</v>
      </c>
    </row>
    <row r="343" spans="1:12" x14ac:dyDescent="0.25">
      <c r="A343" s="183"/>
      <c r="B343" s="184"/>
      <c r="C343" s="153"/>
      <c r="D343" s="159"/>
      <c r="E343" s="158"/>
      <c r="F343" s="71" t="str">
        <f>IF(D343&gt;0,IF((LEFT(D343,2)=LEFT(Data!C$4,2)),"Intra","Inter"),"")</f>
        <v/>
      </c>
      <c r="G343" s="72">
        <f t="shared" si="22"/>
        <v>0</v>
      </c>
      <c r="H343" s="158"/>
      <c r="I343" s="23"/>
      <c r="J343" s="74">
        <f t="shared" si="23"/>
        <v>0</v>
      </c>
      <c r="K343" s="74">
        <f t="shared" si="24"/>
        <v>0</v>
      </c>
      <c r="L343" s="74">
        <f t="shared" si="25"/>
        <v>0</v>
      </c>
    </row>
    <row r="344" spans="1:12" x14ac:dyDescent="0.25">
      <c r="A344" s="183"/>
      <c r="B344" s="184"/>
      <c r="C344" s="153"/>
      <c r="D344" s="159"/>
      <c r="E344" s="158"/>
      <c r="F344" s="71" t="str">
        <f>IF(D344&gt;0,IF((LEFT(D344,2)=LEFT(Data!C$4,2)),"Intra","Inter"),"")</f>
        <v/>
      </c>
      <c r="G344" s="72">
        <f t="shared" si="22"/>
        <v>0</v>
      </c>
      <c r="H344" s="158"/>
      <c r="I344" s="23"/>
      <c r="J344" s="74">
        <f t="shared" si="23"/>
        <v>0</v>
      </c>
      <c r="K344" s="74">
        <f t="shared" si="24"/>
        <v>0</v>
      </c>
      <c r="L344" s="74">
        <f t="shared" si="25"/>
        <v>0</v>
      </c>
    </row>
    <row r="345" spans="1:12" x14ac:dyDescent="0.25">
      <c r="A345" s="183"/>
      <c r="B345" s="184"/>
      <c r="C345" s="153"/>
      <c r="D345" s="159"/>
      <c r="E345" s="158"/>
      <c r="F345" s="71" t="str">
        <f>IF(D345&gt;0,IF((LEFT(D345,2)=LEFT(Data!C$4,2)),"Intra","Inter"),"")</f>
        <v/>
      </c>
      <c r="G345" s="72">
        <f t="shared" si="22"/>
        <v>0</v>
      </c>
      <c r="H345" s="158"/>
      <c r="I345" s="23"/>
      <c r="J345" s="74">
        <f t="shared" si="23"/>
        <v>0</v>
      </c>
      <c r="K345" s="74">
        <f t="shared" si="24"/>
        <v>0</v>
      </c>
      <c r="L345" s="74">
        <f t="shared" si="25"/>
        <v>0</v>
      </c>
    </row>
    <row r="346" spans="1:12" x14ac:dyDescent="0.25">
      <c r="A346" s="183"/>
      <c r="B346" s="184"/>
      <c r="C346" s="153"/>
      <c r="D346" s="159"/>
      <c r="E346" s="158"/>
      <c r="F346" s="71" t="str">
        <f>IF(D346&gt;0,IF((LEFT(D346,2)=LEFT(Data!C$4,2)),"Intra","Inter"),"")</f>
        <v/>
      </c>
      <c r="G346" s="72">
        <f t="shared" si="22"/>
        <v>0</v>
      </c>
      <c r="H346" s="158"/>
      <c r="I346" s="23"/>
      <c r="J346" s="74">
        <f t="shared" si="23"/>
        <v>0</v>
      </c>
      <c r="K346" s="74">
        <f t="shared" si="24"/>
        <v>0</v>
      </c>
      <c r="L346" s="74">
        <f t="shared" si="25"/>
        <v>0</v>
      </c>
    </row>
    <row r="347" spans="1:12" x14ac:dyDescent="0.25">
      <c r="A347" s="183"/>
      <c r="B347" s="184"/>
      <c r="C347" s="153"/>
      <c r="D347" s="159"/>
      <c r="E347" s="158"/>
      <c r="F347" s="71" t="str">
        <f>IF(D347&gt;0,IF((LEFT(D347,2)=LEFT(Data!C$4,2)),"Intra","Inter"),"")</f>
        <v/>
      </c>
      <c r="G347" s="72">
        <f t="shared" si="22"/>
        <v>0</v>
      </c>
      <c r="H347" s="158"/>
      <c r="I347" s="23"/>
      <c r="J347" s="74">
        <f t="shared" si="23"/>
        <v>0</v>
      </c>
      <c r="K347" s="74">
        <f t="shared" si="24"/>
        <v>0</v>
      </c>
      <c r="L347" s="74">
        <f t="shared" si="25"/>
        <v>0</v>
      </c>
    </row>
    <row r="348" spans="1:12" x14ac:dyDescent="0.25">
      <c r="A348" s="183"/>
      <c r="B348" s="184"/>
      <c r="C348" s="153"/>
      <c r="D348" s="159"/>
      <c r="E348" s="158"/>
      <c r="F348" s="71" t="str">
        <f>IF(D348&gt;0,IF((LEFT(D348,2)=LEFT(Data!C$4,2)),"Intra","Inter"),"")</f>
        <v/>
      </c>
      <c r="G348" s="72">
        <f t="shared" si="22"/>
        <v>0</v>
      </c>
      <c r="H348" s="158"/>
      <c r="I348" s="23"/>
      <c r="J348" s="74">
        <f t="shared" si="23"/>
        <v>0</v>
      </c>
      <c r="K348" s="74">
        <f t="shared" si="24"/>
        <v>0</v>
      </c>
      <c r="L348" s="74">
        <f t="shared" si="25"/>
        <v>0</v>
      </c>
    </row>
    <row r="349" spans="1:12" x14ac:dyDescent="0.25">
      <c r="A349" s="183"/>
      <c r="B349" s="184"/>
      <c r="C349" s="153"/>
      <c r="D349" s="159"/>
      <c r="E349" s="158"/>
      <c r="F349" s="71" t="str">
        <f>IF(D349&gt;0,IF((LEFT(D349,2)=LEFT(Data!C$4,2)),"Intra","Inter"),"")</f>
        <v/>
      </c>
      <c r="G349" s="72">
        <f t="shared" si="22"/>
        <v>0</v>
      </c>
      <c r="H349" s="158"/>
      <c r="I349" s="23"/>
      <c r="J349" s="74">
        <f t="shared" si="23"/>
        <v>0</v>
      </c>
      <c r="K349" s="74">
        <f t="shared" si="24"/>
        <v>0</v>
      </c>
      <c r="L349" s="74">
        <f t="shared" si="25"/>
        <v>0</v>
      </c>
    </row>
    <row r="350" spans="1:12" x14ac:dyDescent="0.25">
      <c r="A350" s="183"/>
      <c r="B350" s="184"/>
      <c r="C350" s="153"/>
      <c r="D350" s="159"/>
      <c r="E350" s="158"/>
      <c r="F350" s="71" t="str">
        <f>IF(D350&gt;0,IF((LEFT(D350,2)=LEFT(Data!C$4,2)),"Intra","Inter"),"")</f>
        <v/>
      </c>
      <c r="G350" s="72">
        <f t="shared" si="22"/>
        <v>0</v>
      </c>
      <c r="H350" s="158"/>
      <c r="I350" s="23"/>
      <c r="J350" s="74">
        <f t="shared" si="23"/>
        <v>0</v>
      </c>
      <c r="K350" s="74">
        <f t="shared" si="24"/>
        <v>0</v>
      </c>
      <c r="L350" s="74">
        <f t="shared" si="25"/>
        <v>0</v>
      </c>
    </row>
    <row r="351" spans="1:12" x14ac:dyDescent="0.25">
      <c r="A351" s="183"/>
      <c r="B351" s="184"/>
      <c r="C351" s="153"/>
      <c r="D351" s="159"/>
      <c r="E351" s="158"/>
      <c r="F351" s="71" t="str">
        <f>IF(D351&gt;0,IF((LEFT(D351,2)=LEFT(Data!C$4,2)),"Intra","Inter"),"")</f>
        <v/>
      </c>
      <c r="G351" s="72">
        <f t="shared" si="22"/>
        <v>0</v>
      </c>
      <c r="H351" s="158"/>
      <c r="I351" s="23"/>
      <c r="J351" s="74">
        <f t="shared" si="23"/>
        <v>0</v>
      </c>
      <c r="K351" s="74">
        <f t="shared" si="24"/>
        <v>0</v>
      </c>
      <c r="L351" s="74">
        <f t="shared" si="25"/>
        <v>0</v>
      </c>
    </row>
    <row r="352" spans="1:12" x14ac:dyDescent="0.25">
      <c r="A352" s="183"/>
      <c r="B352" s="184"/>
      <c r="C352" s="153"/>
      <c r="D352" s="159"/>
      <c r="E352" s="158"/>
      <c r="F352" s="71" t="str">
        <f>IF(D352&gt;0,IF((LEFT(D352,2)=LEFT(Data!C$4,2)),"Intra","Inter"),"")</f>
        <v/>
      </c>
      <c r="G352" s="72">
        <f t="shared" si="22"/>
        <v>0</v>
      </c>
      <c r="H352" s="158"/>
      <c r="I352" s="23"/>
      <c r="J352" s="74">
        <f t="shared" si="23"/>
        <v>0</v>
      </c>
      <c r="K352" s="74">
        <f t="shared" si="24"/>
        <v>0</v>
      </c>
      <c r="L352" s="74">
        <f t="shared" si="25"/>
        <v>0</v>
      </c>
    </row>
    <row r="353" spans="1:12" x14ac:dyDescent="0.25">
      <c r="A353" s="183"/>
      <c r="B353" s="184"/>
      <c r="C353" s="153"/>
      <c r="D353" s="159"/>
      <c r="E353" s="158"/>
      <c r="F353" s="71" t="str">
        <f>IF(D353&gt;0,IF((LEFT(D353,2)=LEFT(Data!C$4,2)),"Intra","Inter"),"")</f>
        <v/>
      </c>
      <c r="G353" s="72">
        <f t="shared" si="22"/>
        <v>0</v>
      </c>
      <c r="H353" s="158"/>
      <c r="I353" s="23"/>
      <c r="J353" s="74">
        <f t="shared" si="23"/>
        <v>0</v>
      </c>
      <c r="K353" s="74">
        <f t="shared" si="24"/>
        <v>0</v>
      </c>
      <c r="L353" s="74">
        <f t="shared" si="25"/>
        <v>0</v>
      </c>
    </row>
    <row r="354" spans="1:12" x14ac:dyDescent="0.25">
      <c r="A354" s="183"/>
      <c r="B354" s="184"/>
      <c r="C354" s="153"/>
      <c r="D354" s="159"/>
      <c r="E354" s="158"/>
      <c r="F354" s="71" t="str">
        <f>IF(D354&gt;0,IF((LEFT(D354,2)=LEFT(Data!C$4,2)),"Intra","Inter"),"")</f>
        <v/>
      </c>
      <c r="G354" s="72">
        <f t="shared" si="22"/>
        <v>0</v>
      </c>
      <c r="H354" s="158"/>
      <c r="I354" s="23"/>
      <c r="J354" s="74">
        <f t="shared" si="23"/>
        <v>0</v>
      </c>
      <c r="K354" s="74">
        <f t="shared" si="24"/>
        <v>0</v>
      </c>
      <c r="L354" s="74">
        <f t="shared" si="25"/>
        <v>0</v>
      </c>
    </row>
    <row r="355" spans="1:12" x14ac:dyDescent="0.25">
      <c r="A355" s="183"/>
      <c r="B355" s="184"/>
      <c r="C355" s="153"/>
      <c r="D355" s="159"/>
      <c r="E355" s="158"/>
      <c r="F355" s="71" t="str">
        <f>IF(D355&gt;0,IF((LEFT(D355,2)=LEFT(Data!C$4,2)),"Intra","Inter"),"")</f>
        <v/>
      </c>
      <c r="G355" s="72">
        <f t="shared" si="22"/>
        <v>0</v>
      </c>
      <c r="H355" s="158"/>
      <c r="I355" s="23"/>
      <c r="J355" s="74">
        <f t="shared" si="23"/>
        <v>0</v>
      </c>
      <c r="K355" s="74">
        <f t="shared" si="24"/>
        <v>0</v>
      </c>
      <c r="L355" s="74">
        <f t="shared" si="25"/>
        <v>0</v>
      </c>
    </row>
    <row r="356" spans="1:12" x14ac:dyDescent="0.25">
      <c r="A356" s="183"/>
      <c r="B356" s="184"/>
      <c r="C356" s="153"/>
      <c r="D356" s="159"/>
      <c r="E356" s="158"/>
      <c r="F356" s="71" t="str">
        <f>IF(D356&gt;0,IF((LEFT(D356,2)=LEFT(Data!C$4,2)),"Intra","Inter"),"")</f>
        <v/>
      </c>
      <c r="G356" s="72">
        <f t="shared" si="22"/>
        <v>0</v>
      </c>
      <c r="H356" s="158"/>
      <c r="I356" s="23"/>
      <c r="J356" s="74">
        <f t="shared" si="23"/>
        <v>0</v>
      </c>
      <c r="K356" s="74">
        <f t="shared" si="24"/>
        <v>0</v>
      </c>
      <c r="L356" s="74">
        <f t="shared" si="25"/>
        <v>0</v>
      </c>
    </row>
    <row r="357" spans="1:12" x14ac:dyDescent="0.25">
      <c r="A357" s="183"/>
      <c r="B357" s="184"/>
      <c r="C357" s="153"/>
      <c r="D357" s="159"/>
      <c r="E357" s="158"/>
      <c r="F357" s="71" t="str">
        <f>IF(D357&gt;0,IF((LEFT(D357,2)=LEFT(Data!C$4,2)),"Intra","Inter"),"")</f>
        <v/>
      </c>
      <c r="G357" s="72">
        <f t="shared" si="22"/>
        <v>0</v>
      </c>
      <c r="H357" s="158"/>
      <c r="I357" s="23"/>
      <c r="J357" s="74">
        <f t="shared" si="23"/>
        <v>0</v>
      </c>
      <c r="K357" s="74">
        <f t="shared" si="24"/>
        <v>0</v>
      </c>
      <c r="L357" s="74">
        <f t="shared" si="25"/>
        <v>0</v>
      </c>
    </row>
    <row r="358" spans="1:12" x14ac:dyDescent="0.25">
      <c r="A358" s="183"/>
      <c r="B358" s="184"/>
      <c r="C358" s="153"/>
      <c r="D358" s="159"/>
      <c r="E358" s="158"/>
      <c r="F358" s="71" t="str">
        <f>IF(D358&gt;0,IF((LEFT(D358,2)=LEFT(Data!C$4,2)),"Intra","Inter"),"")</f>
        <v/>
      </c>
      <c r="G358" s="72">
        <f t="shared" si="22"/>
        <v>0</v>
      </c>
      <c r="H358" s="158"/>
      <c r="I358" s="23"/>
      <c r="J358" s="74">
        <f t="shared" si="23"/>
        <v>0</v>
      </c>
      <c r="K358" s="74">
        <f t="shared" si="24"/>
        <v>0</v>
      </c>
      <c r="L358" s="74">
        <f t="shared" si="25"/>
        <v>0</v>
      </c>
    </row>
    <row r="359" spans="1:12" x14ac:dyDescent="0.25">
      <c r="A359" s="183"/>
      <c r="B359" s="184"/>
      <c r="C359" s="153"/>
      <c r="D359" s="159"/>
      <c r="E359" s="158"/>
      <c r="F359" s="71" t="str">
        <f>IF(D359&gt;0,IF((LEFT(D359,2)=LEFT(Data!C$4,2)),"Intra","Inter"),"")</f>
        <v/>
      </c>
      <c r="G359" s="72">
        <f t="shared" si="22"/>
        <v>0</v>
      </c>
      <c r="H359" s="158"/>
      <c r="I359" s="23"/>
      <c r="J359" s="74">
        <f t="shared" si="23"/>
        <v>0</v>
      </c>
      <c r="K359" s="74">
        <f t="shared" si="24"/>
        <v>0</v>
      </c>
      <c r="L359" s="74">
        <f t="shared" si="25"/>
        <v>0</v>
      </c>
    </row>
    <row r="360" spans="1:12" x14ac:dyDescent="0.25">
      <c r="A360" s="183"/>
      <c r="B360" s="184"/>
      <c r="C360" s="153"/>
      <c r="D360" s="159"/>
      <c r="E360" s="158"/>
      <c r="F360" s="71" t="str">
        <f>IF(D360&gt;0,IF((LEFT(D360,2)=LEFT(Data!C$4,2)),"Intra","Inter"),"")</f>
        <v/>
      </c>
      <c r="G360" s="72">
        <f t="shared" si="22"/>
        <v>0</v>
      </c>
      <c r="H360" s="158"/>
      <c r="I360" s="23"/>
      <c r="J360" s="74">
        <f t="shared" si="23"/>
        <v>0</v>
      </c>
      <c r="K360" s="74">
        <f t="shared" si="24"/>
        <v>0</v>
      </c>
      <c r="L360" s="74">
        <f t="shared" si="25"/>
        <v>0</v>
      </c>
    </row>
    <row r="361" spans="1:12" x14ac:dyDescent="0.25">
      <c r="A361" s="183"/>
      <c r="B361" s="184"/>
      <c r="C361" s="153"/>
      <c r="D361" s="159"/>
      <c r="E361" s="158"/>
      <c r="F361" s="71" t="str">
        <f>IF(D361&gt;0,IF((LEFT(D361,2)=LEFT(Data!C$4,2)),"Intra","Inter"),"")</f>
        <v/>
      </c>
      <c r="G361" s="72">
        <f t="shared" si="22"/>
        <v>0</v>
      </c>
      <c r="H361" s="158"/>
      <c r="I361" s="23"/>
      <c r="J361" s="74">
        <f t="shared" si="23"/>
        <v>0</v>
      </c>
      <c r="K361" s="74">
        <f t="shared" si="24"/>
        <v>0</v>
      </c>
      <c r="L361" s="74">
        <f t="shared" si="25"/>
        <v>0</v>
      </c>
    </row>
    <row r="362" spans="1:12" x14ac:dyDescent="0.25">
      <c r="A362" s="183"/>
      <c r="B362" s="184"/>
      <c r="C362" s="153"/>
      <c r="D362" s="159"/>
      <c r="E362" s="158"/>
      <c r="F362" s="71" t="str">
        <f>IF(D362&gt;0,IF((LEFT(D362,2)=LEFT(Data!C$4,2)),"Intra","Inter"),"")</f>
        <v/>
      </c>
      <c r="G362" s="72">
        <f t="shared" si="22"/>
        <v>0</v>
      </c>
      <c r="H362" s="158"/>
      <c r="I362" s="23"/>
      <c r="J362" s="74">
        <f t="shared" si="23"/>
        <v>0</v>
      </c>
      <c r="K362" s="74">
        <f t="shared" si="24"/>
        <v>0</v>
      </c>
      <c r="L362" s="74">
        <f t="shared" si="25"/>
        <v>0</v>
      </c>
    </row>
    <row r="363" spans="1:12" x14ac:dyDescent="0.25">
      <c r="A363" s="183"/>
      <c r="B363" s="184"/>
      <c r="C363" s="153"/>
      <c r="D363" s="159"/>
      <c r="E363" s="158"/>
      <c r="F363" s="71" t="str">
        <f>IF(D363&gt;0,IF((LEFT(D363,2)=LEFT(Data!C$4,2)),"Intra","Inter"),"")</f>
        <v/>
      </c>
      <c r="G363" s="72">
        <f t="shared" si="22"/>
        <v>0</v>
      </c>
      <c r="H363" s="158"/>
      <c r="I363" s="23"/>
      <c r="J363" s="74">
        <f t="shared" si="23"/>
        <v>0</v>
      </c>
      <c r="K363" s="74">
        <f t="shared" si="24"/>
        <v>0</v>
      </c>
      <c r="L363" s="74">
        <f t="shared" si="25"/>
        <v>0</v>
      </c>
    </row>
    <row r="364" spans="1:12" x14ac:dyDescent="0.25">
      <c r="A364" s="183"/>
      <c r="B364" s="184"/>
      <c r="C364" s="153"/>
      <c r="D364" s="159"/>
      <c r="E364" s="158"/>
      <c r="F364" s="71" t="str">
        <f>IF(D364&gt;0,IF((LEFT(D364,2)=LEFT(Data!C$4,2)),"Intra","Inter"),"")</f>
        <v/>
      </c>
      <c r="G364" s="72">
        <f t="shared" si="22"/>
        <v>0</v>
      </c>
      <c r="H364" s="158"/>
      <c r="I364" s="23"/>
      <c r="J364" s="74">
        <f t="shared" si="23"/>
        <v>0</v>
      </c>
      <c r="K364" s="74">
        <f t="shared" si="24"/>
        <v>0</v>
      </c>
      <c r="L364" s="74">
        <f t="shared" si="25"/>
        <v>0</v>
      </c>
    </row>
    <row r="365" spans="1:12" x14ac:dyDescent="0.25">
      <c r="A365" s="183"/>
      <c r="B365" s="184"/>
      <c r="C365" s="153"/>
      <c r="D365" s="159"/>
      <c r="E365" s="158"/>
      <c r="F365" s="71" t="str">
        <f>IF(D365&gt;0,IF((LEFT(D365,2)=LEFT(Data!C$4,2)),"Intra","Inter"),"")</f>
        <v/>
      </c>
      <c r="G365" s="72">
        <f t="shared" si="22"/>
        <v>0</v>
      </c>
      <c r="H365" s="158"/>
      <c r="I365" s="23"/>
      <c r="J365" s="74">
        <f t="shared" si="23"/>
        <v>0</v>
      </c>
      <c r="K365" s="74">
        <f t="shared" si="24"/>
        <v>0</v>
      </c>
      <c r="L365" s="74">
        <f t="shared" si="25"/>
        <v>0</v>
      </c>
    </row>
    <row r="366" spans="1:12" x14ac:dyDescent="0.25">
      <c r="A366" s="183"/>
      <c r="B366" s="184"/>
      <c r="C366" s="153"/>
      <c r="D366" s="159"/>
      <c r="E366" s="158"/>
      <c r="F366" s="71" t="str">
        <f>IF(D366&gt;0,IF((LEFT(D366,2)=LEFT(Data!C$4,2)),"Intra","Inter"),"")</f>
        <v/>
      </c>
      <c r="G366" s="72">
        <f t="shared" si="22"/>
        <v>0</v>
      </c>
      <c r="H366" s="158"/>
      <c r="I366" s="23"/>
      <c r="J366" s="74">
        <f t="shared" si="23"/>
        <v>0</v>
      </c>
      <c r="K366" s="74">
        <f t="shared" si="24"/>
        <v>0</v>
      </c>
      <c r="L366" s="74">
        <f t="shared" si="25"/>
        <v>0</v>
      </c>
    </row>
    <row r="367" spans="1:12" x14ac:dyDescent="0.25">
      <c r="A367" s="183"/>
      <c r="B367" s="184"/>
      <c r="C367" s="153"/>
      <c r="D367" s="159"/>
      <c r="E367" s="158"/>
      <c r="F367" s="71" t="str">
        <f>IF(D367&gt;0,IF((LEFT(D367,2)=LEFT(Data!C$4,2)),"Intra","Inter"),"")</f>
        <v/>
      </c>
      <c r="G367" s="72">
        <f t="shared" si="22"/>
        <v>0</v>
      </c>
      <c r="H367" s="158"/>
      <c r="I367" s="23"/>
      <c r="J367" s="74">
        <f t="shared" si="23"/>
        <v>0</v>
      </c>
      <c r="K367" s="74">
        <f t="shared" si="24"/>
        <v>0</v>
      </c>
      <c r="L367" s="74">
        <f t="shared" si="25"/>
        <v>0</v>
      </c>
    </row>
    <row r="368" spans="1:12" x14ac:dyDescent="0.25">
      <c r="A368" s="183"/>
      <c r="B368" s="184"/>
      <c r="C368" s="153"/>
      <c r="D368" s="159"/>
      <c r="E368" s="158"/>
      <c r="F368" s="71" t="str">
        <f>IF(D368&gt;0,IF((LEFT(D368,2)=LEFT(Data!C$4,2)),"Intra","Inter"),"")</f>
        <v/>
      </c>
      <c r="G368" s="72">
        <f t="shared" si="22"/>
        <v>0</v>
      </c>
      <c r="H368" s="158"/>
      <c r="I368" s="23"/>
      <c r="J368" s="74">
        <f t="shared" si="23"/>
        <v>0</v>
      </c>
      <c r="K368" s="74">
        <f t="shared" si="24"/>
        <v>0</v>
      </c>
      <c r="L368" s="74">
        <f t="shared" si="25"/>
        <v>0</v>
      </c>
    </row>
    <row r="369" spans="1:12" x14ac:dyDescent="0.25">
      <c r="A369" s="183"/>
      <c r="B369" s="184"/>
      <c r="C369" s="153"/>
      <c r="D369" s="159"/>
      <c r="E369" s="158"/>
      <c r="F369" s="71" t="str">
        <f>IF(D369&gt;0,IF((LEFT(D369,2)=LEFT(Data!C$4,2)),"Intra","Inter"),"")</f>
        <v/>
      </c>
      <c r="G369" s="72">
        <f t="shared" si="22"/>
        <v>0</v>
      </c>
      <c r="H369" s="158"/>
      <c r="I369" s="23"/>
      <c r="J369" s="74">
        <f t="shared" si="23"/>
        <v>0</v>
      </c>
      <c r="K369" s="74">
        <f t="shared" si="24"/>
        <v>0</v>
      </c>
      <c r="L369" s="74">
        <f t="shared" si="25"/>
        <v>0</v>
      </c>
    </row>
    <row r="370" spans="1:12" x14ac:dyDescent="0.25">
      <c r="A370" s="183"/>
      <c r="B370" s="184"/>
      <c r="C370" s="153"/>
      <c r="D370" s="159"/>
      <c r="E370" s="158"/>
      <c r="F370" s="71" t="str">
        <f>IF(D370&gt;0,IF((LEFT(D370,2)=LEFT(Data!C$4,2)),"Intra","Inter"),"")</f>
        <v/>
      </c>
      <c r="G370" s="72">
        <f t="shared" si="22"/>
        <v>0</v>
      </c>
      <c r="H370" s="158"/>
      <c r="I370" s="23"/>
      <c r="J370" s="74">
        <f t="shared" si="23"/>
        <v>0</v>
      </c>
      <c r="K370" s="74">
        <f t="shared" si="24"/>
        <v>0</v>
      </c>
      <c r="L370" s="74">
        <f t="shared" si="25"/>
        <v>0</v>
      </c>
    </row>
    <row r="371" spans="1:12" x14ac:dyDescent="0.25">
      <c r="A371" s="183"/>
      <c r="B371" s="184"/>
      <c r="C371" s="153"/>
      <c r="D371" s="159"/>
      <c r="E371" s="158"/>
      <c r="F371" s="71" t="str">
        <f>IF(D371&gt;0,IF((LEFT(D371,2)=LEFT(Data!C$4,2)),"Intra","Inter"),"")</f>
        <v/>
      </c>
      <c r="G371" s="72">
        <f t="shared" si="22"/>
        <v>0</v>
      </c>
      <c r="H371" s="158"/>
      <c r="I371" s="23"/>
      <c r="J371" s="74">
        <f t="shared" si="23"/>
        <v>0</v>
      </c>
      <c r="K371" s="74">
        <f t="shared" si="24"/>
        <v>0</v>
      </c>
      <c r="L371" s="74">
        <f t="shared" si="25"/>
        <v>0</v>
      </c>
    </row>
    <row r="372" spans="1:12" x14ac:dyDescent="0.25">
      <c r="A372" s="183"/>
      <c r="B372" s="184"/>
      <c r="C372" s="153"/>
      <c r="D372" s="159"/>
      <c r="E372" s="158"/>
      <c r="F372" s="71" t="str">
        <f>IF(D372&gt;0,IF((LEFT(D372,2)=LEFT(Data!C$4,2)),"Intra","Inter"),"")</f>
        <v/>
      </c>
      <c r="G372" s="72">
        <f t="shared" si="22"/>
        <v>0</v>
      </c>
      <c r="H372" s="158"/>
      <c r="I372" s="23"/>
      <c r="J372" s="74">
        <f t="shared" si="23"/>
        <v>0</v>
      </c>
      <c r="K372" s="74">
        <f t="shared" si="24"/>
        <v>0</v>
      </c>
      <c r="L372" s="74">
        <f t="shared" si="25"/>
        <v>0</v>
      </c>
    </row>
    <row r="373" spans="1:12" x14ac:dyDescent="0.25">
      <c r="A373" s="183"/>
      <c r="B373" s="184"/>
      <c r="C373" s="153"/>
      <c r="D373" s="159"/>
      <c r="E373" s="158"/>
      <c r="F373" s="71" t="str">
        <f>IF(D373&gt;0,IF((LEFT(D373,2)=LEFT(Data!C$4,2)),"Intra","Inter"),"")</f>
        <v/>
      </c>
      <c r="G373" s="72">
        <f t="shared" si="22"/>
        <v>0</v>
      </c>
      <c r="H373" s="158"/>
      <c r="I373" s="23"/>
      <c r="J373" s="74">
        <f t="shared" si="23"/>
        <v>0</v>
      </c>
      <c r="K373" s="74">
        <f t="shared" si="24"/>
        <v>0</v>
      </c>
      <c r="L373" s="74">
        <f t="shared" si="25"/>
        <v>0</v>
      </c>
    </row>
    <row r="374" spans="1:12" x14ac:dyDescent="0.25">
      <c r="A374" s="183"/>
      <c r="B374" s="184"/>
      <c r="C374" s="153"/>
      <c r="D374" s="159"/>
      <c r="E374" s="158"/>
      <c r="F374" s="71" t="str">
        <f>IF(D374&gt;0,IF((LEFT(D374,2)=LEFT(Data!C$4,2)),"Intra","Inter"),"")</f>
        <v/>
      </c>
      <c r="G374" s="72">
        <f t="shared" si="22"/>
        <v>0</v>
      </c>
      <c r="H374" s="158"/>
      <c r="I374" s="23"/>
      <c r="J374" s="74">
        <f t="shared" si="23"/>
        <v>0</v>
      </c>
      <c r="K374" s="74">
        <f t="shared" si="24"/>
        <v>0</v>
      </c>
      <c r="L374" s="74">
        <f t="shared" si="25"/>
        <v>0</v>
      </c>
    </row>
    <row r="375" spans="1:12" x14ac:dyDescent="0.25">
      <c r="A375" s="183"/>
      <c r="B375" s="184"/>
      <c r="C375" s="153"/>
      <c r="D375" s="159"/>
      <c r="E375" s="158"/>
      <c r="F375" s="71" t="str">
        <f>IF(D375&gt;0,IF((LEFT(D375,2)=LEFT(Data!C$4,2)),"Intra","Inter"),"")</f>
        <v/>
      </c>
      <c r="G375" s="72">
        <f t="shared" si="22"/>
        <v>0</v>
      </c>
      <c r="H375" s="158"/>
      <c r="I375" s="23"/>
      <c r="J375" s="74">
        <f t="shared" si="23"/>
        <v>0</v>
      </c>
      <c r="K375" s="74">
        <f t="shared" si="24"/>
        <v>0</v>
      </c>
      <c r="L375" s="74">
        <f t="shared" si="25"/>
        <v>0</v>
      </c>
    </row>
    <row r="376" spans="1:12" x14ac:dyDescent="0.25">
      <c r="A376" s="183"/>
      <c r="B376" s="184"/>
      <c r="C376" s="153"/>
      <c r="D376" s="159"/>
      <c r="E376" s="158"/>
      <c r="F376" s="71" t="str">
        <f>IF(D376&gt;0,IF((LEFT(D376,2)=LEFT(Data!C$4,2)),"Intra","Inter"),"")</f>
        <v/>
      </c>
      <c r="G376" s="72">
        <f t="shared" si="22"/>
        <v>0</v>
      </c>
      <c r="H376" s="158"/>
      <c r="I376" s="23"/>
      <c r="J376" s="74">
        <f t="shared" si="23"/>
        <v>0</v>
      </c>
      <c r="K376" s="74">
        <f t="shared" si="24"/>
        <v>0</v>
      </c>
      <c r="L376" s="74">
        <f t="shared" si="25"/>
        <v>0</v>
      </c>
    </row>
    <row r="377" spans="1:12" x14ac:dyDescent="0.25">
      <c r="A377" s="183"/>
      <c r="B377" s="184"/>
      <c r="C377" s="153"/>
      <c r="D377" s="159"/>
      <c r="E377" s="158"/>
      <c r="F377" s="71" t="str">
        <f>IF(D377&gt;0,IF((LEFT(D377,2)=LEFT(Data!C$4,2)),"Intra","Inter"),"")</f>
        <v/>
      </c>
      <c r="G377" s="72">
        <f t="shared" si="22"/>
        <v>0</v>
      </c>
      <c r="H377" s="158"/>
      <c r="I377" s="23"/>
      <c r="J377" s="74">
        <f t="shared" si="23"/>
        <v>0</v>
      </c>
      <c r="K377" s="74">
        <f t="shared" si="24"/>
        <v>0</v>
      </c>
      <c r="L377" s="74">
        <f t="shared" si="25"/>
        <v>0</v>
      </c>
    </row>
    <row r="378" spans="1:12" x14ac:dyDescent="0.25">
      <c r="A378" s="183"/>
      <c r="B378" s="184"/>
      <c r="C378" s="153"/>
      <c r="D378" s="159"/>
      <c r="E378" s="158"/>
      <c r="F378" s="71" t="str">
        <f>IF(D378&gt;0,IF((LEFT(D378,2)=LEFT(Data!C$4,2)),"Intra","Inter"),"")</f>
        <v/>
      </c>
      <c r="G378" s="72">
        <f t="shared" si="22"/>
        <v>0</v>
      </c>
      <c r="H378" s="158"/>
      <c r="I378" s="23"/>
      <c r="J378" s="74">
        <f t="shared" si="23"/>
        <v>0</v>
      </c>
      <c r="K378" s="74">
        <f t="shared" si="24"/>
        <v>0</v>
      </c>
      <c r="L378" s="74">
        <f t="shared" si="25"/>
        <v>0</v>
      </c>
    </row>
    <row r="379" spans="1:12" x14ac:dyDescent="0.25">
      <c r="A379" s="183"/>
      <c r="B379" s="184"/>
      <c r="C379" s="153"/>
      <c r="D379" s="159"/>
      <c r="E379" s="158"/>
      <c r="F379" s="71" t="str">
        <f>IF(D379&gt;0,IF((LEFT(D379,2)=LEFT(Data!C$4,2)),"Intra","Inter"),"")</f>
        <v/>
      </c>
      <c r="G379" s="72">
        <f t="shared" si="22"/>
        <v>0</v>
      </c>
      <c r="H379" s="158"/>
      <c r="I379" s="23"/>
      <c r="J379" s="74">
        <f t="shared" si="23"/>
        <v>0</v>
      </c>
      <c r="K379" s="74">
        <f t="shared" si="24"/>
        <v>0</v>
      </c>
      <c r="L379" s="74">
        <f t="shared" si="25"/>
        <v>0</v>
      </c>
    </row>
    <row r="380" spans="1:12" x14ac:dyDescent="0.25">
      <c r="A380" s="183"/>
      <c r="B380" s="184"/>
      <c r="C380" s="153"/>
      <c r="D380" s="159"/>
      <c r="E380" s="158"/>
      <c r="F380" s="71" t="str">
        <f>IF(D380&gt;0,IF((LEFT(D380,2)=LEFT(Data!C$4,2)),"Intra","Inter"),"")</f>
        <v/>
      </c>
      <c r="G380" s="72">
        <f t="shared" si="22"/>
        <v>0</v>
      </c>
      <c r="H380" s="158"/>
      <c r="I380" s="23"/>
      <c r="J380" s="74">
        <f t="shared" si="23"/>
        <v>0</v>
      </c>
      <c r="K380" s="74">
        <f t="shared" si="24"/>
        <v>0</v>
      </c>
      <c r="L380" s="74">
        <f t="shared" si="25"/>
        <v>0</v>
      </c>
    </row>
    <row r="381" spans="1:12" x14ac:dyDescent="0.25">
      <c r="A381" s="183"/>
      <c r="B381" s="184"/>
      <c r="C381" s="153"/>
      <c r="D381" s="159"/>
      <c r="E381" s="158"/>
      <c r="F381" s="71" t="str">
        <f>IF(D381&gt;0,IF((LEFT(D381,2)=LEFT(Data!C$4,2)),"Intra","Inter"),"")</f>
        <v/>
      </c>
      <c r="G381" s="72">
        <f t="shared" si="22"/>
        <v>0</v>
      </c>
      <c r="H381" s="158"/>
      <c r="I381" s="23"/>
      <c r="J381" s="74">
        <f t="shared" si="23"/>
        <v>0</v>
      </c>
      <c r="K381" s="74">
        <f t="shared" si="24"/>
        <v>0</v>
      </c>
      <c r="L381" s="74">
        <f t="shared" si="25"/>
        <v>0</v>
      </c>
    </row>
    <row r="382" spans="1:12" x14ac:dyDescent="0.25">
      <c r="A382" s="183"/>
      <c r="B382" s="184"/>
      <c r="C382" s="153"/>
      <c r="D382" s="159"/>
      <c r="E382" s="158"/>
      <c r="F382" s="71" t="str">
        <f>IF(D382&gt;0,IF((LEFT(D382,2)=LEFT(Data!C$4,2)),"Intra","Inter"),"")</f>
        <v/>
      </c>
      <c r="G382" s="72">
        <f t="shared" si="22"/>
        <v>0</v>
      </c>
      <c r="H382" s="158"/>
      <c r="I382" s="23"/>
      <c r="J382" s="74">
        <f t="shared" si="23"/>
        <v>0</v>
      </c>
      <c r="K382" s="74">
        <f t="shared" si="24"/>
        <v>0</v>
      </c>
      <c r="L382" s="74">
        <f t="shared" si="25"/>
        <v>0</v>
      </c>
    </row>
    <row r="383" spans="1:12" x14ac:dyDescent="0.25">
      <c r="A383" s="183"/>
      <c r="B383" s="184"/>
      <c r="C383" s="153"/>
      <c r="D383" s="159"/>
      <c r="E383" s="158"/>
      <c r="F383" s="71" t="str">
        <f>IF(D383&gt;0,IF((LEFT(D383,2)=LEFT(Data!C$4,2)),"Intra","Inter"),"")</f>
        <v/>
      </c>
      <c r="G383" s="72">
        <f t="shared" si="22"/>
        <v>0</v>
      </c>
      <c r="H383" s="158"/>
      <c r="I383" s="23"/>
      <c r="J383" s="74">
        <f t="shared" si="23"/>
        <v>0</v>
      </c>
      <c r="K383" s="74">
        <f t="shared" si="24"/>
        <v>0</v>
      </c>
      <c r="L383" s="74">
        <f t="shared" si="25"/>
        <v>0</v>
      </c>
    </row>
    <row r="384" spans="1:12" x14ac:dyDescent="0.25">
      <c r="A384" s="183"/>
      <c r="B384" s="184"/>
      <c r="C384" s="153"/>
      <c r="D384" s="159"/>
      <c r="E384" s="158"/>
      <c r="F384" s="71" t="str">
        <f>IF(D384&gt;0,IF((LEFT(D384,2)=LEFT(Data!C$4,2)),"Intra","Inter"),"")</f>
        <v/>
      </c>
      <c r="G384" s="72">
        <f t="shared" si="22"/>
        <v>0</v>
      </c>
      <c r="H384" s="158"/>
      <c r="I384" s="23"/>
      <c r="J384" s="74">
        <f t="shared" si="23"/>
        <v>0</v>
      </c>
      <c r="K384" s="74">
        <f t="shared" si="24"/>
        <v>0</v>
      </c>
      <c r="L384" s="74">
        <f t="shared" si="25"/>
        <v>0</v>
      </c>
    </row>
    <row r="385" spans="1:12" x14ac:dyDescent="0.25">
      <c r="A385" s="183"/>
      <c r="B385" s="184"/>
      <c r="C385" s="153"/>
      <c r="D385" s="159"/>
      <c r="E385" s="158"/>
      <c r="F385" s="71" t="str">
        <f>IF(D385&gt;0,IF((LEFT(D385,2)=LEFT(Data!C$4,2)),"Intra","Inter"),"")</f>
        <v/>
      </c>
      <c r="G385" s="72">
        <f t="shared" si="22"/>
        <v>0</v>
      </c>
      <c r="H385" s="158"/>
      <c r="I385" s="23"/>
      <c r="J385" s="74">
        <f t="shared" si="23"/>
        <v>0</v>
      </c>
      <c r="K385" s="74">
        <f t="shared" si="24"/>
        <v>0</v>
      </c>
      <c r="L385" s="74">
        <f t="shared" si="25"/>
        <v>0</v>
      </c>
    </row>
    <row r="386" spans="1:12" x14ac:dyDescent="0.25">
      <c r="A386" s="183"/>
      <c r="B386" s="184"/>
      <c r="C386" s="153"/>
      <c r="D386" s="159"/>
      <c r="E386" s="158"/>
      <c r="F386" s="71" t="str">
        <f>IF(D386&gt;0,IF((LEFT(D386,2)=LEFT(Data!C$4,2)),"Intra","Inter"),"")</f>
        <v/>
      </c>
      <c r="G386" s="72">
        <f t="shared" si="22"/>
        <v>0</v>
      </c>
      <c r="H386" s="158"/>
      <c r="I386" s="23"/>
      <c r="J386" s="74">
        <f t="shared" si="23"/>
        <v>0</v>
      </c>
      <c r="K386" s="74">
        <f t="shared" si="24"/>
        <v>0</v>
      </c>
      <c r="L386" s="74">
        <f t="shared" si="25"/>
        <v>0</v>
      </c>
    </row>
    <row r="387" spans="1:12" x14ac:dyDescent="0.25">
      <c r="A387" s="183"/>
      <c r="B387" s="184"/>
      <c r="C387" s="153"/>
      <c r="D387" s="159"/>
      <c r="E387" s="158"/>
      <c r="F387" s="71" t="str">
        <f>IF(D387&gt;0,IF((LEFT(D387,2)=LEFT(Data!C$4,2)),"Intra","Inter"),"")</f>
        <v/>
      </c>
      <c r="G387" s="72">
        <f t="shared" si="22"/>
        <v>0</v>
      </c>
      <c r="H387" s="158"/>
      <c r="I387" s="23"/>
      <c r="J387" s="74">
        <f t="shared" si="23"/>
        <v>0</v>
      </c>
      <c r="K387" s="74">
        <f t="shared" si="24"/>
        <v>0</v>
      </c>
      <c r="L387" s="74">
        <f t="shared" si="25"/>
        <v>0</v>
      </c>
    </row>
    <row r="388" spans="1:12" x14ac:dyDescent="0.25">
      <c r="A388" s="183"/>
      <c r="B388" s="184"/>
      <c r="C388" s="153"/>
      <c r="D388" s="159"/>
      <c r="E388" s="158"/>
      <c r="F388" s="71" t="str">
        <f>IF(D388&gt;0,IF((LEFT(D388,2)=LEFT(Data!C$4,2)),"Intra","Inter"),"")</f>
        <v/>
      </c>
      <c r="G388" s="72">
        <f t="shared" si="22"/>
        <v>0</v>
      </c>
      <c r="H388" s="158"/>
      <c r="I388" s="23"/>
      <c r="J388" s="74">
        <f t="shared" si="23"/>
        <v>0</v>
      </c>
      <c r="K388" s="74">
        <f t="shared" si="24"/>
        <v>0</v>
      </c>
      <c r="L388" s="74">
        <f t="shared" si="25"/>
        <v>0</v>
      </c>
    </row>
    <row r="389" spans="1:12" x14ac:dyDescent="0.25">
      <c r="A389" s="183"/>
      <c r="B389" s="184"/>
      <c r="C389" s="153"/>
      <c r="D389" s="159"/>
      <c r="E389" s="158"/>
      <c r="F389" s="71" t="str">
        <f>IF(D389&gt;0,IF((LEFT(D389,2)=LEFT(Data!C$4,2)),"Intra","Inter"),"")</f>
        <v/>
      </c>
      <c r="G389" s="72">
        <f t="shared" si="22"/>
        <v>0</v>
      </c>
      <c r="H389" s="158"/>
      <c r="I389" s="23"/>
      <c r="J389" s="74">
        <f t="shared" si="23"/>
        <v>0</v>
      </c>
      <c r="K389" s="74">
        <f t="shared" si="24"/>
        <v>0</v>
      </c>
      <c r="L389" s="74">
        <f t="shared" si="25"/>
        <v>0</v>
      </c>
    </row>
    <row r="390" spans="1:12" x14ac:dyDescent="0.25">
      <c r="A390" s="183"/>
      <c r="B390" s="184"/>
      <c r="C390" s="153"/>
      <c r="D390" s="159"/>
      <c r="E390" s="158"/>
      <c r="F390" s="71" t="str">
        <f>IF(D390&gt;0,IF((LEFT(D390,2)=LEFT(Data!C$4,2)),"Intra","Inter"),"")</f>
        <v/>
      </c>
      <c r="G390" s="72">
        <f t="shared" si="22"/>
        <v>0</v>
      </c>
      <c r="H390" s="158"/>
      <c r="I390" s="23"/>
      <c r="J390" s="74">
        <f t="shared" si="23"/>
        <v>0</v>
      </c>
      <c r="K390" s="74">
        <f t="shared" si="24"/>
        <v>0</v>
      </c>
      <c r="L390" s="74">
        <f t="shared" si="25"/>
        <v>0</v>
      </c>
    </row>
    <row r="391" spans="1:12" x14ac:dyDescent="0.25">
      <c r="A391" s="183"/>
      <c r="B391" s="184"/>
      <c r="C391" s="153"/>
      <c r="D391" s="159"/>
      <c r="E391" s="158"/>
      <c r="F391" s="71" t="str">
        <f>IF(D391&gt;0,IF((LEFT(D391,2)=LEFT(Data!C$4,2)),"Intra","Inter"),"")</f>
        <v/>
      </c>
      <c r="G391" s="72">
        <f t="shared" si="22"/>
        <v>0</v>
      </c>
      <c r="H391" s="158"/>
      <c r="I391" s="23"/>
      <c r="J391" s="74">
        <f t="shared" si="23"/>
        <v>0</v>
      </c>
      <c r="K391" s="74">
        <f t="shared" si="24"/>
        <v>0</v>
      </c>
      <c r="L391" s="74">
        <f t="shared" si="25"/>
        <v>0</v>
      </c>
    </row>
    <row r="392" spans="1:12" x14ac:dyDescent="0.25">
      <c r="A392" s="183"/>
      <c r="B392" s="184"/>
      <c r="C392" s="153"/>
      <c r="D392" s="159"/>
      <c r="E392" s="158"/>
      <c r="F392" s="71" t="str">
        <f>IF(D392&gt;0,IF((LEFT(D392,2)=LEFT(Data!C$4,2)),"Intra","Inter"),"")</f>
        <v/>
      </c>
      <c r="G392" s="72">
        <f t="shared" si="22"/>
        <v>0</v>
      </c>
      <c r="H392" s="158"/>
      <c r="I392" s="23"/>
      <c r="J392" s="74">
        <f t="shared" si="23"/>
        <v>0</v>
      </c>
      <c r="K392" s="74">
        <f t="shared" si="24"/>
        <v>0</v>
      </c>
      <c r="L392" s="74">
        <f t="shared" si="25"/>
        <v>0</v>
      </c>
    </row>
    <row r="393" spans="1:12" x14ac:dyDescent="0.25">
      <c r="A393" s="183"/>
      <c r="B393" s="184"/>
      <c r="C393" s="153"/>
      <c r="D393" s="159"/>
      <c r="E393" s="158"/>
      <c r="F393" s="71" t="str">
        <f>IF(D393&gt;0,IF((LEFT(D393,2)=LEFT(Data!C$4,2)),"Intra","Inter"),"")</f>
        <v/>
      </c>
      <c r="G393" s="72">
        <f t="shared" si="22"/>
        <v>0</v>
      </c>
      <c r="H393" s="158"/>
      <c r="I393" s="23"/>
      <c r="J393" s="74">
        <f t="shared" si="23"/>
        <v>0</v>
      </c>
      <c r="K393" s="74">
        <f t="shared" si="24"/>
        <v>0</v>
      </c>
      <c r="L393" s="74">
        <f t="shared" si="25"/>
        <v>0</v>
      </c>
    </row>
    <row r="394" spans="1:12" x14ac:dyDescent="0.25">
      <c r="A394" s="183"/>
      <c r="B394" s="184"/>
      <c r="C394" s="153"/>
      <c r="D394" s="159"/>
      <c r="E394" s="158"/>
      <c r="F394" s="71" t="str">
        <f>IF(D394&gt;0,IF((LEFT(D394,2)=LEFT(Data!C$4,2)),"Intra","Inter"),"")</f>
        <v/>
      </c>
      <c r="G394" s="72">
        <f t="shared" si="22"/>
        <v>0</v>
      </c>
      <c r="H394" s="158"/>
      <c r="I394" s="23"/>
      <c r="J394" s="74">
        <f t="shared" si="23"/>
        <v>0</v>
      </c>
      <c r="K394" s="74">
        <f t="shared" si="24"/>
        <v>0</v>
      </c>
      <c r="L394" s="74">
        <f t="shared" si="25"/>
        <v>0</v>
      </c>
    </row>
    <row r="395" spans="1:12" x14ac:dyDescent="0.25">
      <c r="A395" s="183"/>
      <c r="B395" s="184"/>
      <c r="C395" s="153"/>
      <c r="D395" s="159"/>
      <c r="E395" s="158"/>
      <c r="F395" s="71" t="str">
        <f>IF(D395&gt;0,IF((LEFT(D395,2)=LEFT(Data!C$4,2)),"Intra","Inter"),"")</f>
        <v/>
      </c>
      <c r="G395" s="72">
        <f t="shared" si="22"/>
        <v>0</v>
      </c>
      <c r="H395" s="158"/>
      <c r="I395" s="23"/>
      <c r="J395" s="74">
        <f t="shared" si="23"/>
        <v>0</v>
      </c>
      <c r="K395" s="74">
        <f t="shared" si="24"/>
        <v>0</v>
      </c>
      <c r="L395" s="74">
        <f t="shared" si="25"/>
        <v>0</v>
      </c>
    </row>
    <row r="396" spans="1:12" x14ac:dyDescent="0.25">
      <c r="A396" s="183"/>
      <c r="B396" s="184"/>
      <c r="C396" s="153"/>
      <c r="D396" s="159"/>
      <c r="E396" s="158"/>
      <c r="F396" s="71" t="str">
        <f>IF(D396&gt;0,IF((LEFT(D396,2)=LEFT(Data!C$4,2)),"Intra","Inter"),"")</f>
        <v/>
      </c>
      <c r="G396" s="72">
        <f t="shared" si="22"/>
        <v>0</v>
      </c>
      <c r="H396" s="158"/>
      <c r="I396" s="23"/>
      <c r="J396" s="74">
        <f t="shared" si="23"/>
        <v>0</v>
      </c>
      <c r="K396" s="74">
        <f t="shared" si="24"/>
        <v>0</v>
      </c>
      <c r="L396" s="74">
        <f t="shared" si="25"/>
        <v>0</v>
      </c>
    </row>
    <row r="397" spans="1:12" x14ac:dyDescent="0.25">
      <c r="A397" s="183"/>
      <c r="B397" s="184"/>
      <c r="C397" s="153"/>
      <c r="D397" s="159"/>
      <c r="E397" s="158"/>
      <c r="F397" s="71" t="str">
        <f>IF(D397&gt;0,IF((LEFT(D397,2)=LEFT(Data!C$4,2)),"Intra","Inter"),"")</f>
        <v/>
      </c>
      <c r="G397" s="72">
        <f t="shared" si="22"/>
        <v>0</v>
      </c>
      <c r="H397" s="158"/>
      <c r="I397" s="23"/>
      <c r="J397" s="74">
        <f t="shared" si="23"/>
        <v>0</v>
      </c>
      <c r="K397" s="74">
        <f t="shared" si="24"/>
        <v>0</v>
      </c>
      <c r="L397" s="74">
        <f t="shared" si="25"/>
        <v>0</v>
      </c>
    </row>
    <row r="398" spans="1:12" x14ac:dyDescent="0.25">
      <c r="A398" s="183"/>
      <c r="B398" s="184"/>
      <c r="C398" s="153"/>
      <c r="D398" s="159"/>
      <c r="E398" s="158"/>
      <c r="F398" s="71" t="str">
        <f>IF(D398&gt;0,IF((LEFT(D398,2)=LEFT(Data!C$4,2)),"Intra","Inter"),"")</f>
        <v/>
      </c>
      <c r="G398" s="72">
        <f t="shared" si="22"/>
        <v>0</v>
      </c>
      <c r="H398" s="158"/>
      <c r="I398" s="23"/>
      <c r="J398" s="74">
        <f t="shared" si="23"/>
        <v>0</v>
      </c>
      <c r="K398" s="74">
        <f t="shared" si="24"/>
        <v>0</v>
      </c>
      <c r="L398" s="74">
        <f t="shared" si="25"/>
        <v>0</v>
      </c>
    </row>
    <row r="399" spans="1:12" x14ac:dyDescent="0.25">
      <c r="A399" s="183"/>
      <c r="B399" s="184"/>
      <c r="C399" s="153"/>
      <c r="D399" s="159"/>
      <c r="E399" s="158"/>
      <c r="F399" s="71" t="str">
        <f>IF(D399&gt;0,IF((LEFT(D399,2)=LEFT(Data!C$4,2)),"Intra","Inter"),"")</f>
        <v/>
      </c>
      <c r="G399" s="72">
        <f t="shared" si="22"/>
        <v>0</v>
      </c>
      <c r="H399" s="158"/>
      <c r="I399" s="23"/>
      <c r="J399" s="74">
        <f t="shared" si="23"/>
        <v>0</v>
      </c>
      <c r="K399" s="74">
        <f t="shared" si="24"/>
        <v>0</v>
      </c>
      <c r="L399" s="74">
        <f t="shared" si="25"/>
        <v>0</v>
      </c>
    </row>
    <row r="400" spans="1:12" x14ac:dyDescent="0.25">
      <c r="A400" s="183"/>
      <c r="B400" s="184"/>
      <c r="C400" s="153"/>
      <c r="D400" s="159"/>
      <c r="E400" s="158"/>
      <c r="F400" s="71" t="str">
        <f>IF(D400&gt;0,IF((LEFT(D400,2)=LEFT(Data!C$4,2)),"Intra","Inter"),"")</f>
        <v/>
      </c>
      <c r="G400" s="72">
        <f t="shared" si="22"/>
        <v>0</v>
      </c>
      <c r="H400" s="158"/>
      <c r="I400" s="23"/>
      <c r="J400" s="74">
        <f t="shared" si="23"/>
        <v>0</v>
      </c>
      <c r="K400" s="74">
        <f t="shared" si="24"/>
        <v>0</v>
      </c>
      <c r="L400" s="74">
        <f t="shared" si="25"/>
        <v>0</v>
      </c>
    </row>
    <row r="401" spans="1:12" x14ac:dyDescent="0.25">
      <c r="A401" s="183"/>
      <c r="B401" s="184"/>
      <c r="C401" s="153"/>
      <c r="D401" s="159"/>
      <c r="E401" s="158"/>
      <c r="F401" s="71" t="str">
        <f>IF(D401&gt;0,IF((LEFT(D401,2)=LEFT(Data!C$4,2)),"Intra","Inter"),"")</f>
        <v/>
      </c>
      <c r="G401" s="72">
        <f t="shared" ref="G401:G464" si="26">ROUND(H401+J401+K401+L401,0)</f>
        <v>0</v>
      </c>
      <c r="H401" s="158"/>
      <c r="I401" s="23"/>
      <c r="J401" s="74">
        <f t="shared" ref="J401:J464" si="27">IF(F401="inter",(H401*I401),(0))</f>
        <v>0</v>
      </c>
      <c r="K401" s="74">
        <f t="shared" ref="K401:K464" si="28">IF(F401="intra",(H401*(I401/2)),(0))</f>
        <v>0</v>
      </c>
      <c r="L401" s="74">
        <f t="shared" ref="L401:L464" si="29">IF(F401="intra",(H401*(I401/2)),(0))</f>
        <v>0</v>
      </c>
    </row>
    <row r="402" spans="1:12" x14ac:dyDescent="0.25">
      <c r="A402" s="183"/>
      <c r="B402" s="184"/>
      <c r="C402" s="153"/>
      <c r="D402" s="159"/>
      <c r="E402" s="158"/>
      <c r="F402" s="71" t="str">
        <f>IF(D402&gt;0,IF((LEFT(D402,2)=LEFT(Data!C$4,2)),"Intra","Inter"),"")</f>
        <v/>
      </c>
      <c r="G402" s="72">
        <f t="shared" si="26"/>
        <v>0</v>
      </c>
      <c r="H402" s="158"/>
      <c r="I402" s="23"/>
      <c r="J402" s="74">
        <f t="shared" si="27"/>
        <v>0</v>
      </c>
      <c r="K402" s="74">
        <f t="shared" si="28"/>
        <v>0</v>
      </c>
      <c r="L402" s="74">
        <f t="shared" si="29"/>
        <v>0</v>
      </c>
    </row>
    <row r="403" spans="1:12" x14ac:dyDescent="0.25">
      <c r="A403" s="183"/>
      <c r="B403" s="184"/>
      <c r="C403" s="153"/>
      <c r="D403" s="159"/>
      <c r="E403" s="158"/>
      <c r="F403" s="71" t="str">
        <f>IF(D403&gt;0,IF((LEFT(D403,2)=LEFT(Data!C$4,2)),"Intra","Inter"),"")</f>
        <v/>
      </c>
      <c r="G403" s="72">
        <f t="shared" si="26"/>
        <v>0</v>
      </c>
      <c r="H403" s="158"/>
      <c r="I403" s="23"/>
      <c r="J403" s="74">
        <f t="shared" si="27"/>
        <v>0</v>
      </c>
      <c r="K403" s="74">
        <f t="shared" si="28"/>
        <v>0</v>
      </c>
      <c r="L403" s="74">
        <f t="shared" si="29"/>
        <v>0</v>
      </c>
    </row>
    <row r="404" spans="1:12" x14ac:dyDescent="0.25">
      <c r="A404" s="183"/>
      <c r="B404" s="184"/>
      <c r="C404" s="153"/>
      <c r="D404" s="159"/>
      <c r="E404" s="158"/>
      <c r="F404" s="71" t="str">
        <f>IF(D404&gt;0,IF((LEFT(D404,2)=LEFT(Data!C$4,2)),"Intra","Inter"),"")</f>
        <v/>
      </c>
      <c r="G404" s="72">
        <f t="shared" si="26"/>
        <v>0</v>
      </c>
      <c r="H404" s="158"/>
      <c r="I404" s="23"/>
      <c r="J404" s="74">
        <f t="shared" si="27"/>
        <v>0</v>
      </c>
      <c r="K404" s="74">
        <f t="shared" si="28"/>
        <v>0</v>
      </c>
      <c r="L404" s="74">
        <f t="shared" si="29"/>
        <v>0</v>
      </c>
    </row>
    <row r="405" spans="1:12" x14ac:dyDescent="0.25">
      <c r="A405" s="183"/>
      <c r="B405" s="184"/>
      <c r="C405" s="153"/>
      <c r="D405" s="159"/>
      <c r="E405" s="158"/>
      <c r="F405" s="71" t="str">
        <f>IF(D405&gt;0,IF((LEFT(D405,2)=LEFT(Data!C$4,2)),"Intra","Inter"),"")</f>
        <v/>
      </c>
      <c r="G405" s="72">
        <f t="shared" si="26"/>
        <v>0</v>
      </c>
      <c r="H405" s="158"/>
      <c r="I405" s="23"/>
      <c r="J405" s="74">
        <f t="shared" si="27"/>
        <v>0</v>
      </c>
      <c r="K405" s="74">
        <f t="shared" si="28"/>
        <v>0</v>
      </c>
      <c r="L405" s="74">
        <f t="shared" si="29"/>
        <v>0</v>
      </c>
    </row>
    <row r="406" spans="1:12" x14ac:dyDescent="0.25">
      <c r="A406" s="183"/>
      <c r="B406" s="184"/>
      <c r="C406" s="153"/>
      <c r="D406" s="159"/>
      <c r="E406" s="158"/>
      <c r="F406" s="71" t="str">
        <f>IF(D406&gt;0,IF((LEFT(D406,2)=LEFT(Data!C$4,2)),"Intra","Inter"),"")</f>
        <v/>
      </c>
      <c r="G406" s="72">
        <f t="shared" si="26"/>
        <v>0</v>
      </c>
      <c r="H406" s="158"/>
      <c r="I406" s="23"/>
      <c r="J406" s="74">
        <f t="shared" si="27"/>
        <v>0</v>
      </c>
      <c r="K406" s="74">
        <f t="shared" si="28"/>
        <v>0</v>
      </c>
      <c r="L406" s="74">
        <f t="shared" si="29"/>
        <v>0</v>
      </c>
    </row>
    <row r="407" spans="1:12" x14ac:dyDescent="0.25">
      <c r="A407" s="183"/>
      <c r="B407" s="184"/>
      <c r="C407" s="153"/>
      <c r="D407" s="159"/>
      <c r="E407" s="158"/>
      <c r="F407" s="71" t="str">
        <f>IF(D407&gt;0,IF((LEFT(D407,2)=LEFT(Data!C$4,2)),"Intra","Inter"),"")</f>
        <v/>
      </c>
      <c r="G407" s="72">
        <f t="shared" si="26"/>
        <v>0</v>
      </c>
      <c r="H407" s="158"/>
      <c r="I407" s="23"/>
      <c r="J407" s="74">
        <f t="shared" si="27"/>
        <v>0</v>
      </c>
      <c r="K407" s="74">
        <f t="shared" si="28"/>
        <v>0</v>
      </c>
      <c r="L407" s="74">
        <f t="shared" si="29"/>
        <v>0</v>
      </c>
    </row>
    <row r="408" spans="1:12" x14ac:dyDescent="0.25">
      <c r="A408" s="183"/>
      <c r="B408" s="184"/>
      <c r="C408" s="153"/>
      <c r="D408" s="159"/>
      <c r="E408" s="158"/>
      <c r="F408" s="71" t="str">
        <f>IF(D408&gt;0,IF((LEFT(D408,2)=LEFT(Data!C$4,2)),"Intra","Inter"),"")</f>
        <v/>
      </c>
      <c r="G408" s="72">
        <f t="shared" si="26"/>
        <v>0</v>
      </c>
      <c r="H408" s="158"/>
      <c r="I408" s="23"/>
      <c r="J408" s="74">
        <f t="shared" si="27"/>
        <v>0</v>
      </c>
      <c r="K408" s="74">
        <f t="shared" si="28"/>
        <v>0</v>
      </c>
      <c r="L408" s="74">
        <f t="shared" si="29"/>
        <v>0</v>
      </c>
    </row>
    <row r="409" spans="1:12" x14ac:dyDescent="0.25">
      <c r="A409" s="183"/>
      <c r="B409" s="184"/>
      <c r="C409" s="153"/>
      <c r="D409" s="159"/>
      <c r="E409" s="158"/>
      <c r="F409" s="71" t="str">
        <f>IF(D409&gt;0,IF((LEFT(D409,2)=LEFT(Data!C$4,2)),"Intra","Inter"),"")</f>
        <v/>
      </c>
      <c r="G409" s="72">
        <f t="shared" si="26"/>
        <v>0</v>
      </c>
      <c r="H409" s="158"/>
      <c r="I409" s="23"/>
      <c r="J409" s="74">
        <f t="shared" si="27"/>
        <v>0</v>
      </c>
      <c r="K409" s="74">
        <f t="shared" si="28"/>
        <v>0</v>
      </c>
      <c r="L409" s="74">
        <f t="shared" si="29"/>
        <v>0</v>
      </c>
    </row>
    <row r="410" spans="1:12" x14ac:dyDescent="0.25">
      <c r="A410" s="183"/>
      <c r="B410" s="184"/>
      <c r="C410" s="153"/>
      <c r="D410" s="159"/>
      <c r="E410" s="158"/>
      <c r="F410" s="71" t="str">
        <f>IF(D410&gt;0,IF((LEFT(D410,2)=LEFT(Data!C$4,2)),"Intra","Inter"),"")</f>
        <v/>
      </c>
      <c r="G410" s="72">
        <f t="shared" si="26"/>
        <v>0</v>
      </c>
      <c r="H410" s="158"/>
      <c r="I410" s="23"/>
      <c r="J410" s="74">
        <f t="shared" si="27"/>
        <v>0</v>
      </c>
      <c r="K410" s="74">
        <f t="shared" si="28"/>
        <v>0</v>
      </c>
      <c r="L410" s="74">
        <f t="shared" si="29"/>
        <v>0</v>
      </c>
    </row>
    <row r="411" spans="1:12" x14ac:dyDescent="0.25">
      <c r="A411" s="183"/>
      <c r="B411" s="184"/>
      <c r="C411" s="153"/>
      <c r="D411" s="159"/>
      <c r="E411" s="158"/>
      <c r="F411" s="71" t="str">
        <f>IF(D411&gt;0,IF((LEFT(D411,2)=LEFT(Data!C$4,2)),"Intra","Inter"),"")</f>
        <v/>
      </c>
      <c r="G411" s="72">
        <f t="shared" si="26"/>
        <v>0</v>
      </c>
      <c r="H411" s="158"/>
      <c r="I411" s="23"/>
      <c r="J411" s="74">
        <f t="shared" si="27"/>
        <v>0</v>
      </c>
      <c r="K411" s="74">
        <f t="shared" si="28"/>
        <v>0</v>
      </c>
      <c r="L411" s="74">
        <f t="shared" si="29"/>
        <v>0</v>
      </c>
    </row>
    <row r="412" spans="1:12" x14ac:dyDescent="0.25">
      <c r="A412" s="183"/>
      <c r="B412" s="184"/>
      <c r="C412" s="153"/>
      <c r="D412" s="159"/>
      <c r="E412" s="158"/>
      <c r="F412" s="71" t="str">
        <f>IF(D412&gt;0,IF((LEFT(D412,2)=LEFT(Data!C$4,2)),"Intra","Inter"),"")</f>
        <v/>
      </c>
      <c r="G412" s="72">
        <f t="shared" si="26"/>
        <v>0</v>
      </c>
      <c r="H412" s="158"/>
      <c r="I412" s="23"/>
      <c r="J412" s="74">
        <f t="shared" si="27"/>
        <v>0</v>
      </c>
      <c r="K412" s="74">
        <f t="shared" si="28"/>
        <v>0</v>
      </c>
      <c r="L412" s="74">
        <f t="shared" si="29"/>
        <v>0</v>
      </c>
    </row>
    <row r="413" spans="1:12" x14ac:dyDescent="0.25">
      <c r="A413" s="183"/>
      <c r="B413" s="184"/>
      <c r="C413" s="153"/>
      <c r="D413" s="159"/>
      <c r="E413" s="158"/>
      <c r="F413" s="71" t="str">
        <f>IF(D413&gt;0,IF((LEFT(D413,2)=LEFT(Data!C$4,2)),"Intra","Inter"),"")</f>
        <v/>
      </c>
      <c r="G413" s="72">
        <f t="shared" si="26"/>
        <v>0</v>
      </c>
      <c r="H413" s="158"/>
      <c r="I413" s="23"/>
      <c r="J413" s="74">
        <f t="shared" si="27"/>
        <v>0</v>
      </c>
      <c r="K413" s="74">
        <f t="shared" si="28"/>
        <v>0</v>
      </c>
      <c r="L413" s="74">
        <f t="shared" si="29"/>
        <v>0</v>
      </c>
    </row>
    <row r="414" spans="1:12" x14ac:dyDescent="0.25">
      <c r="A414" s="183"/>
      <c r="B414" s="184"/>
      <c r="C414" s="153"/>
      <c r="D414" s="159"/>
      <c r="E414" s="158"/>
      <c r="F414" s="71" t="str">
        <f>IF(D414&gt;0,IF((LEFT(D414,2)=LEFT(Data!C$4,2)),"Intra","Inter"),"")</f>
        <v/>
      </c>
      <c r="G414" s="72">
        <f t="shared" si="26"/>
        <v>0</v>
      </c>
      <c r="H414" s="158"/>
      <c r="I414" s="23"/>
      <c r="J414" s="74">
        <f t="shared" si="27"/>
        <v>0</v>
      </c>
      <c r="K414" s="74">
        <f t="shared" si="28"/>
        <v>0</v>
      </c>
      <c r="L414" s="74">
        <f t="shared" si="29"/>
        <v>0</v>
      </c>
    </row>
    <row r="415" spans="1:12" x14ac:dyDescent="0.25">
      <c r="A415" s="183"/>
      <c r="B415" s="184"/>
      <c r="C415" s="153"/>
      <c r="D415" s="159"/>
      <c r="E415" s="158"/>
      <c r="F415" s="71" t="str">
        <f>IF(D415&gt;0,IF((LEFT(D415,2)=LEFT(Data!C$4,2)),"Intra","Inter"),"")</f>
        <v/>
      </c>
      <c r="G415" s="72">
        <f t="shared" si="26"/>
        <v>0</v>
      </c>
      <c r="H415" s="158"/>
      <c r="I415" s="23"/>
      <c r="J415" s="74">
        <f t="shared" si="27"/>
        <v>0</v>
      </c>
      <c r="K415" s="74">
        <f t="shared" si="28"/>
        <v>0</v>
      </c>
      <c r="L415" s="74">
        <f t="shared" si="29"/>
        <v>0</v>
      </c>
    </row>
    <row r="416" spans="1:12" x14ac:dyDescent="0.25">
      <c r="A416" s="183"/>
      <c r="B416" s="184"/>
      <c r="C416" s="153"/>
      <c r="D416" s="159"/>
      <c r="E416" s="158"/>
      <c r="F416" s="71" t="str">
        <f>IF(D416&gt;0,IF((LEFT(D416,2)=LEFT(Data!C$4,2)),"Intra","Inter"),"")</f>
        <v/>
      </c>
      <c r="G416" s="72">
        <f t="shared" si="26"/>
        <v>0</v>
      </c>
      <c r="H416" s="158"/>
      <c r="I416" s="23"/>
      <c r="J416" s="74">
        <f t="shared" si="27"/>
        <v>0</v>
      </c>
      <c r="K416" s="74">
        <f t="shared" si="28"/>
        <v>0</v>
      </c>
      <c r="L416" s="74">
        <f t="shared" si="29"/>
        <v>0</v>
      </c>
    </row>
    <row r="417" spans="1:12" x14ac:dyDescent="0.25">
      <c r="A417" s="183"/>
      <c r="B417" s="184"/>
      <c r="C417" s="153"/>
      <c r="D417" s="159"/>
      <c r="E417" s="158"/>
      <c r="F417" s="71" t="str">
        <f>IF(D417&gt;0,IF((LEFT(D417,2)=LEFT(Data!C$4,2)),"Intra","Inter"),"")</f>
        <v/>
      </c>
      <c r="G417" s="72">
        <f t="shared" si="26"/>
        <v>0</v>
      </c>
      <c r="H417" s="158"/>
      <c r="I417" s="23"/>
      <c r="J417" s="74">
        <f t="shared" si="27"/>
        <v>0</v>
      </c>
      <c r="K417" s="74">
        <f t="shared" si="28"/>
        <v>0</v>
      </c>
      <c r="L417" s="74">
        <f t="shared" si="29"/>
        <v>0</v>
      </c>
    </row>
    <row r="418" spans="1:12" x14ac:dyDescent="0.25">
      <c r="A418" s="183"/>
      <c r="B418" s="184"/>
      <c r="C418" s="153"/>
      <c r="D418" s="159"/>
      <c r="E418" s="158"/>
      <c r="F418" s="71" t="str">
        <f>IF(D418&gt;0,IF((LEFT(D418,2)=LEFT(Data!C$4,2)),"Intra","Inter"),"")</f>
        <v/>
      </c>
      <c r="G418" s="72">
        <f t="shared" si="26"/>
        <v>0</v>
      </c>
      <c r="H418" s="158"/>
      <c r="I418" s="23"/>
      <c r="J418" s="74">
        <f t="shared" si="27"/>
        <v>0</v>
      </c>
      <c r="K418" s="74">
        <f t="shared" si="28"/>
        <v>0</v>
      </c>
      <c r="L418" s="74">
        <f t="shared" si="29"/>
        <v>0</v>
      </c>
    </row>
    <row r="419" spans="1:12" x14ac:dyDescent="0.25">
      <c r="A419" s="183"/>
      <c r="B419" s="184"/>
      <c r="C419" s="153"/>
      <c r="D419" s="159"/>
      <c r="E419" s="158"/>
      <c r="F419" s="71" t="str">
        <f>IF(D419&gt;0,IF((LEFT(D419,2)=LEFT(Data!C$4,2)),"Intra","Inter"),"")</f>
        <v/>
      </c>
      <c r="G419" s="72">
        <f t="shared" si="26"/>
        <v>0</v>
      </c>
      <c r="H419" s="158"/>
      <c r="I419" s="23"/>
      <c r="J419" s="74">
        <f t="shared" si="27"/>
        <v>0</v>
      </c>
      <c r="K419" s="74">
        <f t="shared" si="28"/>
        <v>0</v>
      </c>
      <c r="L419" s="74">
        <f t="shared" si="29"/>
        <v>0</v>
      </c>
    </row>
    <row r="420" spans="1:12" x14ac:dyDescent="0.25">
      <c r="A420" s="183"/>
      <c r="B420" s="184"/>
      <c r="C420" s="153"/>
      <c r="D420" s="159"/>
      <c r="E420" s="158"/>
      <c r="F420" s="71" t="str">
        <f>IF(D420&gt;0,IF((LEFT(D420,2)=LEFT(Data!C$4,2)),"Intra","Inter"),"")</f>
        <v/>
      </c>
      <c r="G420" s="72">
        <f t="shared" si="26"/>
        <v>0</v>
      </c>
      <c r="H420" s="158"/>
      <c r="I420" s="23"/>
      <c r="J420" s="74">
        <f t="shared" si="27"/>
        <v>0</v>
      </c>
      <c r="K420" s="74">
        <f t="shared" si="28"/>
        <v>0</v>
      </c>
      <c r="L420" s="74">
        <f t="shared" si="29"/>
        <v>0</v>
      </c>
    </row>
    <row r="421" spans="1:12" x14ac:dyDescent="0.25">
      <c r="A421" s="183"/>
      <c r="B421" s="184"/>
      <c r="C421" s="153"/>
      <c r="D421" s="159"/>
      <c r="E421" s="158"/>
      <c r="F421" s="71" t="str">
        <f>IF(D421&gt;0,IF((LEFT(D421,2)=LEFT(Data!C$4,2)),"Intra","Inter"),"")</f>
        <v/>
      </c>
      <c r="G421" s="72">
        <f t="shared" si="26"/>
        <v>0</v>
      </c>
      <c r="H421" s="158"/>
      <c r="I421" s="23"/>
      <c r="J421" s="74">
        <f t="shared" si="27"/>
        <v>0</v>
      </c>
      <c r="K421" s="74">
        <f t="shared" si="28"/>
        <v>0</v>
      </c>
      <c r="L421" s="74">
        <f t="shared" si="29"/>
        <v>0</v>
      </c>
    </row>
    <row r="422" spans="1:12" x14ac:dyDescent="0.25">
      <c r="A422" s="183"/>
      <c r="B422" s="184"/>
      <c r="C422" s="153"/>
      <c r="D422" s="159"/>
      <c r="E422" s="158"/>
      <c r="F422" s="71" t="str">
        <f>IF(D422&gt;0,IF((LEFT(D422,2)=LEFT(Data!C$4,2)),"Intra","Inter"),"")</f>
        <v/>
      </c>
      <c r="G422" s="72">
        <f t="shared" si="26"/>
        <v>0</v>
      </c>
      <c r="H422" s="158"/>
      <c r="I422" s="23"/>
      <c r="J422" s="74">
        <f t="shared" si="27"/>
        <v>0</v>
      </c>
      <c r="K422" s="74">
        <f t="shared" si="28"/>
        <v>0</v>
      </c>
      <c r="L422" s="74">
        <f t="shared" si="29"/>
        <v>0</v>
      </c>
    </row>
    <row r="423" spans="1:12" x14ac:dyDescent="0.25">
      <c r="A423" s="183"/>
      <c r="B423" s="184"/>
      <c r="C423" s="153"/>
      <c r="D423" s="159"/>
      <c r="E423" s="158"/>
      <c r="F423" s="71" t="str">
        <f>IF(D423&gt;0,IF((LEFT(D423,2)=LEFT(Data!C$4,2)),"Intra","Inter"),"")</f>
        <v/>
      </c>
      <c r="G423" s="72">
        <f t="shared" si="26"/>
        <v>0</v>
      </c>
      <c r="H423" s="158"/>
      <c r="I423" s="23"/>
      <c r="J423" s="74">
        <f t="shared" si="27"/>
        <v>0</v>
      </c>
      <c r="K423" s="74">
        <f t="shared" si="28"/>
        <v>0</v>
      </c>
      <c r="L423" s="74">
        <f t="shared" si="29"/>
        <v>0</v>
      </c>
    </row>
    <row r="424" spans="1:12" x14ac:dyDescent="0.25">
      <c r="A424" s="183"/>
      <c r="B424" s="184"/>
      <c r="C424" s="153"/>
      <c r="D424" s="159"/>
      <c r="E424" s="158"/>
      <c r="F424" s="71" t="str">
        <f>IF(D424&gt;0,IF((LEFT(D424,2)=LEFT(Data!C$4,2)),"Intra","Inter"),"")</f>
        <v/>
      </c>
      <c r="G424" s="72">
        <f t="shared" si="26"/>
        <v>0</v>
      </c>
      <c r="H424" s="158"/>
      <c r="I424" s="23"/>
      <c r="J424" s="74">
        <f t="shared" si="27"/>
        <v>0</v>
      </c>
      <c r="K424" s="74">
        <f t="shared" si="28"/>
        <v>0</v>
      </c>
      <c r="L424" s="74">
        <f t="shared" si="29"/>
        <v>0</v>
      </c>
    </row>
    <row r="425" spans="1:12" x14ac:dyDescent="0.25">
      <c r="A425" s="183"/>
      <c r="B425" s="184"/>
      <c r="C425" s="153"/>
      <c r="D425" s="159"/>
      <c r="E425" s="158"/>
      <c r="F425" s="71" t="str">
        <f>IF(D425&gt;0,IF((LEFT(D425,2)=LEFT(Data!C$4,2)),"Intra","Inter"),"")</f>
        <v/>
      </c>
      <c r="G425" s="72">
        <f t="shared" si="26"/>
        <v>0</v>
      </c>
      <c r="H425" s="158"/>
      <c r="I425" s="23"/>
      <c r="J425" s="74">
        <f t="shared" si="27"/>
        <v>0</v>
      </c>
      <c r="K425" s="74">
        <f t="shared" si="28"/>
        <v>0</v>
      </c>
      <c r="L425" s="74">
        <f t="shared" si="29"/>
        <v>0</v>
      </c>
    </row>
    <row r="426" spans="1:12" x14ac:dyDescent="0.25">
      <c r="A426" s="183"/>
      <c r="B426" s="184"/>
      <c r="C426" s="153"/>
      <c r="D426" s="159"/>
      <c r="E426" s="158"/>
      <c r="F426" s="71" t="str">
        <f>IF(D426&gt;0,IF((LEFT(D426,2)=LEFT(Data!C$4,2)),"Intra","Inter"),"")</f>
        <v/>
      </c>
      <c r="G426" s="72">
        <f t="shared" si="26"/>
        <v>0</v>
      </c>
      <c r="H426" s="158"/>
      <c r="I426" s="23"/>
      <c r="J426" s="74">
        <f t="shared" si="27"/>
        <v>0</v>
      </c>
      <c r="K426" s="74">
        <f t="shared" si="28"/>
        <v>0</v>
      </c>
      <c r="L426" s="74">
        <f t="shared" si="29"/>
        <v>0</v>
      </c>
    </row>
    <row r="427" spans="1:12" x14ac:dyDescent="0.25">
      <c r="A427" s="183"/>
      <c r="B427" s="184"/>
      <c r="C427" s="153"/>
      <c r="D427" s="159"/>
      <c r="E427" s="158"/>
      <c r="F427" s="71" t="str">
        <f>IF(D427&gt;0,IF((LEFT(D427,2)=LEFT(Data!C$4,2)),"Intra","Inter"),"")</f>
        <v/>
      </c>
      <c r="G427" s="72">
        <f t="shared" si="26"/>
        <v>0</v>
      </c>
      <c r="H427" s="158"/>
      <c r="I427" s="23"/>
      <c r="J427" s="74">
        <f t="shared" si="27"/>
        <v>0</v>
      </c>
      <c r="K427" s="74">
        <f t="shared" si="28"/>
        <v>0</v>
      </c>
      <c r="L427" s="74">
        <f t="shared" si="29"/>
        <v>0</v>
      </c>
    </row>
    <row r="428" spans="1:12" x14ac:dyDescent="0.25">
      <c r="A428" s="183"/>
      <c r="B428" s="184"/>
      <c r="C428" s="153"/>
      <c r="D428" s="159"/>
      <c r="E428" s="158"/>
      <c r="F428" s="71" t="str">
        <f>IF(D428&gt;0,IF((LEFT(D428,2)=LEFT(Data!C$4,2)),"Intra","Inter"),"")</f>
        <v/>
      </c>
      <c r="G428" s="72">
        <f t="shared" si="26"/>
        <v>0</v>
      </c>
      <c r="H428" s="158"/>
      <c r="I428" s="23"/>
      <c r="J428" s="74">
        <f t="shared" si="27"/>
        <v>0</v>
      </c>
      <c r="K428" s="74">
        <f t="shared" si="28"/>
        <v>0</v>
      </c>
      <c r="L428" s="74">
        <f t="shared" si="29"/>
        <v>0</v>
      </c>
    </row>
    <row r="429" spans="1:12" x14ac:dyDescent="0.25">
      <c r="A429" s="183"/>
      <c r="B429" s="184"/>
      <c r="C429" s="153"/>
      <c r="D429" s="159"/>
      <c r="E429" s="158"/>
      <c r="F429" s="71" t="str">
        <f>IF(D429&gt;0,IF((LEFT(D429,2)=LEFT(Data!C$4,2)),"Intra","Inter"),"")</f>
        <v/>
      </c>
      <c r="G429" s="72">
        <f t="shared" si="26"/>
        <v>0</v>
      </c>
      <c r="H429" s="158"/>
      <c r="I429" s="23"/>
      <c r="J429" s="74">
        <f t="shared" si="27"/>
        <v>0</v>
      </c>
      <c r="K429" s="74">
        <f t="shared" si="28"/>
        <v>0</v>
      </c>
      <c r="L429" s="74">
        <f t="shared" si="29"/>
        <v>0</v>
      </c>
    </row>
    <row r="430" spans="1:12" x14ac:dyDescent="0.25">
      <c r="A430" s="183"/>
      <c r="B430" s="184"/>
      <c r="C430" s="153"/>
      <c r="D430" s="159"/>
      <c r="E430" s="158"/>
      <c r="F430" s="71" t="str">
        <f>IF(D430&gt;0,IF((LEFT(D430,2)=LEFT(Data!C$4,2)),"Intra","Inter"),"")</f>
        <v/>
      </c>
      <c r="G430" s="72">
        <f t="shared" si="26"/>
        <v>0</v>
      </c>
      <c r="H430" s="158"/>
      <c r="I430" s="23"/>
      <c r="J430" s="74">
        <f t="shared" si="27"/>
        <v>0</v>
      </c>
      <c r="K430" s="74">
        <f t="shared" si="28"/>
        <v>0</v>
      </c>
      <c r="L430" s="74">
        <f t="shared" si="29"/>
        <v>0</v>
      </c>
    </row>
    <row r="431" spans="1:12" x14ac:dyDescent="0.25">
      <c r="A431" s="183"/>
      <c r="B431" s="184"/>
      <c r="C431" s="153"/>
      <c r="D431" s="159"/>
      <c r="E431" s="158"/>
      <c r="F431" s="71" t="str">
        <f>IF(D431&gt;0,IF((LEFT(D431,2)=LEFT(Data!C$4,2)),"Intra","Inter"),"")</f>
        <v/>
      </c>
      <c r="G431" s="72">
        <f t="shared" si="26"/>
        <v>0</v>
      </c>
      <c r="H431" s="158"/>
      <c r="I431" s="23"/>
      <c r="J431" s="74">
        <f t="shared" si="27"/>
        <v>0</v>
      </c>
      <c r="K431" s="74">
        <f t="shared" si="28"/>
        <v>0</v>
      </c>
      <c r="L431" s="74">
        <f t="shared" si="29"/>
        <v>0</v>
      </c>
    </row>
    <row r="432" spans="1:12" x14ac:dyDescent="0.25">
      <c r="A432" s="183"/>
      <c r="B432" s="184"/>
      <c r="C432" s="153"/>
      <c r="D432" s="159"/>
      <c r="E432" s="158"/>
      <c r="F432" s="71" t="str">
        <f>IF(D432&gt;0,IF((LEFT(D432,2)=LEFT(Data!C$4,2)),"Intra","Inter"),"")</f>
        <v/>
      </c>
      <c r="G432" s="72">
        <f t="shared" si="26"/>
        <v>0</v>
      </c>
      <c r="H432" s="158"/>
      <c r="I432" s="23"/>
      <c r="J432" s="74">
        <f t="shared" si="27"/>
        <v>0</v>
      </c>
      <c r="K432" s="74">
        <f t="shared" si="28"/>
        <v>0</v>
      </c>
      <c r="L432" s="74">
        <f t="shared" si="29"/>
        <v>0</v>
      </c>
    </row>
    <row r="433" spans="1:12" x14ac:dyDescent="0.25">
      <c r="A433" s="183"/>
      <c r="B433" s="184"/>
      <c r="C433" s="153"/>
      <c r="D433" s="159"/>
      <c r="E433" s="158"/>
      <c r="F433" s="71" t="str">
        <f>IF(D433&gt;0,IF((LEFT(D433,2)=LEFT(Data!C$4,2)),"Intra","Inter"),"")</f>
        <v/>
      </c>
      <c r="G433" s="72">
        <f t="shared" si="26"/>
        <v>0</v>
      </c>
      <c r="H433" s="158"/>
      <c r="I433" s="23"/>
      <c r="J433" s="74">
        <f t="shared" si="27"/>
        <v>0</v>
      </c>
      <c r="K433" s="74">
        <f t="shared" si="28"/>
        <v>0</v>
      </c>
      <c r="L433" s="74">
        <f t="shared" si="29"/>
        <v>0</v>
      </c>
    </row>
    <row r="434" spans="1:12" x14ac:dyDescent="0.25">
      <c r="A434" s="183"/>
      <c r="B434" s="184"/>
      <c r="C434" s="153"/>
      <c r="D434" s="159"/>
      <c r="E434" s="158"/>
      <c r="F434" s="71" t="str">
        <f>IF(D434&gt;0,IF((LEFT(D434,2)=LEFT(Data!C$4,2)),"Intra","Inter"),"")</f>
        <v/>
      </c>
      <c r="G434" s="72">
        <f t="shared" si="26"/>
        <v>0</v>
      </c>
      <c r="H434" s="158"/>
      <c r="I434" s="23"/>
      <c r="J434" s="74">
        <f t="shared" si="27"/>
        <v>0</v>
      </c>
      <c r="K434" s="74">
        <f t="shared" si="28"/>
        <v>0</v>
      </c>
      <c r="L434" s="74">
        <f t="shared" si="29"/>
        <v>0</v>
      </c>
    </row>
    <row r="435" spans="1:12" x14ac:dyDescent="0.25">
      <c r="A435" s="183"/>
      <c r="B435" s="184"/>
      <c r="C435" s="153"/>
      <c r="D435" s="159"/>
      <c r="E435" s="158"/>
      <c r="F435" s="71" t="str">
        <f>IF(D435&gt;0,IF((LEFT(D435,2)=LEFT(Data!C$4,2)),"Intra","Inter"),"")</f>
        <v/>
      </c>
      <c r="G435" s="72">
        <f t="shared" si="26"/>
        <v>0</v>
      </c>
      <c r="H435" s="158"/>
      <c r="I435" s="23"/>
      <c r="J435" s="74">
        <f t="shared" si="27"/>
        <v>0</v>
      </c>
      <c r="K435" s="74">
        <f t="shared" si="28"/>
        <v>0</v>
      </c>
      <c r="L435" s="74">
        <f t="shared" si="29"/>
        <v>0</v>
      </c>
    </row>
    <row r="436" spans="1:12" x14ac:dyDescent="0.25">
      <c r="A436" s="183"/>
      <c r="B436" s="184"/>
      <c r="C436" s="153"/>
      <c r="D436" s="159"/>
      <c r="E436" s="158"/>
      <c r="F436" s="71" t="str">
        <f>IF(D436&gt;0,IF((LEFT(D436,2)=LEFT(Data!C$4,2)),"Intra","Inter"),"")</f>
        <v/>
      </c>
      <c r="G436" s="72">
        <f t="shared" si="26"/>
        <v>0</v>
      </c>
      <c r="H436" s="158"/>
      <c r="I436" s="23"/>
      <c r="J436" s="74">
        <f t="shared" si="27"/>
        <v>0</v>
      </c>
      <c r="K436" s="74">
        <f t="shared" si="28"/>
        <v>0</v>
      </c>
      <c r="L436" s="74">
        <f t="shared" si="29"/>
        <v>0</v>
      </c>
    </row>
    <row r="437" spans="1:12" x14ac:dyDescent="0.25">
      <c r="A437" s="183"/>
      <c r="B437" s="184"/>
      <c r="C437" s="153"/>
      <c r="D437" s="159"/>
      <c r="E437" s="158"/>
      <c r="F437" s="71" t="str">
        <f>IF(D437&gt;0,IF((LEFT(D437,2)=LEFT(Data!C$4,2)),"Intra","Inter"),"")</f>
        <v/>
      </c>
      <c r="G437" s="72">
        <f t="shared" si="26"/>
        <v>0</v>
      </c>
      <c r="H437" s="158"/>
      <c r="I437" s="23"/>
      <c r="J437" s="74">
        <f t="shared" si="27"/>
        <v>0</v>
      </c>
      <c r="K437" s="74">
        <f t="shared" si="28"/>
        <v>0</v>
      </c>
      <c r="L437" s="74">
        <f t="shared" si="29"/>
        <v>0</v>
      </c>
    </row>
    <row r="438" spans="1:12" x14ac:dyDescent="0.25">
      <c r="A438" s="183"/>
      <c r="B438" s="184"/>
      <c r="C438" s="153"/>
      <c r="D438" s="159"/>
      <c r="E438" s="158"/>
      <c r="F438" s="71" t="str">
        <f>IF(D438&gt;0,IF((LEFT(D438,2)=LEFT(Data!C$4,2)),"Intra","Inter"),"")</f>
        <v/>
      </c>
      <c r="G438" s="72">
        <f t="shared" si="26"/>
        <v>0</v>
      </c>
      <c r="H438" s="158"/>
      <c r="I438" s="23"/>
      <c r="J438" s="74">
        <f t="shared" si="27"/>
        <v>0</v>
      </c>
      <c r="K438" s="74">
        <f t="shared" si="28"/>
        <v>0</v>
      </c>
      <c r="L438" s="74">
        <f t="shared" si="29"/>
        <v>0</v>
      </c>
    </row>
    <row r="439" spans="1:12" x14ac:dyDescent="0.25">
      <c r="A439" s="183"/>
      <c r="B439" s="184"/>
      <c r="C439" s="153"/>
      <c r="D439" s="159"/>
      <c r="E439" s="158"/>
      <c r="F439" s="71" t="str">
        <f>IF(D439&gt;0,IF((LEFT(D439,2)=LEFT(Data!C$4,2)),"Intra","Inter"),"")</f>
        <v/>
      </c>
      <c r="G439" s="72">
        <f t="shared" si="26"/>
        <v>0</v>
      </c>
      <c r="H439" s="158"/>
      <c r="I439" s="23"/>
      <c r="J439" s="74">
        <f t="shared" si="27"/>
        <v>0</v>
      </c>
      <c r="K439" s="74">
        <f t="shared" si="28"/>
        <v>0</v>
      </c>
      <c r="L439" s="74">
        <f t="shared" si="29"/>
        <v>0</v>
      </c>
    </row>
    <row r="440" spans="1:12" x14ac:dyDescent="0.25">
      <c r="A440" s="183"/>
      <c r="B440" s="184"/>
      <c r="C440" s="153"/>
      <c r="D440" s="159"/>
      <c r="E440" s="158"/>
      <c r="F440" s="71" t="str">
        <f>IF(D440&gt;0,IF((LEFT(D440,2)=LEFT(Data!C$4,2)),"Intra","Inter"),"")</f>
        <v/>
      </c>
      <c r="G440" s="72">
        <f t="shared" si="26"/>
        <v>0</v>
      </c>
      <c r="H440" s="158"/>
      <c r="I440" s="23"/>
      <c r="J440" s="74">
        <f t="shared" si="27"/>
        <v>0</v>
      </c>
      <c r="K440" s="74">
        <f t="shared" si="28"/>
        <v>0</v>
      </c>
      <c r="L440" s="74">
        <f t="shared" si="29"/>
        <v>0</v>
      </c>
    </row>
    <row r="441" spans="1:12" x14ac:dyDescent="0.25">
      <c r="A441" s="183"/>
      <c r="B441" s="184"/>
      <c r="C441" s="153"/>
      <c r="D441" s="159"/>
      <c r="E441" s="158"/>
      <c r="F441" s="71" t="str">
        <f>IF(D441&gt;0,IF((LEFT(D441,2)=LEFT(Data!C$4,2)),"Intra","Inter"),"")</f>
        <v/>
      </c>
      <c r="G441" s="72">
        <f t="shared" si="26"/>
        <v>0</v>
      </c>
      <c r="H441" s="158"/>
      <c r="I441" s="23"/>
      <c r="J441" s="74">
        <f t="shared" si="27"/>
        <v>0</v>
      </c>
      <c r="K441" s="74">
        <f t="shared" si="28"/>
        <v>0</v>
      </c>
      <c r="L441" s="74">
        <f t="shared" si="29"/>
        <v>0</v>
      </c>
    </row>
    <row r="442" spans="1:12" x14ac:dyDescent="0.25">
      <c r="A442" s="183"/>
      <c r="B442" s="184"/>
      <c r="C442" s="153"/>
      <c r="D442" s="159"/>
      <c r="E442" s="158"/>
      <c r="F442" s="71" t="str">
        <f>IF(D442&gt;0,IF((LEFT(D442,2)=LEFT(Data!C$4,2)),"Intra","Inter"),"")</f>
        <v/>
      </c>
      <c r="G442" s="72">
        <f t="shared" si="26"/>
        <v>0</v>
      </c>
      <c r="H442" s="158"/>
      <c r="I442" s="23"/>
      <c r="J442" s="74">
        <f t="shared" si="27"/>
        <v>0</v>
      </c>
      <c r="K442" s="74">
        <f t="shared" si="28"/>
        <v>0</v>
      </c>
      <c r="L442" s="74">
        <f t="shared" si="29"/>
        <v>0</v>
      </c>
    </row>
    <row r="443" spans="1:12" x14ac:dyDescent="0.25">
      <c r="A443" s="183"/>
      <c r="B443" s="184"/>
      <c r="C443" s="153"/>
      <c r="D443" s="159"/>
      <c r="E443" s="158"/>
      <c r="F443" s="71" t="str">
        <f>IF(D443&gt;0,IF((LEFT(D443,2)=LEFT(Data!C$4,2)),"Intra","Inter"),"")</f>
        <v/>
      </c>
      <c r="G443" s="72">
        <f t="shared" si="26"/>
        <v>0</v>
      </c>
      <c r="H443" s="158"/>
      <c r="I443" s="23"/>
      <c r="J443" s="74">
        <f t="shared" si="27"/>
        <v>0</v>
      </c>
      <c r="K443" s="74">
        <f t="shared" si="28"/>
        <v>0</v>
      </c>
      <c r="L443" s="74">
        <f t="shared" si="29"/>
        <v>0</v>
      </c>
    </row>
    <row r="444" spans="1:12" x14ac:dyDescent="0.25">
      <c r="A444" s="183"/>
      <c r="B444" s="184"/>
      <c r="C444" s="153"/>
      <c r="D444" s="159"/>
      <c r="E444" s="158"/>
      <c r="F444" s="71" t="str">
        <f>IF(D444&gt;0,IF((LEFT(D444,2)=LEFT(Data!C$4,2)),"Intra","Inter"),"")</f>
        <v/>
      </c>
      <c r="G444" s="72">
        <f t="shared" si="26"/>
        <v>0</v>
      </c>
      <c r="H444" s="158"/>
      <c r="I444" s="23"/>
      <c r="J444" s="74">
        <f t="shared" si="27"/>
        <v>0</v>
      </c>
      <c r="K444" s="74">
        <f t="shared" si="28"/>
        <v>0</v>
      </c>
      <c r="L444" s="74">
        <f t="shared" si="29"/>
        <v>0</v>
      </c>
    </row>
    <row r="445" spans="1:12" x14ac:dyDescent="0.25">
      <c r="A445" s="183"/>
      <c r="B445" s="184"/>
      <c r="C445" s="153"/>
      <c r="D445" s="159"/>
      <c r="E445" s="158"/>
      <c r="F445" s="71" t="str">
        <f>IF(D445&gt;0,IF((LEFT(D445,2)=LEFT(Data!C$4,2)),"Intra","Inter"),"")</f>
        <v/>
      </c>
      <c r="G445" s="72">
        <f t="shared" si="26"/>
        <v>0</v>
      </c>
      <c r="H445" s="158"/>
      <c r="I445" s="23"/>
      <c r="J445" s="74">
        <f t="shared" si="27"/>
        <v>0</v>
      </c>
      <c r="K445" s="74">
        <f t="shared" si="28"/>
        <v>0</v>
      </c>
      <c r="L445" s="74">
        <f t="shared" si="29"/>
        <v>0</v>
      </c>
    </row>
    <row r="446" spans="1:12" x14ac:dyDescent="0.25">
      <c r="A446" s="183"/>
      <c r="B446" s="184"/>
      <c r="C446" s="153"/>
      <c r="D446" s="159"/>
      <c r="E446" s="158"/>
      <c r="F446" s="71" t="str">
        <f>IF(D446&gt;0,IF((LEFT(D446,2)=LEFT(Data!C$4,2)),"Intra","Inter"),"")</f>
        <v/>
      </c>
      <c r="G446" s="72">
        <f t="shared" si="26"/>
        <v>0</v>
      </c>
      <c r="H446" s="158"/>
      <c r="I446" s="23"/>
      <c r="J446" s="74">
        <f t="shared" si="27"/>
        <v>0</v>
      </c>
      <c r="K446" s="74">
        <f t="shared" si="28"/>
        <v>0</v>
      </c>
      <c r="L446" s="74">
        <f t="shared" si="29"/>
        <v>0</v>
      </c>
    </row>
    <row r="447" spans="1:12" x14ac:dyDescent="0.25">
      <c r="A447" s="183"/>
      <c r="B447" s="184"/>
      <c r="C447" s="153"/>
      <c r="D447" s="159"/>
      <c r="E447" s="158"/>
      <c r="F447" s="71" t="str">
        <f>IF(D447&gt;0,IF((LEFT(D447,2)=LEFT(Data!C$4,2)),"Intra","Inter"),"")</f>
        <v/>
      </c>
      <c r="G447" s="72">
        <f t="shared" si="26"/>
        <v>0</v>
      </c>
      <c r="H447" s="158"/>
      <c r="I447" s="23"/>
      <c r="J447" s="74">
        <f t="shared" si="27"/>
        <v>0</v>
      </c>
      <c r="K447" s="74">
        <f t="shared" si="28"/>
        <v>0</v>
      </c>
      <c r="L447" s="74">
        <f t="shared" si="29"/>
        <v>0</v>
      </c>
    </row>
    <row r="448" spans="1:12" x14ac:dyDescent="0.25">
      <c r="A448" s="183"/>
      <c r="B448" s="184"/>
      <c r="C448" s="153"/>
      <c r="D448" s="159"/>
      <c r="E448" s="158"/>
      <c r="F448" s="71" t="str">
        <f>IF(D448&gt;0,IF((LEFT(D448,2)=LEFT(Data!C$4,2)),"Intra","Inter"),"")</f>
        <v/>
      </c>
      <c r="G448" s="72">
        <f t="shared" si="26"/>
        <v>0</v>
      </c>
      <c r="H448" s="158"/>
      <c r="I448" s="23"/>
      <c r="J448" s="74">
        <f t="shared" si="27"/>
        <v>0</v>
      </c>
      <c r="K448" s="74">
        <f t="shared" si="28"/>
        <v>0</v>
      </c>
      <c r="L448" s="74">
        <f t="shared" si="29"/>
        <v>0</v>
      </c>
    </row>
    <row r="449" spans="1:12" x14ac:dyDescent="0.25">
      <c r="A449" s="183"/>
      <c r="B449" s="184"/>
      <c r="C449" s="153"/>
      <c r="D449" s="159"/>
      <c r="E449" s="158"/>
      <c r="F449" s="71" t="str">
        <f>IF(D449&gt;0,IF((LEFT(D449,2)=LEFT(Data!C$4,2)),"Intra","Inter"),"")</f>
        <v/>
      </c>
      <c r="G449" s="72">
        <f t="shared" si="26"/>
        <v>0</v>
      </c>
      <c r="H449" s="158"/>
      <c r="I449" s="23"/>
      <c r="J449" s="74">
        <f t="shared" si="27"/>
        <v>0</v>
      </c>
      <c r="K449" s="74">
        <f t="shared" si="28"/>
        <v>0</v>
      </c>
      <c r="L449" s="74">
        <f t="shared" si="29"/>
        <v>0</v>
      </c>
    </row>
    <row r="450" spans="1:12" x14ac:dyDescent="0.25">
      <c r="A450" s="183"/>
      <c r="B450" s="184"/>
      <c r="C450" s="153"/>
      <c r="D450" s="159"/>
      <c r="E450" s="158"/>
      <c r="F450" s="71" t="str">
        <f>IF(D450&gt;0,IF((LEFT(D450,2)=LEFT(Data!C$4,2)),"Intra","Inter"),"")</f>
        <v/>
      </c>
      <c r="G450" s="72">
        <f t="shared" si="26"/>
        <v>0</v>
      </c>
      <c r="H450" s="158"/>
      <c r="I450" s="23"/>
      <c r="J450" s="74">
        <f t="shared" si="27"/>
        <v>0</v>
      </c>
      <c r="K450" s="74">
        <f t="shared" si="28"/>
        <v>0</v>
      </c>
      <c r="L450" s="74">
        <f t="shared" si="29"/>
        <v>0</v>
      </c>
    </row>
    <row r="451" spans="1:12" x14ac:dyDescent="0.25">
      <c r="A451" s="183"/>
      <c r="B451" s="184"/>
      <c r="C451" s="153"/>
      <c r="D451" s="159"/>
      <c r="E451" s="158"/>
      <c r="F451" s="71" t="str">
        <f>IF(D451&gt;0,IF((LEFT(D451,2)=LEFT(Data!C$4,2)),"Intra","Inter"),"")</f>
        <v/>
      </c>
      <c r="G451" s="72">
        <f t="shared" si="26"/>
        <v>0</v>
      </c>
      <c r="H451" s="158"/>
      <c r="I451" s="23"/>
      <c r="J451" s="74">
        <f t="shared" si="27"/>
        <v>0</v>
      </c>
      <c r="K451" s="74">
        <f t="shared" si="28"/>
        <v>0</v>
      </c>
      <c r="L451" s="74">
        <f t="shared" si="29"/>
        <v>0</v>
      </c>
    </row>
    <row r="452" spans="1:12" x14ac:dyDescent="0.25">
      <c r="A452" s="183"/>
      <c r="B452" s="184"/>
      <c r="C452" s="153"/>
      <c r="D452" s="159"/>
      <c r="E452" s="158"/>
      <c r="F452" s="71" t="str">
        <f>IF(D452&gt;0,IF((LEFT(D452,2)=LEFT(Data!C$4,2)),"Intra","Inter"),"")</f>
        <v/>
      </c>
      <c r="G452" s="72">
        <f t="shared" si="26"/>
        <v>0</v>
      </c>
      <c r="H452" s="158"/>
      <c r="I452" s="23"/>
      <c r="J452" s="74">
        <f t="shared" si="27"/>
        <v>0</v>
      </c>
      <c r="K452" s="74">
        <f t="shared" si="28"/>
        <v>0</v>
      </c>
      <c r="L452" s="74">
        <f t="shared" si="29"/>
        <v>0</v>
      </c>
    </row>
    <row r="453" spans="1:12" x14ac:dyDescent="0.25">
      <c r="A453" s="183"/>
      <c r="B453" s="184"/>
      <c r="C453" s="153"/>
      <c r="D453" s="159"/>
      <c r="E453" s="158"/>
      <c r="F453" s="71" t="str">
        <f>IF(D453&gt;0,IF((LEFT(D453,2)=LEFT(Data!C$4,2)),"Intra","Inter"),"")</f>
        <v/>
      </c>
      <c r="G453" s="72">
        <f t="shared" si="26"/>
        <v>0</v>
      </c>
      <c r="H453" s="158"/>
      <c r="I453" s="23"/>
      <c r="J453" s="74">
        <f t="shared" si="27"/>
        <v>0</v>
      </c>
      <c r="K453" s="74">
        <f t="shared" si="28"/>
        <v>0</v>
      </c>
      <c r="L453" s="74">
        <f t="shared" si="29"/>
        <v>0</v>
      </c>
    </row>
    <row r="454" spans="1:12" x14ac:dyDescent="0.25">
      <c r="A454" s="183"/>
      <c r="B454" s="184"/>
      <c r="C454" s="153"/>
      <c r="D454" s="159"/>
      <c r="E454" s="158"/>
      <c r="F454" s="71" t="str">
        <f>IF(D454&gt;0,IF((LEFT(D454,2)=LEFT(Data!C$4,2)),"Intra","Inter"),"")</f>
        <v/>
      </c>
      <c r="G454" s="72">
        <f t="shared" si="26"/>
        <v>0</v>
      </c>
      <c r="H454" s="158"/>
      <c r="I454" s="23"/>
      <c r="J454" s="74">
        <f t="shared" si="27"/>
        <v>0</v>
      </c>
      <c r="K454" s="74">
        <f t="shared" si="28"/>
        <v>0</v>
      </c>
      <c r="L454" s="74">
        <f t="shared" si="29"/>
        <v>0</v>
      </c>
    </row>
    <row r="455" spans="1:12" x14ac:dyDescent="0.25">
      <c r="A455" s="183"/>
      <c r="B455" s="184"/>
      <c r="C455" s="153"/>
      <c r="D455" s="159"/>
      <c r="E455" s="158"/>
      <c r="F455" s="71" t="str">
        <f>IF(D455&gt;0,IF((LEFT(D455,2)=LEFT(Data!C$4,2)),"Intra","Inter"),"")</f>
        <v/>
      </c>
      <c r="G455" s="72">
        <f t="shared" si="26"/>
        <v>0</v>
      </c>
      <c r="H455" s="158"/>
      <c r="I455" s="23"/>
      <c r="J455" s="74">
        <f t="shared" si="27"/>
        <v>0</v>
      </c>
      <c r="K455" s="74">
        <f t="shared" si="28"/>
        <v>0</v>
      </c>
      <c r="L455" s="74">
        <f t="shared" si="29"/>
        <v>0</v>
      </c>
    </row>
    <row r="456" spans="1:12" x14ac:dyDescent="0.25">
      <c r="A456" s="183"/>
      <c r="B456" s="184"/>
      <c r="C456" s="153"/>
      <c r="D456" s="159"/>
      <c r="E456" s="158"/>
      <c r="F456" s="71" t="str">
        <f>IF(D456&gt;0,IF((LEFT(D456,2)=LEFT(Data!C$4,2)),"Intra","Inter"),"")</f>
        <v/>
      </c>
      <c r="G456" s="72">
        <f t="shared" si="26"/>
        <v>0</v>
      </c>
      <c r="H456" s="158"/>
      <c r="I456" s="23"/>
      <c r="J456" s="74">
        <f t="shared" si="27"/>
        <v>0</v>
      </c>
      <c r="K456" s="74">
        <f t="shared" si="28"/>
        <v>0</v>
      </c>
      <c r="L456" s="74">
        <f t="shared" si="29"/>
        <v>0</v>
      </c>
    </row>
    <row r="457" spans="1:12" x14ac:dyDescent="0.25">
      <c r="A457" s="183"/>
      <c r="B457" s="184"/>
      <c r="C457" s="153"/>
      <c r="D457" s="159"/>
      <c r="E457" s="158"/>
      <c r="F457" s="71" t="str">
        <f>IF(D457&gt;0,IF((LEFT(D457,2)=LEFT(Data!C$4,2)),"Intra","Inter"),"")</f>
        <v/>
      </c>
      <c r="G457" s="72">
        <f t="shared" si="26"/>
        <v>0</v>
      </c>
      <c r="H457" s="158"/>
      <c r="I457" s="23"/>
      <c r="J457" s="74">
        <f t="shared" si="27"/>
        <v>0</v>
      </c>
      <c r="K457" s="74">
        <f t="shared" si="28"/>
        <v>0</v>
      </c>
      <c r="L457" s="74">
        <f t="shared" si="29"/>
        <v>0</v>
      </c>
    </row>
    <row r="458" spans="1:12" x14ac:dyDescent="0.25">
      <c r="A458" s="183"/>
      <c r="B458" s="184"/>
      <c r="C458" s="153"/>
      <c r="D458" s="159"/>
      <c r="E458" s="158"/>
      <c r="F458" s="71" t="str">
        <f>IF(D458&gt;0,IF((LEFT(D458,2)=LEFT(Data!C$4,2)),"Intra","Inter"),"")</f>
        <v/>
      </c>
      <c r="G458" s="72">
        <f t="shared" si="26"/>
        <v>0</v>
      </c>
      <c r="H458" s="158"/>
      <c r="I458" s="23"/>
      <c r="J458" s="74">
        <f t="shared" si="27"/>
        <v>0</v>
      </c>
      <c r="K458" s="74">
        <f t="shared" si="28"/>
        <v>0</v>
      </c>
      <c r="L458" s="74">
        <f t="shared" si="29"/>
        <v>0</v>
      </c>
    </row>
    <row r="459" spans="1:12" x14ac:dyDescent="0.25">
      <c r="A459" s="183"/>
      <c r="B459" s="184"/>
      <c r="C459" s="153"/>
      <c r="D459" s="159"/>
      <c r="E459" s="158"/>
      <c r="F459" s="71" t="str">
        <f>IF(D459&gt;0,IF((LEFT(D459,2)=LEFT(Data!C$4,2)),"Intra","Inter"),"")</f>
        <v/>
      </c>
      <c r="G459" s="72">
        <f t="shared" si="26"/>
        <v>0</v>
      </c>
      <c r="H459" s="158"/>
      <c r="I459" s="23"/>
      <c r="J459" s="74">
        <f t="shared" si="27"/>
        <v>0</v>
      </c>
      <c r="K459" s="74">
        <f t="shared" si="28"/>
        <v>0</v>
      </c>
      <c r="L459" s="74">
        <f t="shared" si="29"/>
        <v>0</v>
      </c>
    </row>
    <row r="460" spans="1:12" x14ac:dyDescent="0.25">
      <c r="A460" s="183"/>
      <c r="B460" s="184"/>
      <c r="C460" s="153"/>
      <c r="D460" s="159"/>
      <c r="E460" s="158"/>
      <c r="F460" s="71" t="str">
        <f>IF(D460&gt;0,IF((LEFT(D460,2)=LEFT(Data!C$4,2)),"Intra","Inter"),"")</f>
        <v/>
      </c>
      <c r="G460" s="72">
        <f t="shared" si="26"/>
        <v>0</v>
      </c>
      <c r="H460" s="158"/>
      <c r="I460" s="23"/>
      <c r="J460" s="74">
        <f t="shared" si="27"/>
        <v>0</v>
      </c>
      <c r="K460" s="74">
        <f t="shared" si="28"/>
        <v>0</v>
      </c>
      <c r="L460" s="74">
        <f t="shared" si="29"/>
        <v>0</v>
      </c>
    </row>
    <row r="461" spans="1:12" x14ac:dyDescent="0.25">
      <c r="A461" s="183"/>
      <c r="B461" s="184"/>
      <c r="C461" s="153"/>
      <c r="D461" s="159"/>
      <c r="E461" s="158"/>
      <c r="F461" s="71" t="str">
        <f>IF(D461&gt;0,IF((LEFT(D461,2)=LEFT(Data!C$4,2)),"Intra","Inter"),"")</f>
        <v/>
      </c>
      <c r="G461" s="72">
        <f t="shared" si="26"/>
        <v>0</v>
      </c>
      <c r="H461" s="158"/>
      <c r="I461" s="23"/>
      <c r="J461" s="74">
        <f t="shared" si="27"/>
        <v>0</v>
      </c>
      <c r="K461" s="74">
        <f t="shared" si="28"/>
        <v>0</v>
      </c>
      <c r="L461" s="74">
        <f t="shared" si="29"/>
        <v>0</v>
      </c>
    </row>
    <row r="462" spans="1:12" x14ac:dyDescent="0.25">
      <c r="A462" s="183"/>
      <c r="B462" s="184"/>
      <c r="C462" s="153"/>
      <c r="D462" s="159"/>
      <c r="E462" s="158"/>
      <c r="F462" s="71" t="str">
        <f>IF(D462&gt;0,IF((LEFT(D462,2)=LEFT(Data!C$4,2)),"Intra","Inter"),"")</f>
        <v/>
      </c>
      <c r="G462" s="72">
        <f t="shared" si="26"/>
        <v>0</v>
      </c>
      <c r="H462" s="158"/>
      <c r="I462" s="23"/>
      <c r="J462" s="74">
        <f t="shared" si="27"/>
        <v>0</v>
      </c>
      <c r="K462" s="74">
        <f t="shared" si="28"/>
        <v>0</v>
      </c>
      <c r="L462" s="74">
        <f t="shared" si="29"/>
        <v>0</v>
      </c>
    </row>
    <row r="463" spans="1:12" x14ac:dyDescent="0.25">
      <c r="A463" s="183"/>
      <c r="B463" s="184"/>
      <c r="C463" s="153"/>
      <c r="D463" s="159"/>
      <c r="E463" s="158"/>
      <c r="F463" s="71" t="str">
        <f>IF(D463&gt;0,IF((LEFT(D463,2)=LEFT(Data!C$4,2)),"Intra","Inter"),"")</f>
        <v/>
      </c>
      <c r="G463" s="72">
        <f t="shared" si="26"/>
        <v>0</v>
      </c>
      <c r="H463" s="158"/>
      <c r="I463" s="23"/>
      <c r="J463" s="74">
        <f t="shared" si="27"/>
        <v>0</v>
      </c>
      <c r="K463" s="74">
        <f t="shared" si="28"/>
        <v>0</v>
      </c>
      <c r="L463" s="74">
        <f t="shared" si="29"/>
        <v>0</v>
      </c>
    </row>
    <row r="464" spans="1:12" x14ac:dyDescent="0.25">
      <c r="A464" s="183"/>
      <c r="B464" s="184"/>
      <c r="C464" s="153"/>
      <c r="D464" s="159"/>
      <c r="E464" s="158"/>
      <c r="F464" s="71" t="str">
        <f>IF(D464&gt;0,IF((LEFT(D464,2)=LEFT(Data!C$4,2)),"Intra","Inter"),"")</f>
        <v/>
      </c>
      <c r="G464" s="72">
        <f t="shared" si="26"/>
        <v>0</v>
      </c>
      <c r="H464" s="158"/>
      <c r="I464" s="23"/>
      <c r="J464" s="74">
        <f t="shared" si="27"/>
        <v>0</v>
      </c>
      <c r="K464" s="74">
        <f t="shared" si="28"/>
        <v>0</v>
      </c>
      <c r="L464" s="74">
        <f t="shared" si="29"/>
        <v>0</v>
      </c>
    </row>
    <row r="465" spans="1:12" x14ac:dyDescent="0.25">
      <c r="A465" s="183"/>
      <c r="B465" s="184"/>
      <c r="C465" s="153"/>
      <c r="D465" s="159"/>
      <c r="E465" s="158"/>
      <c r="F465" s="71" t="str">
        <f>IF(D465&gt;0,IF((LEFT(D465,2)=LEFT(Data!C$4,2)),"Intra","Inter"),"")</f>
        <v/>
      </c>
      <c r="G465" s="72">
        <f t="shared" ref="G465:G517" si="30">ROUND(H465+J465+K465+L465,0)</f>
        <v>0</v>
      </c>
      <c r="H465" s="158"/>
      <c r="I465" s="23"/>
      <c r="J465" s="74">
        <f t="shared" ref="J465:J517" si="31">IF(F465="inter",(H465*I465),(0))</f>
        <v>0</v>
      </c>
      <c r="K465" s="74">
        <f t="shared" ref="K465:K517" si="32">IF(F465="intra",(H465*(I465/2)),(0))</f>
        <v>0</v>
      </c>
      <c r="L465" s="74">
        <f t="shared" ref="L465:L517" si="33">IF(F465="intra",(H465*(I465/2)),(0))</f>
        <v>0</v>
      </c>
    </row>
    <row r="466" spans="1:12" x14ac:dyDescent="0.25">
      <c r="A466" s="183"/>
      <c r="B466" s="184"/>
      <c r="C466" s="153"/>
      <c r="D466" s="159"/>
      <c r="E466" s="158"/>
      <c r="F466" s="71" t="str">
        <f>IF(D466&gt;0,IF((LEFT(D466,2)=LEFT(Data!C$4,2)),"Intra","Inter"),"")</f>
        <v/>
      </c>
      <c r="G466" s="72">
        <f t="shared" si="30"/>
        <v>0</v>
      </c>
      <c r="H466" s="158"/>
      <c r="I466" s="23"/>
      <c r="J466" s="74">
        <f t="shared" si="31"/>
        <v>0</v>
      </c>
      <c r="K466" s="74">
        <f t="shared" si="32"/>
        <v>0</v>
      </c>
      <c r="L466" s="74">
        <f t="shared" si="33"/>
        <v>0</v>
      </c>
    </row>
    <row r="467" spans="1:12" x14ac:dyDescent="0.25">
      <c r="A467" s="183"/>
      <c r="B467" s="184"/>
      <c r="C467" s="153"/>
      <c r="D467" s="159"/>
      <c r="E467" s="158"/>
      <c r="F467" s="71" t="str">
        <f>IF(D467&gt;0,IF((LEFT(D467,2)=LEFT(Data!C$4,2)),"Intra","Inter"),"")</f>
        <v/>
      </c>
      <c r="G467" s="72">
        <f t="shared" si="30"/>
        <v>0</v>
      </c>
      <c r="H467" s="158"/>
      <c r="I467" s="23"/>
      <c r="J467" s="74">
        <f t="shared" si="31"/>
        <v>0</v>
      </c>
      <c r="K467" s="74">
        <f t="shared" si="32"/>
        <v>0</v>
      </c>
      <c r="L467" s="74">
        <f t="shared" si="33"/>
        <v>0</v>
      </c>
    </row>
    <row r="468" spans="1:12" x14ac:dyDescent="0.25">
      <c r="A468" s="183"/>
      <c r="B468" s="184"/>
      <c r="C468" s="153"/>
      <c r="D468" s="159"/>
      <c r="E468" s="158"/>
      <c r="F468" s="71" t="str">
        <f>IF(D468&gt;0,IF((LEFT(D468,2)=LEFT(Data!C$4,2)),"Intra","Inter"),"")</f>
        <v/>
      </c>
      <c r="G468" s="72">
        <f t="shared" si="30"/>
        <v>0</v>
      </c>
      <c r="H468" s="158"/>
      <c r="I468" s="23"/>
      <c r="J468" s="74">
        <f t="shared" si="31"/>
        <v>0</v>
      </c>
      <c r="K468" s="74">
        <f t="shared" si="32"/>
        <v>0</v>
      </c>
      <c r="L468" s="74">
        <f t="shared" si="33"/>
        <v>0</v>
      </c>
    </row>
    <row r="469" spans="1:12" x14ac:dyDescent="0.25">
      <c r="A469" s="183"/>
      <c r="B469" s="184"/>
      <c r="C469" s="153"/>
      <c r="D469" s="159"/>
      <c r="E469" s="158"/>
      <c r="F469" s="71" t="str">
        <f>IF(D469&gt;0,IF((LEFT(D469,2)=LEFT(Data!C$4,2)),"Intra","Inter"),"")</f>
        <v/>
      </c>
      <c r="G469" s="72">
        <f t="shared" si="30"/>
        <v>0</v>
      </c>
      <c r="H469" s="158"/>
      <c r="I469" s="23"/>
      <c r="J469" s="74">
        <f t="shared" si="31"/>
        <v>0</v>
      </c>
      <c r="K469" s="74">
        <f t="shared" si="32"/>
        <v>0</v>
      </c>
      <c r="L469" s="74">
        <f t="shared" si="33"/>
        <v>0</v>
      </c>
    </row>
    <row r="470" spans="1:12" x14ac:dyDescent="0.25">
      <c r="A470" s="183"/>
      <c r="B470" s="184"/>
      <c r="C470" s="153"/>
      <c r="D470" s="159"/>
      <c r="E470" s="158"/>
      <c r="F470" s="71" t="str">
        <f>IF(D470&gt;0,IF((LEFT(D470,2)=LEFT(Data!C$4,2)),"Intra","Inter"),"")</f>
        <v/>
      </c>
      <c r="G470" s="72">
        <f t="shared" si="30"/>
        <v>0</v>
      </c>
      <c r="H470" s="158"/>
      <c r="I470" s="23"/>
      <c r="J470" s="74">
        <f t="shared" si="31"/>
        <v>0</v>
      </c>
      <c r="K470" s="74">
        <f t="shared" si="32"/>
        <v>0</v>
      </c>
      <c r="L470" s="74">
        <f t="shared" si="33"/>
        <v>0</v>
      </c>
    </row>
    <row r="471" spans="1:12" x14ac:dyDescent="0.25">
      <c r="A471" s="183"/>
      <c r="B471" s="184"/>
      <c r="C471" s="153"/>
      <c r="D471" s="159"/>
      <c r="E471" s="158"/>
      <c r="F471" s="71" t="str">
        <f>IF(D471&gt;0,IF((LEFT(D471,2)=LEFT(Data!C$4,2)),"Intra","Inter"),"")</f>
        <v/>
      </c>
      <c r="G471" s="72">
        <f t="shared" si="30"/>
        <v>0</v>
      </c>
      <c r="H471" s="158"/>
      <c r="I471" s="23"/>
      <c r="J471" s="74">
        <f t="shared" si="31"/>
        <v>0</v>
      </c>
      <c r="K471" s="74">
        <f t="shared" si="32"/>
        <v>0</v>
      </c>
      <c r="L471" s="74">
        <f t="shared" si="33"/>
        <v>0</v>
      </c>
    </row>
    <row r="472" spans="1:12" x14ac:dyDescent="0.25">
      <c r="A472" s="183"/>
      <c r="B472" s="184"/>
      <c r="C472" s="153"/>
      <c r="D472" s="159"/>
      <c r="E472" s="158"/>
      <c r="F472" s="71" t="str">
        <f>IF(D472&gt;0,IF((LEFT(D472,2)=LEFT(Data!C$4,2)),"Intra","Inter"),"")</f>
        <v/>
      </c>
      <c r="G472" s="72">
        <f t="shared" si="30"/>
        <v>0</v>
      </c>
      <c r="H472" s="158"/>
      <c r="I472" s="23"/>
      <c r="J472" s="74">
        <f t="shared" si="31"/>
        <v>0</v>
      </c>
      <c r="K472" s="74">
        <f t="shared" si="32"/>
        <v>0</v>
      </c>
      <c r="L472" s="74">
        <f t="shared" si="33"/>
        <v>0</v>
      </c>
    </row>
    <row r="473" spans="1:12" x14ac:dyDescent="0.25">
      <c r="A473" s="183"/>
      <c r="B473" s="184"/>
      <c r="C473" s="153"/>
      <c r="D473" s="159"/>
      <c r="E473" s="158"/>
      <c r="F473" s="71" t="str">
        <f>IF(D473&gt;0,IF((LEFT(D473,2)=LEFT(Data!C$4,2)),"Intra","Inter"),"")</f>
        <v/>
      </c>
      <c r="G473" s="72">
        <f t="shared" si="30"/>
        <v>0</v>
      </c>
      <c r="H473" s="158"/>
      <c r="I473" s="23"/>
      <c r="J473" s="74">
        <f t="shared" si="31"/>
        <v>0</v>
      </c>
      <c r="K473" s="74">
        <f t="shared" si="32"/>
        <v>0</v>
      </c>
      <c r="L473" s="74">
        <f t="shared" si="33"/>
        <v>0</v>
      </c>
    </row>
    <row r="474" spans="1:12" x14ac:dyDescent="0.25">
      <c r="A474" s="183"/>
      <c r="B474" s="184"/>
      <c r="C474" s="153"/>
      <c r="D474" s="159"/>
      <c r="E474" s="158"/>
      <c r="F474" s="71" t="str">
        <f>IF(D474&gt;0,IF((LEFT(D474,2)=LEFT(Data!C$4,2)),"Intra","Inter"),"")</f>
        <v/>
      </c>
      <c r="G474" s="72">
        <f t="shared" si="30"/>
        <v>0</v>
      </c>
      <c r="H474" s="158"/>
      <c r="I474" s="23"/>
      <c r="J474" s="74">
        <f t="shared" si="31"/>
        <v>0</v>
      </c>
      <c r="K474" s="74">
        <f t="shared" si="32"/>
        <v>0</v>
      </c>
      <c r="L474" s="74">
        <f t="shared" si="33"/>
        <v>0</v>
      </c>
    </row>
    <row r="475" spans="1:12" x14ac:dyDescent="0.25">
      <c r="A475" s="183"/>
      <c r="B475" s="184"/>
      <c r="C475" s="153"/>
      <c r="D475" s="159"/>
      <c r="E475" s="158"/>
      <c r="F475" s="71" t="str">
        <f>IF(D475&gt;0,IF((LEFT(D475,2)=LEFT(Data!C$4,2)),"Intra","Inter"),"")</f>
        <v/>
      </c>
      <c r="G475" s="72">
        <f t="shared" si="30"/>
        <v>0</v>
      </c>
      <c r="H475" s="158"/>
      <c r="I475" s="23"/>
      <c r="J475" s="74">
        <f t="shared" si="31"/>
        <v>0</v>
      </c>
      <c r="K475" s="74">
        <f t="shared" si="32"/>
        <v>0</v>
      </c>
      <c r="L475" s="74">
        <f t="shared" si="33"/>
        <v>0</v>
      </c>
    </row>
    <row r="476" spans="1:12" x14ac:dyDescent="0.25">
      <c r="A476" s="183"/>
      <c r="B476" s="184"/>
      <c r="C476" s="153"/>
      <c r="D476" s="159"/>
      <c r="E476" s="158"/>
      <c r="F476" s="71" t="str">
        <f>IF(D476&gt;0,IF((LEFT(D476,2)=LEFT(Data!C$4,2)),"Intra","Inter"),"")</f>
        <v/>
      </c>
      <c r="G476" s="72">
        <f t="shared" si="30"/>
        <v>0</v>
      </c>
      <c r="H476" s="158"/>
      <c r="I476" s="23"/>
      <c r="J476" s="74">
        <f t="shared" si="31"/>
        <v>0</v>
      </c>
      <c r="K476" s="74">
        <f t="shared" si="32"/>
        <v>0</v>
      </c>
      <c r="L476" s="74">
        <f t="shared" si="33"/>
        <v>0</v>
      </c>
    </row>
    <row r="477" spans="1:12" x14ac:dyDescent="0.25">
      <c r="A477" s="183"/>
      <c r="B477" s="184"/>
      <c r="C477" s="153"/>
      <c r="D477" s="159"/>
      <c r="E477" s="158"/>
      <c r="F477" s="71" t="str">
        <f>IF(D477&gt;0,IF((LEFT(D477,2)=LEFT(Data!C$4,2)),"Intra","Inter"),"")</f>
        <v/>
      </c>
      <c r="G477" s="72">
        <f t="shared" si="30"/>
        <v>0</v>
      </c>
      <c r="H477" s="158"/>
      <c r="I477" s="23"/>
      <c r="J477" s="74">
        <f t="shared" si="31"/>
        <v>0</v>
      </c>
      <c r="K477" s="74">
        <f t="shared" si="32"/>
        <v>0</v>
      </c>
      <c r="L477" s="74">
        <f t="shared" si="33"/>
        <v>0</v>
      </c>
    </row>
    <row r="478" spans="1:12" x14ac:dyDescent="0.25">
      <c r="A478" s="183"/>
      <c r="B478" s="184"/>
      <c r="C478" s="153"/>
      <c r="D478" s="159"/>
      <c r="E478" s="158"/>
      <c r="F478" s="71" t="str">
        <f>IF(D478&gt;0,IF((LEFT(D478,2)=LEFT(Data!C$4,2)),"Intra","Inter"),"")</f>
        <v/>
      </c>
      <c r="G478" s="72">
        <f t="shared" si="30"/>
        <v>0</v>
      </c>
      <c r="H478" s="158"/>
      <c r="I478" s="23"/>
      <c r="J478" s="74">
        <f t="shared" si="31"/>
        <v>0</v>
      </c>
      <c r="K478" s="74">
        <f t="shared" si="32"/>
        <v>0</v>
      </c>
      <c r="L478" s="74">
        <f t="shared" si="33"/>
        <v>0</v>
      </c>
    </row>
    <row r="479" spans="1:12" x14ac:dyDescent="0.25">
      <c r="A479" s="183"/>
      <c r="B479" s="184"/>
      <c r="C479" s="153"/>
      <c r="D479" s="159"/>
      <c r="E479" s="158"/>
      <c r="F479" s="71" t="str">
        <f>IF(D479&gt;0,IF((LEFT(D479,2)=LEFT(Data!C$4,2)),"Intra","Inter"),"")</f>
        <v/>
      </c>
      <c r="G479" s="72">
        <f t="shared" si="30"/>
        <v>0</v>
      </c>
      <c r="H479" s="158"/>
      <c r="I479" s="23"/>
      <c r="J479" s="74">
        <f t="shared" si="31"/>
        <v>0</v>
      </c>
      <c r="K479" s="74">
        <f t="shared" si="32"/>
        <v>0</v>
      </c>
      <c r="L479" s="74">
        <f t="shared" si="33"/>
        <v>0</v>
      </c>
    </row>
    <row r="480" spans="1:12" x14ac:dyDescent="0.25">
      <c r="A480" s="183"/>
      <c r="B480" s="184"/>
      <c r="C480" s="153"/>
      <c r="D480" s="159"/>
      <c r="E480" s="158"/>
      <c r="F480" s="71" t="str">
        <f>IF(D480&gt;0,IF((LEFT(D480,2)=LEFT(Data!C$4,2)),"Intra","Inter"),"")</f>
        <v/>
      </c>
      <c r="G480" s="72">
        <f t="shared" si="30"/>
        <v>0</v>
      </c>
      <c r="H480" s="158"/>
      <c r="I480" s="23"/>
      <c r="J480" s="74">
        <f t="shared" si="31"/>
        <v>0</v>
      </c>
      <c r="K480" s="74">
        <f t="shared" si="32"/>
        <v>0</v>
      </c>
      <c r="L480" s="74">
        <f t="shared" si="33"/>
        <v>0</v>
      </c>
    </row>
    <row r="481" spans="1:12" x14ac:dyDescent="0.25">
      <c r="A481" s="183"/>
      <c r="B481" s="184"/>
      <c r="C481" s="153"/>
      <c r="D481" s="159"/>
      <c r="E481" s="158"/>
      <c r="F481" s="71" t="str">
        <f>IF(D481&gt;0,IF((LEFT(D481,2)=LEFT(Data!C$4,2)),"Intra","Inter"),"")</f>
        <v/>
      </c>
      <c r="G481" s="72">
        <f t="shared" si="30"/>
        <v>0</v>
      </c>
      <c r="H481" s="158"/>
      <c r="I481" s="23"/>
      <c r="J481" s="74">
        <f t="shared" si="31"/>
        <v>0</v>
      </c>
      <c r="K481" s="74">
        <f t="shared" si="32"/>
        <v>0</v>
      </c>
      <c r="L481" s="74">
        <f t="shared" si="33"/>
        <v>0</v>
      </c>
    </row>
    <row r="482" spans="1:12" x14ac:dyDescent="0.25">
      <c r="A482" s="183"/>
      <c r="B482" s="184"/>
      <c r="C482" s="153"/>
      <c r="D482" s="159"/>
      <c r="E482" s="158"/>
      <c r="F482" s="71" t="str">
        <f>IF(D482&gt;0,IF((LEFT(D482,2)=LEFT(Data!C$4,2)),"Intra","Inter"),"")</f>
        <v/>
      </c>
      <c r="G482" s="72">
        <f t="shared" si="30"/>
        <v>0</v>
      </c>
      <c r="H482" s="158"/>
      <c r="I482" s="23"/>
      <c r="J482" s="74">
        <f t="shared" si="31"/>
        <v>0</v>
      </c>
      <c r="K482" s="74">
        <f t="shared" si="32"/>
        <v>0</v>
      </c>
      <c r="L482" s="74">
        <f t="shared" si="33"/>
        <v>0</v>
      </c>
    </row>
    <row r="483" spans="1:12" x14ac:dyDescent="0.25">
      <c r="A483" s="183"/>
      <c r="B483" s="184"/>
      <c r="C483" s="153"/>
      <c r="D483" s="159"/>
      <c r="E483" s="158"/>
      <c r="F483" s="71" t="str">
        <f>IF(D483&gt;0,IF((LEFT(D483,2)=LEFT(Data!C$4,2)),"Intra","Inter"),"")</f>
        <v/>
      </c>
      <c r="G483" s="72">
        <f t="shared" si="30"/>
        <v>0</v>
      </c>
      <c r="H483" s="158"/>
      <c r="I483" s="23"/>
      <c r="J483" s="74">
        <f t="shared" si="31"/>
        <v>0</v>
      </c>
      <c r="K483" s="74">
        <f t="shared" si="32"/>
        <v>0</v>
      </c>
      <c r="L483" s="74">
        <f t="shared" si="33"/>
        <v>0</v>
      </c>
    </row>
    <row r="484" spans="1:12" x14ac:dyDescent="0.25">
      <c r="A484" s="183"/>
      <c r="B484" s="184"/>
      <c r="C484" s="153"/>
      <c r="D484" s="159"/>
      <c r="E484" s="158"/>
      <c r="F484" s="71" t="str">
        <f>IF(D484&gt;0,IF((LEFT(D484,2)=LEFT(Data!C$4,2)),"Intra","Inter"),"")</f>
        <v/>
      </c>
      <c r="G484" s="72">
        <f t="shared" si="30"/>
        <v>0</v>
      </c>
      <c r="H484" s="158"/>
      <c r="I484" s="23"/>
      <c r="J484" s="74">
        <f t="shared" si="31"/>
        <v>0</v>
      </c>
      <c r="K484" s="74">
        <f t="shared" si="32"/>
        <v>0</v>
      </c>
      <c r="L484" s="74">
        <f t="shared" si="33"/>
        <v>0</v>
      </c>
    </row>
    <row r="485" spans="1:12" x14ac:dyDescent="0.25">
      <c r="A485" s="183"/>
      <c r="B485" s="184"/>
      <c r="C485" s="153"/>
      <c r="D485" s="159"/>
      <c r="E485" s="158"/>
      <c r="F485" s="71" t="str">
        <f>IF(D485&gt;0,IF((LEFT(D485,2)=LEFT(Data!C$4,2)),"Intra","Inter"),"")</f>
        <v/>
      </c>
      <c r="G485" s="72">
        <f t="shared" si="30"/>
        <v>0</v>
      </c>
      <c r="H485" s="158"/>
      <c r="I485" s="23"/>
      <c r="J485" s="74">
        <f t="shared" si="31"/>
        <v>0</v>
      </c>
      <c r="K485" s="74">
        <f t="shared" si="32"/>
        <v>0</v>
      </c>
      <c r="L485" s="74">
        <f t="shared" si="33"/>
        <v>0</v>
      </c>
    </row>
    <row r="486" spans="1:12" x14ac:dyDescent="0.25">
      <c r="A486" s="183"/>
      <c r="B486" s="184"/>
      <c r="C486" s="153"/>
      <c r="D486" s="159"/>
      <c r="E486" s="158"/>
      <c r="F486" s="71" t="str">
        <f>IF(D486&gt;0,IF((LEFT(D486,2)=LEFT(Data!C$4,2)),"Intra","Inter"),"")</f>
        <v/>
      </c>
      <c r="G486" s="72">
        <f t="shared" si="30"/>
        <v>0</v>
      </c>
      <c r="H486" s="158"/>
      <c r="I486" s="23"/>
      <c r="J486" s="74">
        <f t="shared" si="31"/>
        <v>0</v>
      </c>
      <c r="K486" s="74">
        <f t="shared" si="32"/>
        <v>0</v>
      </c>
      <c r="L486" s="74">
        <f t="shared" si="33"/>
        <v>0</v>
      </c>
    </row>
    <row r="487" spans="1:12" x14ac:dyDescent="0.25">
      <c r="A487" s="183"/>
      <c r="B487" s="184"/>
      <c r="C487" s="153"/>
      <c r="D487" s="159"/>
      <c r="E487" s="158"/>
      <c r="F487" s="71" t="str">
        <f>IF(D487&gt;0,IF((LEFT(D487,2)=LEFT(Data!C$4,2)),"Intra","Inter"),"")</f>
        <v/>
      </c>
      <c r="G487" s="72">
        <f t="shared" si="30"/>
        <v>0</v>
      </c>
      <c r="H487" s="158"/>
      <c r="I487" s="23"/>
      <c r="J487" s="74">
        <f t="shared" si="31"/>
        <v>0</v>
      </c>
      <c r="K487" s="74">
        <f t="shared" si="32"/>
        <v>0</v>
      </c>
      <c r="L487" s="74">
        <f t="shared" si="33"/>
        <v>0</v>
      </c>
    </row>
    <row r="488" spans="1:12" x14ac:dyDescent="0.25">
      <c r="A488" s="183"/>
      <c r="B488" s="184"/>
      <c r="C488" s="153"/>
      <c r="D488" s="159"/>
      <c r="E488" s="158"/>
      <c r="F488" s="71" t="str">
        <f>IF(D488&gt;0,IF((LEFT(D488,2)=LEFT(Data!C$4,2)),"Intra","Inter"),"")</f>
        <v/>
      </c>
      <c r="G488" s="72">
        <f t="shared" si="30"/>
        <v>0</v>
      </c>
      <c r="H488" s="158"/>
      <c r="I488" s="23"/>
      <c r="J488" s="74">
        <f t="shared" si="31"/>
        <v>0</v>
      </c>
      <c r="K488" s="74">
        <f t="shared" si="32"/>
        <v>0</v>
      </c>
      <c r="L488" s="74">
        <f t="shared" si="33"/>
        <v>0</v>
      </c>
    </row>
    <row r="489" spans="1:12" x14ac:dyDescent="0.25">
      <c r="A489" s="183"/>
      <c r="B489" s="184"/>
      <c r="C489" s="153"/>
      <c r="D489" s="159"/>
      <c r="E489" s="158"/>
      <c r="F489" s="71" t="str">
        <f>IF(D489&gt;0,IF((LEFT(D489,2)=LEFT(Data!C$4,2)),"Intra","Inter"),"")</f>
        <v/>
      </c>
      <c r="G489" s="72">
        <f t="shared" si="30"/>
        <v>0</v>
      </c>
      <c r="H489" s="158"/>
      <c r="I489" s="23"/>
      <c r="J489" s="74">
        <f t="shared" si="31"/>
        <v>0</v>
      </c>
      <c r="K489" s="74">
        <f t="shared" si="32"/>
        <v>0</v>
      </c>
      <c r="L489" s="74">
        <f t="shared" si="33"/>
        <v>0</v>
      </c>
    </row>
    <row r="490" spans="1:12" x14ac:dyDescent="0.25">
      <c r="A490" s="183"/>
      <c r="B490" s="184"/>
      <c r="C490" s="153"/>
      <c r="D490" s="159"/>
      <c r="E490" s="158"/>
      <c r="F490" s="71" t="str">
        <f>IF(D490&gt;0,IF((LEFT(D490,2)=LEFT(Data!C$4,2)),"Intra","Inter"),"")</f>
        <v/>
      </c>
      <c r="G490" s="72">
        <f t="shared" si="30"/>
        <v>0</v>
      </c>
      <c r="H490" s="158"/>
      <c r="I490" s="23"/>
      <c r="J490" s="74">
        <f t="shared" si="31"/>
        <v>0</v>
      </c>
      <c r="K490" s="74">
        <f t="shared" si="32"/>
        <v>0</v>
      </c>
      <c r="L490" s="74">
        <f t="shared" si="33"/>
        <v>0</v>
      </c>
    </row>
    <row r="491" spans="1:12" x14ac:dyDescent="0.25">
      <c r="A491" s="183"/>
      <c r="B491" s="184"/>
      <c r="C491" s="153"/>
      <c r="D491" s="159"/>
      <c r="E491" s="158"/>
      <c r="F491" s="71" t="str">
        <f>IF(D491&gt;0,IF((LEFT(D491,2)=LEFT(Data!C$4,2)),"Intra","Inter"),"")</f>
        <v/>
      </c>
      <c r="G491" s="72">
        <f t="shared" si="30"/>
        <v>0</v>
      </c>
      <c r="H491" s="158"/>
      <c r="I491" s="23"/>
      <c r="J491" s="74">
        <f t="shared" si="31"/>
        <v>0</v>
      </c>
      <c r="K491" s="74">
        <f t="shared" si="32"/>
        <v>0</v>
      </c>
      <c r="L491" s="74">
        <f t="shared" si="33"/>
        <v>0</v>
      </c>
    </row>
    <row r="492" spans="1:12" x14ac:dyDescent="0.25">
      <c r="A492" s="183"/>
      <c r="B492" s="184"/>
      <c r="C492" s="153"/>
      <c r="D492" s="159"/>
      <c r="E492" s="158"/>
      <c r="F492" s="71" t="str">
        <f>IF(D492&gt;0,IF((LEFT(D492,2)=LEFT(Data!C$4,2)),"Intra","Inter"),"")</f>
        <v/>
      </c>
      <c r="G492" s="72">
        <f t="shared" si="30"/>
        <v>0</v>
      </c>
      <c r="H492" s="158"/>
      <c r="I492" s="23"/>
      <c r="J492" s="74">
        <f t="shared" si="31"/>
        <v>0</v>
      </c>
      <c r="K492" s="74">
        <f t="shared" si="32"/>
        <v>0</v>
      </c>
      <c r="L492" s="74">
        <f t="shared" si="33"/>
        <v>0</v>
      </c>
    </row>
    <row r="493" spans="1:12" x14ac:dyDescent="0.25">
      <c r="A493" s="183"/>
      <c r="B493" s="184"/>
      <c r="C493" s="153"/>
      <c r="D493" s="159"/>
      <c r="E493" s="158"/>
      <c r="F493" s="71" t="str">
        <f>IF(D493&gt;0,IF((LEFT(D493,2)=LEFT(Data!C$4,2)),"Intra","Inter"),"")</f>
        <v/>
      </c>
      <c r="G493" s="72">
        <f t="shared" si="30"/>
        <v>0</v>
      </c>
      <c r="H493" s="158"/>
      <c r="I493" s="23"/>
      <c r="J493" s="74">
        <f t="shared" si="31"/>
        <v>0</v>
      </c>
      <c r="K493" s="74">
        <f t="shared" si="32"/>
        <v>0</v>
      </c>
      <c r="L493" s="74">
        <f t="shared" si="33"/>
        <v>0</v>
      </c>
    </row>
    <row r="494" spans="1:12" x14ac:dyDescent="0.25">
      <c r="A494" s="183"/>
      <c r="B494" s="184"/>
      <c r="C494" s="153"/>
      <c r="D494" s="159"/>
      <c r="E494" s="158"/>
      <c r="F494" s="71" t="str">
        <f>IF(D494&gt;0,IF((LEFT(D494,2)=LEFT(Data!C$4,2)),"Intra","Inter"),"")</f>
        <v/>
      </c>
      <c r="G494" s="72">
        <f t="shared" si="30"/>
        <v>0</v>
      </c>
      <c r="H494" s="158"/>
      <c r="I494" s="23"/>
      <c r="J494" s="74">
        <f t="shared" si="31"/>
        <v>0</v>
      </c>
      <c r="K494" s="74">
        <f t="shared" si="32"/>
        <v>0</v>
      </c>
      <c r="L494" s="74">
        <f t="shared" si="33"/>
        <v>0</v>
      </c>
    </row>
    <row r="495" spans="1:12" x14ac:dyDescent="0.25">
      <c r="A495" s="183"/>
      <c r="B495" s="184"/>
      <c r="C495" s="153"/>
      <c r="D495" s="159"/>
      <c r="E495" s="158"/>
      <c r="F495" s="71" t="str">
        <f>IF(D495&gt;0,IF((LEFT(D495,2)=LEFT(Data!C$4,2)),"Intra","Inter"),"")</f>
        <v/>
      </c>
      <c r="G495" s="72">
        <f t="shared" si="30"/>
        <v>0</v>
      </c>
      <c r="H495" s="158"/>
      <c r="I495" s="23"/>
      <c r="J495" s="74">
        <f t="shared" si="31"/>
        <v>0</v>
      </c>
      <c r="K495" s="74">
        <f t="shared" si="32"/>
        <v>0</v>
      </c>
      <c r="L495" s="74">
        <f t="shared" si="33"/>
        <v>0</v>
      </c>
    </row>
    <row r="496" spans="1:12" x14ac:dyDescent="0.25">
      <c r="A496" s="183"/>
      <c r="B496" s="184"/>
      <c r="C496" s="153"/>
      <c r="D496" s="159"/>
      <c r="E496" s="158"/>
      <c r="F496" s="71" t="str">
        <f>IF(D496&gt;0,IF((LEFT(D496,2)=LEFT(Data!C$4,2)),"Intra","Inter"),"")</f>
        <v/>
      </c>
      <c r="G496" s="72">
        <f t="shared" si="30"/>
        <v>0</v>
      </c>
      <c r="H496" s="158"/>
      <c r="I496" s="23"/>
      <c r="J496" s="74">
        <f t="shared" si="31"/>
        <v>0</v>
      </c>
      <c r="K496" s="74">
        <f t="shared" si="32"/>
        <v>0</v>
      </c>
      <c r="L496" s="74">
        <f t="shared" si="33"/>
        <v>0</v>
      </c>
    </row>
    <row r="497" spans="1:12" x14ac:dyDescent="0.25">
      <c r="A497" s="183"/>
      <c r="B497" s="184"/>
      <c r="C497" s="153"/>
      <c r="D497" s="159"/>
      <c r="E497" s="158"/>
      <c r="F497" s="71" t="str">
        <f>IF(D497&gt;0,IF((LEFT(D497,2)=LEFT(Data!C$4,2)),"Intra","Inter"),"")</f>
        <v/>
      </c>
      <c r="G497" s="72">
        <f t="shared" si="30"/>
        <v>0</v>
      </c>
      <c r="H497" s="158"/>
      <c r="I497" s="23"/>
      <c r="J497" s="74">
        <f t="shared" si="31"/>
        <v>0</v>
      </c>
      <c r="K497" s="74">
        <f t="shared" si="32"/>
        <v>0</v>
      </c>
      <c r="L497" s="74">
        <f t="shared" si="33"/>
        <v>0</v>
      </c>
    </row>
    <row r="498" spans="1:12" x14ac:dyDescent="0.25">
      <c r="A498" s="183"/>
      <c r="B498" s="184"/>
      <c r="C498" s="153"/>
      <c r="D498" s="159"/>
      <c r="E498" s="158"/>
      <c r="F498" s="71" t="str">
        <f>IF(D498&gt;0,IF((LEFT(D498,2)=LEFT(Data!C$4,2)),"Intra","Inter"),"")</f>
        <v/>
      </c>
      <c r="G498" s="72">
        <f t="shared" si="30"/>
        <v>0</v>
      </c>
      <c r="H498" s="158"/>
      <c r="I498" s="23"/>
      <c r="J498" s="74">
        <f t="shared" si="31"/>
        <v>0</v>
      </c>
      <c r="K498" s="74">
        <f t="shared" si="32"/>
        <v>0</v>
      </c>
      <c r="L498" s="74">
        <f t="shared" si="33"/>
        <v>0</v>
      </c>
    </row>
    <row r="499" spans="1:12" x14ac:dyDescent="0.25">
      <c r="A499" s="183"/>
      <c r="B499" s="184"/>
      <c r="C499" s="153"/>
      <c r="D499" s="159"/>
      <c r="E499" s="158"/>
      <c r="F499" s="71" t="str">
        <f>IF(D499&gt;0,IF((LEFT(D499,2)=LEFT(Data!C$4,2)),"Intra","Inter"),"")</f>
        <v/>
      </c>
      <c r="G499" s="72">
        <f t="shared" si="30"/>
        <v>0</v>
      </c>
      <c r="H499" s="158"/>
      <c r="I499" s="23"/>
      <c r="J499" s="74">
        <f t="shared" si="31"/>
        <v>0</v>
      </c>
      <c r="K499" s="74">
        <f t="shared" si="32"/>
        <v>0</v>
      </c>
      <c r="L499" s="74">
        <f t="shared" si="33"/>
        <v>0</v>
      </c>
    </row>
    <row r="500" spans="1:12" x14ac:dyDescent="0.25">
      <c r="A500" s="183"/>
      <c r="B500" s="184"/>
      <c r="C500" s="153"/>
      <c r="D500" s="159"/>
      <c r="E500" s="158"/>
      <c r="F500" s="71" t="str">
        <f>IF(D500&gt;0,IF((LEFT(D500,2)=LEFT(Data!C$4,2)),"Intra","Inter"),"")</f>
        <v/>
      </c>
      <c r="G500" s="72">
        <f t="shared" si="30"/>
        <v>0</v>
      </c>
      <c r="H500" s="158"/>
      <c r="I500" s="23"/>
      <c r="J500" s="74">
        <f t="shared" si="31"/>
        <v>0</v>
      </c>
      <c r="K500" s="74">
        <f t="shared" si="32"/>
        <v>0</v>
      </c>
      <c r="L500" s="74">
        <f t="shared" si="33"/>
        <v>0</v>
      </c>
    </row>
    <row r="501" spans="1:12" x14ac:dyDescent="0.25">
      <c r="A501" s="183"/>
      <c r="B501" s="184"/>
      <c r="C501" s="153"/>
      <c r="D501" s="159"/>
      <c r="E501" s="158"/>
      <c r="F501" s="71" t="str">
        <f>IF(D501&gt;0,IF((LEFT(D501,2)=LEFT(Data!C$4,2)),"Intra","Inter"),"")</f>
        <v/>
      </c>
      <c r="G501" s="72">
        <f t="shared" si="30"/>
        <v>0</v>
      </c>
      <c r="H501" s="158"/>
      <c r="I501" s="23"/>
      <c r="J501" s="74">
        <f t="shared" si="31"/>
        <v>0</v>
      </c>
      <c r="K501" s="74">
        <f t="shared" si="32"/>
        <v>0</v>
      </c>
      <c r="L501" s="74">
        <f t="shared" si="33"/>
        <v>0</v>
      </c>
    </row>
    <row r="502" spans="1:12" x14ac:dyDescent="0.25">
      <c r="A502" s="183"/>
      <c r="B502" s="184"/>
      <c r="C502" s="153"/>
      <c r="D502" s="159"/>
      <c r="E502" s="158"/>
      <c r="F502" s="71" t="str">
        <f>IF(D502&gt;0,IF((LEFT(D502,2)=LEFT(Data!C$4,2)),"Intra","Inter"),"")</f>
        <v/>
      </c>
      <c r="G502" s="72">
        <f t="shared" si="30"/>
        <v>0</v>
      </c>
      <c r="H502" s="158"/>
      <c r="I502" s="23"/>
      <c r="J502" s="74">
        <f t="shared" si="31"/>
        <v>0</v>
      </c>
      <c r="K502" s="74">
        <f t="shared" si="32"/>
        <v>0</v>
      </c>
      <c r="L502" s="74">
        <f t="shared" si="33"/>
        <v>0</v>
      </c>
    </row>
    <row r="503" spans="1:12" x14ac:dyDescent="0.25">
      <c r="A503" s="183"/>
      <c r="B503" s="184"/>
      <c r="C503" s="153"/>
      <c r="D503" s="159"/>
      <c r="E503" s="158"/>
      <c r="F503" s="71" t="str">
        <f>IF(D503&gt;0,IF((LEFT(D503,2)=LEFT(Data!C$4,2)),"Intra","Inter"),"")</f>
        <v/>
      </c>
      <c r="G503" s="72">
        <f t="shared" si="30"/>
        <v>0</v>
      </c>
      <c r="H503" s="158"/>
      <c r="I503" s="23"/>
      <c r="J503" s="74">
        <f t="shared" si="31"/>
        <v>0</v>
      </c>
      <c r="K503" s="74">
        <f t="shared" si="32"/>
        <v>0</v>
      </c>
      <c r="L503" s="74">
        <f t="shared" si="33"/>
        <v>0</v>
      </c>
    </row>
    <row r="504" spans="1:12" x14ac:dyDescent="0.25">
      <c r="A504" s="183"/>
      <c r="B504" s="184"/>
      <c r="C504" s="153"/>
      <c r="D504" s="159"/>
      <c r="E504" s="158"/>
      <c r="F504" s="71" t="str">
        <f>IF(D504&gt;0,IF((LEFT(D504,2)=LEFT(Data!C$4,2)),"Intra","Inter"),"")</f>
        <v/>
      </c>
      <c r="G504" s="72">
        <f t="shared" si="30"/>
        <v>0</v>
      </c>
      <c r="H504" s="158"/>
      <c r="I504" s="23"/>
      <c r="J504" s="74">
        <f t="shared" si="31"/>
        <v>0</v>
      </c>
      <c r="K504" s="74">
        <f t="shared" si="32"/>
        <v>0</v>
      </c>
      <c r="L504" s="74">
        <f t="shared" si="33"/>
        <v>0</v>
      </c>
    </row>
    <row r="505" spans="1:12" x14ac:dyDescent="0.25">
      <c r="A505" s="183"/>
      <c r="B505" s="184"/>
      <c r="C505" s="153"/>
      <c r="D505" s="159"/>
      <c r="E505" s="158"/>
      <c r="F505" s="71" t="str">
        <f>IF(D505&gt;0,IF((LEFT(D505,2)=LEFT(Data!C$4,2)),"Intra","Inter"),"")</f>
        <v/>
      </c>
      <c r="G505" s="72">
        <f t="shared" si="30"/>
        <v>0</v>
      </c>
      <c r="H505" s="158"/>
      <c r="I505" s="23"/>
      <c r="J505" s="74">
        <f t="shared" si="31"/>
        <v>0</v>
      </c>
      <c r="K505" s="74">
        <f t="shared" si="32"/>
        <v>0</v>
      </c>
      <c r="L505" s="74">
        <f t="shared" si="33"/>
        <v>0</v>
      </c>
    </row>
    <row r="506" spans="1:12" x14ac:dyDescent="0.25">
      <c r="A506" s="183"/>
      <c r="B506" s="184"/>
      <c r="C506" s="153"/>
      <c r="D506" s="159"/>
      <c r="E506" s="158"/>
      <c r="F506" s="71" t="str">
        <f>IF(D506&gt;0,IF((LEFT(D506,2)=LEFT(Data!C$4,2)),"Intra","Inter"),"")</f>
        <v/>
      </c>
      <c r="G506" s="72">
        <f t="shared" si="30"/>
        <v>0</v>
      </c>
      <c r="H506" s="158"/>
      <c r="I506" s="23"/>
      <c r="J506" s="74">
        <f t="shared" si="31"/>
        <v>0</v>
      </c>
      <c r="K506" s="74">
        <f t="shared" si="32"/>
        <v>0</v>
      </c>
      <c r="L506" s="74">
        <f t="shared" si="33"/>
        <v>0</v>
      </c>
    </row>
    <row r="507" spans="1:12" x14ac:dyDescent="0.25">
      <c r="A507" s="183"/>
      <c r="B507" s="184"/>
      <c r="C507" s="153"/>
      <c r="D507" s="159"/>
      <c r="E507" s="158"/>
      <c r="F507" s="71" t="str">
        <f>IF(D507&gt;0,IF((LEFT(D507,2)=LEFT(Data!C$4,2)),"Intra","Inter"),"")</f>
        <v/>
      </c>
      <c r="G507" s="72">
        <f t="shared" si="30"/>
        <v>0</v>
      </c>
      <c r="H507" s="158"/>
      <c r="I507" s="23"/>
      <c r="J507" s="74">
        <f t="shared" si="31"/>
        <v>0</v>
      </c>
      <c r="K507" s="74">
        <f t="shared" si="32"/>
        <v>0</v>
      </c>
      <c r="L507" s="74">
        <f t="shared" si="33"/>
        <v>0</v>
      </c>
    </row>
    <row r="508" spans="1:12" x14ac:dyDescent="0.25">
      <c r="A508" s="183"/>
      <c r="B508" s="184"/>
      <c r="C508" s="153"/>
      <c r="D508" s="159"/>
      <c r="E508" s="158"/>
      <c r="F508" s="71" t="str">
        <f>IF(D508&gt;0,IF((LEFT(D508,2)=LEFT(Data!C$4,2)),"Intra","Inter"),"")</f>
        <v/>
      </c>
      <c r="G508" s="72">
        <f t="shared" si="30"/>
        <v>0</v>
      </c>
      <c r="H508" s="158"/>
      <c r="I508" s="23"/>
      <c r="J508" s="74">
        <f t="shared" si="31"/>
        <v>0</v>
      </c>
      <c r="K508" s="74">
        <f t="shared" si="32"/>
        <v>0</v>
      </c>
      <c r="L508" s="74">
        <f t="shared" si="33"/>
        <v>0</v>
      </c>
    </row>
    <row r="509" spans="1:12" x14ac:dyDescent="0.25">
      <c r="A509" s="183"/>
      <c r="B509" s="184"/>
      <c r="C509" s="153"/>
      <c r="D509" s="159"/>
      <c r="E509" s="158"/>
      <c r="F509" s="71" t="str">
        <f>IF(D509&gt;0,IF((LEFT(D509,2)=LEFT(Data!C$4,2)),"Intra","Inter"),"")</f>
        <v/>
      </c>
      <c r="G509" s="72">
        <f t="shared" si="30"/>
        <v>0</v>
      </c>
      <c r="H509" s="158"/>
      <c r="I509" s="23"/>
      <c r="J509" s="74">
        <f t="shared" si="31"/>
        <v>0</v>
      </c>
      <c r="K509" s="74">
        <f t="shared" si="32"/>
        <v>0</v>
      </c>
      <c r="L509" s="74">
        <f t="shared" si="33"/>
        <v>0</v>
      </c>
    </row>
    <row r="510" spans="1:12" x14ac:dyDescent="0.25">
      <c r="A510" s="183"/>
      <c r="B510" s="184"/>
      <c r="C510" s="153"/>
      <c r="D510" s="159"/>
      <c r="E510" s="158"/>
      <c r="F510" s="71" t="str">
        <f>IF(D510&gt;0,IF((LEFT(D510,2)=LEFT(Data!C$4,2)),"Intra","Inter"),"")</f>
        <v/>
      </c>
      <c r="G510" s="72">
        <f t="shared" si="30"/>
        <v>0</v>
      </c>
      <c r="H510" s="158"/>
      <c r="I510" s="23"/>
      <c r="J510" s="74">
        <f t="shared" si="31"/>
        <v>0</v>
      </c>
      <c r="K510" s="74">
        <f t="shared" si="32"/>
        <v>0</v>
      </c>
      <c r="L510" s="74">
        <f t="shared" si="33"/>
        <v>0</v>
      </c>
    </row>
    <row r="511" spans="1:12" x14ac:dyDescent="0.25">
      <c r="A511" s="183"/>
      <c r="B511" s="184"/>
      <c r="C511" s="153"/>
      <c r="D511" s="159"/>
      <c r="E511" s="158"/>
      <c r="F511" s="71" t="str">
        <f>IF(D511&gt;0,IF((LEFT(D511,2)=LEFT(Data!C$4,2)),"Intra","Inter"),"")</f>
        <v/>
      </c>
      <c r="G511" s="72">
        <f t="shared" si="30"/>
        <v>0</v>
      </c>
      <c r="H511" s="158"/>
      <c r="I511" s="23"/>
      <c r="J511" s="74">
        <f t="shared" si="31"/>
        <v>0</v>
      </c>
      <c r="K511" s="74">
        <f t="shared" si="32"/>
        <v>0</v>
      </c>
      <c r="L511" s="74">
        <f t="shared" si="33"/>
        <v>0</v>
      </c>
    </row>
    <row r="512" spans="1:12" x14ac:dyDescent="0.25">
      <c r="A512" s="183"/>
      <c r="B512" s="184"/>
      <c r="C512" s="153"/>
      <c r="D512" s="159"/>
      <c r="E512" s="158"/>
      <c r="F512" s="71" t="str">
        <f>IF(D512&gt;0,IF((LEFT(D512,2)=LEFT(Data!C$4,2)),"Intra","Inter"),"")</f>
        <v/>
      </c>
      <c r="G512" s="72">
        <f t="shared" si="30"/>
        <v>0</v>
      </c>
      <c r="H512" s="158"/>
      <c r="I512" s="23"/>
      <c r="J512" s="74">
        <f t="shared" si="31"/>
        <v>0</v>
      </c>
      <c r="K512" s="74">
        <f t="shared" si="32"/>
        <v>0</v>
      </c>
      <c r="L512" s="74">
        <f t="shared" si="33"/>
        <v>0</v>
      </c>
    </row>
    <row r="513" spans="1:12" x14ac:dyDescent="0.25">
      <c r="A513" s="183"/>
      <c r="B513" s="184"/>
      <c r="C513" s="153"/>
      <c r="D513" s="159"/>
      <c r="E513" s="158"/>
      <c r="F513" s="71" t="str">
        <f>IF(D513&gt;0,IF((LEFT(D513,2)=LEFT(Data!C$4,2)),"Intra","Inter"),"")</f>
        <v/>
      </c>
      <c r="G513" s="72">
        <f t="shared" si="30"/>
        <v>0</v>
      </c>
      <c r="H513" s="158"/>
      <c r="I513" s="23"/>
      <c r="J513" s="74">
        <f t="shared" si="31"/>
        <v>0</v>
      </c>
      <c r="K513" s="74">
        <f t="shared" si="32"/>
        <v>0</v>
      </c>
      <c r="L513" s="74">
        <f t="shared" si="33"/>
        <v>0</v>
      </c>
    </row>
    <row r="514" spans="1:12" x14ac:dyDescent="0.25">
      <c r="A514" s="183"/>
      <c r="B514" s="184"/>
      <c r="C514" s="153"/>
      <c r="D514" s="159"/>
      <c r="E514" s="158"/>
      <c r="F514" s="71" t="str">
        <f>IF(D514&gt;0,IF((LEFT(D514,2)=LEFT(Data!C$4,2)),"Intra","Inter"),"")</f>
        <v/>
      </c>
      <c r="G514" s="72">
        <f t="shared" si="30"/>
        <v>0</v>
      </c>
      <c r="H514" s="158"/>
      <c r="I514" s="23"/>
      <c r="J514" s="74">
        <f t="shared" si="31"/>
        <v>0</v>
      </c>
      <c r="K514" s="74">
        <f t="shared" si="32"/>
        <v>0</v>
      </c>
      <c r="L514" s="74">
        <f t="shared" si="33"/>
        <v>0</v>
      </c>
    </row>
    <row r="515" spans="1:12" x14ac:dyDescent="0.25">
      <c r="A515" s="183"/>
      <c r="B515" s="184"/>
      <c r="C515" s="153"/>
      <c r="D515" s="159"/>
      <c r="E515" s="158"/>
      <c r="F515" s="71" t="str">
        <f>IF(D515&gt;0,IF((LEFT(D515,2)=LEFT(Data!C$4,2)),"Intra","Inter"),"")</f>
        <v/>
      </c>
      <c r="G515" s="72">
        <f t="shared" si="30"/>
        <v>0</v>
      </c>
      <c r="H515" s="158"/>
      <c r="I515" s="23"/>
      <c r="J515" s="74">
        <f t="shared" si="31"/>
        <v>0</v>
      </c>
      <c r="K515" s="74">
        <f t="shared" si="32"/>
        <v>0</v>
      </c>
      <c r="L515" s="74">
        <f t="shared" si="33"/>
        <v>0</v>
      </c>
    </row>
    <row r="516" spans="1:12" x14ac:dyDescent="0.25">
      <c r="A516" s="183"/>
      <c r="B516" s="184"/>
      <c r="C516" s="153"/>
      <c r="D516" s="159"/>
      <c r="E516" s="158"/>
      <c r="F516" s="71" t="str">
        <f>IF(D516&gt;0,IF((LEFT(D516,2)=LEFT(Data!C$4,2)),"Intra","Inter"),"")</f>
        <v/>
      </c>
      <c r="G516" s="72">
        <f t="shared" si="30"/>
        <v>0</v>
      </c>
      <c r="H516" s="158"/>
      <c r="I516" s="23"/>
      <c r="J516" s="74">
        <f t="shared" si="31"/>
        <v>0</v>
      </c>
      <c r="K516" s="74">
        <f t="shared" si="32"/>
        <v>0</v>
      </c>
      <c r="L516" s="74">
        <f t="shared" si="33"/>
        <v>0</v>
      </c>
    </row>
    <row r="517" spans="1:12" x14ac:dyDescent="0.25">
      <c r="A517" s="183"/>
      <c r="B517" s="184"/>
      <c r="C517" s="153"/>
      <c r="D517" s="159"/>
      <c r="E517" s="158"/>
      <c r="F517" s="71" t="str">
        <f>IF(D517&gt;0,IF((LEFT(D517,2)=LEFT(Data!C$4,2)),"Intra","Inter"),"")</f>
        <v/>
      </c>
      <c r="G517" s="72">
        <f t="shared" si="30"/>
        <v>0</v>
      </c>
      <c r="H517" s="158"/>
      <c r="I517" s="23"/>
      <c r="J517" s="74">
        <f t="shared" si="31"/>
        <v>0</v>
      </c>
      <c r="K517" s="74">
        <f t="shared" si="32"/>
        <v>0</v>
      </c>
      <c r="L517" s="74">
        <f t="shared" si="33"/>
        <v>0</v>
      </c>
    </row>
    <row r="518" spans="1:12" x14ac:dyDescent="0.25">
      <c r="A518" s="183"/>
      <c r="B518" s="184"/>
      <c r="C518" s="153"/>
      <c r="D518" s="159"/>
      <c r="E518" s="158"/>
      <c r="F518" s="71" t="str">
        <f>IF(D518&gt;0,IF((LEFT(D518,2)=LEFT(Data!C$4,2)),"Intra","Inter"),"")</f>
        <v/>
      </c>
      <c r="G518" s="72">
        <f t="shared" ref="G518:G581" si="34">ROUND(H518+J518+K518+L518,0)</f>
        <v>0</v>
      </c>
      <c r="H518" s="158"/>
      <c r="I518" s="23"/>
      <c r="J518" s="74">
        <f t="shared" ref="J518:J581" si="35">IF(F518="inter",(H518*I518),(0))</f>
        <v>0</v>
      </c>
      <c r="K518" s="74">
        <f t="shared" ref="K518:K581" si="36">IF(F518="intra",(H518*(I518/2)),(0))</f>
        <v>0</v>
      </c>
      <c r="L518" s="74">
        <f t="shared" ref="L518:L581" si="37">IF(F518="intra",(H518*(I518/2)),(0))</f>
        <v>0</v>
      </c>
    </row>
    <row r="519" spans="1:12" x14ac:dyDescent="0.25">
      <c r="A519" s="183"/>
      <c r="B519" s="184"/>
      <c r="C519" s="153"/>
      <c r="D519" s="159"/>
      <c r="E519" s="158"/>
      <c r="F519" s="71" t="str">
        <f>IF(D519&gt;0,IF((LEFT(D519,2)=LEFT(Data!C$4,2)),"Intra","Inter"),"")</f>
        <v/>
      </c>
      <c r="G519" s="72">
        <f t="shared" si="34"/>
        <v>0</v>
      </c>
      <c r="H519" s="158"/>
      <c r="I519" s="23"/>
      <c r="J519" s="74">
        <f t="shared" si="35"/>
        <v>0</v>
      </c>
      <c r="K519" s="74">
        <f t="shared" si="36"/>
        <v>0</v>
      </c>
      <c r="L519" s="74">
        <f t="shared" si="37"/>
        <v>0</v>
      </c>
    </row>
    <row r="520" spans="1:12" x14ac:dyDescent="0.25">
      <c r="A520" s="183"/>
      <c r="B520" s="184"/>
      <c r="C520" s="153"/>
      <c r="D520" s="159"/>
      <c r="E520" s="158"/>
      <c r="F520" s="71" t="str">
        <f>IF(D520&gt;0,IF((LEFT(D520,2)=LEFT(Data!C$4,2)),"Intra","Inter"),"")</f>
        <v/>
      </c>
      <c r="G520" s="72">
        <f t="shared" si="34"/>
        <v>0</v>
      </c>
      <c r="H520" s="158"/>
      <c r="I520" s="23"/>
      <c r="J520" s="74">
        <f t="shared" si="35"/>
        <v>0</v>
      </c>
      <c r="K520" s="74">
        <f t="shared" si="36"/>
        <v>0</v>
      </c>
      <c r="L520" s="74">
        <f t="shared" si="37"/>
        <v>0</v>
      </c>
    </row>
    <row r="521" spans="1:12" x14ac:dyDescent="0.25">
      <c r="A521" s="183"/>
      <c r="B521" s="184"/>
      <c r="C521" s="153"/>
      <c r="D521" s="159"/>
      <c r="E521" s="158"/>
      <c r="F521" s="71" t="str">
        <f>IF(D521&gt;0,IF((LEFT(D521,2)=LEFT(Data!C$4,2)),"Intra","Inter"),"")</f>
        <v/>
      </c>
      <c r="G521" s="72">
        <f t="shared" si="34"/>
        <v>0</v>
      </c>
      <c r="H521" s="158"/>
      <c r="I521" s="23"/>
      <c r="J521" s="74">
        <f t="shared" si="35"/>
        <v>0</v>
      </c>
      <c r="K521" s="74">
        <f t="shared" si="36"/>
        <v>0</v>
      </c>
      <c r="L521" s="74">
        <f t="shared" si="37"/>
        <v>0</v>
      </c>
    </row>
    <row r="522" spans="1:12" x14ac:dyDescent="0.25">
      <c r="A522" s="183"/>
      <c r="B522" s="184"/>
      <c r="C522" s="153"/>
      <c r="D522" s="159"/>
      <c r="E522" s="158"/>
      <c r="F522" s="71" t="str">
        <f>IF(D522&gt;0,IF((LEFT(D522,2)=LEFT(Data!C$4,2)),"Intra","Inter"),"")</f>
        <v/>
      </c>
      <c r="G522" s="72">
        <f t="shared" si="34"/>
        <v>0</v>
      </c>
      <c r="H522" s="158"/>
      <c r="I522" s="23"/>
      <c r="J522" s="74">
        <f t="shared" si="35"/>
        <v>0</v>
      </c>
      <c r="K522" s="74">
        <f t="shared" si="36"/>
        <v>0</v>
      </c>
      <c r="L522" s="74">
        <f t="shared" si="37"/>
        <v>0</v>
      </c>
    </row>
    <row r="523" spans="1:12" x14ac:dyDescent="0.25">
      <c r="A523" s="183"/>
      <c r="B523" s="184"/>
      <c r="C523" s="153"/>
      <c r="D523" s="159"/>
      <c r="E523" s="158"/>
      <c r="F523" s="71" t="str">
        <f>IF(D523&gt;0,IF((LEFT(D523,2)=LEFT(Data!C$4,2)),"Intra","Inter"),"")</f>
        <v/>
      </c>
      <c r="G523" s="72">
        <f t="shared" si="34"/>
        <v>0</v>
      </c>
      <c r="H523" s="158"/>
      <c r="I523" s="23"/>
      <c r="J523" s="74">
        <f t="shared" si="35"/>
        <v>0</v>
      </c>
      <c r="K523" s="74">
        <f t="shared" si="36"/>
        <v>0</v>
      </c>
      <c r="L523" s="74">
        <f t="shared" si="37"/>
        <v>0</v>
      </c>
    </row>
    <row r="524" spans="1:12" x14ac:dyDescent="0.25">
      <c r="A524" s="183"/>
      <c r="B524" s="184"/>
      <c r="C524" s="153"/>
      <c r="D524" s="159"/>
      <c r="E524" s="158"/>
      <c r="F524" s="71" t="str">
        <f>IF(D524&gt;0,IF((LEFT(D524,2)=LEFT(Data!C$4,2)),"Intra","Inter"),"")</f>
        <v/>
      </c>
      <c r="G524" s="72">
        <f t="shared" si="34"/>
        <v>0</v>
      </c>
      <c r="H524" s="158"/>
      <c r="I524" s="23"/>
      <c r="J524" s="74">
        <f t="shared" si="35"/>
        <v>0</v>
      </c>
      <c r="K524" s="74">
        <f t="shared" si="36"/>
        <v>0</v>
      </c>
      <c r="L524" s="74">
        <f t="shared" si="37"/>
        <v>0</v>
      </c>
    </row>
    <row r="525" spans="1:12" x14ac:dyDescent="0.25">
      <c r="A525" s="183"/>
      <c r="B525" s="184"/>
      <c r="C525" s="153"/>
      <c r="D525" s="159"/>
      <c r="E525" s="158"/>
      <c r="F525" s="71" t="str">
        <f>IF(D525&gt;0,IF((LEFT(D525,2)=LEFT(Data!C$4,2)),"Intra","Inter"),"")</f>
        <v/>
      </c>
      <c r="G525" s="72">
        <f t="shared" si="34"/>
        <v>0</v>
      </c>
      <c r="H525" s="158"/>
      <c r="I525" s="23"/>
      <c r="J525" s="74">
        <f t="shared" si="35"/>
        <v>0</v>
      </c>
      <c r="K525" s="74">
        <f t="shared" si="36"/>
        <v>0</v>
      </c>
      <c r="L525" s="74">
        <f t="shared" si="37"/>
        <v>0</v>
      </c>
    </row>
    <row r="526" spans="1:12" x14ac:dyDescent="0.25">
      <c r="A526" s="183"/>
      <c r="B526" s="184"/>
      <c r="C526" s="153"/>
      <c r="D526" s="159"/>
      <c r="E526" s="158"/>
      <c r="F526" s="71" t="str">
        <f>IF(D526&gt;0,IF((LEFT(D526,2)=LEFT(Data!C$4,2)),"Intra","Inter"),"")</f>
        <v/>
      </c>
      <c r="G526" s="72">
        <f t="shared" si="34"/>
        <v>0</v>
      </c>
      <c r="H526" s="158"/>
      <c r="I526" s="23"/>
      <c r="J526" s="74">
        <f t="shared" si="35"/>
        <v>0</v>
      </c>
      <c r="K526" s="74">
        <f t="shared" si="36"/>
        <v>0</v>
      </c>
      <c r="L526" s="74">
        <f t="shared" si="37"/>
        <v>0</v>
      </c>
    </row>
    <row r="527" spans="1:12" x14ac:dyDescent="0.25">
      <c r="A527" s="183"/>
      <c r="B527" s="184"/>
      <c r="C527" s="153"/>
      <c r="D527" s="159"/>
      <c r="E527" s="158"/>
      <c r="F527" s="71" t="str">
        <f>IF(D527&gt;0,IF((LEFT(D527,2)=LEFT(Data!C$4,2)),"Intra","Inter"),"")</f>
        <v/>
      </c>
      <c r="G527" s="72">
        <f t="shared" si="34"/>
        <v>0</v>
      </c>
      <c r="H527" s="158"/>
      <c r="I527" s="23"/>
      <c r="J527" s="74">
        <f t="shared" si="35"/>
        <v>0</v>
      </c>
      <c r="K527" s="74">
        <f t="shared" si="36"/>
        <v>0</v>
      </c>
      <c r="L527" s="74">
        <f t="shared" si="37"/>
        <v>0</v>
      </c>
    </row>
    <row r="528" spans="1:12" x14ac:dyDescent="0.25">
      <c r="A528" s="183"/>
      <c r="B528" s="184"/>
      <c r="C528" s="153"/>
      <c r="D528" s="159"/>
      <c r="E528" s="158"/>
      <c r="F528" s="71" t="str">
        <f>IF(D528&gt;0,IF((LEFT(D528,2)=LEFT(Data!C$4,2)),"Intra","Inter"),"")</f>
        <v/>
      </c>
      <c r="G528" s="72">
        <f t="shared" si="34"/>
        <v>0</v>
      </c>
      <c r="H528" s="158"/>
      <c r="I528" s="23"/>
      <c r="J528" s="74">
        <f t="shared" si="35"/>
        <v>0</v>
      </c>
      <c r="K528" s="74">
        <f t="shared" si="36"/>
        <v>0</v>
      </c>
      <c r="L528" s="74">
        <f t="shared" si="37"/>
        <v>0</v>
      </c>
    </row>
    <row r="529" spans="1:12" x14ac:dyDescent="0.25">
      <c r="A529" s="183"/>
      <c r="B529" s="184"/>
      <c r="C529" s="153"/>
      <c r="D529" s="159"/>
      <c r="E529" s="158"/>
      <c r="F529" s="71" t="str">
        <f>IF(D529&gt;0,IF((LEFT(D529,2)=LEFT(Data!C$4,2)),"Intra","Inter"),"")</f>
        <v/>
      </c>
      <c r="G529" s="72">
        <f t="shared" si="34"/>
        <v>0</v>
      </c>
      <c r="H529" s="158"/>
      <c r="I529" s="23"/>
      <c r="J529" s="74">
        <f t="shared" si="35"/>
        <v>0</v>
      </c>
      <c r="K529" s="74">
        <f t="shared" si="36"/>
        <v>0</v>
      </c>
      <c r="L529" s="74">
        <f t="shared" si="37"/>
        <v>0</v>
      </c>
    </row>
    <row r="530" spans="1:12" x14ac:dyDescent="0.25">
      <c r="A530" s="183"/>
      <c r="B530" s="184"/>
      <c r="C530" s="153"/>
      <c r="D530" s="159"/>
      <c r="E530" s="158"/>
      <c r="F530" s="71" t="str">
        <f>IF(D530&gt;0,IF((LEFT(D530,2)=LEFT(Data!C$4,2)),"Intra","Inter"),"")</f>
        <v/>
      </c>
      <c r="G530" s="72">
        <f t="shared" si="34"/>
        <v>0</v>
      </c>
      <c r="H530" s="158"/>
      <c r="I530" s="23"/>
      <c r="J530" s="74">
        <f t="shared" si="35"/>
        <v>0</v>
      </c>
      <c r="K530" s="74">
        <f t="shared" si="36"/>
        <v>0</v>
      </c>
      <c r="L530" s="74">
        <f t="shared" si="37"/>
        <v>0</v>
      </c>
    </row>
    <row r="531" spans="1:12" x14ac:dyDescent="0.25">
      <c r="A531" s="183"/>
      <c r="B531" s="184"/>
      <c r="C531" s="153"/>
      <c r="D531" s="159"/>
      <c r="E531" s="158"/>
      <c r="F531" s="71" t="str">
        <f>IF(D531&gt;0,IF((LEFT(D531,2)=LEFT(Data!C$4,2)),"Intra","Inter"),"")</f>
        <v/>
      </c>
      <c r="G531" s="72">
        <f t="shared" si="34"/>
        <v>0</v>
      </c>
      <c r="H531" s="158"/>
      <c r="I531" s="23"/>
      <c r="J531" s="74">
        <f t="shared" si="35"/>
        <v>0</v>
      </c>
      <c r="K531" s="74">
        <f t="shared" si="36"/>
        <v>0</v>
      </c>
      <c r="L531" s="74">
        <f t="shared" si="37"/>
        <v>0</v>
      </c>
    </row>
    <row r="532" spans="1:12" x14ac:dyDescent="0.25">
      <c r="A532" s="183"/>
      <c r="B532" s="184"/>
      <c r="C532" s="153"/>
      <c r="D532" s="159"/>
      <c r="E532" s="158"/>
      <c r="F532" s="71" t="str">
        <f>IF(D532&gt;0,IF((LEFT(D532,2)=LEFT(Data!C$4,2)),"Intra","Inter"),"")</f>
        <v/>
      </c>
      <c r="G532" s="72">
        <f t="shared" si="34"/>
        <v>0</v>
      </c>
      <c r="H532" s="158"/>
      <c r="I532" s="23"/>
      <c r="J532" s="74">
        <f t="shared" si="35"/>
        <v>0</v>
      </c>
      <c r="K532" s="74">
        <f t="shared" si="36"/>
        <v>0</v>
      </c>
      <c r="L532" s="74">
        <f t="shared" si="37"/>
        <v>0</v>
      </c>
    </row>
    <row r="533" spans="1:12" x14ac:dyDescent="0.25">
      <c r="A533" s="183"/>
      <c r="B533" s="184"/>
      <c r="C533" s="153"/>
      <c r="D533" s="159"/>
      <c r="E533" s="158"/>
      <c r="F533" s="71" t="str">
        <f>IF(D533&gt;0,IF((LEFT(D533,2)=LEFT(Data!C$4,2)),"Intra","Inter"),"")</f>
        <v/>
      </c>
      <c r="G533" s="72">
        <f t="shared" si="34"/>
        <v>0</v>
      </c>
      <c r="H533" s="158"/>
      <c r="I533" s="23"/>
      <c r="J533" s="74">
        <f t="shared" si="35"/>
        <v>0</v>
      </c>
      <c r="K533" s="74">
        <f t="shared" si="36"/>
        <v>0</v>
      </c>
      <c r="L533" s="74">
        <f t="shared" si="37"/>
        <v>0</v>
      </c>
    </row>
    <row r="534" spans="1:12" x14ac:dyDescent="0.25">
      <c r="A534" s="183"/>
      <c r="B534" s="184"/>
      <c r="C534" s="153"/>
      <c r="D534" s="159"/>
      <c r="E534" s="158"/>
      <c r="F534" s="71" t="str">
        <f>IF(D534&gt;0,IF((LEFT(D534,2)=LEFT(Data!C$4,2)),"Intra","Inter"),"")</f>
        <v/>
      </c>
      <c r="G534" s="72">
        <f t="shared" si="34"/>
        <v>0</v>
      </c>
      <c r="H534" s="158"/>
      <c r="I534" s="23"/>
      <c r="J534" s="74">
        <f t="shared" si="35"/>
        <v>0</v>
      </c>
      <c r="K534" s="74">
        <f t="shared" si="36"/>
        <v>0</v>
      </c>
      <c r="L534" s="74">
        <f t="shared" si="37"/>
        <v>0</v>
      </c>
    </row>
    <row r="535" spans="1:12" x14ac:dyDescent="0.25">
      <c r="A535" s="183"/>
      <c r="B535" s="184"/>
      <c r="C535" s="153"/>
      <c r="D535" s="159"/>
      <c r="E535" s="158"/>
      <c r="F535" s="71" t="str">
        <f>IF(D535&gt;0,IF((LEFT(D535,2)=LEFT(Data!C$4,2)),"Intra","Inter"),"")</f>
        <v/>
      </c>
      <c r="G535" s="72">
        <f t="shared" si="34"/>
        <v>0</v>
      </c>
      <c r="H535" s="158"/>
      <c r="I535" s="23"/>
      <c r="J535" s="74">
        <f t="shared" si="35"/>
        <v>0</v>
      </c>
      <c r="K535" s="74">
        <f t="shared" si="36"/>
        <v>0</v>
      </c>
      <c r="L535" s="74">
        <f t="shared" si="37"/>
        <v>0</v>
      </c>
    </row>
    <row r="536" spans="1:12" x14ac:dyDescent="0.25">
      <c r="A536" s="183"/>
      <c r="B536" s="184"/>
      <c r="C536" s="153"/>
      <c r="D536" s="159"/>
      <c r="E536" s="158"/>
      <c r="F536" s="71" t="str">
        <f>IF(D536&gt;0,IF((LEFT(D536,2)=LEFT(Data!C$4,2)),"Intra","Inter"),"")</f>
        <v/>
      </c>
      <c r="G536" s="72">
        <f t="shared" si="34"/>
        <v>0</v>
      </c>
      <c r="H536" s="158"/>
      <c r="I536" s="23"/>
      <c r="J536" s="74">
        <f t="shared" si="35"/>
        <v>0</v>
      </c>
      <c r="K536" s="74">
        <f t="shared" si="36"/>
        <v>0</v>
      </c>
      <c r="L536" s="74">
        <f t="shared" si="37"/>
        <v>0</v>
      </c>
    </row>
    <row r="537" spans="1:12" x14ac:dyDescent="0.25">
      <c r="A537" s="183"/>
      <c r="B537" s="184"/>
      <c r="C537" s="153"/>
      <c r="D537" s="159"/>
      <c r="E537" s="158"/>
      <c r="F537" s="71" t="str">
        <f>IF(D537&gt;0,IF((LEFT(D537,2)=LEFT(Data!C$4,2)),"Intra","Inter"),"")</f>
        <v/>
      </c>
      <c r="G537" s="72">
        <f t="shared" si="34"/>
        <v>0</v>
      </c>
      <c r="H537" s="158"/>
      <c r="I537" s="23"/>
      <c r="J537" s="74">
        <f t="shared" si="35"/>
        <v>0</v>
      </c>
      <c r="K537" s="74">
        <f t="shared" si="36"/>
        <v>0</v>
      </c>
      <c r="L537" s="74">
        <f t="shared" si="37"/>
        <v>0</v>
      </c>
    </row>
    <row r="538" spans="1:12" x14ac:dyDescent="0.25">
      <c r="A538" s="183"/>
      <c r="B538" s="184"/>
      <c r="C538" s="153"/>
      <c r="D538" s="159"/>
      <c r="E538" s="158"/>
      <c r="F538" s="71" t="str">
        <f>IF(D538&gt;0,IF((LEFT(D538,2)=LEFT(Data!C$4,2)),"Intra","Inter"),"")</f>
        <v/>
      </c>
      <c r="G538" s="72">
        <f t="shared" si="34"/>
        <v>0</v>
      </c>
      <c r="H538" s="158"/>
      <c r="I538" s="23"/>
      <c r="J538" s="74">
        <f t="shared" si="35"/>
        <v>0</v>
      </c>
      <c r="K538" s="74">
        <f t="shared" si="36"/>
        <v>0</v>
      </c>
      <c r="L538" s="74">
        <f t="shared" si="37"/>
        <v>0</v>
      </c>
    </row>
    <row r="539" spans="1:12" x14ac:dyDescent="0.25">
      <c r="A539" s="183"/>
      <c r="B539" s="184"/>
      <c r="C539" s="153"/>
      <c r="D539" s="159"/>
      <c r="E539" s="158"/>
      <c r="F539" s="71" t="str">
        <f>IF(D539&gt;0,IF((LEFT(D539,2)=LEFT(Data!C$4,2)),"Intra","Inter"),"")</f>
        <v/>
      </c>
      <c r="G539" s="72">
        <f t="shared" si="34"/>
        <v>0</v>
      </c>
      <c r="H539" s="158"/>
      <c r="I539" s="23"/>
      <c r="J539" s="74">
        <f t="shared" si="35"/>
        <v>0</v>
      </c>
      <c r="K539" s="74">
        <f t="shared" si="36"/>
        <v>0</v>
      </c>
      <c r="L539" s="74">
        <f t="shared" si="37"/>
        <v>0</v>
      </c>
    </row>
    <row r="540" spans="1:12" x14ac:dyDescent="0.25">
      <c r="A540" s="183"/>
      <c r="B540" s="184"/>
      <c r="C540" s="153"/>
      <c r="D540" s="159"/>
      <c r="E540" s="158"/>
      <c r="F540" s="71" t="str">
        <f>IF(D540&gt;0,IF((LEFT(D540,2)=LEFT(Data!C$4,2)),"Intra","Inter"),"")</f>
        <v/>
      </c>
      <c r="G540" s="72">
        <f t="shared" si="34"/>
        <v>0</v>
      </c>
      <c r="H540" s="158"/>
      <c r="I540" s="23"/>
      <c r="J540" s="74">
        <f t="shared" si="35"/>
        <v>0</v>
      </c>
      <c r="K540" s="74">
        <f t="shared" si="36"/>
        <v>0</v>
      </c>
      <c r="L540" s="74">
        <f t="shared" si="37"/>
        <v>0</v>
      </c>
    </row>
    <row r="541" spans="1:12" x14ac:dyDescent="0.25">
      <c r="A541" s="183"/>
      <c r="B541" s="184"/>
      <c r="C541" s="153"/>
      <c r="D541" s="159"/>
      <c r="E541" s="158"/>
      <c r="F541" s="71" t="str">
        <f>IF(D541&gt;0,IF((LEFT(D541,2)=LEFT(Data!C$4,2)),"Intra","Inter"),"")</f>
        <v/>
      </c>
      <c r="G541" s="72">
        <f t="shared" si="34"/>
        <v>0</v>
      </c>
      <c r="H541" s="158"/>
      <c r="I541" s="23"/>
      <c r="J541" s="74">
        <f t="shared" si="35"/>
        <v>0</v>
      </c>
      <c r="K541" s="74">
        <f t="shared" si="36"/>
        <v>0</v>
      </c>
      <c r="L541" s="74">
        <f t="shared" si="37"/>
        <v>0</v>
      </c>
    </row>
    <row r="542" spans="1:12" x14ac:dyDescent="0.25">
      <c r="A542" s="183"/>
      <c r="B542" s="184"/>
      <c r="C542" s="153"/>
      <c r="D542" s="159"/>
      <c r="E542" s="158"/>
      <c r="F542" s="71" t="str">
        <f>IF(D542&gt;0,IF((LEFT(D542,2)=LEFT(Data!C$4,2)),"Intra","Inter"),"")</f>
        <v/>
      </c>
      <c r="G542" s="72">
        <f t="shared" si="34"/>
        <v>0</v>
      </c>
      <c r="H542" s="158"/>
      <c r="I542" s="23"/>
      <c r="J542" s="74">
        <f t="shared" si="35"/>
        <v>0</v>
      </c>
      <c r="K542" s="74">
        <f t="shared" si="36"/>
        <v>0</v>
      </c>
      <c r="L542" s="74">
        <f t="shared" si="37"/>
        <v>0</v>
      </c>
    </row>
    <row r="543" spans="1:12" x14ac:dyDescent="0.25">
      <c r="A543" s="183"/>
      <c r="B543" s="184"/>
      <c r="C543" s="153"/>
      <c r="D543" s="159"/>
      <c r="E543" s="158"/>
      <c r="F543" s="71" t="str">
        <f>IF(D543&gt;0,IF((LEFT(D543,2)=LEFT(Data!C$4,2)),"Intra","Inter"),"")</f>
        <v/>
      </c>
      <c r="G543" s="72">
        <f t="shared" si="34"/>
        <v>0</v>
      </c>
      <c r="H543" s="158"/>
      <c r="I543" s="23"/>
      <c r="J543" s="74">
        <f t="shared" si="35"/>
        <v>0</v>
      </c>
      <c r="K543" s="74">
        <f t="shared" si="36"/>
        <v>0</v>
      </c>
      <c r="L543" s="74">
        <f t="shared" si="37"/>
        <v>0</v>
      </c>
    </row>
    <row r="544" spans="1:12" x14ac:dyDescent="0.25">
      <c r="A544" s="183"/>
      <c r="B544" s="184"/>
      <c r="C544" s="153"/>
      <c r="D544" s="159"/>
      <c r="E544" s="158"/>
      <c r="F544" s="71" t="str">
        <f>IF(D544&gt;0,IF((LEFT(D544,2)=LEFT(Data!C$4,2)),"Intra","Inter"),"")</f>
        <v/>
      </c>
      <c r="G544" s="72">
        <f t="shared" si="34"/>
        <v>0</v>
      </c>
      <c r="H544" s="158"/>
      <c r="I544" s="23"/>
      <c r="J544" s="74">
        <f t="shared" si="35"/>
        <v>0</v>
      </c>
      <c r="K544" s="74">
        <f t="shared" si="36"/>
        <v>0</v>
      </c>
      <c r="L544" s="74">
        <f t="shared" si="37"/>
        <v>0</v>
      </c>
    </row>
    <row r="545" spans="1:12" x14ac:dyDescent="0.25">
      <c r="A545" s="183"/>
      <c r="B545" s="184"/>
      <c r="C545" s="153"/>
      <c r="D545" s="159"/>
      <c r="E545" s="158"/>
      <c r="F545" s="71" t="str">
        <f>IF(D545&gt;0,IF((LEFT(D545,2)=LEFT(Data!C$4,2)),"Intra","Inter"),"")</f>
        <v/>
      </c>
      <c r="G545" s="72">
        <f t="shared" si="34"/>
        <v>0</v>
      </c>
      <c r="H545" s="158"/>
      <c r="I545" s="23"/>
      <c r="J545" s="74">
        <f t="shared" si="35"/>
        <v>0</v>
      </c>
      <c r="K545" s="74">
        <f t="shared" si="36"/>
        <v>0</v>
      </c>
      <c r="L545" s="74">
        <f t="shared" si="37"/>
        <v>0</v>
      </c>
    </row>
    <row r="546" spans="1:12" x14ac:dyDescent="0.25">
      <c r="A546" s="183"/>
      <c r="B546" s="184"/>
      <c r="C546" s="153"/>
      <c r="D546" s="159"/>
      <c r="E546" s="158"/>
      <c r="F546" s="71" t="str">
        <f>IF(D546&gt;0,IF((LEFT(D546,2)=LEFT(Data!C$4,2)),"Intra","Inter"),"")</f>
        <v/>
      </c>
      <c r="G546" s="72">
        <f t="shared" si="34"/>
        <v>0</v>
      </c>
      <c r="H546" s="158"/>
      <c r="I546" s="23"/>
      <c r="J546" s="74">
        <f t="shared" si="35"/>
        <v>0</v>
      </c>
      <c r="K546" s="74">
        <f t="shared" si="36"/>
        <v>0</v>
      </c>
      <c r="L546" s="74">
        <f t="shared" si="37"/>
        <v>0</v>
      </c>
    </row>
    <row r="547" spans="1:12" x14ac:dyDescent="0.25">
      <c r="A547" s="183"/>
      <c r="B547" s="184"/>
      <c r="C547" s="153"/>
      <c r="D547" s="159"/>
      <c r="E547" s="158"/>
      <c r="F547" s="71" t="str">
        <f>IF(D547&gt;0,IF((LEFT(D547,2)=LEFT(Data!C$4,2)),"Intra","Inter"),"")</f>
        <v/>
      </c>
      <c r="G547" s="72">
        <f t="shared" si="34"/>
        <v>0</v>
      </c>
      <c r="H547" s="158"/>
      <c r="I547" s="23"/>
      <c r="J547" s="74">
        <f t="shared" si="35"/>
        <v>0</v>
      </c>
      <c r="K547" s="74">
        <f t="shared" si="36"/>
        <v>0</v>
      </c>
      <c r="L547" s="74">
        <f t="shared" si="37"/>
        <v>0</v>
      </c>
    </row>
    <row r="548" spans="1:12" x14ac:dyDescent="0.25">
      <c r="A548" s="183"/>
      <c r="B548" s="184"/>
      <c r="C548" s="153"/>
      <c r="D548" s="159"/>
      <c r="E548" s="158"/>
      <c r="F548" s="71" t="str">
        <f>IF(D548&gt;0,IF((LEFT(D548,2)=LEFT(Data!C$4,2)),"Intra","Inter"),"")</f>
        <v/>
      </c>
      <c r="G548" s="72">
        <f t="shared" si="34"/>
        <v>0</v>
      </c>
      <c r="H548" s="158"/>
      <c r="I548" s="23"/>
      <c r="J548" s="74">
        <f t="shared" si="35"/>
        <v>0</v>
      </c>
      <c r="K548" s="74">
        <f t="shared" si="36"/>
        <v>0</v>
      </c>
      <c r="L548" s="74">
        <f t="shared" si="37"/>
        <v>0</v>
      </c>
    </row>
    <row r="549" spans="1:12" x14ac:dyDescent="0.25">
      <c r="A549" s="183"/>
      <c r="B549" s="184"/>
      <c r="C549" s="153"/>
      <c r="D549" s="159"/>
      <c r="E549" s="158"/>
      <c r="F549" s="71" t="str">
        <f>IF(D549&gt;0,IF((LEFT(D549,2)=LEFT(Data!C$4,2)),"Intra","Inter"),"")</f>
        <v/>
      </c>
      <c r="G549" s="72">
        <f t="shared" si="34"/>
        <v>0</v>
      </c>
      <c r="H549" s="158"/>
      <c r="I549" s="23"/>
      <c r="J549" s="74">
        <f t="shared" si="35"/>
        <v>0</v>
      </c>
      <c r="K549" s="74">
        <f t="shared" si="36"/>
        <v>0</v>
      </c>
      <c r="L549" s="74">
        <f t="shared" si="37"/>
        <v>0</v>
      </c>
    </row>
    <row r="550" spans="1:12" x14ac:dyDescent="0.25">
      <c r="A550" s="183"/>
      <c r="B550" s="184"/>
      <c r="C550" s="153"/>
      <c r="D550" s="159"/>
      <c r="E550" s="158"/>
      <c r="F550" s="71" t="str">
        <f>IF(D550&gt;0,IF((LEFT(D550,2)=LEFT(Data!C$4,2)),"Intra","Inter"),"")</f>
        <v/>
      </c>
      <c r="G550" s="72">
        <f t="shared" si="34"/>
        <v>0</v>
      </c>
      <c r="H550" s="158"/>
      <c r="I550" s="23"/>
      <c r="J550" s="74">
        <f t="shared" si="35"/>
        <v>0</v>
      </c>
      <c r="K550" s="74">
        <f t="shared" si="36"/>
        <v>0</v>
      </c>
      <c r="L550" s="74">
        <f t="shared" si="37"/>
        <v>0</v>
      </c>
    </row>
    <row r="551" spans="1:12" x14ac:dyDescent="0.25">
      <c r="A551" s="183"/>
      <c r="B551" s="184"/>
      <c r="C551" s="153"/>
      <c r="D551" s="159"/>
      <c r="E551" s="158"/>
      <c r="F551" s="71" t="str">
        <f>IF(D551&gt;0,IF((LEFT(D551,2)=LEFT(Data!C$4,2)),"Intra","Inter"),"")</f>
        <v/>
      </c>
      <c r="G551" s="72">
        <f t="shared" si="34"/>
        <v>0</v>
      </c>
      <c r="H551" s="158"/>
      <c r="I551" s="23"/>
      <c r="J551" s="74">
        <f t="shared" si="35"/>
        <v>0</v>
      </c>
      <c r="K551" s="74">
        <f t="shared" si="36"/>
        <v>0</v>
      </c>
      <c r="L551" s="74">
        <f t="shared" si="37"/>
        <v>0</v>
      </c>
    </row>
    <row r="552" spans="1:12" x14ac:dyDescent="0.25">
      <c r="A552" s="183"/>
      <c r="B552" s="184"/>
      <c r="C552" s="153"/>
      <c r="D552" s="159"/>
      <c r="E552" s="158"/>
      <c r="F552" s="71" t="str">
        <f>IF(D552&gt;0,IF((LEFT(D552,2)=LEFT(Data!C$4,2)),"Intra","Inter"),"")</f>
        <v/>
      </c>
      <c r="G552" s="72">
        <f t="shared" si="34"/>
        <v>0</v>
      </c>
      <c r="H552" s="158"/>
      <c r="I552" s="23"/>
      <c r="J552" s="74">
        <f t="shared" si="35"/>
        <v>0</v>
      </c>
      <c r="K552" s="74">
        <f t="shared" si="36"/>
        <v>0</v>
      </c>
      <c r="L552" s="74">
        <f t="shared" si="37"/>
        <v>0</v>
      </c>
    </row>
    <row r="553" spans="1:12" x14ac:dyDescent="0.25">
      <c r="A553" s="183"/>
      <c r="B553" s="184"/>
      <c r="C553" s="153"/>
      <c r="D553" s="159"/>
      <c r="E553" s="158"/>
      <c r="F553" s="71" t="str">
        <f>IF(D553&gt;0,IF((LEFT(D553,2)=LEFT(Data!C$4,2)),"Intra","Inter"),"")</f>
        <v/>
      </c>
      <c r="G553" s="72">
        <f t="shared" si="34"/>
        <v>0</v>
      </c>
      <c r="H553" s="158"/>
      <c r="I553" s="23"/>
      <c r="J553" s="74">
        <f t="shared" si="35"/>
        <v>0</v>
      </c>
      <c r="K553" s="74">
        <f t="shared" si="36"/>
        <v>0</v>
      </c>
      <c r="L553" s="74">
        <f t="shared" si="37"/>
        <v>0</v>
      </c>
    </row>
    <row r="554" spans="1:12" x14ac:dyDescent="0.25">
      <c r="A554" s="183"/>
      <c r="B554" s="184"/>
      <c r="C554" s="153"/>
      <c r="D554" s="159"/>
      <c r="E554" s="158"/>
      <c r="F554" s="71" t="str">
        <f>IF(D554&gt;0,IF((LEFT(D554,2)=LEFT(Data!C$4,2)),"Intra","Inter"),"")</f>
        <v/>
      </c>
      <c r="G554" s="72">
        <f t="shared" si="34"/>
        <v>0</v>
      </c>
      <c r="H554" s="158"/>
      <c r="I554" s="23"/>
      <c r="J554" s="74">
        <f t="shared" si="35"/>
        <v>0</v>
      </c>
      <c r="K554" s="74">
        <f t="shared" si="36"/>
        <v>0</v>
      </c>
      <c r="L554" s="74">
        <f t="shared" si="37"/>
        <v>0</v>
      </c>
    </row>
    <row r="555" spans="1:12" x14ac:dyDescent="0.25">
      <c r="A555" s="183"/>
      <c r="B555" s="184"/>
      <c r="C555" s="153"/>
      <c r="D555" s="159"/>
      <c r="E555" s="158"/>
      <c r="F555" s="71" t="str">
        <f>IF(D555&gt;0,IF((LEFT(D555,2)=LEFT(Data!C$4,2)),"Intra","Inter"),"")</f>
        <v/>
      </c>
      <c r="G555" s="72">
        <f t="shared" si="34"/>
        <v>0</v>
      </c>
      <c r="H555" s="158"/>
      <c r="I555" s="23"/>
      <c r="J555" s="74">
        <f t="shared" si="35"/>
        <v>0</v>
      </c>
      <c r="K555" s="74">
        <f t="shared" si="36"/>
        <v>0</v>
      </c>
      <c r="L555" s="74">
        <f t="shared" si="37"/>
        <v>0</v>
      </c>
    </row>
    <row r="556" spans="1:12" x14ac:dyDescent="0.25">
      <c r="A556" s="183"/>
      <c r="B556" s="184"/>
      <c r="C556" s="153"/>
      <c r="D556" s="159"/>
      <c r="E556" s="158"/>
      <c r="F556" s="71" t="str">
        <f>IF(D556&gt;0,IF((LEFT(D556,2)=LEFT(Data!C$4,2)),"Intra","Inter"),"")</f>
        <v/>
      </c>
      <c r="G556" s="72">
        <f t="shared" si="34"/>
        <v>0</v>
      </c>
      <c r="H556" s="158"/>
      <c r="I556" s="23"/>
      <c r="J556" s="74">
        <f t="shared" si="35"/>
        <v>0</v>
      </c>
      <c r="K556" s="74">
        <f t="shared" si="36"/>
        <v>0</v>
      </c>
      <c r="L556" s="74">
        <f t="shared" si="37"/>
        <v>0</v>
      </c>
    </row>
    <row r="557" spans="1:12" x14ac:dyDescent="0.25">
      <c r="A557" s="183"/>
      <c r="B557" s="184"/>
      <c r="C557" s="153"/>
      <c r="D557" s="159"/>
      <c r="E557" s="158"/>
      <c r="F557" s="71" t="str">
        <f>IF(D557&gt;0,IF((LEFT(D557,2)=LEFT(Data!C$4,2)),"Intra","Inter"),"")</f>
        <v/>
      </c>
      <c r="G557" s="72">
        <f t="shared" si="34"/>
        <v>0</v>
      </c>
      <c r="H557" s="158"/>
      <c r="I557" s="23"/>
      <c r="J557" s="74">
        <f t="shared" si="35"/>
        <v>0</v>
      </c>
      <c r="K557" s="74">
        <f t="shared" si="36"/>
        <v>0</v>
      </c>
      <c r="L557" s="74">
        <f t="shared" si="37"/>
        <v>0</v>
      </c>
    </row>
    <row r="558" spans="1:12" x14ac:dyDescent="0.25">
      <c r="A558" s="183"/>
      <c r="B558" s="184"/>
      <c r="C558" s="153"/>
      <c r="D558" s="159"/>
      <c r="E558" s="158"/>
      <c r="F558" s="71" t="str">
        <f>IF(D558&gt;0,IF((LEFT(D558,2)=LEFT(Data!C$4,2)),"Intra","Inter"),"")</f>
        <v/>
      </c>
      <c r="G558" s="72">
        <f t="shared" si="34"/>
        <v>0</v>
      </c>
      <c r="H558" s="158"/>
      <c r="I558" s="23"/>
      <c r="J558" s="74">
        <f t="shared" si="35"/>
        <v>0</v>
      </c>
      <c r="K558" s="74">
        <f t="shared" si="36"/>
        <v>0</v>
      </c>
      <c r="L558" s="74">
        <f t="shared" si="37"/>
        <v>0</v>
      </c>
    </row>
    <row r="559" spans="1:12" x14ac:dyDescent="0.25">
      <c r="A559" s="183"/>
      <c r="B559" s="184"/>
      <c r="C559" s="153"/>
      <c r="D559" s="159"/>
      <c r="E559" s="158"/>
      <c r="F559" s="71" t="str">
        <f>IF(D559&gt;0,IF((LEFT(D559,2)=LEFT(Data!C$4,2)),"Intra","Inter"),"")</f>
        <v/>
      </c>
      <c r="G559" s="72">
        <f t="shared" si="34"/>
        <v>0</v>
      </c>
      <c r="H559" s="158"/>
      <c r="I559" s="23"/>
      <c r="J559" s="74">
        <f t="shared" si="35"/>
        <v>0</v>
      </c>
      <c r="K559" s="74">
        <f t="shared" si="36"/>
        <v>0</v>
      </c>
      <c r="L559" s="74">
        <f t="shared" si="37"/>
        <v>0</v>
      </c>
    </row>
    <row r="560" spans="1:12" x14ac:dyDescent="0.25">
      <c r="A560" s="183"/>
      <c r="B560" s="184"/>
      <c r="C560" s="153"/>
      <c r="D560" s="159"/>
      <c r="E560" s="158"/>
      <c r="F560" s="71" t="str">
        <f>IF(D560&gt;0,IF((LEFT(D560,2)=LEFT(Data!C$4,2)),"Intra","Inter"),"")</f>
        <v/>
      </c>
      <c r="G560" s="72">
        <f t="shared" si="34"/>
        <v>0</v>
      </c>
      <c r="H560" s="158"/>
      <c r="I560" s="23"/>
      <c r="J560" s="74">
        <f t="shared" si="35"/>
        <v>0</v>
      </c>
      <c r="K560" s="74">
        <f t="shared" si="36"/>
        <v>0</v>
      </c>
      <c r="L560" s="74">
        <f t="shared" si="37"/>
        <v>0</v>
      </c>
    </row>
    <row r="561" spans="1:12" x14ac:dyDescent="0.25">
      <c r="A561" s="183"/>
      <c r="B561" s="184"/>
      <c r="C561" s="153"/>
      <c r="D561" s="159"/>
      <c r="E561" s="158"/>
      <c r="F561" s="71" t="str">
        <f>IF(D561&gt;0,IF((LEFT(D561,2)=LEFT(Data!C$4,2)),"Intra","Inter"),"")</f>
        <v/>
      </c>
      <c r="G561" s="72">
        <f t="shared" si="34"/>
        <v>0</v>
      </c>
      <c r="H561" s="158"/>
      <c r="I561" s="23"/>
      <c r="J561" s="74">
        <f t="shared" si="35"/>
        <v>0</v>
      </c>
      <c r="K561" s="74">
        <f t="shared" si="36"/>
        <v>0</v>
      </c>
      <c r="L561" s="74">
        <f t="shared" si="37"/>
        <v>0</v>
      </c>
    </row>
    <row r="562" spans="1:12" x14ac:dyDescent="0.25">
      <c r="A562" s="183"/>
      <c r="B562" s="184"/>
      <c r="C562" s="153"/>
      <c r="D562" s="159"/>
      <c r="E562" s="158"/>
      <c r="F562" s="71" t="str">
        <f>IF(D562&gt;0,IF((LEFT(D562,2)=LEFT(Data!C$4,2)),"Intra","Inter"),"")</f>
        <v/>
      </c>
      <c r="G562" s="72">
        <f t="shared" si="34"/>
        <v>0</v>
      </c>
      <c r="H562" s="158"/>
      <c r="I562" s="23"/>
      <c r="J562" s="74">
        <f t="shared" si="35"/>
        <v>0</v>
      </c>
      <c r="K562" s="74">
        <f t="shared" si="36"/>
        <v>0</v>
      </c>
      <c r="L562" s="74">
        <f t="shared" si="37"/>
        <v>0</v>
      </c>
    </row>
    <row r="563" spans="1:12" x14ac:dyDescent="0.25">
      <c r="A563" s="183"/>
      <c r="B563" s="184"/>
      <c r="C563" s="153"/>
      <c r="D563" s="159"/>
      <c r="E563" s="158"/>
      <c r="F563" s="71" t="str">
        <f>IF(D563&gt;0,IF((LEFT(D563,2)=LEFT(Data!C$4,2)),"Intra","Inter"),"")</f>
        <v/>
      </c>
      <c r="G563" s="72">
        <f t="shared" si="34"/>
        <v>0</v>
      </c>
      <c r="H563" s="158"/>
      <c r="I563" s="23"/>
      <c r="J563" s="74">
        <f t="shared" si="35"/>
        <v>0</v>
      </c>
      <c r="K563" s="74">
        <f t="shared" si="36"/>
        <v>0</v>
      </c>
      <c r="L563" s="74">
        <f t="shared" si="37"/>
        <v>0</v>
      </c>
    </row>
    <row r="564" spans="1:12" x14ac:dyDescent="0.25">
      <c r="A564" s="183"/>
      <c r="B564" s="184"/>
      <c r="C564" s="153"/>
      <c r="D564" s="159"/>
      <c r="E564" s="158"/>
      <c r="F564" s="71" t="str">
        <f>IF(D564&gt;0,IF((LEFT(D564,2)=LEFT(Data!C$4,2)),"Intra","Inter"),"")</f>
        <v/>
      </c>
      <c r="G564" s="72">
        <f t="shared" si="34"/>
        <v>0</v>
      </c>
      <c r="H564" s="158"/>
      <c r="I564" s="23"/>
      <c r="J564" s="74">
        <f t="shared" si="35"/>
        <v>0</v>
      </c>
      <c r="K564" s="74">
        <f t="shared" si="36"/>
        <v>0</v>
      </c>
      <c r="L564" s="74">
        <f t="shared" si="37"/>
        <v>0</v>
      </c>
    </row>
    <row r="565" spans="1:12" x14ac:dyDescent="0.25">
      <c r="A565" s="183"/>
      <c r="B565" s="184"/>
      <c r="C565" s="153"/>
      <c r="D565" s="159"/>
      <c r="E565" s="158"/>
      <c r="F565" s="71" t="str">
        <f>IF(D565&gt;0,IF((LEFT(D565,2)=LEFT(Data!C$4,2)),"Intra","Inter"),"")</f>
        <v/>
      </c>
      <c r="G565" s="72">
        <f t="shared" si="34"/>
        <v>0</v>
      </c>
      <c r="H565" s="158"/>
      <c r="I565" s="23"/>
      <c r="J565" s="74">
        <f t="shared" si="35"/>
        <v>0</v>
      </c>
      <c r="K565" s="74">
        <f t="shared" si="36"/>
        <v>0</v>
      </c>
      <c r="L565" s="74">
        <f t="shared" si="37"/>
        <v>0</v>
      </c>
    </row>
    <row r="566" spans="1:12" x14ac:dyDescent="0.25">
      <c r="A566" s="183"/>
      <c r="B566" s="184"/>
      <c r="C566" s="153"/>
      <c r="D566" s="159"/>
      <c r="E566" s="158"/>
      <c r="F566" s="71" t="str">
        <f>IF(D566&gt;0,IF((LEFT(D566,2)=LEFT(Data!C$4,2)),"Intra","Inter"),"")</f>
        <v/>
      </c>
      <c r="G566" s="72">
        <f t="shared" si="34"/>
        <v>0</v>
      </c>
      <c r="H566" s="158"/>
      <c r="I566" s="23"/>
      <c r="J566" s="74">
        <f t="shared" si="35"/>
        <v>0</v>
      </c>
      <c r="K566" s="74">
        <f t="shared" si="36"/>
        <v>0</v>
      </c>
      <c r="L566" s="74">
        <f t="shared" si="37"/>
        <v>0</v>
      </c>
    </row>
    <row r="567" spans="1:12" x14ac:dyDescent="0.25">
      <c r="A567" s="183"/>
      <c r="B567" s="184"/>
      <c r="C567" s="153"/>
      <c r="D567" s="159"/>
      <c r="E567" s="158"/>
      <c r="F567" s="71" t="str">
        <f>IF(D567&gt;0,IF((LEFT(D567,2)=LEFT(Data!C$4,2)),"Intra","Inter"),"")</f>
        <v/>
      </c>
      <c r="G567" s="72">
        <f t="shared" si="34"/>
        <v>0</v>
      </c>
      <c r="H567" s="158"/>
      <c r="I567" s="23"/>
      <c r="J567" s="74">
        <f t="shared" si="35"/>
        <v>0</v>
      </c>
      <c r="K567" s="74">
        <f t="shared" si="36"/>
        <v>0</v>
      </c>
      <c r="L567" s="74">
        <f t="shared" si="37"/>
        <v>0</v>
      </c>
    </row>
    <row r="568" spans="1:12" x14ac:dyDescent="0.25">
      <c r="A568" s="183"/>
      <c r="B568" s="184"/>
      <c r="C568" s="153"/>
      <c r="D568" s="159"/>
      <c r="E568" s="158"/>
      <c r="F568" s="71" t="str">
        <f>IF(D568&gt;0,IF((LEFT(D568,2)=LEFT(Data!C$4,2)),"Intra","Inter"),"")</f>
        <v/>
      </c>
      <c r="G568" s="72">
        <f t="shared" si="34"/>
        <v>0</v>
      </c>
      <c r="H568" s="158"/>
      <c r="I568" s="23"/>
      <c r="J568" s="74">
        <f t="shared" si="35"/>
        <v>0</v>
      </c>
      <c r="K568" s="74">
        <f t="shared" si="36"/>
        <v>0</v>
      </c>
      <c r="L568" s="74">
        <f t="shared" si="37"/>
        <v>0</v>
      </c>
    </row>
    <row r="569" spans="1:12" x14ac:dyDescent="0.25">
      <c r="A569" s="183"/>
      <c r="B569" s="184"/>
      <c r="C569" s="153"/>
      <c r="D569" s="159"/>
      <c r="E569" s="158"/>
      <c r="F569" s="71" t="str">
        <f>IF(D569&gt;0,IF((LEFT(D569,2)=LEFT(Data!C$4,2)),"Intra","Inter"),"")</f>
        <v/>
      </c>
      <c r="G569" s="72">
        <f t="shared" si="34"/>
        <v>0</v>
      </c>
      <c r="H569" s="158"/>
      <c r="I569" s="23"/>
      <c r="J569" s="74">
        <f t="shared" si="35"/>
        <v>0</v>
      </c>
      <c r="K569" s="74">
        <f t="shared" si="36"/>
        <v>0</v>
      </c>
      <c r="L569" s="74">
        <f t="shared" si="37"/>
        <v>0</v>
      </c>
    </row>
    <row r="570" spans="1:12" x14ac:dyDescent="0.25">
      <c r="A570" s="183"/>
      <c r="B570" s="184"/>
      <c r="C570" s="153"/>
      <c r="D570" s="159"/>
      <c r="E570" s="158"/>
      <c r="F570" s="71" t="str">
        <f>IF(D570&gt;0,IF((LEFT(D570,2)=LEFT(Data!C$4,2)),"Intra","Inter"),"")</f>
        <v/>
      </c>
      <c r="G570" s="72">
        <f t="shared" si="34"/>
        <v>0</v>
      </c>
      <c r="H570" s="158"/>
      <c r="I570" s="23"/>
      <c r="J570" s="74">
        <f t="shared" si="35"/>
        <v>0</v>
      </c>
      <c r="K570" s="74">
        <f t="shared" si="36"/>
        <v>0</v>
      </c>
      <c r="L570" s="74">
        <f t="shared" si="37"/>
        <v>0</v>
      </c>
    </row>
    <row r="571" spans="1:12" x14ac:dyDescent="0.25">
      <c r="A571" s="183"/>
      <c r="B571" s="184"/>
      <c r="C571" s="153"/>
      <c r="D571" s="159"/>
      <c r="E571" s="158"/>
      <c r="F571" s="71" t="str">
        <f>IF(D571&gt;0,IF((LEFT(D571,2)=LEFT(Data!C$4,2)),"Intra","Inter"),"")</f>
        <v/>
      </c>
      <c r="G571" s="72">
        <f t="shared" si="34"/>
        <v>0</v>
      </c>
      <c r="H571" s="158"/>
      <c r="I571" s="23"/>
      <c r="J571" s="74">
        <f t="shared" si="35"/>
        <v>0</v>
      </c>
      <c r="K571" s="74">
        <f t="shared" si="36"/>
        <v>0</v>
      </c>
      <c r="L571" s="74">
        <f t="shared" si="37"/>
        <v>0</v>
      </c>
    </row>
    <row r="572" spans="1:12" x14ac:dyDescent="0.25">
      <c r="A572" s="183"/>
      <c r="B572" s="184"/>
      <c r="C572" s="153"/>
      <c r="D572" s="159"/>
      <c r="E572" s="158"/>
      <c r="F572" s="71" t="str">
        <f>IF(D572&gt;0,IF((LEFT(D572,2)=LEFT(Data!C$4,2)),"Intra","Inter"),"")</f>
        <v/>
      </c>
      <c r="G572" s="72">
        <f t="shared" si="34"/>
        <v>0</v>
      </c>
      <c r="H572" s="158"/>
      <c r="I572" s="23"/>
      <c r="J572" s="74">
        <f t="shared" si="35"/>
        <v>0</v>
      </c>
      <c r="K572" s="74">
        <f t="shared" si="36"/>
        <v>0</v>
      </c>
      <c r="L572" s="74">
        <f t="shared" si="37"/>
        <v>0</v>
      </c>
    </row>
    <row r="573" spans="1:12" x14ac:dyDescent="0.25">
      <c r="A573" s="183"/>
      <c r="B573" s="184"/>
      <c r="C573" s="153"/>
      <c r="D573" s="159"/>
      <c r="E573" s="158"/>
      <c r="F573" s="71" t="str">
        <f>IF(D573&gt;0,IF((LEFT(D573,2)=LEFT(Data!C$4,2)),"Intra","Inter"),"")</f>
        <v/>
      </c>
      <c r="G573" s="72">
        <f t="shared" si="34"/>
        <v>0</v>
      </c>
      <c r="H573" s="158"/>
      <c r="I573" s="23"/>
      <c r="J573" s="74">
        <f t="shared" si="35"/>
        <v>0</v>
      </c>
      <c r="K573" s="74">
        <f t="shared" si="36"/>
        <v>0</v>
      </c>
      <c r="L573" s="74">
        <f t="shared" si="37"/>
        <v>0</v>
      </c>
    </row>
    <row r="574" spans="1:12" x14ac:dyDescent="0.25">
      <c r="A574" s="183"/>
      <c r="B574" s="184"/>
      <c r="C574" s="153"/>
      <c r="D574" s="159"/>
      <c r="E574" s="158"/>
      <c r="F574" s="71" t="str">
        <f>IF(D574&gt;0,IF((LEFT(D574,2)=LEFT(Data!C$4,2)),"Intra","Inter"),"")</f>
        <v/>
      </c>
      <c r="G574" s="72">
        <f t="shared" si="34"/>
        <v>0</v>
      </c>
      <c r="H574" s="158"/>
      <c r="I574" s="23"/>
      <c r="J574" s="74">
        <f t="shared" si="35"/>
        <v>0</v>
      </c>
      <c r="K574" s="74">
        <f t="shared" si="36"/>
        <v>0</v>
      </c>
      <c r="L574" s="74">
        <f t="shared" si="37"/>
        <v>0</v>
      </c>
    </row>
    <row r="575" spans="1:12" x14ac:dyDescent="0.25">
      <c r="A575" s="183"/>
      <c r="B575" s="184"/>
      <c r="C575" s="153"/>
      <c r="D575" s="159"/>
      <c r="E575" s="158"/>
      <c r="F575" s="71" t="str">
        <f>IF(D575&gt;0,IF((LEFT(D575,2)=LEFT(Data!C$4,2)),"Intra","Inter"),"")</f>
        <v/>
      </c>
      <c r="G575" s="72">
        <f t="shared" si="34"/>
        <v>0</v>
      </c>
      <c r="H575" s="158"/>
      <c r="I575" s="23"/>
      <c r="J575" s="74">
        <f t="shared" si="35"/>
        <v>0</v>
      </c>
      <c r="K575" s="74">
        <f t="shared" si="36"/>
        <v>0</v>
      </c>
      <c r="L575" s="74">
        <f t="shared" si="37"/>
        <v>0</v>
      </c>
    </row>
    <row r="576" spans="1:12" x14ac:dyDescent="0.25">
      <c r="A576" s="183"/>
      <c r="B576" s="184"/>
      <c r="C576" s="153"/>
      <c r="D576" s="159"/>
      <c r="E576" s="158"/>
      <c r="F576" s="71" t="str">
        <f>IF(D576&gt;0,IF((LEFT(D576,2)=LEFT(Data!C$4,2)),"Intra","Inter"),"")</f>
        <v/>
      </c>
      <c r="G576" s="72">
        <f t="shared" si="34"/>
        <v>0</v>
      </c>
      <c r="H576" s="158"/>
      <c r="I576" s="23"/>
      <c r="J576" s="74">
        <f t="shared" si="35"/>
        <v>0</v>
      </c>
      <c r="K576" s="74">
        <f t="shared" si="36"/>
        <v>0</v>
      </c>
      <c r="L576" s="74">
        <f t="shared" si="37"/>
        <v>0</v>
      </c>
    </row>
    <row r="577" spans="1:12" x14ac:dyDescent="0.25">
      <c r="A577" s="183"/>
      <c r="B577" s="184"/>
      <c r="C577" s="153"/>
      <c r="D577" s="159"/>
      <c r="E577" s="158"/>
      <c r="F577" s="71" t="str">
        <f>IF(D577&gt;0,IF((LEFT(D577,2)=LEFT(Data!C$4,2)),"Intra","Inter"),"")</f>
        <v/>
      </c>
      <c r="G577" s="72">
        <f t="shared" si="34"/>
        <v>0</v>
      </c>
      <c r="H577" s="158"/>
      <c r="I577" s="23"/>
      <c r="J577" s="74">
        <f t="shared" si="35"/>
        <v>0</v>
      </c>
      <c r="K577" s="74">
        <f t="shared" si="36"/>
        <v>0</v>
      </c>
      <c r="L577" s="74">
        <f t="shared" si="37"/>
        <v>0</v>
      </c>
    </row>
    <row r="578" spans="1:12" x14ac:dyDescent="0.25">
      <c r="A578" s="183"/>
      <c r="B578" s="184"/>
      <c r="C578" s="153"/>
      <c r="D578" s="159"/>
      <c r="E578" s="158"/>
      <c r="F578" s="71" t="str">
        <f>IF(D578&gt;0,IF((LEFT(D578,2)=LEFT(Data!C$4,2)),"Intra","Inter"),"")</f>
        <v/>
      </c>
      <c r="G578" s="72">
        <f t="shared" si="34"/>
        <v>0</v>
      </c>
      <c r="H578" s="158"/>
      <c r="I578" s="23"/>
      <c r="J578" s="74">
        <f t="shared" si="35"/>
        <v>0</v>
      </c>
      <c r="K578" s="74">
        <f t="shared" si="36"/>
        <v>0</v>
      </c>
      <c r="L578" s="74">
        <f t="shared" si="37"/>
        <v>0</v>
      </c>
    </row>
    <row r="579" spans="1:12" x14ac:dyDescent="0.25">
      <c r="A579" s="183"/>
      <c r="B579" s="184"/>
      <c r="C579" s="153"/>
      <c r="D579" s="159"/>
      <c r="E579" s="158"/>
      <c r="F579" s="71" t="str">
        <f>IF(D579&gt;0,IF((LEFT(D579,2)=LEFT(Data!C$4,2)),"Intra","Inter"),"")</f>
        <v/>
      </c>
      <c r="G579" s="72">
        <f t="shared" si="34"/>
        <v>0</v>
      </c>
      <c r="H579" s="158"/>
      <c r="I579" s="23"/>
      <c r="J579" s="74">
        <f t="shared" si="35"/>
        <v>0</v>
      </c>
      <c r="K579" s="74">
        <f t="shared" si="36"/>
        <v>0</v>
      </c>
      <c r="L579" s="74">
        <f t="shared" si="37"/>
        <v>0</v>
      </c>
    </row>
    <row r="580" spans="1:12" x14ac:dyDescent="0.25">
      <c r="A580" s="183"/>
      <c r="B580" s="184"/>
      <c r="C580" s="153"/>
      <c r="D580" s="159"/>
      <c r="E580" s="158"/>
      <c r="F580" s="71" t="str">
        <f>IF(D580&gt;0,IF((LEFT(D580,2)=LEFT(Data!C$4,2)),"Intra","Inter"),"")</f>
        <v/>
      </c>
      <c r="G580" s="72">
        <f t="shared" si="34"/>
        <v>0</v>
      </c>
      <c r="H580" s="158"/>
      <c r="I580" s="23"/>
      <c r="J580" s="74">
        <f t="shared" si="35"/>
        <v>0</v>
      </c>
      <c r="K580" s="74">
        <f t="shared" si="36"/>
        <v>0</v>
      </c>
      <c r="L580" s="74">
        <f t="shared" si="37"/>
        <v>0</v>
      </c>
    </row>
    <row r="581" spans="1:12" x14ac:dyDescent="0.25">
      <c r="A581" s="183"/>
      <c r="B581" s="184"/>
      <c r="C581" s="153"/>
      <c r="D581" s="159"/>
      <c r="E581" s="158"/>
      <c r="F581" s="71" t="str">
        <f>IF(D581&gt;0,IF((LEFT(D581,2)=LEFT(Data!C$4,2)),"Intra","Inter"),"")</f>
        <v/>
      </c>
      <c r="G581" s="72">
        <f t="shared" si="34"/>
        <v>0</v>
      </c>
      <c r="H581" s="158"/>
      <c r="I581" s="23"/>
      <c r="J581" s="74">
        <f t="shared" si="35"/>
        <v>0</v>
      </c>
      <c r="K581" s="74">
        <f t="shared" si="36"/>
        <v>0</v>
      </c>
      <c r="L581" s="74">
        <f t="shared" si="37"/>
        <v>0</v>
      </c>
    </row>
    <row r="582" spans="1:12" x14ac:dyDescent="0.25">
      <c r="A582" s="183"/>
      <c r="B582" s="184"/>
      <c r="C582" s="153"/>
      <c r="D582" s="159"/>
      <c r="E582" s="158"/>
      <c r="F582" s="71" t="str">
        <f>IF(D582&gt;0,IF((LEFT(D582,2)=LEFT(Data!C$4,2)),"Intra","Inter"),"")</f>
        <v/>
      </c>
      <c r="G582" s="72">
        <f t="shared" ref="G582:G645" si="38">ROUND(H582+J582+K582+L582,0)</f>
        <v>0</v>
      </c>
      <c r="H582" s="158"/>
      <c r="I582" s="23"/>
      <c r="J582" s="74">
        <f t="shared" ref="J582:J645" si="39">IF(F582="inter",(H582*I582),(0))</f>
        <v>0</v>
      </c>
      <c r="K582" s="74">
        <f t="shared" ref="K582:K645" si="40">IF(F582="intra",(H582*(I582/2)),(0))</f>
        <v>0</v>
      </c>
      <c r="L582" s="74">
        <f t="shared" ref="L582:L645" si="41">IF(F582="intra",(H582*(I582/2)),(0))</f>
        <v>0</v>
      </c>
    </row>
    <row r="583" spans="1:12" x14ac:dyDescent="0.25">
      <c r="A583" s="183"/>
      <c r="B583" s="184"/>
      <c r="C583" s="153"/>
      <c r="D583" s="159"/>
      <c r="E583" s="158"/>
      <c r="F583" s="71" t="str">
        <f>IF(D583&gt;0,IF((LEFT(D583,2)=LEFT(Data!C$4,2)),"Intra","Inter"),"")</f>
        <v/>
      </c>
      <c r="G583" s="72">
        <f t="shared" si="38"/>
        <v>0</v>
      </c>
      <c r="H583" s="158"/>
      <c r="I583" s="23"/>
      <c r="J583" s="74">
        <f t="shared" si="39"/>
        <v>0</v>
      </c>
      <c r="K583" s="74">
        <f t="shared" si="40"/>
        <v>0</v>
      </c>
      <c r="L583" s="74">
        <f t="shared" si="41"/>
        <v>0</v>
      </c>
    </row>
    <row r="584" spans="1:12" x14ac:dyDescent="0.25">
      <c r="A584" s="183"/>
      <c r="B584" s="184"/>
      <c r="C584" s="153"/>
      <c r="D584" s="159"/>
      <c r="E584" s="158"/>
      <c r="F584" s="71" t="str">
        <f>IF(D584&gt;0,IF((LEFT(D584,2)=LEFT(Data!C$4,2)),"Intra","Inter"),"")</f>
        <v/>
      </c>
      <c r="G584" s="72">
        <f t="shared" si="38"/>
        <v>0</v>
      </c>
      <c r="H584" s="158"/>
      <c r="I584" s="23"/>
      <c r="J584" s="74">
        <f t="shared" si="39"/>
        <v>0</v>
      </c>
      <c r="K584" s="74">
        <f t="shared" si="40"/>
        <v>0</v>
      </c>
      <c r="L584" s="74">
        <f t="shared" si="41"/>
        <v>0</v>
      </c>
    </row>
    <row r="585" spans="1:12" x14ac:dyDescent="0.25">
      <c r="A585" s="183"/>
      <c r="B585" s="184"/>
      <c r="C585" s="153"/>
      <c r="D585" s="159"/>
      <c r="E585" s="158"/>
      <c r="F585" s="71" t="str">
        <f>IF(D585&gt;0,IF((LEFT(D585,2)=LEFT(Data!C$4,2)),"Intra","Inter"),"")</f>
        <v/>
      </c>
      <c r="G585" s="72">
        <f t="shared" si="38"/>
        <v>0</v>
      </c>
      <c r="H585" s="158"/>
      <c r="I585" s="23"/>
      <c r="J585" s="74">
        <f t="shared" si="39"/>
        <v>0</v>
      </c>
      <c r="K585" s="74">
        <f t="shared" si="40"/>
        <v>0</v>
      </c>
      <c r="L585" s="74">
        <f t="shared" si="41"/>
        <v>0</v>
      </c>
    </row>
    <row r="586" spans="1:12" x14ac:dyDescent="0.25">
      <c r="A586" s="183"/>
      <c r="B586" s="184"/>
      <c r="C586" s="153"/>
      <c r="D586" s="159"/>
      <c r="E586" s="158"/>
      <c r="F586" s="71" t="str">
        <f>IF(D586&gt;0,IF((LEFT(D586,2)=LEFT(Data!C$4,2)),"Intra","Inter"),"")</f>
        <v/>
      </c>
      <c r="G586" s="72">
        <f t="shared" si="38"/>
        <v>0</v>
      </c>
      <c r="H586" s="158"/>
      <c r="I586" s="23"/>
      <c r="J586" s="74">
        <f t="shared" si="39"/>
        <v>0</v>
      </c>
      <c r="K586" s="74">
        <f t="shared" si="40"/>
        <v>0</v>
      </c>
      <c r="L586" s="74">
        <f t="shared" si="41"/>
        <v>0</v>
      </c>
    </row>
    <row r="587" spans="1:12" x14ac:dyDescent="0.25">
      <c r="A587" s="183"/>
      <c r="B587" s="184"/>
      <c r="C587" s="153"/>
      <c r="D587" s="159"/>
      <c r="E587" s="158"/>
      <c r="F587" s="71" t="str">
        <f>IF(D587&gt;0,IF((LEFT(D587,2)=LEFT(Data!C$4,2)),"Intra","Inter"),"")</f>
        <v/>
      </c>
      <c r="G587" s="72">
        <f t="shared" si="38"/>
        <v>0</v>
      </c>
      <c r="H587" s="158"/>
      <c r="I587" s="23"/>
      <c r="J587" s="74">
        <f t="shared" si="39"/>
        <v>0</v>
      </c>
      <c r="K587" s="74">
        <f t="shared" si="40"/>
        <v>0</v>
      </c>
      <c r="L587" s="74">
        <f t="shared" si="41"/>
        <v>0</v>
      </c>
    </row>
    <row r="588" spans="1:12" x14ac:dyDescent="0.25">
      <c r="A588" s="183"/>
      <c r="B588" s="184"/>
      <c r="C588" s="153"/>
      <c r="D588" s="159"/>
      <c r="E588" s="158"/>
      <c r="F588" s="71" t="str">
        <f>IF(D588&gt;0,IF((LEFT(D588,2)=LEFT(Data!C$4,2)),"Intra","Inter"),"")</f>
        <v/>
      </c>
      <c r="G588" s="72">
        <f t="shared" si="38"/>
        <v>0</v>
      </c>
      <c r="H588" s="158"/>
      <c r="I588" s="23"/>
      <c r="J588" s="74">
        <f t="shared" si="39"/>
        <v>0</v>
      </c>
      <c r="K588" s="74">
        <f t="shared" si="40"/>
        <v>0</v>
      </c>
      <c r="L588" s="74">
        <f t="shared" si="41"/>
        <v>0</v>
      </c>
    </row>
    <row r="589" spans="1:12" x14ac:dyDescent="0.25">
      <c r="A589" s="183"/>
      <c r="B589" s="184"/>
      <c r="C589" s="153"/>
      <c r="D589" s="159"/>
      <c r="E589" s="158"/>
      <c r="F589" s="71" t="str">
        <f>IF(D589&gt;0,IF((LEFT(D589,2)=LEFT(Data!C$4,2)),"Intra","Inter"),"")</f>
        <v/>
      </c>
      <c r="G589" s="72">
        <f t="shared" si="38"/>
        <v>0</v>
      </c>
      <c r="H589" s="158"/>
      <c r="I589" s="23"/>
      <c r="J589" s="74">
        <f t="shared" si="39"/>
        <v>0</v>
      </c>
      <c r="K589" s="74">
        <f t="shared" si="40"/>
        <v>0</v>
      </c>
      <c r="L589" s="74">
        <f t="shared" si="41"/>
        <v>0</v>
      </c>
    </row>
    <row r="590" spans="1:12" x14ac:dyDescent="0.25">
      <c r="A590" s="183"/>
      <c r="B590" s="184"/>
      <c r="C590" s="153"/>
      <c r="D590" s="159"/>
      <c r="E590" s="158"/>
      <c r="F590" s="71" t="str">
        <f>IF(D590&gt;0,IF((LEFT(D590,2)=LEFT(Data!C$4,2)),"Intra","Inter"),"")</f>
        <v/>
      </c>
      <c r="G590" s="72">
        <f t="shared" si="38"/>
        <v>0</v>
      </c>
      <c r="H590" s="158"/>
      <c r="I590" s="23"/>
      <c r="J590" s="74">
        <f t="shared" si="39"/>
        <v>0</v>
      </c>
      <c r="K590" s="74">
        <f t="shared" si="40"/>
        <v>0</v>
      </c>
      <c r="L590" s="74">
        <f t="shared" si="41"/>
        <v>0</v>
      </c>
    </row>
    <row r="591" spans="1:12" x14ac:dyDescent="0.25">
      <c r="A591" s="183"/>
      <c r="B591" s="184"/>
      <c r="C591" s="153"/>
      <c r="D591" s="159"/>
      <c r="E591" s="158"/>
      <c r="F591" s="71" t="str">
        <f>IF(D591&gt;0,IF((LEFT(D591,2)=LEFT(Data!C$4,2)),"Intra","Inter"),"")</f>
        <v/>
      </c>
      <c r="G591" s="72">
        <f t="shared" si="38"/>
        <v>0</v>
      </c>
      <c r="H591" s="158"/>
      <c r="I591" s="23"/>
      <c r="J591" s="74">
        <f t="shared" si="39"/>
        <v>0</v>
      </c>
      <c r="K591" s="74">
        <f t="shared" si="40"/>
        <v>0</v>
      </c>
      <c r="L591" s="74">
        <f t="shared" si="41"/>
        <v>0</v>
      </c>
    </row>
    <row r="592" spans="1:12" x14ac:dyDescent="0.25">
      <c r="A592" s="183"/>
      <c r="B592" s="184"/>
      <c r="C592" s="153"/>
      <c r="D592" s="159"/>
      <c r="E592" s="158"/>
      <c r="F592" s="71" t="str">
        <f>IF(D592&gt;0,IF((LEFT(D592,2)=LEFT(Data!C$4,2)),"Intra","Inter"),"")</f>
        <v/>
      </c>
      <c r="G592" s="72">
        <f t="shared" si="38"/>
        <v>0</v>
      </c>
      <c r="H592" s="158"/>
      <c r="I592" s="23"/>
      <c r="J592" s="74">
        <f t="shared" si="39"/>
        <v>0</v>
      </c>
      <c r="K592" s="74">
        <f t="shared" si="40"/>
        <v>0</v>
      </c>
      <c r="L592" s="74">
        <f t="shared" si="41"/>
        <v>0</v>
      </c>
    </row>
    <row r="593" spans="1:12" x14ac:dyDescent="0.25">
      <c r="A593" s="183"/>
      <c r="B593" s="184"/>
      <c r="C593" s="153"/>
      <c r="D593" s="159"/>
      <c r="E593" s="158"/>
      <c r="F593" s="71" t="str">
        <f>IF(D593&gt;0,IF((LEFT(D593,2)=LEFT(Data!C$4,2)),"Intra","Inter"),"")</f>
        <v/>
      </c>
      <c r="G593" s="72">
        <f t="shared" si="38"/>
        <v>0</v>
      </c>
      <c r="H593" s="158"/>
      <c r="I593" s="23"/>
      <c r="J593" s="74">
        <f t="shared" si="39"/>
        <v>0</v>
      </c>
      <c r="K593" s="74">
        <f t="shared" si="40"/>
        <v>0</v>
      </c>
      <c r="L593" s="74">
        <f t="shared" si="41"/>
        <v>0</v>
      </c>
    </row>
    <row r="594" spans="1:12" x14ac:dyDescent="0.25">
      <c r="A594" s="183"/>
      <c r="B594" s="184"/>
      <c r="C594" s="153"/>
      <c r="D594" s="159"/>
      <c r="E594" s="158"/>
      <c r="F594" s="71" t="str">
        <f>IF(D594&gt;0,IF((LEFT(D594,2)=LEFT(Data!C$4,2)),"Intra","Inter"),"")</f>
        <v/>
      </c>
      <c r="G594" s="72">
        <f t="shared" si="38"/>
        <v>0</v>
      </c>
      <c r="H594" s="158"/>
      <c r="I594" s="23"/>
      <c r="J594" s="74">
        <f t="shared" si="39"/>
        <v>0</v>
      </c>
      <c r="K594" s="74">
        <f t="shared" si="40"/>
        <v>0</v>
      </c>
      <c r="L594" s="74">
        <f t="shared" si="41"/>
        <v>0</v>
      </c>
    </row>
    <row r="595" spans="1:12" x14ac:dyDescent="0.25">
      <c r="A595" s="183"/>
      <c r="B595" s="184"/>
      <c r="C595" s="153"/>
      <c r="D595" s="159"/>
      <c r="E595" s="158"/>
      <c r="F595" s="71" t="str">
        <f>IF(D595&gt;0,IF((LEFT(D595,2)=LEFT(Data!C$4,2)),"Intra","Inter"),"")</f>
        <v/>
      </c>
      <c r="G595" s="72">
        <f t="shared" si="38"/>
        <v>0</v>
      </c>
      <c r="H595" s="158"/>
      <c r="I595" s="23"/>
      <c r="J595" s="74">
        <f t="shared" si="39"/>
        <v>0</v>
      </c>
      <c r="K595" s="74">
        <f t="shared" si="40"/>
        <v>0</v>
      </c>
      <c r="L595" s="74">
        <f t="shared" si="41"/>
        <v>0</v>
      </c>
    </row>
    <row r="596" spans="1:12" x14ac:dyDescent="0.25">
      <c r="A596" s="183"/>
      <c r="B596" s="184"/>
      <c r="C596" s="153"/>
      <c r="D596" s="159"/>
      <c r="E596" s="158"/>
      <c r="F596" s="71" t="str">
        <f>IF(D596&gt;0,IF((LEFT(D596,2)=LEFT(Data!C$4,2)),"Intra","Inter"),"")</f>
        <v/>
      </c>
      <c r="G596" s="72">
        <f t="shared" si="38"/>
        <v>0</v>
      </c>
      <c r="H596" s="158"/>
      <c r="I596" s="23"/>
      <c r="J596" s="74">
        <f t="shared" si="39"/>
        <v>0</v>
      </c>
      <c r="K596" s="74">
        <f t="shared" si="40"/>
        <v>0</v>
      </c>
      <c r="L596" s="74">
        <f t="shared" si="41"/>
        <v>0</v>
      </c>
    </row>
    <row r="597" spans="1:12" x14ac:dyDescent="0.25">
      <c r="A597" s="183"/>
      <c r="B597" s="184"/>
      <c r="C597" s="153"/>
      <c r="D597" s="159"/>
      <c r="E597" s="158"/>
      <c r="F597" s="71" t="str">
        <f>IF(D597&gt;0,IF((LEFT(D597,2)=LEFT(Data!C$4,2)),"Intra","Inter"),"")</f>
        <v/>
      </c>
      <c r="G597" s="72">
        <f t="shared" si="38"/>
        <v>0</v>
      </c>
      <c r="H597" s="158"/>
      <c r="I597" s="23"/>
      <c r="J597" s="74">
        <f t="shared" si="39"/>
        <v>0</v>
      </c>
      <c r="K597" s="74">
        <f t="shared" si="40"/>
        <v>0</v>
      </c>
      <c r="L597" s="74">
        <f t="shared" si="41"/>
        <v>0</v>
      </c>
    </row>
    <row r="598" spans="1:12" x14ac:dyDescent="0.25">
      <c r="A598" s="183"/>
      <c r="B598" s="184"/>
      <c r="C598" s="153"/>
      <c r="D598" s="159"/>
      <c r="E598" s="158"/>
      <c r="F598" s="71" t="str">
        <f>IF(D598&gt;0,IF((LEFT(D598,2)=LEFT(Data!C$4,2)),"Intra","Inter"),"")</f>
        <v/>
      </c>
      <c r="G598" s="72">
        <f t="shared" si="38"/>
        <v>0</v>
      </c>
      <c r="H598" s="158"/>
      <c r="I598" s="23"/>
      <c r="J598" s="74">
        <f t="shared" si="39"/>
        <v>0</v>
      </c>
      <c r="K598" s="74">
        <f t="shared" si="40"/>
        <v>0</v>
      </c>
      <c r="L598" s="74">
        <f t="shared" si="41"/>
        <v>0</v>
      </c>
    </row>
    <row r="599" spans="1:12" x14ac:dyDescent="0.25">
      <c r="A599" s="183"/>
      <c r="B599" s="184"/>
      <c r="C599" s="153"/>
      <c r="D599" s="159"/>
      <c r="E599" s="158"/>
      <c r="F599" s="71" t="str">
        <f>IF(D599&gt;0,IF((LEFT(D599,2)=LEFT(Data!C$4,2)),"Intra","Inter"),"")</f>
        <v/>
      </c>
      <c r="G599" s="72">
        <f t="shared" si="38"/>
        <v>0</v>
      </c>
      <c r="H599" s="158"/>
      <c r="I599" s="23"/>
      <c r="J599" s="74">
        <f t="shared" si="39"/>
        <v>0</v>
      </c>
      <c r="K599" s="74">
        <f t="shared" si="40"/>
        <v>0</v>
      </c>
      <c r="L599" s="74">
        <f t="shared" si="41"/>
        <v>0</v>
      </c>
    </row>
    <row r="600" spans="1:12" x14ac:dyDescent="0.25">
      <c r="A600" s="183"/>
      <c r="B600" s="184"/>
      <c r="C600" s="153"/>
      <c r="D600" s="159"/>
      <c r="E600" s="158"/>
      <c r="F600" s="71" t="str">
        <f>IF(D600&gt;0,IF((LEFT(D600,2)=LEFT(Data!C$4,2)),"Intra","Inter"),"")</f>
        <v/>
      </c>
      <c r="G600" s="72">
        <f t="shared" si="38"/>
        <v>0</v>
      </c>
      <c r="H600" s="158"/>
      <c r="I600" s="23"/>
      <c r="J600" s="74">
        <f t="shared" si="39"/>
        <v>0</v>
      </c>
      <c r="K600" s="74">
        <f t="shared" si="40"/>
        <v>0</v>
      </c>
      <c r="L600" s="74">
        <f t="shared" si="41"/>
        <v>0</v>
      </c>
    </row>
    <row r="601" spans="1:12" x14ac:dyDescent="0.25">
      <c r="A601" s="183"/>
      <c r="B601" s="184"/>
      <c r="C601" s="153"/>
      <c r="D601" s="159"/>
      <c r="E601" s="158"/>
      <c r="F601" s="71" t="str">
        <f>IF(D601&gt;0,IF((LEFT(D601,2)=LEFT(Data!C$4,2)),"Intra","Inter"),"")</f>
        <v/>
      </c>
      <c r="G601" s="72">
        <f t="shared" si="38"/>
        <v>0</v>
      </c>
      <c r="H601" s="158"/>
      <c r="I601" s="23"/>
      <c r="J601" s="74">
        <f t="shared" si="39"/>
        <v>0</v>
      </c>
      <c r="K601" s="74">
        <f t="shared" si="40"/>
        <v>0</v>
      </c>
      <c r="L601" s="74">
        <f t="shared" si="41"/>
        <v>0</v>
      </c>
    </row>
    <row r="602" spans="1:12" x14ac:dyDescent="0.25">
      <c r="A602" s="183"/>
      <c r="B602" s="184"/>
      <c r="C602" s="153"/>
      <c r="D602" s="159"/>
      <c r="E602" s="158"/>
      <c r="F602" s="71" t="str">
        <f>IF(D602&gt;0,IF((LEFT(D602,2)=LEFT(Data!C$4,2)),"Intra","Inter"),"")</f>
        <v/>
      </c>
      <c r="G602" s="72">
        <f t="shared" si="38"/>
        <v>0</v>
      </c>
      <c r="H602" s="158"/>
      <c r="I602" s="23"/>
      <c r="J602" s="74">
        <f t="shared" si="39"/>
        <v>0</v>
      </c>
      <c r="K602" s="74">
        <f t="shared" si="40"/>
        <v>0</v>
      </c>
      <c r="L602" s="74">
        <f t="shared" si="41"/>
        <v>0</v>
      </c>
    </row>
    <row r="603" spans="1:12" x14ac:dyDescent="0.25">
      <c r="A603" s="183"/>
      <c r="B603" s="184"/>
      <c r="C603" s="153"/>
      <c r="D603" s="159"/>
      <c r="E603" s="158"/>
      <c r="F603" s="71" t="str">
        <f>IF(D603&gt;0,IF((LEFT(D603,2)=LEFT(Data!C$4,2)),"Intra","Inter"),"")</f>
        <v/>
      </c>
      <c r="G603" s="72">
        <f t="shared" si="38"/>
        <v>0</v>
      </c>
      <c r="H603" s="158"/>
      <c r="I603" s="23"/>
      <c r="J603" s="74">
        <f t="shared" si="39"/>
        <v>0</v>
      </c>
      <c r="K603" s="74">
        <f t="shared" si="40"/>
        <v>0</v>
      </c>
      <c r="L603" s="74">
        <f t="shared" si="41"/>
        <v>0</v>
      </c>
    </row>
    <row r="604" spans="1:12" x14ac:dyDescent="0.25">
      <c r="A604" s="183"/>
      <c r="B604" s="184"/>
      <c r="C604" s="153"/>
      <c r="D604" s="159"/>
      <c r="E604" s="158"/>
      <c r="F604" s="71" t="str">
        <f>IF(D604&gt;0,IF((LEFT(D604,2)=LEFT(Data!C$4,2)),"Intra","Inter"),"")</f>
        <v/>
      </c>
      <c r="G604" s="72">
        <f t="shared" si="38"/>
        <v>0</v>
      </c>
      <c r="H604" s="158"/>
      <c r="I604" s="23"/>
      <c r="J604" s="74">
        <f t="shared" si="39"/>
        <v>0</v>
      </c>
      <c r="K604" s="74">
        <f t="shared" si="40"/>
        <v>0</v>
      </c>
      <c r="L604" s="74">
        <f t="shared" si="41"/>
        <v>0</v>
      </c>
    </row>
    <row r="605" spans="1:12" x14ac:dyDescent="0.25">
      <c r="A605" s="183"/>
      <c r="B605" s="184"/>
      <c r="C605" s="153"/>
      <c r="D605" s="159"/>
      <c r="E605" s="158"/>
      <c r="F605" s="71" t="str">
        <f>IF(D605&gt;0,IF((LEFT(D605,2)=LEFT(Data!C$4,2)),"Intra","Inter"),"")</f>
        <v/>
      </c>
      <c r="G605" s="72">
        <f t="shared" si="38"/>
        <v>0</v>
      </c>
      <c r="H605" s="158"/>
      <c r="I605" s="23"/>
      <c r="J605" s="74">
        <f t="shared" si="39"/>
        <v>0</v>
      </c>
      <c r="K605" s="74">
        <f t="shared" si="40"/>
        <v>0</v>
      </c>
      <c r="L605" s="74">
        <f t="shared" si="41"/>
        <v>0</v>
      </c>
    </row>
    <row r="606" spans="1:12" x14ac:dyDescent="0.25">
      <c r="A606" s="183"/>
      <c r="B606" s="184"/>
      <c r="C606" s="153"/>
      <c r="D606" s="159"/>
      <c r="E606" s="158"/>
      <c r="F606" s="71" t="str">
        <f>IF(D606&gt;0,IF((LEFT(D606,2)=LEFT(Data!C$4,2)),"Intra","Inter"),"")</f>
        <v/>
      </c>
      <c r="G606" s="72">
        <f t="shared" si="38"/>
        <v>0</v>
      </c>
      <c r="H606" s="158"/>
      <c r="I606" s="23"/>
      <c r="J606" s="74">
        <f t="shared" si="39"/>
        <v>0</v>
      </c>
      <c r="K606" s="74">
        <f t="shared" si="40"/>
        <v>0</v>
      </c>
      <c r="L606" s="74">
        <f t="shared" si="41"/>
        <v>0</v>
      </c>
    </row>
    <row r="607" spans="1:12" x14ac:dyDescent="0.25">
      <c r="A607" s="183"/>
      <c r="B607" s="184"/>
      <c r="C607" s="153"/>
      <c r="D607" s="159"/>
      <c r="E607" s="158"/>
      <c r="F607" s="71" t="str">
        <f>IF(D607&gt;0,IF((LEFT(D607,2)=LEFT(Data!C$4,2)),"Intra","Inter"),"")</f>
        <v/>
      </c>
      <c r="G607" s="72">
        <f t="shared" si="38"/>
        <v>0</v>
      </c>
      <c r="H607" s="158"/>
      <c r="I607" s="23"/>
      <c r="J607" s="74">
        <f t="shared" si="39"/>
        <v>0</v>
      </c>
      <c r="K607" s="74">
        <f t="shared" si="40"/>
        <v>0</v>
      </c>
      <c r="L607" s="74">
        <f t="shared" si="41"/>
        <v>0</v>
      </c>
    </row>
    <row r="608" spans="1:12" x14ac:dyDescent="0.25">
      <c r="A608" s="183"/>
      <c r="B608" s="184"/>
      <c r="C608" s="153"/>
      <c r="D608" s="159"/>
      <c r="E608" s="158"/>
      <c r="F608" s="71" t="str">
        <f>IF(D608&gt;0,IF((LEFT(D608,2)=LEFT(Data!C$4,2)),"Intra","Inter"),"")</f>
        <v/>
      </c>
      <c r="G608" s="72">
        <f t="shared" si="38"/>
        <v>0</v>
      </c>
      <c r="H608" s="158"/>
      <c r="I608" s="23"/>
      <c r="J608" s="74">
        <f t="shared" si="39"/>
        <v>0</v>
      </c>
      <c r="K608" s="74">
        <f t="shared" si="40"/>
        <v>0</v>
      </c>
      <c r="L608" s="74">
        <f t="shared" si="41"/>
        <v>0</v>
      </c>
    </row>
    <row r="609" spans="1:12" x14ac:dyDescent="0.25">
      <c r="A609" s="183"/>
      <c r="B609" s="184"/>
      <c r="C609" s="153"/>
      <c r="D609" s="159"/>
      <c r="E609" s="158"/>
      <c r="F609" s="71" t="str">
        <f>IF(D609&gt;0,IF((LEFT(D609,2)=LEFT(Data!C$4,2)),"Intra","Inter"),"")</f>
        <v/>
      </c>
      <c r="G609" s="72">
        <f t="shared" si="38"/>
        <v>0</v>
      </c>
      <c r="H609" s="158"/>
      <c r="I609" s="23"/>
      <c r="J609" s="74">
        <f t="shared" si="39"/>
        <v>0</v>
      </c>
      <c r="K609" s="74">
        <f t="shared" si="40"/>
        <v>0</v>
      </c>
      <c r="L609" s="74">
        <f t="shared" si="41"/>
        <v>0</v>
      </c>
    </row>
    <row r="610" spans="1:12" x14ac:dyDescent="0.25">
      <c r="A610" s="183"/>
      <c r="B610" s="184"/>
      <c r="C610" s="153"/>
      <c r="D610" s="159"/>
      <c r="E610" s="158"/>
      <c r="F610" s="71" t="str">
        <f>IF(D610&gt;0,IF((LEFT(D610,2)=LEFT(Data!C$4,2)),"Intra","Inter"),"")</f>
        <v/>
      </c>
      <c r="G610" s="72">
        <f t="shared" si="38"/>
        <v>0</v>
      </c>
      <c r="H610" s="158"/>
      <c r="I610" s="23"/>
      <c r="J610" s="74">
        <f t="shared" si="39"/>
        <v>0</v>
      </c>
      <c r="K610" s="74">
        <f t="shared" si="40"/>
        <v>0</v>
      </c>
      <c r="L610" s="74">
        <f t="shared" si="41"/>
        <v>0</v>
      </c>
    </row>
    <row r="611" spans="1:12" x14ac:dyDescent="0.25">
      <c r="A611" s="183"/>
      <c r="B611" s="184"/>
      <c r="C611" s="153"/>
      <c r="D611" s="159"/>
      <c r="E611" s="158"/>
      <c r="F611" s="71" t="str">
        <f>IF(D611&gt;0,IF((LEFT(D611,2)=LEFT(Data!C$4,2)),"Intra","Inter"),"")</f>
        <v/>
      </c>
      <c r="G611" s="72">
        <f t="shared" si="38"/>
        <v>0</v>
      </c>
      <c r="H611" s="158"/>
      <c r="I611" s="23"/>
      <c r="J611" s="74">
        <f t="shared" si="39"/>
        <v>0</v>
      </c>
      <c r="K611" s="74">
        <f t="shared" si="40"/>
        <v>0</v>
      </c>
      <c r="L611" s="74">
        <f t="shared" si="41"/>
        <v>0</v>
      </c>
    </row>
    <row r="612" spans="1:12" x14ac:dyDescent="0.25">
      <c r="A612" s="183"/>
      <c r="B612" s="184"/>
      <c r="C612" s="153"/>
      <c r="D612" s="159"/>
      <c r="E612" s="158"/>
      <c r="F612" s="71" t="str">
        <f>IF(D612&gt;0,IF((LEFT(D612,2)=LEFT(Data!C$4,2)),"Intra","Inter"),"")</f>
        <v/>
      </c>
      <c r="G612" s="72">
        <f t="shared" si="38"/>
        <v>0</v>
      </c>
      <c r="H612" s="158"/>
      <c r="I612" s="23"/>
      <c r="J612" s="74">
        <f t="shared" si="39"/>
        <v>0</v>
      </c>
      <c r="K612" s="74">
        <f t="shared" si="40"/>
        <v>0</v>
      </c>
      <c r="L612" s="74">
        <f t="shared" si="41"/>
        <v>0</v>
      </c>
    </row>
    <row r="613" spans="1:12" x14ac:dyDescent="0.25">
      <c r="A613" s="183"/>
      <c r="B613" s="184"/>
      <c r="C613" s="153"/>
      <c r="D613" s="159"/>
      <c r="E613" s="158"/>
      <c r="F613" s="71" t="str">
        <f>IF(D613&gt;0,IF((LEFT(D613,2)=LEFT(Data!C$4,2)),"Intra","Inter"),"")</f>
        <v/>
      </c>
      <c r="G613" s="72">
        <f t="shared" si="38"/>
        <v>0</v>
      </c>
      <c r="H613" s="158"/>
      <c r="I613" s="23"/>
      <c r="J613" s="74">
        <f t="shared" si="39"/>
        <v>0</v>
      </c>
      <c r="K613" s="74">
        <f t="shared" si="40"/>
        <v>0</v>
      </c>
      <c r="L613" s="74">
        <f t="shared" si="41"/>
        <v>0</v>
      </c>
    </row>
    <row r="614" spans="1:12" x14ac:dyDescent="0.25">
      <c r="A614" s="183"/>
      <c r="B614" s="184"/>
      <c r="C614" s="153"/>
      <c r="D614" s="159"/>
      <c r="E614" s="158"/>
      <c r="F614" s="71" t="str">
        <f>IF(D614&gt;0,IF((LEFT(D614,2)=LEFT(Data!C$4,2)),"Intra","Inter"),"")</f>
        <v/>
      </c>
      <c r="G614" s="72">
        <f t="shared" si="38"/>
        <v>0</v>
      </c>
      <c r="H614" s="158"/>
      <c r="I614" s="23"/>
      <c r="J614" s="74">
        <f t="shared" si="39"/>
        <v>0</v>
      </c>
      <c r="K614" s="74">
        <f t="shared" si="40"/>
        <v>0</v>
      </c>
      <c r="L614" s="74">
        <f t="shared" si="41"/>
        <v>0</v>
      </c>
    </row>
    <row r="615" spans="1:12" x14ac:dyDescent="0.25">
      <c r="A615" s="183"/>
      <c r="B615" s="184"/>
      <c r="C615" s="153"/>
      <c r="D615" s="159"/>
      <c r="E615" s="158"/>
      <c r="F615" s="71" t="str">
        <f>IF(D615&gt;0,IF((LEFT(D615,2)=LEFT(Data!C$4,2)),"Intra","Inter"),"")</f>
        <v/>
      </c>
      <c r="G615" s="72">
        <f t="shared" si="38"/>
        <v>0</v>
      </c>
      <c r="H615" s="158"/>
      <c r="I615" s="23"/>
      <c r="J615" s="74">
        <f t="shared" si="39"/>
        <v>0</v>
      </c>
      <c r="K615" s="74">
        <f t="shared" si="40"/>
        <v>0</v>
      </c>
      <c r="L615" s="74">
        <f t="shared" si="41"/>
        <v>0</v>
      </c>
    </row>
    <row r="616" spans="1:12" x14ac:dyDescent="0.25">
      <c r="A616" s="183"/>
      <c r="B616" s="184"/>
      <c r="C616" s="153"/>
      <c r="D616" s="159"/>
      <c r="E616" s="158"/>
      <c r="F616" s="71" t="str">
        <f>IF(D616&gt;0,IF((LEFT(D616,2)=LEFT(Data!C$4,2)),"Intra","Inter"),"")</f>
        <v/>
      </c>
      <c r="G616" s="72">
        <f t="shared" si="38"/>
        <v>0</v>
      </c>
      <c r="H616" s="158"/>
      <c r="I616" s="23"/>
      <c r="J616" s="74">
        <f t="shared" si="39"/>
        <v>0</v>
      </c>
      <c r="K616" s="74">
        <f t="shared" si="40"/>
        <v>0</v>
      </c>
      <c r="L616" s="74">
        <f t="shared" si="41"/>
        <v>0</v>
      </c>
    </row>
    <row r="617" spans="1:12" x14ac:dyDescent="0.25">
      <c r="A617" s="183"/>
      <c r="B617" s="184"/>
      <c r="C617" s="153"/>
      <c r="D617" s="159"/>
      <c r="E617" s="158"/>
      <c r="F617" s="71" t="str">
        <f>IF(D617&gt;0,IF((LEFT(D617,2)=LEFT(Data!C$4,2)),"Intra","Inter"),"")</f>
        <v/>
      </c>
      <c r="G617" s="72">
        <f t="shared" si="38"/>
        <v>0</v>
      </c>
      <c r="H617" s="158"/>
      <c r="I617" s="23"/>
      <c r="J617" s="74">
        <f t="shared" si="39"/>
        <v>0</v>
      </c>
      <c r="K617" s="74">
        <f t="shared" si="40"/>
        <v>0</v>
      </c>
      <c r="L617" s="74">
        <f t="shared" si="41"/>
        <v>0</v>
      </c>
    </row>
    <row r="618" spans="1:12" x14ac:dyDescent="0.25">
      <c r="A618" s="183"/>
      <c r="B618" s="184"/>
      <c r="C618" s="153"/>
      <c r="D618" s="159"/>
      <c r="E618" s="158"/>
      <c r="F618" s="71" t="str">
        <f>IF(D618&gt;0,IF((LEFT(D618,2)=LEFT(Data!C$4,2)),"Intra","Inter"),"")</f>
        <v/>
      </c>
      <c r="G618" s="72">
        <f t="shared" si="38"/>
        <v>0</v>
      </c>
      <c r="H618" s="158"/>
      <c r="I618" s="23"/>
      <c r="J618" s="74">
        <f t="shared" si="39"/>
        <v>0</v>
      </c>
      <c r="K618" s="74">
        <f t="shared" si="40"/>
        <v>0</v>
      </c>
      <c r="L618" s="74">
        <f t="shared" si="41"/>
        <v>0</v>
      </c>
    </row>
    <row r="619" spans="1:12" x14ac:dyDescent="0.25">
      <c r="A619" s="183"/>
      <c r="B619" s="184"/>
      <c r="C619" s="153"/>
      <c r="D619" s="159"/>
      <c r="E619" s="158"/>
      <c r="F619" s="71" t="str">
        <f>IF(D619&gt;0,IF((LEFT(D619,2)=LEFT(Data!C$4,2)),"Intra","Inter"),"")</f>
        <v/>
      </c>
      <c r="G619" s="72">
        <f t="shared" si="38"/>
        <v>0</v>
      </c>
      <c r="H619" s="158"/>
      <c r="I619" s="23"/>
      <c r="J619" s="74">
        <f t="shared" si="39"/>
        <v>0</v>
      </c>
      <c r="K619" s="74">
        <f t="shared" si="40"/>
        <v>0</v>
      </c>
      <c r="L619" s="74">
        <f t="shared" si="41"/>
        <v>0</v>
      </c>
    </row>
    <row r="620" spans="1:12" x14ac:dyDescent="0.25">
      <c r="A620" s="183"/>
      <c r="B620" s="184"/>
      <c r="C620" s="153"/>
      <c r="D620" s="159"/>
      <c r="E620" s="158"/>
      <c r="F620" s="71" t="str">
        <f>IF(D620&gt;0,IF((LEFT(D620,2)=LEFT(Data!C$4,2)),"Intra","Inter"),"")</f>
        <v/>
      </c>
      <c r="G620" s="72">
        <f t="shared" si="38"/>
        <v>0</v>
      </c>
      <c r="H620" s="158"/>
      <c r="I620" s="23"/>
      <c r="J620" s="74">
        <f t="shared" si="39"/>
        <v>0</v>
      </c>
      <c r="K620" s="74">
        <f t="shared" si="40"/>
        <v>0</v>
      </c>
      <c r="L620" s="74">
        <f t="shared" si="41"/>
        <v>0</v>
      </c>
    </row>
    <row r="621" spans="1:12" x14ac:dyDescent="0.25">
      <c r="A621" s="183"/>
      <c r="B621" s="184"/>
      <c r="C621" s="153"/>
      <c r="D621" s="159"/>
      <c r="E621" s="158"/>
      <c r="F621" s="71" t="str">
        <f>IF(D621&gt;0,IF((LEFT(D621,2)=LEFT(Data!C$4,2)),"Intra","Inter"),"")</f>
        <v/>
      </c>
      <c r="G621" s="72">
        <f t="shared" si="38"/>
        <v>0</v>
      </c>
      <c r="H621" s="158"/>
      <c r="I621" s="23"/>
      <c r="J621" s="74">
        <f t="shared" si="39"/>
        <v>0</v>
      </c>
      <c r="K621" s="74">
        <f t="shared" si="40"/>
        <v>0</v>
      </c>
      <c r="L621" s="74">
        <f t="shared" si="41"/>
        <v>0</v>
      </c>
    </row>
    <row r="622" spans="1:12" x14ac:dyDescent="0.25">
      <c r="A622" s="183"/>
      <c r="B622" s="184"/>
      <c r="C622" s="153"/>
      <c r="D622" s="159"/>
      <c r="E622" s="158"/>
      <c r="F622" s="71" t="str">
        <f>IF(D622&gt;0,IF((LEFT(D622,2)=LEFT(Data!C$4,2)),"Intra","Inter"),"")</f>
        <v/>
      </c>
      <c r="G622" s="72">
        <f t="shared" si="38"/>
        <v>0</v>
      </c>
      <c r="H622" s="158"/>
      <c r="I622" s="23"/>
      <c r="J622" s="74">
        <f t="shared" si="39"/>
        <v>0</v>
      </c>
      <c r="K622" s="74">
        <f t="shared" si="40"/>
        <v>0</v>
      </c>
      <c r="L622" s="74">
        <f t="shared" si="41"/>
        <v>0</v>
      </c>
    </row>
    <row r="623" spans="1:12" x14ac:dyDescent="0.25">
      <c r="A623" s="183"/>
      <c r="B623" s="184"/>
      <c r="C623" s="153"/>
      <c r="D623" s="159"/>
      <c r="E623" s="158"/>
      <c r="F623" s="71" t="str">
        <f>IF(D623&gt;0,IF((LEFT(D623,2)=LEFT(Data!C$4,2)),"Intra","Inter"),"")</f>
        <v/>
      </c>
      <c r="G623" s="72">
        <f t="shared" si="38"/>
        <v>0</v>
      </c>
      <c r="H623" s="158"/>
      <c r="I623" s="23"/>
      <c r="J623" s="74">
        <f t="shared" si="39"/>
        <v>0</v>
      </c>
      <c r="K623" s="74">
        <f t="shared" si="40"/>
        <v>0</v>
      </c>
      <c r="L623" s="74">
        <f t="shared" si="41"/>
        <v>0</v>
      </c>
    </row>
    <row r="624" spans="1:12" x14ac:dyDescent="0.25">
      <c r="A624" s="183"/>
      <c r="B624" s="184"/>
      <c r="C624" s="153"/>
      <c r="D624" s="159"/>
      <c r="E624" s="158"/>
      <c r="F624" s="71" t="str">
        <f>IF(D624&gt;0,IF((LEFT(D624,2)=LEFT(Data!C$4,2)),"Intra","Inter"),"")</f>
        <v/>
      </c>
      <c r="G624" s="72">
        <f t="shared" si="38"/>
        <v>0</v>
      </c>
      <c r="H624" s="158"/>
      <c r="I624" s="23"/>
      <c r="J624" s="74">
        <f t="shared" si="39"/>
        <v>0</v>
      </c>
      <c r="K624" s="74">
        <f t="shared" si="40"/>
        <v>0</v>
      </c>
      <c r="L624" s="74">
        <f t="shared" si="41"/>
        <v>0</v>
      </c>
    </row>
    <row r="625" spans="1:12" x14ac:dyDescent="0.25">
      <c r="A625" s="183"/>
      <c r="B625" s="184"/>
      <c r="C625" s="153"/>
      <c r="D625" s="159"/>
      <c r="E625" s="158"/>
      <c r="F625" s="71" t="str">
        <f>IF(D625&gt;0,IF((LEFT(D625,2)=LEFT(Data!C$4,2)),"Intra","Inter"),"")</f>
        <v/>
      </c>
      <c r="G625" s="72">
        <f t="shared" si="38"/>
        <v>0</v>
      </c>
      <c r="H625" s="158"/>
      <c r="I625" s="23"/>
      <c r="J625" s="74">
        <f t="shared" si="39"/>
        <v>0</v>
      </c>
      <c r="K625" s="74">
        <f t="shared" si="40"/>
        <v>0</v>
      </c>
      <c r="L625" s="74">
        <f t="shared" si="41"/>
        <v>0</v>
      </c>
    </row>
    <row r="626" spans="1:12" x14ac:dyDescent="0.25">
      <c r="A626" s="183"/>
      <c r="B626" s="184"/>
      <c r="C626" s="153"/>
      <c r="D626" s="159"/>
      <c r="E626" s="158"/>
      <c r="F626" s="71" t="str">
        <f>IF(D626&gt;0,IF((LEFT(D626,2)=LEFT(Data!C$4,2)),"Intra","Inter"),"")</f>
        <v/>
      </c>
      <c r="G626" s="72">
        <f t="shared" si="38"/>
        <v>0</v>
      </c>
      <c r="H626" s="158"/>
      <c r="I626" s="23"/>
      <c r="J626" s="74">
        <f t="shared" si="39"/>
        <v>0</v>
      </c>
      <c r="K626" s="74">
        <f t="shared" si="40"/>
        <v>0</v>
      </c>
      <c r="L626" s="74">
        <f t="shared" si="41"/>
        <v>0</v>
      </c>
    </row>
    <row r="627" spans="1:12" x14ac:dyDescent="0.25">
      <c r="A627" s="183"/>
      <c r="B627" s="184"/>
      <c r="C627" s="153"/>
      <c r="D627" s="159"/>
      <c r="E627" s="158"/>
      <c r="F627" s="71" t="str">
        <f>IF(D627&gt;0,IF((LEFT(D627,2)=LEFT(Data!C$4,2)),"Intra","Inter"),"")</f>
        <v/>
      </c>
      <c r="G627" s="72">
        <f t="shared" si="38"/>
        <v>0</v>
      </c>
      <c r="H627" s="158"/>
      <c r="I627" s="23"/>
      <c r="J627" s="74">
        <f t="shared" si="39"/>
        <v>0</v>
      </c>
      <c r="K627" s="74">
        <f t="shared" si="40"/>
        <v>0</v>
      </c>
      <c r="L627" s="74">
        <f t="shared" si="41"/>
        <v>0</v>
      </c>
    </row>
    <row r="628" spans="1:12" x14ac:dyDescent="0.25">
      <c r="A628" s="183"/>
      <c r="B628" s="184"/>
      <c r="C628" s="153"/>
      <c r="D628" s="159"/>
      <c r="E628" s="158"/>
      <c r="F628" s="71" t="str">
        <f>IF(D628&gt;0,IF((LEFT(D628,2)=LEFT(Data!C$4,2)),"Intra","Inter"),"")</f>
        <v/>
      </c>
      <c r="G628" s="72">
        <f t="shared" si="38"/>
        <v>0</v>
      </c>
      <c r="H628" s="158"/>
      <c r="I628" s="23"/>
      <c r="J628" s="74">
        <f t="shared" si="39"/>
        <v>0</v>
      </c>
      <c r="K628" s="74">
        <f t="shared" si="40"/>
        <v>0</v>
      </c>
      <c r="L628" s="74">
        <f t="shared" si="41"/>
        <v>0</v>
      </c>
    </row>
    <row r="629" spans="1:12" x14ac:dyDescent="0.25">
      <c r="A629" s="183"/>
      <c r="B629" s="184"/>
      <c r="C629" s="153"/>
      <c r="D629" s="159"/>
      <c r="E629" s="158"/>
      <c r="F629" s="71" t="str">
        <f>IF(D629&gt;0,IF((LEFT(D629,2)=LEFT(Data!C$4,2)),"Intra","Inter"),"")</f>
        <v/>
      </c>
      <c r="G629" s="72">
        <f t="shared" si="38"/>
        <v>0</v>
      </c>
      <c r="H629" s="158"/>
      <c r="I629" s="23"/>
      <c r="J629" s="74">
        <f t="shared" si="39"/>
        <v>0</v>
      </c>
      <c r="K629" s="74">
        <f t="shared" si="40"/>
        <v>0</v>
      </c>
      <c r="L629" s="74">
        <f t="shared" si="41"/>
        <v>0</v>
      </c>
    </row>
    <row r="630" spans="1:12" x14ac:dyDescent="0.25">
      <c r="A630" s="183"/>
      <c r="B630" s="184"/>
      <c r="C630" s="153"/>
      <c r="D630" s="159"/>
      <c r="E630" s="158"/>
      <c r="F630" s="71" t="str">
        <f>IF(D630&gt;0,IF((LEFT(D630,2)=LEFT(Data!C$4,2)),"Intra","Inter"),"")</f>
        <v/>
      </c>
      <c r="G630" s="72">
        <f t="shared" si="38"/>
        <v>0</v>
      </c>
      <c r="H630" s="158"/>
      <c r="I630" s="23"/>
      <c r="J630" s="74">
        <f t="shared" si="39"/>
        <v>0</v>
      </c>
      <c r="K630" s="74">
        <f t="shared" si="40"/>
        <v>0</v>
      </c>
      <c r="L630" s="74">
        <f t="shared" si="41"/>
        <v>0</v>
      </c>
    </row>
    <row r="631" spans="1:12" x14ac:dyDescent="0.25">
      <c r="A631" s="183"/>
      <c r="B631" s="184"/>
      <c r="C631" s="153"/>
      <c r="D631" s="159"/>
      <c r="E631" s="158"/>
      <c r="F631" s="71" t="str">
        <f>IF(D631&gt;0,IF((LEFT(D631,2)=LEFT(Data!C$4,2)),"Intra","Inter"),"")</f>
        <v/>
      </c>
      <c r="G631" s="72">
        <f t="shared" si="38"/>
        <v>0</v>
      </c>
      <c r="H631" s="158"/>
      <c r="I631" s="23"/>
      <c r="J631" s="74">
        <f t="shared" si="39"/>
        <v>0</v>
      </c>
      <c r="K631" s="74">
        <f t="shared" si="40"/>
        <v>0</v>
      </c>
      <c r="L631" s="74">
        <f t="shared" si="41"/>
        <v>0</v>
      </c>
    </row>
    <row r="632" spans="1:12" x14ac:dyDescent="0.25">
      <c r="A632" s="183"/>
      <c r="B632" s="184"/>
      <c r="C632" s="153"/>
      <c r="D632" s="159"/>
      <c r="E632" s="158"/>
      <c r="F632" s="71" t="str">
        <f>IF(D632&gt;0,IF((LEFT(D632,2)=LEFT(Data!C$4,2)),"Intra","Inter"),"")</f>
        <v/>
      </c>
      <c r="G632" s="72">
        <f t="shared" si="38"/>
        <v>0</v>
      </c>
      <c r="H632" s="158"/>
      <c r="I632" s="23"/>
      <c r="J632" s="74">
        <f t="shared" si="39"/>
        <v>0</v>
      </c>
      <c r="K632" s="74">
        <f t="shared" si="40"/>
        <v>0</v>
      </c>
      <c r="L632" s="74">
        <f t="shared" si="41"/>
        <v>0</v>
      </c>
    </row>
    <row r="633" spans="1:12" x14ac:dyDescent="0.25">
      <c r="A633" s="183"/>
      <c r="B633" s="184"/>
      <c r="C633" s="153"/>
      <c r="D633" s="159"/>
      <c r="E633" s="158"/>
      <c r="F633" s="71" t="str">
        <f>IF(D633&gt;0,IF((LEFT(D633,2)=LEFT(Data!C$4,2)),"Intra","Inter"),"")</f>
        <v/>
      </c>
      <c r="G633" s="72">
        <f t="shared" si="38"/>
        <v>0</v>
      </c>
      <c r="H633" s="158"/>
      <c r="I633" s="23"/>
      <c r="J633" s="74">
        <f t="shared" si="39"/>
        <v>0</v>
      </c>
      <c r="K633" s="74">
        <f t="shared" si="40"/>
        <v>0</v>
      </c>
      <c r="L633" s="74">
        <f t="shared" si="41"/>
        <v>0</v>
      </c>
    </row>
    <row r="634" spans="1:12" x14ac:dyDescent="0.25">
      <c r="A634" s="183"/>
      <c r="B634" s="184"/>
      <c r="C634" s="153"/>
      <c r="D634" s="159"/>
      <c r="E634" s="158"/>
      <c r="F634" s="71" t="str">
        <f>IF(D634&gt;0,IF((LEFT(D634,2)=LEFT(Data!C$4,2)),"Intra","Inter"),"")</f>
        <v/>
      </c>
      <c r="G634" s="72">
        <f t="shared" si="38"/>
        <v>0</v>
      </c>
      <c r="H634" s="158"/>
      <c r="I634" s="23"/>
      <c r="J634" s="74">
        <f t="shared" si="39"/>
        <v>0</v>
      </c>
      <c r="K634" s="74">
        <f t="shared" si="40"/>
        <v>0</v>
      </c>
      <c r="L634" s="74">
        <f t="shared" si="41"/>
        <v>0</v>
      </c>
    </row>
    <row r="635" spans="1:12" x14ac:dyDescent="0.25">
      <c r="A635" s="183"/>
      <c r="B635" s="184"/>
      <c r="C635" s="153"/>
      <c r="D635" s="159"/>
      <c r="E635" s="158"/>
      <c r="F635" s="71" t="str">
        <f>IF(D635&gt;0,IF((LEFT(D635,2)=LEFT(Data!C$4,2)),"Intra","Inter"),"")</f>
        <v/>
      </c>
      <c r="G635" s="72">
        <f t="shared" si="38"/>
        <v>0</v>
      </c>
      <c r="H635" s="158"/>
      <c r="I635" s="23"/>
      <c r="J635" s="74">
        <f t="shared" si="39"/>
        <v>0</v>
      </c>
      <c r="K635" s="74">
        <f t="shared" si="40"/>
        <v>0</v>
      </c>
      <c r="L635" s="74">
        <f t="shared" si="41"/>
        <v>0</v>
      </c>
    </row>
    <row r="636" spans="1:12" x14ac:dyDescent="0.25">
      <c r="A636" s="183"/>
      <c r="B636" s="184"/>
      <c r="C636" s="153"/>
      <c r="D636" s="159"/>
      <c r="E636" s="158"/>
      <c r="F636" s="71" t="str">
        <f>IF(D636&gt;0,IF((LEFT(D636,2)=LEFT(Data!C$4,2)),"Intra","Inter"),"")</f>
        <v/>
      </c>
      <c r="G636" s="72">
        <f t="shared" si="38"/>
        <v>0</v>
      </c>
      <c r="H636" s="158"/>
      <c r="I636" s="23"/>
      <c r="J636" s="74">
        <f t="shared" si="39"/>
        <v>0</v>
      </c>
      <c r="K636" s="74">
        <f t="shared" si="40"/>
        <v>0</v>
      </c>
      <c r="L636" s="74">
        <f t="shared" si="41"/>
        <v>0</v>
      </c>
    </row>
    <row r="637" spans="1:12" x14ac:dyDescent="0.25">
      <c r="A637" s="183"/>
      <c r="B637" s="184"/>
      <c r="C637" s="153"/>
      <c r="D637" s="159"/>
      <c r="E637" s="158"/>
      <c r="F637" s="71" t="str">
        <f>IF(D637&gt;0,IF((LEFT(D637,2)=LEFT(Data!C$4,2)),"Intra","Inter"),"")</f>
        <v/>
      </c>
      <c r="G637" s="72">
        <f t="shared" si="38"/>
        <v>0</v>
      </c>
      <c r="H637" s="158"/>
      <c r="I637" s="23"/>
      <c r="J637" s="74">
        <f t="shared" si="39"/>
        <v>0</v>
      </c>
      <c r="K637" s="74">
        <f t="shared" si="40"/>
        <v>0</v>
      </c>
      <c r="L637" s="74">
        <f t="shared" si="41"/>
        <v>0</v>
      </c>
    </row>
    <row r="638" spans="1:12" x14ac:dyDescent="0.25">
      <c r="A638" s="183"/>
      <c r="B638" s="184"/>
      <c r="C638" s="153"/>
      <c r="D638" s="159"/>
      <c r="E638" s="158"/>
      <c r="F638" s="71" t="str">
        <f>IF(D638&gt;0,IF((LEFT(D638,2)=LEFT(Data!C$4,2)),"Intra","Inter"),"")</f>
        <v/>
      </c>
      <c r="G638" s="72">
        <f t="shared" si="38"/>
        <v>0</v>
      </c>
      <c r="H638" s="158"/>
      <c r="I638" s="23"/>
      <c r="J638" s="74">
        <f t="shared" si="39"/>
        <v>0</v>
      </c>
      <c r="K638" s="74">
        <f t="shared" si="40"/>
        <v>0</v>
      </c>
      <c r="L638" s="74">
        <f t="shared" si="41"/>
        <v>0</v>
      </c>
    </row>
    <row r="639" spans="1:12" x14ac:dyDescent="0.25">
      <c r="A639" s="183"/>
      <c r="B639" s="184"/>
      <c r="C639" s="153"/>
      <c r="D639" s="159"/>
      <c r="E639" s="158"/>
      <c r="F639" s="71" t="str">
        <f>IF(D639&gt;0,IF((LEFT(D639,2)=LEFT(Data!C$4,2)),"Intra","Inter"),"")</f>
        <v/>
      </c>
      <c r="G639" s="72">
        <f t="shared" si="38"/>
        <v>0</v>
      </c>
      <c r="H639" s="158"/>
      <c r="I639" s="23"/>
      <c r="J639" s="74">
        <f t="shared" si="39"/>
        <v>0</v>
      </c>
      <c r="K639" s="74">
        <f t="shared" si="40"/>
        <v>0</v>
      </c>
      <c r="L639" s="74">
        <f t="shared" si="41"/>
        <v>0</v>
      </c>
    </row>
    <row r="640" spans="1:12" x14ac:dyDescent="0.25">
      <c r="A640" s="183"/>
      <c r="B640" s="184"/>
      <c r="C640" s="153"/>
      <c r="D640" s="159"/>
      <c r="E640" s="158"/>
      <c r="F640" s="71" t="str">
        <f>IF(D640&gt;0,IF((LEFT(D640,2)=LEFT(Data!C$4,2)),"Intra","Inter"),"")</f>
        <v/>
      </c>
      <c r="G640" s="72">
        <f t="shared" si="38"/>
        <v>0</v>
      </c>
      <c r="H640" s="158"/>
      <c r="I640" s="23"/>
      <c r="J640" s="74">
        <f t="shared" si="39"/>
        <v>0</v>
      </c>
      <c r="K640" s="74">
        <f t="shared" si="40"/>
        <v>0</v>
      </c>
      <c r="L640" s="74">
        <f t="shared" si="41"/>
        <v>0</v>
      </c>
    </row>
    <row r="641" spans="1:12" x14ac:dyDescent="0.25">
      <c r="A641" s="183"/>
      <c r="B641" s="184"/>
      <c r="C641" s="153"/>
      <c r="D641" s="159"/>
      <c r="E641" s="158"/>
      <c r="F641" s="71" t="str">
        <f>IF(D641&gt;0,IF((LEFT(D641,2)=LEFT(Data!C$4,2)),"Intra","Inter"),"")</f>
        <v/>
      </c>
      <c r="G641" s="72">
        <f t="shared" si="38"/>
        <v>0</v>
      </c>
      <c r="H641" s="158"/>
      <c r="I641" s="23"/>
      <c r="J641" s="74">
        <f t="shared" si="39"/>
        <v>0</v>
      </c>
      <c r="K641" s="74">
        <f t="shared" si="40"/>
        <v>0</v>
      </c>
      <c r="L641" s="74">
        <f t="shared" si="41"/>
        <v>0</v>
      </c>
    </row>
    <row r="642" spans="1:12" x14ac:dyDescent="0.25">
      <c r="A642" s="183"/>
      <c r="B642" s="184"/>
      <c r="C642" s="153"/>
      <c r="D642" s="159"/>
      <c r="E642" s="158"/>
      <c r="F642" s="71" t="str">
        <f>IF(D642&gt;0,IF((LEFT(D642,2)=LEFT(Data!C$4,2)),"Intra","Inter"),"")</f>
        <v/>
      </c>
      <c r="G642" s="72">
        <f t="shared" si="38"/>
        <v>0</v>
      </c>
      <c r="H642" s="158"/>
      <c r="I642" s="23"/>
      <c r="J642" s="74">
        <f t="shared" si="39"/>
        <v>0</v>
      </c>
      <c r="K642" s="74">
        <f t="shared" si="40"/>
        <v>0</v>
      </c>
      <c r="L642" s="74">
        <f t="shared" si="41"/>
        <v>0</v>
      </c>
    </row>
    <row r="643" spans="1:12" x14ac:dyDescent="0.25">
      <c r="A643" s="183"/>
      <c r="B643" s="184"/>
      <c r="C643" s="153"/>
      <c r="D643" s="159"/>
      <c r="E643" s="158"/>
      <c r="F643" s="71" t="str">
        <f>IF(D643&gt;0,IF((LEFT(D643,2)=LEFT(Data!C$4,2)),"Intra","Inter"),"")</f>
        <v/>
      </c>
      <c r="G643" s="72">
        <f t="shared" si="38"/>
        <v>0</v>
      </c>
      <c r="H643" s="158"/>
      <c r="I643" s="23"/>
      <c r="J643" s="74">
        <f t="shared" si="39"/>
        <v>0</v>
      </c>
      <c r="K643" s="74">
        <f t="shared" si="40"/>
        <v>0</v>
      </c>
      <c r="L643" s="74">
        <f t="shared" si="41"/>
        <v>0</v>
      </c>
    </row>
    <row r="644" spans="1:12" x14ac:dyDescent="0.25">
      <c r="A644" s="183"/>
      <c r="B644" s="184"/>
      <c r="C644" s="153"/>
      <c r="D644" s="159"/>
      <c r="E644" s="158"/>
      <c r="F644" s="71" t="str">
        <f>IF(D644&gt;0,IF((LEFT(D644,2)=LEFT(Data!C$4,2)),"Intra","Inter"),"")</f>
        <v/>
      </c>
      <c r="G644" s="72">
        <f t="shared" si="38"/>
        <v>0</v>
      </c>
      <c r="H644" s="158"/>
      <c r="I644" s="23"/>
      <c r="J644" s="74">
        <f t="shared" si="39"/>
        <v>0</v>
      </c>
      <c r="K644" s="74">
        <f t="shared" si="40"/>
        <v>0</v>
      </c>
      <c r="L644" s="74">
        <f t="shared" si="41"/>
        <v>0</v>
      </c>
    </row>
    <row r="645" spans="1:12" x14ac:dyDescent="0.25">
      <c r="A645" s="183"/>
      <c r="B645" s="184"/>
      <c r="C645" s="153"/>
      <c r="D645" s="159"/>
      <c r="E645" s="158"/>
      <c r="F645" s="71" t="str">
        <f>IF(D645&gt;0,IF((LEFT(D645,2)=LEFT(Data!C$4,2)),"Intra","Inter"),"")</f>
        <v/>
      </c>
      <c r="G645" s="72">
        <f t="shared" si="38"/>
        <v>0</v>
      </c>
      <c r="H645" s="158"/>
      <c r="I645" s="23"/>
      <c r="J645" s="74">
        <f t="shared" si="39"/>
        <v>0</v>
      </c>
      <c r="K645" s="74">
        <f t="shared" si="40"/>
        <v>0</v>
      </c>
      <c r="L645" s="74">
        <f t="shared" si="41"/>
        <v>0</v>
      </c>
    </row>
    <row r="646" spans="1:12" x14ac:dyDescent="0.25">
      <c r="A646" s="183"/>
      <c r="B646" s="184"/>
      <c r="C646" s="153"/>
      <c r="D646" s="159"/>
      <c r="E646" s="158"/>
      <c r="F646" s="71" t="str">
        <f>IF(D646&gt;0,IF((LEFT(D646,2)=LEFT(Data!C$4,2)),"Intra","Inter"),"")</f>
        <v/>
      </c>
      <c r="G646" s="72">
        <f t="shared" ref="G646:G709" si="42">ROUND(H646+J646+K646+L646,0)</f>
        <v>0</v>
      </c>
      <c r="H646" s="158"/>
      <c r="I646" s="23"/>
      <c r="J646" s="74">
        <f t="shared" ref="J646:J709" si="43">IF(F646="inter",(H646*I646),(0))</f>
        <v>0</v>
      </c>
      <c r="K646" s="74">
        <f t="shared" ref="K646:K709" si="44">IF(F646="intra",(H646*(I646/2)),(0))</f>
        <v>0</v>
      </c>
      <c r="L646" s="74">
        <f t="shared" ref="L646:L709" si="45">IF(F646="intra",(H646*(I646/2)),(0))</f>
        <v>0</v>
      </c>
    </row>
    <row r="647" spans="1:12" x14ac:dyDescent="0.25">
      <c r="A647" s="183"/>
      <c r="B647" s="184"/>
      <c r="C647" s="153"/>
      <c r="D647" s="159"/>
      <c r="E647" s="158"/>
      <c r="F647" s="71" t="str">
        <f>IF(D647&gt;0,IF((LEFT(D647,2)=LEFT(Data!C$4,2)),"Intra","Inter"),"")</f>
        <v/>
      </c>
      <c r="G647" s="72">
        <f t="shared" si="42"/>
        <v>0</v>
      </c>
      <c r="H647" s="158"/>
      <c r="I647" s="23"/>
      <c r="J647" s="74">
        <f t="shared" si="43"/>
        <v>0</v>
      </c>
      <c r="K647" s="74">
        <f t="shared" si="44"/>
        <v>0</v>
      </c>
      <c r="L647" s="74">
        <f t="shared" si="45"/>
        <v>0</v>
      </c>
    </row>
    <row r="648" spans="1:12" x14ac:dyDescent="0.25">
      <c r="A648" s="183"/>
      <c r="B648" s="184"/>
      <c r="C648" s="153"/>
      <c r="D648" s="159"/>
      <c r="E648" s="158"/>
      <c r="F648" s="71" t="str">
        <f>IF(D648&gt;0,IF((LEFT(D648,2)=LEFT(Data!C$4,2)),"Intra","Inter"),"")</f>
        <v/>
      </c>
      <c r="G648" s="72">
        <f t="shared" si="42"/>
        <v>0</v>
      </c>
      <c r="H648" s="158"/>
      <c r="I648" s="23"/>
      <c r="J648" s="74">
        <f t="shared" si="43"/>
        <v>0</v>
      </c>
      <c r="K648" s="74">
        <f t="shared" si="44"/>
        <v>0</v>
      </c>
      <c r="L648" s="74">
        <f t="shared" si="45"/>
        <v>0</v>
      </c>
    </row>
    <row r="649" spans="1:12" x14ac:dyDescent="0.25">
      <c r="A649" s="183"/>
      <c r="B649" s="184"/>
      <c r="C649" s="153"/>
      <c r="D649" s="159"/>
      <c r="E649" s="158"/>
      <c r="F649" s="71" t="str">
        <f>IF(D649&gt;0,IF((LEFT(D649,2)=LEFT(Data!C$4,2)),"Intra","Inter"),"")</f>
        <v/>
      </c>
      <c r="G649" s="72">
        <f t="shared" si="42"/>
        <v>0</v>
      </c>
      <c r="H649" s="158"/>
      <c r="I649" s="23"/>
      <c r="J649" s="74">
        <f t="shared" si="43"/>
        <v>0</v>
      </c>
      <c r="K649" s="74">
        <f t="shared" si="44"/>
        <v>0</v>
      </c>
      <c r="L649" s="74">
        <f t="shared" si="45"/>
        <v>0</v>
      </c>
    </row>
    <row r="650" spans="1:12" x14ac:dyDescent="0.25">
      <c r="A650" s="183"/>
      <c r="B650" s="184"/>
      <c r="C650" s="153"/>
      <c r="D650" s="159"/>
      <c r="E650" s="158"/>
      <c r="F650" s="71" t="str">
        <f>IF(D650&gt;0,IF((LEFT(D650,2)=LEFT(Data!C$4,2)),"Intra","Inter"),"")</f>
        <v/>
      </c>
      <c r="G650" s="72">
        <f t="shared" si="42"/>
        <v>0</v>
      </c>
      <c r="H650" s="158"/>
      <c r="I650" s="23"/>
      <c r="J650" s="74">
        <f t="shared" si="43"/>
        <v>0</v>
      </c>
      <c r="K650" s="74">
        <f t="shared" si="44"/>
        <v>0</v>
      </c>
      <c r="L650" s="74">
        <f t="shared" si="45"/>
        <v>0</v>
      </c>
    </row>
    <row r="651" spans="1:12" x14ac:dyDescent="0.25">
      <c r="A651" s="183"/>
      <c r="B651" s="184"/>
      <c r="C651" s="153"/>
      <c r="D651" s="159"/>
      <c r="E651" s="158"/>
      <c r="F651" s="71" t="str">
        <f>IF(D651&gt;0,IF((LEFT(D651,2)=LEFT(Data!C$4,2)),"Intra","Inter"),"")</f>
        <v/>
      </c>
      <c r="G651" s="72">
        <f t="shared" si="42"/>
        <v>0</v>
      </c>
      <c r="H651" s="158"/>
      <c r="I651" s="23"/>
      <c r="J651" s="74">
        <f t="shared" si="43"/>
        <v>0</v>
      </c>
      <c r="K651" s="74">
        <f t="shared" si="44"/>
        <v>0</v>
      </c>
      <c r="L651" s="74">
        <f t="shared" si="45"/>
        <v>0</v>
      </c>
    </row>
    <row r="652" spans="1:12" x14ac:dyDescent="0.25">
      <c r="A652" s="183"/>
      <c r="B652" s="184"/>
      <c r="C652" s="153"/>
      <c r="D652" s="159"/>
      <c r="E652" s="158"/>
      <c r="F652" s="71" t="str">
        <f>IF(D652&gt;0,IF((LEFT(D652,2)=LEFT(Data!C$4,2)),"Intra","Inter"),"")</f>
        <v/>
      </c>
      <c r="G652" s="72">
        <f t="shared" si="42"/>
        <v>0</v>
      </c>
      <c r="H652" s="158"/>
      <c r="I652" s="23"/>
      <c r="J652" s="74">
        <f t="shared" si="43"/>
        <v>0</v>
      </c>
      <c r="K652" s="74">
        <f t="shared" si="44"/>
        <v>0</v>
      </c>
      <c r="L652" s="74">
        <f t="shared" si="45"/>
        <v>0</v>
      </c>
    </row>
    <row r="653" spans="1:12" x14ac:dyDescent="0.25">
      <c r="A653" s="183"/>
      <c r="B653" s="184"/>
      <c r="C653" s="153"/>
      <c r="D653" s="159"/>
      <c r="E653" s="158"/>
      <c r="F653" s="71" t="str">
        <f>IF(D653&gt;0,IF((LEFT(D653,2)=LEFT(Data!C$4,2)),"Intra","Inter"),"")</f>
        <v/>
      </c>
      <c r="G653" s="72">
        <f t="shared" si="42"/>
        <v>0</v>
      </c>
      <c r="H653" s="158"/>
      <c r="I653" s="23"/>
      <c r="J653" s="74">
        <f t="shared" si="43"/>
        <v>0</v>
      </c>
      <c r="K653" s="74">
        <f t="shared" si="44"/>
        <v>0</v>
      </c>
      <c r="L653" s="74">
        <f t="shared" si="45"/>
        <v>0</v>
      </c>
    </row>
    <row r="654" spans="1:12" x14ac:dyDescent="0.25">
      <c r="A654" s="183"/>
      <c r="B654" s="184"/>
      <c r="C654" s="153"/>
      <c r="D654" s="159"/>
      <c r="E654" s="158"/>
      <c r="F654" s="71" t="str">
        <f>IF(D654&gt;0,IF((LEFT(D654,2)=LEFT(Data!C$4,2)),"Intra","Inter"),"")</f>
        <v/>
      </c>
      <c r="G654" s="72">
        <f t="shared" si="42"/>
        <v>0</v>
      </c>
      <c r="H654" s="158"/>
      <c r="I654" s="23"/>
      <c r="J654" s="74">
        <f t="shared" si="43"/>
        <v>0</v>
      </c>
      <c r="K654" s="74">
        <f t="shared" si="44"/>
        <v>0</v>
      </c>
      <c r="L654" s="74">
        <f t="shared" si="45"/>
        <v>0</v>
      </c>
    </row>
    <row r="655" spans="1:12" x14ac:dyDescent="0.25">
      <c r="A655" s="183"/>
      <c r="B655" s="184"/>
      <c r="C655" s="153"/>
      <c r="D655" s="159"/>
      <c r="E655" s="158"/>
      <c r="F655" s="71" t="str">
        <f>IF(D655&gt;0,IF((LEFT(D655,2)=LEFT(Data!C$4,2)),"Intra","Inter"),"")</f>
        <v/>
      </c>
      <c r="G655" s="72">
        <f t="shared" si="42"/>
        <v>0</v>
      </c>
      <c r="H655" s="158"/>
      <c r="I655" s="23"/>
      <c r="J655" s="74">
        <f t="shared" si="43"/>
        <v>0</v>
      </c>
      <c r="K655" s="74">
        <f t="shared" si="44"/>
        <v>0</v>
      </c>
      <c r="L655" s="74">
        <f t="shared" si="45"/>
        <v>0</v>
      </c>
    </row>
    <row r="656" spans="1:12" x14ac:dyDescent="0.25">
      <c r="A656" s="183"/>
      <c r="B656" s="184"/>
      <c r="C656" s="153"/>
      <c r="D656" s="159"/>
      <c r="E656" s="158"/>
      <c r="F656" s="71" t="str">
        <f>IF(D656&gt;0,IF((LEFT(D656,2)=LEFT(Data!C$4,2)),"Intra","Inter"),"")</f>
        <v/>
      </c>
      <c r="G656" s="72">
        <f t="shared" si="42"/>
        <v>0</v>
      </c>
      <c r="H656" s="158"/>
      <c r="I656" s="23"/>
      <c r="J656" s="74">
        <f t="shared" si="43"/>
        <v>0</v>
      </c>
      <c r="K656" s="74">
        <f t="shared" si="44"/>
        <v>0</v>
      </c>
      <c r="L656" s="74">
        <f t="shared" si="45"/>
        <v>0</v>
      </c>
    </row>
    <row r="657" spans="1:12" x14ac:dyDescent="0.25">
      <c r="A657" s="183"/>
      <c r="B657" s="184"/>
      <c r="C657" s="153"/>
      <c r="D657" s="159"/>
      <c r="E657" s="158"/>
      <c r="F657" s="71" t="str">
        <f>IF(D657&gt;0,IF((LEFT(D657,2)=LEFT(Data!C$4,2)),"Intra","Inter"),"")</f>
        <v/>
      </c>
      <c r="G657" s="72">
        <f t="shared" si="42"/>
        <v>0</v>
      </c>
      <c r="H657" s="158"/>
      <c r="I657" s="23"/>
      <c r="J657" s="74">
        <f t="shared" si="43"/>
        <v>0</v>
      </c>
      <c r="K657" s="74">
        <f t="shared" si="44"/>
        <v>0</v>
      </c>
      <c r="L657" s="74">
        <f t="shared" si="45"/>
        <v>0</v>
      </c>
    </row>
    <row r="658" spans="1:12" x14ac:dyDescent="0.25">
      <c r="A658" s="183"/>
      <c r="B658" s="184"/>
      <c r="C658" s="153"/>
      <c r="D658" s="159"/>
      <c r="E658" s="158"/>
      <c r="F658" s="71" t="str">
        <f>IF(D658&gt;0,IF((LEFT(D658,2)=LEFT(Data!C$4,2)),"Intra","Inter"),"")</f>
        <v/>
      </c>
      <c r="G658" s="72">
        <f t="shared" si="42"/>
        <v>0</v>
      </c>
      <c r="H658" s="158"/>
      <c r="I658" s="23"/>
      <c r="J658" s="74">
        <f t="shared" si="43"/>
        <v>0</v>
      </c>
      <c r="K658" s="74">
        <f t="shared" si="44"/>
        <v>0</v>
      </c>
      <c r="L658" s="74">
        <f t="shared" si="45"/>
        <v>0</v>
      </c>
    </row>
    <row r="659" spans="1:12" x14ac:dyDescent="0.25">
      <c r="A659" s="183"/>
      <c r="B659" s="184"/>
      <c r="C659" s="153"/>
      <c r="D659" s="159"/>
      <c r="E659" s="158"/>
      <c r="F659" s="71" t="str">
        <f>IF(D659&gt;0,IF((LEFT(D659,2)=LEFT(Data!C$4,2)),"Intra","Inter"),"")</f>
        <v/>
      </c>
      <c r="G659" s="72">
        <f t="shared" si="42"/>
        <v>0</v>
      </c>
      <c r="H659" s="158"/>
      <c r="I659" s="23"/>
      <c r="J659" s="74">
        <f t="shared" si="43"/>
        <v>0</v>
      </c>
      <c r="K659" s="74">
        <f t="shared" si="44"/>
        <v>0</v>
      </c>
      <c r="L659" s="74">
        <f t="shared" si="45"/>
        <v>0</v>
      </c>
    </row>
    <row r="660" spans="1:12" x14ac:dyDescent="0.25">
      <c r="A660" s="183"/>
      <c r="B660" s="184"/>
      <c r="C660" s="153"/>
      <c r="D660" s="159"/>
      <c r="E660" s="158"/>
      <c r="F660" s="71" t="str">
        <f>IF(D660&gt;0,IF((LEFT(D660,2)=LEFT(Data!C$4,2)),"Intra","Inter"),"")</f>
        <v/>
      </c>
      <c r="G660" s="72">
        <f t="shared" si="42"/>
        <v>0</v>
      </c>
      <c r="H660" s="158"/>
      <c r="I660" s="23"/>
      <c r="J660" s="74">
        <f t="shared" si="43"/>
        <v>0</v>
      </c>
      <c r="K660" s="74">
        <f t="shared" si="44"/>
        <v>0</v>
      </c>
      <c r="L660" s="74">
        <f t="shared" si="45"/>
        <v>0</v>
      </c>
    </row>
    <row r="661" spans="1:12" x14ac:dyDescent="0.25">
      <c r="A661" s="183"/>
      <c r="B661" s="184"/>
      <c r="C661" s="153"/>
      <c r="D661" s="159"/>
      <c r="E661" s="158"/>
      <c r="F661" s="71" t="str">
        <f>IF(D661&gt;0,IF((LEFT(D661,2)=LEFT(Data!C$4,2)),"Intra","Inter"),"")</f>
        <v/>
      </c>
      <c r="G661" s="72">
        <f t="shared" si="42"/>
        <v>0</v>
      </c>
      <c r="H661" s="158"/>
      <c r="I661" s="23"/>
      <c r="J661" s="74">
        <f t="shared" si="43"/>
        <v>0</v>
      </c>
      <c r="K661" s="74">
        <f t="shared" si="44"/>
        <v>0</v>
      </c>
      <c r="L661" s="74">
        <f t="shared" si="45"/>
        <v>0</v>
      </c>
    </row>
    <row r="662" spans="1:12" x14ac:dyDescent="0.25">
      <c r="A662" s="183"/>
      <c r="B662" s="184"/>
      <c r="C662" s="153"/>
      <c r="D662" s="159"/>
      <c r="E662" s="158"/>
      <c r="F662" s="71" t="str">
        <f>IF(D662&gt;0,IF((LEFT(D662,2)=LEFT(Data!C$4,2)),"Intra","Inter"),"")</f>
        <v/>
      </c>
      <c r="G662" s="72">
        <f t="shared" si="42"/>
        <v>0</v>
      </c>
      <c r="H662" s="158"/>
      <c r="I662" s="23"/>
      <c r="J662" s="74">
        <f t="shared" si="43"/>
        <v>0</v>
      </c>
      <c r="K662" s="74">
        <f t="shared" si="44"/>
        <v>0</v>
      </c>
      <c r="L662" s="74">
        <f t="shared" si="45"/>
        <v>0</v>
      </c>
    </row>
    <row r="663" spans="1:12" x14ac:dyDescent="0.25">
      <c r="A663" s="183"/>
      <c r="B663" s="184"/>
      <c r="C663" s="153"/>
      <c r="D663" s="159"/>
      <c r="E663" s="158"/>
      <c r="F663" s="71" t="str">
        <f>IF(D663&gt;0,IF((LEFT(D663,2)=LEFT(Data!C$4,2)),"Intra","Inter"),"")</f>
        <v/>
      </c>
      <c r="G663" s="72">
        <f t="shared" si="42"/>
        <v>0</v>
      </c>
      <c r="H663" s="158"/>
      <c r="I663" s="23"/>
      <c r="J663" s="74">
        <f t="shared" si="43"/>
        <v>0</v>
      </c>
      <c r="K663" s="74">
        <f t="shared" si="44"/>
        <v>0</v>
      </c>
      <c r="L663" s="74">
        <f t="shared" si="45"/>
        <v>0</v>
      </c>
    </row>
    <row r="664" spans="1:12" x14ac:dyDescent="0.25">
      <c r="A664" s="183"/>
      <c r="B664" s="184"/>
      <c r="C664" s="153"/>
      <c r="D664" s="159"/>
      <c r="E664" s="158"/>
      <c r="F664" s="71" t="str">
        <f>IF(D664&gt;0,IF((LEFT(D664,2)=LEFT(Data!C$4,2)),"Intra","Inter"),"")</f>
        <v/>
      </c>
      <c r="G664" s="72">
        <f t="shared" si="42"/>
        <v>0</v>
      </c>
      <c r="H664" s="158"/>
      <c r="I664" s="23"/>
      <c r="J664" s="74">
        <f t="shared" si="43"/>
        <v>0</v>
      </c>
      <c r="K664" s="74">
        <f t="shared" si="44"/>
        <v>0</v>
      </c>
      <c r="L664" s="74">
        <f t="shared" si="45"/>
        <v>0</v>
      </c>
    </row>
    <row r="665" spans="1:12" x14ac:dyDescent="0.25">
      <c r="A665" s="183"/>
      <c r="B665" s="184"/>
      <c r="C665" s="153"/>
      <c r="D665" s="159"/>
      <c r="E665" s="158"/>
      <c r="F665" s="71" t="str">
        <f>IF(D665&gt;0,IF((LEFT(D665,2)=LEFT(Data!C$4,2)),"Intra","Inter"),"")</f>
        <v/>
      </c>
      <c r="G665" s="72">
        <f t="shared" si="42"/>
        <v>0</v>
      </c>
      <c r="H665" s="158"/>
      <c r="I665" s="23"/>
      <c r="J665" s="74">
        <f t="shared" si="43"/>
        <v>0</v>
      </c>
      <c r="K665" s="74">
        <f t="shared" si="44"/>
        <v>0</v>
      </c>
      <c r="L665" s="74">
        <f t="shared" si="45"/>
        <v>0</v>
      </c>
    </row>
    <row r="666" spans="1:12" x14ac:dyDescent="0.25">
      <c r="A666" s="183"/>
      <c r="B666" s="184"/>
      <c r="C666" s="153"/>
      <c r="D666" s="159"/>
      <c r="E666" s="158"/>
      <c r="F666" s="71" t="str">
        <f>IF(D666&gt;0,IF((LEFT(D666,2)=LEFT(Data!C$4,2)),"Intra","Inter"),"")</f>
        <v/>
      </c>
      <c r="G666" s="72">
        <f t="shared" si="42"/>
        <v>0</v>
      </c>
      <c r="H666" s="158"/>
      <c r="I666" s="23"/>
      <c r="J666" s="74">
        <f t="shared" si="43"/>
        <v>0</v>
      </c>
      <c r="K666" s="74">
        <f t="shared" si="44"/>
        <v>0</v>
      </c>
      <c r="L666" s="74">
        <f t="shared" si="45"/>
        <v>0</v>
      </c>
    </row>
    <row r="667" spans="1:12" x14ac:dyDescent="0.25">
      <c r="A667" s="183"/>
      <c r="B667" s="184"/>
      <c r="C667" s="153"/>
      <c r="D667" s="159"/>
      <c r="E667" s="158"/>
      <c r="F667" s="71" t="str">
        <f>IF(D667&gt;0,IF((LEFT(D667,2)=LEFT(Data!C$4,2)),"Intra","Inter"),"")</f>
        <v/>
      </c>
      <c r="G667" s="72">
        <f t="shared" si="42"/>
        <v>0</v>
      </c>
      <c r="H667" s="158"/>
      <c r="I667" s="23"/>
      <c r="J667" s="74">
        <f t="shared" si="43"/>
        <v>0</v>
      </c>
      <c r="K667" s="74">
        <f t="shared" si="44"/>
        <v>0</v>
      </c>
      <c r="L667" s="74">
        <f t="shared" si="45"/>
        <v>0</v>
      </c>
    </row>
    <row r="668" spans="1:12" x14ac:dyDescent="0.25">
      <c r="A668" s="183"/>
      <c r="B668" s="184"/>
      <c r="C668" s="153"/>
      <c r="D668" s="159"/>
      <c r="E668" s="158"/>
      <c r="F668" s="71" t="str">
        <f>IF(D668&gt;0,IF((LEFT(D668,2)=LEFT(Data!C$4,2)),"Intra","Inter"),"")</f>
        <v/>
      </c>
      <c r="G668" s="72">
        <f t="shared" si="42"/>
        <v>0</v>
      </c>
      <c r="H668" s="158"/>
      <c r="I668" s="23"/>
      <c r="J668" s="74">
        <f t="shared" si="43"/>
        <v>0</v>
      </c>
      <c r="K668" s="74">
        <f t="shared" si="44"/>
        <v>0</v>
      </c>
      <c r="L668" s="74">
        <f t="shared" si="45"/>
        <v>0</v>
      </c>
    </row>
    <row r="669" spans="1:12" x14ac:dyDescent="0.25">
      <c r="A669" s="183"/>
      <c r="B669" s="184"/>
      <c r="C669" s="153"/>
      <c r="D669" s="159"/>
      <c r="E669" s="158"/>
      <c r="F669" s="71" t="str">
        <f>IF(D669&gt;0,IF((LEFT(D669,2)=LEFT(Data!C$4,2)),"Intra","Inter"),"")</f>
        <v/>
      </c>
      <c r="G669" s="72">
        <f t="shared" si="42"/>
        <v>0</v>
      </c>
      <c r="H669" s="158"/>
      <c r="I669" s="23"/>
      <c r="J669" s="74">
        <f t="shared" si="43"/>
        <v>0</v>
      </c>
      <c r="K669" s="74">
        <f t="shared" si="44"/>
        <v>0</v>
      </c>
      <c r="L669" s="74">
        <f t="shared" si="45"/>
        <v>0</v>
      </c>
    </row>
    <row r="670" spans="1:12" x14ac:dyDescent="0.25">
      <c r="A670" s="183"/>
      <c r="B670" s="184"/>
      <c r="C670" s="153"/>
      <c r="D670" s="159"/>
      <c r="E670" s="158"/>
      <c r="F670" s="71" t="str">
        <f>IF(D670&gt;0,IF((LEFT(D670,2)=LEFT(Data!C$4,2)),"Intra","Inter"),"")</f>
        <v/>
      </c>
      <c r="G670" s="72">
        <f t="shared" si="42"/>
        <v>0</v>
      </c>
      <c r="H670" s="158"/>
      <c r="I670" s="23"/>
      <c r="J670" s="74">
        <f t="shared" si="43"/>
        <v>0</v>
      </c>
      <c r="K670" s="74">
        <f t="shared" si="44"/>
        <v>0</v>
      </c>
      <c r="L670" s="74">
        <f t="shared" si="45"/>
        <v>0</v>
      </c>
    </row>
    <row r="671" spans="1:12" x14ac:dyDescent="0.25">
      <c r="A671" s="183"/>
      <c r="B671" s="184"/>
      <c r="C671" s="153"/>
      <c r="D671" s="159"/>
      <c r="E671" s="158"/>
      <c r="F671" s="71" t="str">
        <f>IF(D671&gt;0,IF((LEFT(D671,2)=LEFT(Data!C$4,2)),"Intra","Inter"),"")</f>
        <v/>
      </c>
      <c r="G671" s="72">
        <f t="shared" si="42"/>
        <v>0</v>
      </c>
      <c r="H671" s="158"/>
      <c r="I671" s="23"/>
      <c r="J671" s="74">
        <f t="shared" si="43"/>
        <v>0</v>
      </c>
      <c r="K671" s="74">
        <f t="shared" si="44"/>
        <v>0</v>
      </c>
      <c r="L671" s="74">
        <f t="shared" si="45"/>
        <v>0</v>
      </c>
    </row>
    <row r="672" spans="1:12" x14ac:dyDescent="0.25">
      <c r="A672" s="183"/>
      <c r="B672" s="184"/>
      <c r="C672" s="153"/>
      <c r="D672" s="159"/>
      <c r="E672" s="158"/>
      <c r="F672" s="71" t="str">
        <f>IF(D672&gt;0,IF((LEFT(D672,2)=LEFT(Data!C$4,2)),"Intra","Inter"),"")</f>
        <v/>
      </c>
      <c r="G672" s="72">
        <f t="shared" si="42"/>
        <v>0</v>
      </c>
      <c r="H672" s="158"/>
      <c r="I672" s="23"/>
      <c r="J672" s="74">
        <f t="shared" si="43"/>
        <v>0</v>
      </c>
      <c r="K672" s="74">
        <f t="shared" si="44"/>
        <v>0</v>
      </c>
      <c r="L672" s="74">
        <f t="shared" si="45"/>
        <v>0</v>
      </c>
    </row>
    <row r="673" spans="1:12" x14ac:dyDescent="0.25">
      <c r="A673" s="183"/>
      <c r="B673" s="184"/>
      <c r="C673" s="153"/>
      <c r="D673" s="159"/>
      <c r="E673" s="158"/>
      <c r="F673" s="71" t="str">
        <f>IF(D673&gt;0,IF((LEFT(D673,2)=LEFT(Data!C$4,2)),"Intra","Inter"),"")</f>
        <v/>
      </c>
      <c r="G673" s="72">
        <f t="shared" si="42"/>
        <v>0</v>
      </c>
      <c r="H673" s="158"/>
      <c r="I673" s="23"/>
      <c r="J673" s="74">
        <f t="shared" si="43"/>
        <v>0</v>
      </c>
      <c r="K673" s="74">
        <f t="shared" si="44"/>
        <v>0</v>
      </c>
      <c r="L673" s="74">
        <f t="shared" si="45"/>
        <v>0</v>
      </c>
    </row>
    <row r="674" spans="1:12" x14ac:dyDescent="0.25">
      <c r="A674" s="183"/>
      <c r="B674" s="184"/>
      <c r="C674" s="153"/>
      <c r="D674" s="159"/>
      <c r="E674" s="158"/>
      <c r="F674" s="71" t="str">
        <f>IF(D674&gt;0,IF((LEFT(D674,2)=LEFT(Data!C$4,2)),"Intra","Inter"),"")</f>
        <v/>
      </c>
      <c r="G674" s="72">
        <f t="shared" si="42"/>
        <v>0</v>
      </c>
      <c r="H674" s="158"/>
      <c r="I674" s="23"/>
      <c r="J674" s="74">
        <f t="shared" si="43"/>
        <v>0</v>
      </c>
      <c r="K674" s="74">
        <f t="shared" si="44"/>
        <v>0</v>
      </c>
      <c r="L674" s="74">
        <f t="shared" si="45"/>
        <v>0</v>
      </c>
    </row>
    <row r="675" spans="1:12" x14ac:dyDescent="0.25">
      <c r="A675" s="183"/>
      <c r="B675" s="184"/>
      <c r="C675" s="153"/>
      <c r="D675" s="159"/>
      <c r="E675" s="158"/>
      <c r="F675" s="71" t="str">
        <f>IF(D675&gt;0,IF((LEFT(D675,2)=LEFT(Data!C$4,2)),"Intra","Inter"),"")</f>
        <v/>
      </c>
      <c r="G675" s="72">
        <f t="shared" si="42"/>
        <v>0</v>
      </c>
      <c r="H675" s="158"/>
      <c r="I675" s="23"/>
      <c r="J675" s="74">
        <f t="shared" si="43"/>
        <v>0</v>
      </c>
      <c r="K675" s="74">
        <f t="shared" si="44"/>
        <v>0</v>
      </c>
      <c r="L675" s="74">
        <f t="shared" si="45"/>
        <v>0</v>
      </c>
    </row>
    <row r="676" spans="1:12" x14ac:dyDescent="0.25">
      <c r="A676" s="183"/>
      <c r="B676" s="184"/>
      <c r="C676" s="153"/>
      <c r="D676" s="159"/>
      <c r="E676" s="158"/>
      <c r="F676" s="71" t="str">
        <f>IF(D676&gt;0,IF((LEFT(D676,2)=LEFT(Data!C$4,2)),"Intra","Inter"),"")</f>
        <v/>
      </c>
      <c r="G676" s="72">
        <f t="shared" si="42"/>
        <v>0</v>
      </c>
      <c r="H676" s="158"/>
      <c r="I676" s="23"/>
      <c r="J676" s="74">
        <f t="shared" si="43"/>
        <v>0</v>
      </c>
      <c r="K676" s="74">
        <f t="shared" si="44"/>
        <v>0</v>
      </c>
      <c r="L676" s="74">
        <f t="shared" si="45"/>
        <v>0</v>
      </c>
    </row>
    <row r="677" spans="1:12" x14ac:dyDescent="0.25">
      <c r="A677" s="183"/>
      <c r="B677" s="184"/>
      <c r="C677" s="153"/>
      <c r="D677" s="159"/>
      <c r="E677" s="158"/>
      <c r="F677" s="71" t="str">
        <f>IF(D677&gt;0,IF((LEFT(D677,2)=LEFT(Data!C$4,2)),"Intra","Inter"),"")</f>
        <v/>
      </c>
      <c r="G677" s="72">
        <f t="shared" si="42"/>
        <v>0</v>
      </c>
      <c r="H677" s="158"/>
      <c r="I677" s="23"/>
      <c r="J677" s="74">
        <f t="shared" si="43"/>
        <v>0</v>
      </c>
      <c r="K677" s="74">
        <f t="shared" si="44"/>
        <v>0</v>
      </c>
      <c r="L677" s="74">
        <f t="shared" si="45"/>
        <v>0</v>
      </c>
    </row>
    <row r="678" spans="1:12" x14ac:dyDescent="0.25">
      <c r="A678" s="183"/>
      <c r="B678" s="184"/>
      <c r="C678" s="153"/>
      <c r="D678" s="159"/>
      <c r="E678" s="158"/>
      <c r="F678" s="71" t="str">
        <f>IF(D678&gt;0,IF((LEFT(D678,2)=LEFT(Data!C$4,2)),"Intra","Inter"),"")</f>
        <v/>
      </c>
      <c r="G678" s="72">
        <f t="shared" si="42"/>
        <v>0</v>
      </c>
      <c r="H678" s="158"/>
      <c r="I678" s="23"/>
      <c r="J678" s="74">
        <f t="shared" si="43"/>
        <v>0</v>
      </c>
      <c r="K678" s="74">
        <f t="shared" si="44"/>
        <v>0</v>
      </c>
      <c r="L678" s="74">
        <f t="shared" si="45"/>
        <v>0</v>
      </c>
    </row>
    <row r="679" spans="1:12" x14ac:dyDescent="0.25">
      <c r="A679" s="183"/>
      <c r="B679" s="184"/>
      <c r="C679" s="153"/>
      <c r="D679" s="159"/>
      <c r="E679" s="158"/>
      <c r="F679" s="71" t="str">
        <f>IF(D679&gt;0,IF((LEFT(D679,2)=LEFT(Data!C$4,2)),"Intra","Inter"),"")</f>
        <v/>
      </c>
      <c r="G679" s="72">
        <f t="shared" si="42"/>
        <v>0</v>
      </c>
      <c r="H679" s="158"/>
      <c r="I679" s="23"/>
      <c r="J679" s="74">
        <f t="shared" si="43"/>
        <v>0</v>
      </c>
      <c r="K679" s="74">
        <f t="shared" si="44"/>
        <v>0</v>
      </c>
      <c r="L679" s="74">
        <f t="shared" si="45"/>
        <v>0</v>
      </c>
    </row>
    <row r="680" spans="1:12" x14ac:dyDescent="0.25">
      <c r="A680" s="183"/>
      <c r="B680" s="184"/>
      <c r="C680" s="153"/>
      <c r="D680" s="159"/>
      <c r="E680" s="158"/>
      <c r="F680" s="71" t="str">
        <f>IF(D680&gt;0,IF((LEFT(D680,2)=LEFT(Data!C$4,2)),"Intra","Inter"),"")</f>
        <v/>
      </c>
      <c r="G680" s="72">
        <f t="shared" si="42"/>
        <v>0</v>
      </c>
      <c r="H680" s="158"/>
      <c r="I680" s="23"/>
      <c r="J680" s="74">
        <f t="shared" si="43"/>
        <v>0</v>
      </c>
      <c r="K680" s="74">
        <f t="shared" si="44"/>
        <v>0</v>
      </c>
      <c r="L680" s="74">
        <f t="shared" si="45"/>
        <v>0</v>
      </c>
    </row>
    <row r="681" spans="1:12" x14ac:dyDescent="0.25">
      <c r="A681" s="183"/>
      <c r="B681" s="184"/>
      <c r="C681" s="153"/>
      <c r="D681" s="159"/>
      <c r="E681" s="158"/>
      <c r="F681" s="71" t="str">
        <f>IF(D681&gt;0,IF((LEFT(D681,2)=LEFT(Data!C$4,2)),"Intra","Inter"),"")</f>
        <v/>
      </c>
      <c r="G681" s="72">
        <f t="shared" si="42"/>
        <v>0</v>
      </c>
      <c r="H681" s="158"/>
      <c r="I681" s="23"/>
      <c r="J681" s="74">
        <f t="shared" si="43"/>
        <v>0</v>
      </c>
      <c r="K681" s="74">
        <f t="shared" si="44"/>
        <v>0</v>
      </c>
      <c r="L681" s="74">
        <f t="shared" si="45"/>
        <v>0</v>
      </c>
    </row>
    <row r="682" spans="1:12" x14ac:dyDescent="0.25">
      <c r="A682" s="183"/>
      <c r="B682" s="184"/>
      <c r="C682" s="153"/>
      <c r="D682" s="159"/>
      <c r="E682" s="158"/>
      <c r="F682" s="71" t="str">
        <f>IF(D682&gt;0,IF((LEFT(D682,2)=LEFT(Data!C$4,2)),"Intra","Inter"),"")</f>
        <v/>
      </c>
      <c r="G682" s="72">
        <f t="shared" si="42"/>
        <v>0</v>
      </c>
      <c r="H682" s="158"/>
      <c r="I682" s="23"/>
      <c r="J682" s="74">
        <f t="shared" si="43"/>
        <v>0</v>
      </c>
      <c r="K682" s="74">
        <f t="shared" si="44"/>
        <v>0</v>
      </c>
      <c r="L682" s="74">
        <f t="shared" si="45"/>
        <v>0</v>
      </c>
    </row>
    <row r="683" spans="1:12" x14ac:dyDescent="0.25">
      <c r="A683" s="183"/>
      <c r="B683" s="184"/>
      <c r="C683" s="153"/>
      <c r="D683" s="159"/>
      <c r="E683" s="158"/>
      <c r="F683" s="71" t="str">
        <f>IF(D683&gt;0,IF((LEFT(D683,2)=LEFT(Data!C$4,2)),"Intra","Inter"),"")</f>
        <v/>
      </c>
      <c r="G683" s="72">
        <f t="shared" si="42"/>
        <v>0</v>
      </c>
      <c r="H683" s="158"/>
      <c r="I683" s="23"/>
      <c r="J683" s="74">
        <f t="shared" si="43"/>
        <v>0</v>
      </c>
      <c r="K683" s="74">
        <f t="shared" si="44"/>
        <v>0</v>
      </c>
      <c r="L683" s="74">
        <f t="shared" si="45"/>
        <v>0</v>
      </c>
    </row>
    <row r="684" spans="1:12" x14ac:dyDescent="0.25">
      <c r="A684" s="183"/>
      <c r="B684" s="184"/>
      <c r="C684" s="153"/>
      <c r="D684" s="159"/>
      <c r="E684" s="158"/>
      <c r="F684" s="71" t="str">
        <f>IF(D684&gt;0,IF((LEFT(D684,2)=LEFT(Data!C$4,2)),"Intra","Inter"),"")</f>
        <v/>
      </c>
      <c r="G684" s="72">
        <f t="shared" si="42"/>
        <v>0</v>
      </c>
      <c r="H684" s="158"/>
      <c r="I684" s="23"/>
      <c r="J684" s="74">
        <f t="shared" si="43"/>
        <v>0</v>
      </c>
      <c r="K684" s="74">
        <f t="shared" si="44"/>
        <v>0</v>
      </c>
      <c r="L684" s="74">
        <f t="shared" si="45"/>
        <v>0</v>
      </c>
    </row>
    <row r="685" spans="1:12" x14ac:dyDescent="0.25">
      <c r="A685" s="183"/>
      <c r="B685" s="184"/>
      <c r="C685" s="153"/>
      <c r="D685" s="159"/>
      <c r="E685" s="158"/>
      <c r="F685" s="71" t="str">
        <f>IF(D685&gt;0,IF((LEFT(D685,2)=LEFT(Data!C$4,2)),"Intra","Inter"),"")</f>
        <v/>
      </c>
      <c r="G685" s="72">
        <f t="shared" si="42"/>
        <v>0</v>
      </c>
      <c r="H685" s="158"/>
      <c r="I685" s="23"/>
      <c r="J685" s="74">
        <f t="shared" si="43"/>
        <v>0</v>
      </c>
      <c r="K685" s="74">
        <f t="shared" si="44"/>
        <v>0</v>
      </c>
      <c r="L685" s="74">
        <f t="shared" si="45"/>
        <v>0</v>
      </c>
    </row>
    <row r="686" spans="1:12" x14ac:dyDescent="0.25">
      <c r="A686" s="183"/>
      <c r="B686" s="184"/>
      <c r="C686" s="153"/>
      <c r="D686" s="159"/>
      <c r="E686" s="158"/>
      <c r="F686" s="71" t="str">
        <f>IF(D686&gt;0,IF((LEFT(D686,2)=LEFT(Data!C$4,2)),"Intra","Inter"),"")</f>
        <v/>
      </c>
      <c r="G686" s="72">
        <f t="shared" si="42"/>
        <v>0</v>
      </c>
      <c r="H686" s="158"/>
      <c r="I686" s="23"/>
      <c r="J686" s="74">
        <f t="shared" si="43"/>
        <v>0</v>
      </c>
      <c r="K686" s="74">
        <f t="shared" si="44"/>
        <v>0</v>
      </c>
      <c r="L686" s="74">
        <f t="shared" si="45"/>
        <v>0</v>
      </c>
    </row>
    <row r="687" spans="1:12" x14ac:dyDescent="0.25">
      <c r="A687" s="183"/>
      <c r="B687" s="184"/>
      <c r="C687" s="153"/>
      <c r="D687" s="159"/>
      <c r="E687" s="158"/>
      <c r="F687" s="71" t="str">
        <f>IF(D687&gt;0,IF((LEFT(D687,2)=LEFT(Data!C$4,2)),"Intra","Inter"),"")</f>
        <v/>
      </c>
      <c r="G687" s="72">
        <f t="shared" si="42"/>
        <v>0</v>
      </c>
      <c r="H687" s="158"/>
      <c r="I687" s="23"/>
      <c r="J687" s="74">
        <f t="shared" si="43"/>
        <v>0</v>
      </c>
      <c r="K687" s="74">
        <f t="shared" si="44"/>
        <v>0</v>
      </c>
      <c r="L687" s="74">
        <f t="shared" si="45"/>
        <v>0</v>
      </c>
    </row>
    <row r="688" spans="1:12" x14ac:dyDescent="0.25">
      <c r="A688" s="183"/>
      <c r="B688" s="184"/>
      <c r="C688" s="153"/>
      <c r="D688" s="159"/>
      <c r="E688" s="158"/>
      <c r="F688" s="71" t="str">
        <f>IF(D688&gt;0,IF((LEFT(D688,2)=LEFT(Data!C$4,2)),"Intra","Inter"),"")</f>
        <v/>
      </c>
      <c r="G688" s="72">
        <f t="shared" si="42"/>
        <v>0</v>
      </c>
      <c r="H688" s="158"/>
      <c r="I688" s="23"/>
      <c r="J688" s="74">
        <f t="shared" si="43"/>
        <v>0</v>
      </c>
      <c r="K688" s="74">
        <f t="shared" si="44"/>
        <v>0</v>
      </c>
      <c r="L688" s="74">
        <f t="shared" si="45"/>
        <v>0</v>
      </c>
    </row>
    <row r="689" spans="1:12" x14ac:dyDescent="0.25">
      <c r="A689" s="183"/>
      <c r="B689" s="184"/>
      <c r="C689" s="153"/>
      <c r="D689" s="159"/>
      <c r="E689" s="158"/>
      <c r="F689" s="71" t="str">
        <f>IF(D689&gt;0,IF((LEFT(D689,2)=LEFT(Data!C$4,2)),"Intra","Inter"),"")</f>
        <v/>
      </c>
      <c r="G689" s="72">
        <f t="shared" si="42"/>
        <v>0</v>
      </c>
      <c r="H689" s="158"/>
      <c r="I689" s="23"/>
      <c r="J689" s="74">
        <f t="shared" si="43"/>
        <v>0</v>
      </c>
      <c r="K689" s="74">
        <f t="shared" si="44"/>
        <v>0</v>
      </c>
      <c r="L689" s="74">
        <f t="shared" si="45"/>
        <v>0</v>
      </c>
    </row>
    <row r="690" spans="1:12" x14ac:dyDescent="0.25">
      <c r="A690" s="183"/>
      <c r="B690" s="184"/>
      <c r="C690" s="153"/>
      <c r="D690" s="159"/>
      <c r="E690" s="158"/>
      <c r="F690" s="71" t="str">
        <f>IF(D690&gt;0,IF((LEFT(D690,2)=LEFT(Data!C$4,2)),"Intra","Inter"),"")</f>
        <v/>
      </c>
      <c r="G690" s="72">
        <f t="shared" si="42"/>
        <v>0</v>
      </c>
      <c r="H690" s="158"/>
      <c r="I690" s="23"/>
      <c r="J690" s="74">
        <f t="shared" si="43"/>
        <v>0</v>
      </c>
      <c r="K690" s="74">
        <f t="shared" si="44"/>
        <v>0</v>
      </c>
      <c r="L690" s="74">
        <f t="shared" si="45"/>
        <v>0</v>
      </c>
    </row>
    <row r="691" spans="1:12" x14ac:dyDescent="0.25">
      <c r="A691" s="183"/>
      <c r="B691" s="184"/>
      <c r="C691" s="153"/>
      <c r="D691" s="159"/>
      <c r="E691" s="158"/>
      <c r="F691" s="71" t="str">
        <f>IF(D691&gt;0,IF((LEFT(D691,2)=LEFT(Data!C$4,2)),"Intra","Inter"),"")</f>
        <v/>
      </c>
      <c r="G691" s="72">
        <f t="shared" si="42"/>
        <v>0</v>
      </c>
      <c r="H691" s="158"/>
      <c r="I691" s="23"/>
      <c r="J691" s="74">
        <f t="shared" si="43"/>
        <v>0</v>
      </c>
      <c r="K691" s="74">
        <f t="shared" si="44"/>
        <v>0</v>
      </c>
      <c r="L691" s="74">
        <f t="shared" si="45"/>
        <v>0</v>
      </c>
    </row>
    <row r="692" spans="1:12" x14ac:dyDescent="0.25">
      <c r="A692" s="183"/>
      <c r="B692" s="184"/>
      <c r="C692" s="153"/>
      <c r="D692" s="159"/>
      <c r="E692" s="158"/>
      <c r="F692" s="71" t="str">
        <f>IF(D692&gt;0,IF((LEFT(D692,2)=LEFT(Data!C$4,2)),"Intra","Inter"),"")</f>
        <v/>
      </c>
      <c r="G692" s="72">
        <f t="shared" si="42"/>
        <v>0</v>
      </c>
      <c r="H692" s="158"/>
      <c r="I692" s="23"/>
      <c r="J692" s="74">
        <f t="shared" si="43"/>
        <v>0</v>
      </c>
      <c r="K692" s="74">
        <f t="shared" si="44"/>
        <v>0</v>
      </c>
      <c r="L692" s="74">
        <f t="shared" si="45"/>
        <v>0</v>
      </c>
    </row>
    <row r="693" spans="1:12" x14ac:dyDescent="0.25">
      <c r="A693" s="183"/>
      <c r="B693" s="184"/>
      <c r="C693" s="153"/>
      <c r="D693" s="159"/>
      <c r="E693" s="158"/>
      <c r="F693" s="71" t="str">
        <f>IF(D693&gt;0,IF((LEFT(D693,2)=LEFT(Data!C$4,2)),"Intra","Inter"),"")</f>
        <v/>
      </c>
      <c r="G693" s="72">
        <f t="shared" si="42"/>
        <v>0</v>
      </c>
      <c r="H693" s="158"/>
      <c r="I693" s="23"/>
      <c r="J693" s="74">
        <f t="shared" si="43"/>
        <v>0</v>
      </c>
      <c r="K693" s="74">
        <f t="shared" si="44"/>
        <v>0</v>
      </c>
      <c r="L693" s="74">
        <f t="shared" si="45"/>
        <v>0</v>
      </c>
    </row>
    <row r="694" spans="1:12" x14ac:dyDescent="0.25">
      <c r="A694" s="183"/>
      <c r="B694" s="184"/>
      <c r="C694" s="153"/>
      <c r="D694" s="159"/>
      <c r="E694" s="158"/>
      <c r="F694" s="71" t="str">
        <f>IF(D694&gt;0,IF((LEFT(D694,2)=LEFT(Data!C$4,2)),"Intra","Inter"),"")</f>
        <v/>
      </c>
      <c r="G694" s="72">
        <f t="shared" si="42"/>
        <v>0</v>
      </c>
      <c r="H694" s="158"/>
      <c r="I694" s="23"/>
      <c r="J694" s="74">
        <f t="shared" si="43"/>
        <v>0</v>
      </c>
      <c r="K694" s="74">
        <f t="shared" si="44"/>
        <v>0</v>
      </c>
      <c r="L694" s="74">
        <f t="shared" si="45"/>
        <v>0</v>
      </c>
    </row>
    <row r="695" spans="1:12" x14ac:dyDescent="0.25">
      <c r="A695" s="183"/>
      <c r="B695" s="184"/>
      <c r="C695" s="153"/>
      <c r="D695" s="159"/>
      <c r="E695" s="158"/>
      <c r="F695" s="71" t="str">
        <f>IF(D695&gt;0,IF((LEFT(D695,2)=LEFT(Data!C$4,2)),"Intra","Inter"),"")</f>
        <v/>
      </c>
      <c r="G695" s="72">
        <f t="shared" si="42"/>
        <v>0</v>
      </c>
      <c r="H695" s="158"/>
      <c r="I695" s="23"/>
      <c r="J695" s="74">
        <f t="shared" si="43"/>
        <v>0</v>
      </c>
      <c r="K695" s="74">
        <f t="shared" si="44"/>
        <v>0</v>
      </c>
      <c r="L695" s="74">
        <f t="shared" si="45"/>
        <v>0</v>
      </c>
    </row>
    <row r="696" spans="1:12" x14ac:dyDescent="0.25">
      <c r="A696" s="183"/>
      <c r="B696" s="184"/>
      <c r="C696" s="153"/>
      <c r="D696" s="159"/>
      <c r="E696" s="158"/>
      <c r="F696" s="71" t="str">
        <f>IF(D696&gt;0,IF((LEFT(D696,2)=LEFT(Data!C$4,2)),"Intra","Inter"),"")</f>
        <v/>
      </c>
      <c r="G696" s="72">
        <f t="shared" si="42"/>
        <v>0</v>
      </c>
      <c r="H696" s="158"/>
      <c r="I696" s="23"/>
      <c r="J696" s="74">
        <f t="shared" si="43"/>
        <v>0</v>
      </c>
      <c r="K696" s="74">
        <f t="shared" si="44"/>
        <v>0</v>
      </c>
      <c r="L696" s="74">
        <f t="shared" si="45"/>
        <v>0</v>
      </c>
    </row>
    <row r="697" spans="1:12" x14ac:dyDescent="0.25">
      <c r="A697" s="183"/>
      <c r="B697" s="184"/>
      <c r="C697" s="153"/>
      <c r="D697" s="159"/>
      <c r="E697" s="158"/>
      <c r="F697" s="71" t="str">
        <f>IF(D697&gt;0,IF((LEFT(D697,2)=LEFT(Data!C$4,2)),"Intra","Inter"),"")</f>
        <v/>
      </c>
      <c r="G697" s="72">
        <f t="shared" si="42"/>
        <v>0</v>
      </c>
      <c r="H697" s="158"/>
      <c r="I697" s="23"/>
      <c r="J697" s="74">
        <f t="shared" si="43"/>
        <v>0</v>
      </c>
      <c r="K697" s="74">
        <f t="shared" si="44"/>
        <v>0</v>
      </c>
      <c r="L697" s="74">
        <f t="shared" si="45"/>
        <v>0</v>
      </c>
    </row>
    <row r="698" spans="1:12" x14ac:dyDescent="0.25">
      <c r="A698" s="183"/>
      <c r="B698" s="184"/>
      <c r="C698" s="153"/>
      <c r="D698" s="159"/>
      <c r="E698" s="158"/>
      <c r="F698" s="71" t="str">
        <f>IF(D698&gt;0,IF((LEFT(D698,2)=LEFT(Data!C$4,2)),"Intra","Inter"),"")</f>
        <v/>
      </c>
      <c r="G698" s="72">
        <f t="shared" si="42"/>
        <v>0</v>
      </c>
      <c r="H698" s="158"/>
      <c r="I698" s="23"/>
      <c r="J698" s="74">
        <f t="shared" si="43"/>
        <v>0</v>
      </c>
      <c r="K698" s="74">
        <f t="shared" si="44"/>
        <v>0</v>
      </c>
      <c r="L698" s="74">
        <f t="shared" si="45"/>
        <v>0</v>
      </c>
    </row>
    <row r="699" spans="1:12" x14ac:dyDescent="0.25">
      <c r="A699" s="183"/>
      <c r="B699" s="184"/>
      <c r="C699" s="153"/>
      <c r="D699" s="159"/>
      <c r="E699" s="158"/>
      <c r="F699" s="71" t="str">
        <f>IF(D699&gt;0,IF((LEFT(D699,2)=LEFT(Data!C$4,2)),"Intra","Inter"),"")</f>
        <v/>
      </c>
      <c r="G699" s="72">
        <f t="shared" si="42"/>
        <v>0</v>
      </c>
      <c r="H699" s="158"/>
      <c r="I699" s="23"/>
      <c r="J699" s="74">
        <f t="shared" si="43"/>
        <v>0</v>
      </c>
      <c r="K699" s="74">
        <f t="shared" si="44"/>
        <v>0</v>
      </c>
      <c r="L699" s="74">
        <f t="shared" si="45"/>
        <v>0</v>
      </c>
    </row>
    <row r="700" spans="1:12" x14ac:dyDescent="0.25">
      <c r="A700" s="183"/>
      <c r="B700" s="184"/>
      <c r="C700" s="153"/>
      <c r="D700" s="159"/>
      <c r="E700" s="158"/>
      <c r="F700" s="71" t="str">
        <f>IF(D700&gt;0,IF((LEFT(D700,2)=LEFT(Data!C$4,2)),"Intra","Inter"),"")</f>
        <v/>
      </c>
      <c r="G700" s="72">
        <f t="shared" si="42"/>
        <v>0</v>
      </c>
      <c r="H700" s="158"/>
      <c r="I700" s="23"/>
      <c r="J700" s="74">
        <f t="shared" si="43"/>
        <v>0</v>
      </c>
      <c r="K700" s="74">
        <f t="shared" si="44"/>
        <v>0</v>
      </c>
      <c r="L700" s="74">
        <f t="shared" si="45"/>
        <v>0</v>
      </c>
    </row>
    <row r="701" spans="1:12" x14ac:dyDescent="0.25">
      <c r="A701" s="183"/>
      <c r="B701" s="184"/>
      <c r="C701" s="153"/>
      <c r="D701" s="159"/>
      <c r="E701" s="158"/>
      <c r="F701" s="71" t="str">
        <f>IF(D701&gt;0,IF((LEFT(D701,2)=LEFT(Data!C$4,2)),"Intra","Inter"),"")</f>
        <v/>
      </c>
      <c r="G701" s="72">
        <f t="shared" si="42"/>
        <v>0</v>
      </c>
      <c r="H701" s="158"/>
      <c r="I701" s="23"/>
      <c r="J701" s="74">
        <f t="shared" si="43"/>
        <v>0</v>
      </c>
      <c r="K701" s="74">
        <f t="shared" si="44"/>
        <v>0</v>
      </c>
      <c r="L701" s="74">
        <f t="shared" si="45"/>
        <v>0</v>
      </c>
    </row>
    <row r="702" spans="1:12" x14ac:dyDescent="0.25">
      <c r="A702" s="183"/>
      <c r="B702" s="184"/>
      <c r="C702" s="153"/>
      <c r="D702" s="159"/>
      <c r="E702" s="158"/>
      <c r="F702" s="71" t="str">
        <f>IF(D702&gt;0,IF((LEFT(D702,2)=LEFT(Data!C$4,2)),"Intra","Inter"),"")</f>
        <v/>
      </c>
      <c r="G702" s="72">
        <f t="shared" si="42"/>
        <v>0</v>
      </c>
      <c r="H702" s="158"/>
      <c r="I702" s="23"/>
      <c r="J702" s="74">
        <f t="shared" si="43"/>
        <v>0</v>
      </c>
      <c r="K702" s="74">
        <f t="shared" si="44"/>
        <v>0</v>
      </c>
      <c r="L702" s="74">
        <f t="shared" si="45"/>
        <v>0</v>
      </c>
    </row>
    <row r="703" spans="1:12" x14ac:dyDescent="0.25">
      <c r="A703" s="183"/>
      <c r="B703" s="184"/>
      <c r="C703" s="153"/>
      <c r="D703" s="159"/>
      <c r="E703" s="158"/>
      <c r="F703" s="71" t="str">
        <f>IF(D703&gt;0,IF((LEFT(D703,2)=LEFT(Data!C$4,2)),"Intra","Inter"),"")</f>
        <v/>
      </c>
      <c r="G703" s="72">
        <f t="shared" si="42"/>
        <v>0</v>
      </c>
      <c r="H703" s="158"/>
      <c r="I703" s="23"/>
      <c r="J703" s="74">
        <f t="shared" si="43"/>
        <v>0</v>
      </c>
      <c r="K703" s="74">
        <f t="shared" si="44"/>
        <v>0</v>
      </c>
      <c r="L703" s="74">
        <f t="shared" si="45"/>
        <v>0</v>
      </c>
    </row>
    <row r="704" spans="1:12" x14ac:dyDescent="0.25">
      <c r="A704" s="183"/>
      <c r="B704" s="184"/>
      <c r="C704" s="153"/>
      <c r="D704" s="159"/>
      <c r="E704" s="158"/>
      <c r="F704" s="71" t="str">
        <f>IF(D704&gt;0,IF((LEFT(D704,2)=LEFT(Data!C$4,2)),"Intra","Inter"),"")</f>
        <v/>
      </c>
      <c r="G704" s="72">
        <f t="shared" si="42"/>
        <v>0</v>
      </c>
      <c r="H704" s="158"/>
      <c r="I704" s="23"/>
      <c r="J704" s="74">
        <f t="shared" si="43"/>
        <v>0</v>
      </c>
      <c r="K704" s="74">
        <f t="shared" si="44"/>
        <v>0</v>
      </c>
      <c r="L704" s="74">
        <f t="shared" si="45"/>
        <v>0</v>
      </c>
    </row>
    <row r="705" spans="1:12" x14ac:dyDescent="0.25">
      <c r="A705" s="183"/>
      <c r="B705" s="184"/>
      <c r="C705" s="153"/>
      <c r="D705" s="159"/>
      <c r="E705" s="158"/>
      <c r="F705" s="71" t="str">
        <f>IF(D705&gt;0,IF((LEFT(D705,2)=LEFT(Data!C$4,2)),"Intra","Inter"),"")</f>
        <v/>
      </c>
      <c r="G705" s="72">
        <f t="shared" si="42"/>
        <v>0</v>
      </c>
      <c r="H705" s="158"/>
      <c r="I705" s="23"/>
      <c r="J705" s="74">
        <f t="shared" si="43"/>
        <v>0</v>
      </c>
      <c r="K705" s="74">
        <f t="shared" si="44"/>
        <v>0</v>
      </c>
      <c r="L705" s="74">
        <f t="shared" si="45"/>
        <v>0</v>
      </c>
    </row>
    <row r="706" spans="1:12" x14ac:dyDescent="0.25">
      <c r="A706" s="183"/>
      <c r="B706" s="184"/>
      <c r="C706" s="153"/>
      <c r="D706" s="159"/>
      <c r="E706" s="158"/>
      <c r="F706" s="71" t="str">
        <f>IF(D706&gt;0,IF((LEFT(D706,2)=LEFT(Data!C$4,2)),"Intra","Inter"),"")</f>
        <v/>
      </c>
      <c r="G706" s="72">
        <f t="shared" si="42"/>
        <v>0</v>
      </c>
      <c r="H706" s="158"/>
      <c r="I706" s="23"/>
      <c r="J706" s="74">
        <f t="shared" si="43"/>
        <v>0</v>
      </c>
      <c r="K706" s="74">
        <f t="shared" si="44"/>
        <v>0</v>
      </c>
      <c r="L706" s="74">
        <f t="shared" si="45"/>
        <v>0</v>
      </c>
    </row>
    <row r="707" spans="1:12" x14ac:dyDescent="0.25">
      <c r="A707" s="183"/>
      <c r="B707" s="184"/>
      <c r="C707" s="153"/>
      <c r="D707" s="159"/>
      <c r="E707" s="158"/>
      <c r="F707" s="71" t="str">
        <f>IF(D707&gt;0,IF((LEFT(D707,2)=LEFT(Data!C$4,2)),"Intra","Inter"),"")</f>
        <v/>
      </c>
      <c r="G707" s="72">
        <f t="shared" si="42"/>
        <v>0</v>
      </c>
      <c r="H707" s="158"/>
      <c r="I707" s="23"/>
      <c r="J707" s="74">
        <f t="shared" si="43"/>
        <v>0</v>
      </c>
      <c r="K707" s="74">
        <f t="shared" si="44"/>
        <v>0</v>
      </c>
      <c r="L707" s="74">
        <f t="shared" si="45"/>
        <v>0</v>
      </c>
    </row>
    <row r="708" spans="1:12" x14ac:dyDescent="0.25">
      <c r="A708" s="183"/>
      <c r="B708" s="184"/>
      <c r="C708" s="153"/>
      <c r="D708" s="159"/>
      <c r="E708" s="158"/>
      <c r="F708" s="71" t="str">
        <f>IF(D708&gt;0,IF((LEFT(D708,2)=LEFT(Data!C$4,2)),"Intra","Inter"),"")</f>
        <v/>
      </c>
      <c r="G708" s="72">
        <f t="shared" si="42"/>
        <v>0</v>
      </c>
      <c r="H708" s="158"/>
      <c r="I708" s="23"/>
      <c r="J708" s="74">
        <f t="shared" si="43"/>
        <v>0</v>
      </c>
      <c r="K708" s="74">
        <f t="shared" si="44"/>
        <v>0</v>
      </c>
      <c r="L708" s="74">
        <f t="shared" si="45"/>
        <v>0</v>
      </c>
    </row>
    <row r="709" spans="1:12" x14ac:dyDescent="0.25">
      <c r="A709" s="183"/>
      <c r="B709" s="184"/>
      <c r="C709" s="153"/>
      <c r="D709" s="159"/>
      <c r="E709" s="158"/>
      <c r="F709" s="71" t="str">
        <f>IF(D709&gt;0,IF((LEFT(D709,2)=LEFT(Data!C$4,2)),"Intra","Inter"),"")</f>
        <v/>
      </c>
      <c r="G709" s="72">
        <f t="shared" si="42"/>
        <v>0</v>
      </c>
      <c r="H709" s="158"/>
      <c r="I709" s="23"/>
      <c r="J709" s="74">
        <f t="shared" si="43"/>
        <v>0</v>
      </c>
      <c r="K709" s="74">
        <f t="shared" si="44"/>
        <v>0</v>
      </c>
      <c r="L709" s="74">
        <f t="shared" si="45"/>
        <v>0</v>
      </c>
    </row>
    <row r="710" spans="1:12" x14ac:dyDescent="0.25">
      <c r="A710" s="183"/>
      <c r="B710" s="184"/>
      <c r="C710" s="153"/>
      <c r="D710" s="159"/>
      <c r="E710" s="158"/>
      <c r="F710" s="71" t="str">
        <f>IF(D710&gt;0,IF((LEFT(D710,2)=LEFT(Data!C$4,2)),"Intra","Inter"),"")</f>
        <v/>
      </c>
      <c r="G710" s="72">
        <f t="shared" ref="G710:G773" si="46">ROUND(H710+J710+K710+L710,0)</f>
        <v>0</v>
      </c>
      <c r="H710" s="158"/>
      <c r="I710" s="23"/>
      <c r="J710" s="74">
        <f t="shared" ref="J710:J773" si="47">IF(F710="inter",(H710*I710),(0))</f>
        <v>0</v>
      </c>
      <c r="K710" s="74">
        <f t="shared" ref="K710:K773" si="48">IF(F710="intra",(H710*(I710/2)),(0))</f>
        <v>0</v>
      </c>
      <c r="L710" s="74">
        <f t="shared" ref="L710:L773" si="49">IF(F710="intra",(H710*(I710/2)),(0))</f>
        <v>0</v>
      </c>
    </row>
    <row r="711" spans="1:12" x14ac:dyDescent="0.25">
      <c r="A711" s="183"/>
      <c r="B711" s="184"/>
      <c r="C711" s="153"/>
      <c r="D711" s="159"/>
      <c r="E711" s="158"/>
      <c r="F711" s="71" t="str">
        <f>IF(D711&gt;0,IF((LEFT(D711,2)=LEFT(Data!C$4,2)),"Intra","Inter"),"")</f>
        <v/>
      </c>
      <c r="G711" s="72">
        <f t="shared" si="46"/>
        <v>0</v>
      </c>
      <c r="H711" s="158"/>
      <c r="I711" s="23"/>
      <c r="J711" s="74">
        <f t="shared" si="47"/>
        <v>0</v>
      </c>
      <c r="K711" s="74">
        <f t="shared" si="48"/>
        <v>0</v>
      </c>
      <c r="L711" s="74">
        <f t="shared" si="49"/>
        <v>0</v>
      </c>
    </row>
    <row r="712" spans="1:12" x14ac:dyDescent="0.25">
      <c r="A712" s="183"/>
      <c r="B712" s="184"/>
      <c r="C712" s="153"/>
      <c r="D712" s="159"/>
      <c r="E712" s="158"/>
      <c r="F712" s="71" t="str">
        <f>IF(D712&gt;0,IF((LEFT(D712,2)=LEFT(Data!C$4,2)),"Intra","Inter"),"")</f>
        <v/>
      </c>
      <c r="G712" s="72">
        <f t="shared" si="46"/>
        <v>0</v>
      </c>
      <c r="H712" s="158"/>
      <c r="I712" s="23"/>
      <c r="J712" s="74">
        <f t="shared" si="47"/>
        <v>0</v>
      </c>
      <c r="K712" s="74">
        <f t="shared" si="48"/>
        <v>0</v>
      </c>
      <c r="L712" s="74">
        <f t="shared" si="49"/>
        <v>0</v>
      </c>
    </row>
    <row r="713" spans="1:12" x14ac:dyDescent="0.25">
      <c r="A713" s="183"/>
      <c r="B713" s="184"/>
      <c r="C713" s="153"/>
      <c r="D713" s="159"/>
      <c r="E713" s="158"/>
      <c r="F713" s="71" t="str">
        <f>IF(D713&gt;0,IF((LEFT(D713,2)=LEFT(Data!C$4,2)),"Intra","Inter"),"")</f>
        <v/>
      </c>
      <c r="G713" s="72">
        <f t="shared" si="46"/>
        <v>0</v>
      </c>
      <c r="H713" s="158"/>
      <c r="I713" s="23"/>
      <c r="J713" s="74">
        <f t="shared" si="47"/>
        <v>0</v>
      </c>
      <c r="K713" s="74">
        <f t="shared" si="48"/>
        <v>0</v>
      </c>
      <c r="L713" s="74">
        <f t="shared" si="49"/>
        <v>0</v>
      </c>
    </row>
    <row r="714" spans="1:12" x14ac:dyDescent="0.25">
      <c r="A714" s="183"/>
      <c r="B714" s="184"/>
      <c r="C714" s="153"/>
      <c r="D714" s="159"/>
      <c r="E714" s="158"/>
      <c r="F714" s="71" t="str">
        <f>IF(D714&gt;0,IF((LEFT(D714,2)=LEFT(Data!C$4,2)),"Intra","Inter"),"")</f>
        <v/>
      </c>
      <c r="G714" s="72">
        <f t="shared" si="46"/>
        <v>0</v>
      </c>
      <c r="H714" s="158"/>
      <c r="I714" s="23"/>
      <c r="J714" s="74">
        <f t="shared" si="47"/>
        <v>0</v>
      </c>
      <c r="K714" s="74">
        <f t="shared" si="48"/>
        <v>0</v>
      </c>
      <c r="L714" s="74">
        <f t="shared" si="49"/>
        <v>0</v>
      </c>
    </row>
    <row r="715" spans="1:12" x14ac:dyDescent="0.25">
      <c r="A715" s="183"/>
      <c r="B715" s="184"/>
      <c r="C715" s="153"/>
      <c r="D715" s="159"/>
      <c r="E715" s="158"/>
      <c r="F715" s="71" t="str">
        <f>IF(D715&gt;0,IF((LEFT(D715,2)=LEFT(Data!C$4,2)),"Intra","Inter"),"")</f>
        <v/>
      </c>
      <c r="G715" s="72">
        <f t="shared" si="46"/>
        <v>0</v>
      </c>
      <c r="H715" s="158"/>
      <c r="I715" s="23"/>
      <c r="J715" s="74">
        <f t="shared" si="47"/>
        <v>0</v>
      </c>
      <c r="K715" s="74">
        <f t="shared" si="48"/>
        <v>0</v>
      </c>
      <c r="L715" s="74">
        <f t="shared" si="49"/>
        <v>0</v>
      </c>
    </row>
    <row r="716" spans="1:12" x14ac:dyDescent="0.25">
      <c r="A716" s="183"/>
      <c r="B716" s="184"/>
      <c r="C716" s="153"/>
      <c r="D716" s="159"/>
      <c r="E716" s="158"/>
      <c r="F716" s="71" t="str">
        <f>IF(D716&gt;0,IF((LEFT(D716,2)=LEFT(Data!C$4,2)),"Intra","Inter"),"")</f>
        <v/>
      </c>
      <c r="G716" s="72">
        <f t="shared" si="46"/>
        <v>0</v>
      </c>
      <c r="H716" s="158"/>
      <c r="I716" s="23"/>
      <c r="J716" s="74">
        <f t="shared" si="47"/>
        <v>0</v>
      </c>
      <c r="K716" s="74">
        <f t="shared" si="48"/>
        <v>0</v>
      </c>
      <c r="L716" s="74">
        <f t="shared" si="49"/>
        <v>0</v>
      </c>
    </row>
    <row r="717" spans="1:12" x14ac:dyDescent="0.25">
      <c r="A717" s="183"/>
      <c r="B717" s="184"/>
      <c r="C717" s="153"/>
      <c r="D717" s="159"/>
      <c r="E717" s="158"/>
      <c r="F717" s="71" t="str">
        <f>IF(D717&gt;0,IF((LEFT(D717,2)=LEFT(Data!C$4,2)),"Intra","Inter"),"")</f>
        <v/>
      </c>
      <c r="G717" s="72">
        <f t="shared" si="46"/>
        <v>0</v>
      </c>
      <c r="H717" s="158"/>
      <c r="I717" s="23"/>
      <c r="J717" s="74">
        <f t="shared" si="47"/>
        <v>0</v>
      </c>
      <c r="K717" s="74">
        <f t="shared" si="48"/>
        <v>0</v>
      </c>
      <c r="L717" s="74">
        <f t="shared" si="49"/>
        <v>0</v>
      </c>
    </row>
    <row r="718" spans="1:12" x14ac:dyDescent="0.25">
      <c r="A718" s="183"/>
      <c r="B718" s="184"/>
      <c r="C718" s="153"/>
      <c r="D718" s="159"/>
      <c r="E718" s="158"/>
      <c r="F718" s="71" t="str">
        <f>IF(D718&gt;0,IF((LEFT(D718,2)=LEFT(Data!C$4,2)),"Intra","Inter"),"")</f>
        <v/>
      </c>
      <c r="G718" s="72">
        <f t="shared" si="46"/>
        <v>0</v>
      </c>
      <c r="H718" s="158"/>
      <c r="I718" s="23"/>
      <c r="J718" s="74">
        <f t="shared" si="47"/>
        <v>0</v>
      </c>
      <c r="K718" s="74">
        <f t="shared" si="48"/>
        <v>0</v>
      </c>
      <c r="L718" s="74">
        <f t="shared" si="49"/>
        <v>0</v>
      </c>
    </row>
    <row r="719" spans="1:12" x14ac:dyDescent="0.25">
      <c r="A719" s="183"/>
      <c r="B719" s="184"/>
      <c r="C719" s="153"/>
      <c r="D719" s="159"/>
      <c r="E719" s="158"/>
      <c r="F719" s="71" t="str">
        <f>IF(D719&gt;0,IF((LEFT(D719,2)=LEFT(Data!C$4,2)),"Intra","Inter"),"")</f>
        <v/>
      </c>
      <c r="G719" s="72">
        <f t="shared" si="46"/>
        <v>0</v>
      </c>
      <c r="H719" s="158"/>
      <c r="I719" s="23"/>
      <c r="J719" s="74">
        <f t="shared" si="47"/>
        <v>0</v>
      </c>
      <c r="K719" s="74">
        <f t="shared" si="48"/>
        <v>0</v>
      </c>
      <c r="L719" s="74">
        <f t="shared" si="49"/>
        <v>0</v>
      </c>
    </row>
    <row r="720" spans="1:12" x14ac:dyDescent="0.25">
      <c r="A720" s="183"/>
      <c r="B720" s="184"/>
      <c r="C720" s="153"/>
      <c r="D720" s="159"/>
      <c r="E720" s="158"/>
      <c r="F720" s="71" t="str">
        <f>IF(D720&gt;0,IF((LEFT(D720,2)=LEFT(Data!C$4,2)),"Intra","Inter"),"")</f>
        <v/>
      </c>
      <c r="G720" s="72">
        <f t="shared" si="46"/>
        <v>0</v>
      </c>
      <c r="H720" s="158"/>
      <c r="I720" s="23"/>
      <c r="J720" s="74">
        <f t="shared" si="47"/>
        <v>0</v>
      </c>
      <c r="K720" s="74">
        <f t="shared" si="48"/>
        <v>0</v>
      </c>
      <c r="L720" s="74">
        <f t="shared" si="49"/>
        <v>0</v>
      </c>
    </row>
    <row r="721" spans="1:12" x14ac:dyDescent="0.25">
      <c r="A721" s="183"/>
      <c r="B721" s="184"/>
      <c r="C721" s="153"/>
      <c r="D721" s="159"/>
      <c r="E721" s="158"/>
      <c r="F721" s="71" t="str">
        <f>IF(D721&gt;0,IF((LEFT(D721,2)=LEFT(Data!C$4,2)),"Intra","Inter"),"")</f>
        <v/>
      </c>
      <c r="G721" s="72">
        <f t="shared" si="46"/>
        <v>0</v>
      </c>
      <c r="H721" s="158"/>
      <c r="I721" s="23"/>
      <c r="J721" s="74">
        <f t="shared" si="47"/>
        <v>0</v>
      </c>
      <c r="K721" s="74">
        <f t="shared" si="48"/>
        <v>0</v>
      </c>
      <c r="L721" s="74">
        <f t="shared" si="49"/>
        <v>0</v>
      </c>
    </row>
    <row r="722" spans="1:12" x14ac:dyDescent="0.25">
      <c r="A722" s="183"/>
      <c r="B722" s="184"/>
      <c r="C722" s="153"/>
      <c r="D722" s="159"/>
      <c r="E722" s="158"/>
      <c r="F722" s="71" t="str">
        <f>IF(D722&gt;0,IF((LEFT(D722,2)=LEFT(Data!C$4,2)),"Intra","Inter"),"")</f>
        <v/>
      </c>
      <c r="G722" s="72">
        <f t="shared" si="46"/>
        <v>0</v>
      </c>
      <c r="H722" s="158"/>
      <c r="I722" s="23"/>
      <c r="J722" s="74">
        <f t="shared" si="47"/>
        <v>0</v>
      </c>
      <c r="K722" s="74">
        <f t="shared" si="48"/>
        <v>0</v>
      </c>
      <c r="L722" s="74">
        <f t="shared" si="49"/>
        <v>0</v>
      </c>
    </row>
    <row r="723" spans="1:12" x14ac:dyDescent="0.25">
      <c r="A723" s="183"/>
      <c r="B723" s="184"/>
      <c r="C723" s="153"/>
      <c r="D723" s="159"/>
      <c r="E723" s="158"/>
      <c r="F723" s="71" t="str">
        <f>IF(D723&gt;0,IF((LEFT(D723,2)=LEFT(Data!C$4,2)),"Intra","Inter"),"")</f>
        <v/>
      </c>
      <c r="G723" s="72">
        <f t="shared" si="46"/>
        <v>0</v>
      </c>
      <c r="H723" s="158"/>
      <c r="I723" s="23"/>
      <c r="J723" s="74">
        <f t="shared" si="47"/>
        <v>0</v>
      </c>
      <c r="K723" s="74">
        <f t="shared" si="48"/>
        <v>0</v>
      </c>
      <c r="L723" s="74">
        <f t="shared" si="49"/>
        <v>0</v>
      </c>
    </row>
    <row r="724" spans="1:12" x14ac:dyDescent="0.25">
      <c r="A724" s="183"/>
      <c r="B724" s="184"/>
      <c r="C724" s="153"/>
      <c r="D724" s="159"/>
      <c r="E724" s="158"/>
      <c r="F724" s="71" t="str">
        <f>IF(D724&gt;0,IF((LEFT(D724,2)=LEFT(Data!C$4,2)),"Intra","Inter"),"")</f>
        <v/>
      </c>
      <c r="G724" s="72">
        <f t="shared" si="46"/>
        <v>0</v>
      </c>
      <c r="H724" s="158"/>
      <c r="I724" s="23"/>
      <c r="J724" s="74">
        <f t="shared" si="47"/>
        <v>0</v>
      </c>
      <c r="K724" s="74">
        <f t="shared" si="48"/>
        <v>0</v>
      </c>
      <c r="L724" s="74">
        <f t="shared" si="49"/>
        <v>0</v>
      </c>
    </row>
    <row r="725" spans="1:12" x14ac:dyDescent="0.25">
      <c r="A725" s="183"/>
      <c r="B725" s="184"/>
      <c r="C725" s="153"/>
      <c r="D725" s="159"/>
      <c r="E725" s="158"/>
      <c r="F725" s="71" t="str">
        <f>IF(D725&gt;0,IF((LEFT(D725,2)=LEFT(Data!C$4,2)),"Intra","Inter"),"")</f>
        <v/>
      </c>
      <c r="G725" s="72">
        <f t="shared" si="46"/>
        <v>0</v>
      </c>
      <c r="H725" s="158"/>
      <c r="I725" s="23"/>
      <c r="J725" s="74">
        <f t="shared" si="47"/>
        <v>0</v>
      </c>
      <c r="K725" s="74">
        <f t="shared" si="48"/>
        <v>0</v>
      </c>
      <c r="L725" s="74">
        <f t="shared" si="49"/>
        <v>0</v>
      </c>
    </row>
    <row r="726" spans="1:12" x14ac:dyDescent="0.25">
      <c r="A726" s="183"/>
      <c r="B726" s="184"/>
      <c r="C726" s="153"/>
      <c r="D726" s="159"/>
      <c r="E726" s="158"/>
      <c r="F726" s="71" t="str">
        <f>IF(D726&gt;0,IF((LEFT(D726,2)=LEFT(Data!C$4,2)),"Intra","Inter"),"")</f>
        <v/>
      </c>
      <c r="G726" s="72">
        <f t="shared" si="46"/>
        <v>0</v>
      </c>
      <c r="H726" s="158"/>
      <c r="I726" s="23"/>
      <c r="J726" s="74">
        <f t="shared" si="47"/>
        <v>0</v>
      </c>
      <c r="K726" s="74">
        <f t="shared" si="48"/>
        <v>0</v>
      </c>
      <c r="L726" s="74">
        <f t="shared" si="49"/>
        <v>0</v>
      </c>
    </row>
    <row r="727" spans="1:12" x14ac:dyDescent="0.25">
      <c r="A727" s="183"/>
      <c r="B727" s="184"/>
      <c r="C727" s="153"/>
      <c r="D727" s="159"/>
      <c r="E727" s="158"/>
      <c r="F727" s="71" t="str">
        <f>IF(D727&gt;0,IF((LEFT(D727,2)=LEFT(Data!C$4,2)),"Intra","Inter"),"")</f>
        <v/>
      </c>
      <c r="G727" s="72">
        <f t="shared" si="46"/>
        <v>0</v>
      </c>
      <c r="H727" s="158"/>
      <c r="I727" s="23"/>
      <c r="J727" s="74">
        <f t="shared" si="47"/>
        <v>0</v>
      </c>
      <c r="K727" s="74">
        <f t="shared" si="48"/>
        <v>0</v>
      </c>
      <c r="L727" s="74">
        <f t="shared" si="49"/>
        <v>0</v>
      </c>
    </row>
    <row r="728" spans="1:12" x14ac:dyDescent="0.25">
      <c r="A728" s="183"/>
      <c r="B728" s="184"/>
      <c r="C728" s="153"/>
      <c r="D728" s="159"/>
      <c r="E728" s="158"/>
      <c r="F728" s="71" t="str">
        <f>IF(D728&gt;0,IF((LEFT(D728,2)=LEFT(Data!C$4,2)),"Intra","Inter"),"")</f>
        <v/>
      </c>
      <c r="G728" s="72">
        <f t="shared" si="46"/>
        <v>0</v>
      </c>
      <c r="H728" s="158"/>
      <c r="I728" s="23"/>
      <c r="J728" s="74">
        <f t="shared" si="47"/>
        <v>0</v>
      </c>
      <c r="K728" s="74">
        <f t="shared" si="48"/>
        <v>0</v>
      </c>
      <c r="L728" s="74">
        <f t="shared" si="49"/>
        <v>0</v>
      </c>
    </row>
    <row r="729" spans="1:12" x14ac:dyDescent="0.25">
      <c r="A729" s="183"/>
      <c r="B729" s="184"/>
      <c r="C729" s="153"/>
      <c r="D729" s="159"/>
      <c r="E729" s="158"/>
      <c r="F729" s="71" t="str">
        <f>IF(D729&gt;0,IF((LEFT(D729,2)=LEFT(Data!C$4,2)),"Intra","Inter"),"")</f>
        <v/>
      </c>
      <c r="G729" s="72">
        <f t="shared" si="46"/>
        <v>0</v>
      </c>
      <c r="H729" s="158"/>
      <c r="I729" s="23"/>
      <c r="J729" s="74">
        <f t="shared" si="47"/>
        <v>0</v>
      </c>
      <c r="K729" s="74">
        <f t="shared" si="48"/>
        <v>0</v>
      </c>
      <c r="L729" s="74">
        <f t="shared" si="49"/>
        <v>0</v>
      </c>
    </row>
    <row r="730" spans="1:12" x14ac:dyDescent="0.25">
      <c r="A730" s="183"/>
      <c r="B730" s="184"/>
      <c r="C730" s="153"/>
      <c r="D730" s="159"/>
      <c r="E730" s="158"/>
      <c r="F730" s="71" t="str">
        <f>IF(D730&gt;0,IF((LEFT(D730,2)=LEFT(Data!C$4,2)),"Intra","Inter"),"")</f>
        <v/>
      </c>
      <c r="G730" s="72">
        <f t="shared" si="46"/>
        <v>0</v>
      </c>
      <c r="H730" s="158"/>
      <c r="I730" s="23"/>
      <c r="J730" s="74">
        <f t="shared" si="47"/>
        <v>0</v>
      </c>
      <c r="K730" s="74">
        <f t="shared" si="48"/>
        <v>0</v>
      </c>
      <c r="L730" s="74">
        <f t="shared" si="49"/>
        <v>0</v>
      </c>
    </row>
    <row r="731" spans="1:12" x14ac:dyDescent="0.25">
      <c r="A731" s="183"/>
      <c r="B731" s="184"/>
      <c r="C731" s="153"/>
      <c r="D731" s="159"/>
      <c r="E731" s="158"/>
      <c r="F731" s="71" t="str">
        <f>IF(D731&gt;0,IF((LEFT(D731,2)=LEFT(Data!C$4,2)),"Intra","Inter"),"")</f>
        <v/>
      </c>
      <c r="G731" s="72">
        <f t="shared" si="46"/>
        <v>0</v>
      </c>
      <c r="H731" s="158"/>
      <c r="I731" s="23"/>
      <c r="J731" s="74">
        <f t="shared" si="47"/>
        <v>0</v>
      </c>
      <c r="K731" s="74">
        <f t="shared" si="48"/>
        <v>0</v>
      </c>
      <c r="L731" s="74">
        <f t="shared" si="49"/>
        <v>0</v>
      </c>
    </row>
    <row r="732" spans="1:12" x14ac:dyDescent="0.25">
      <c r="A732" s="183"/>
      <c r="B732" s="184"/>
      <c r="C732" s="153"/>
      <c r="D732" s="159"/>
      <c r="E732" s="158"/>
      <c r="F732" s="71" t="str">
        <f>IF(D732&gt;0,IF((LEFT(D732,2)=LEFT(Data!C$4,2)),"Intra","Inter"),"")</f>
        <v/>
      </c>
      <c r="G732" s="72">
        <f t="shared" si="46"/>
        <v>0</v>
      </c>
      <c r="H732" s="158"/>
      <c r="I732" s="23"/>
      <c r="J732" s="74">
        <f t="shared" si="47"/>
        <v>0</v>
      </c>
      <c r="K732" s="74">
        <f t="shared" si="48"/>
        <v>0</v>
      </c>
      <c r="L732" s="74">
        <f t="shared" si="49"/>
        <v>0</v>
      </c>
    </row>
    <row r="733" spans="1:12" x14ac:dyDescent="0.25">
      <c r="A733" s="183"/>
      <c r="B733" s="184"/>
      <c r="C733" s="153"/>
      <c r="D733" s="159"/>
      <c r="E733" s="158"/>
      <c r="F733" s="71" t="str">
        <f>IF(D733&gt;0,IF((LEFT(D733,2)=LEFT(Data!C$4,2)),"Intra","Inter"),"")</f>
        <v/>
      </c>
      <c r="G733" s="72">
        <f t="shared" si="46"/>
        <v>0</v>
      </c>
      <c r="H733" s="158"/>
      <c r="I733" s="23"/>
      <c r="J733" s="74">
        <f t="shared" si="47"/>
        <v>0</v>
      </c>
      <c r="K733" s="74">
        <f t="shared" si="48"/>
        <v>0</v>
      </c>
      <c r="L733" s="74">
        <f t="shared" si="49"/>
        <v>0</v>
      </c>
    </row>
    <row r="734" spans="1:12" x14ac:dyDescent="0.25">
      <c r="A734" s="183"/>
      <c r="B734" s="184"/>
      <c r="C734" s="153"/>
      <c r="D734" s="159"/>
      <c r="E734" s="158"/>
      <c r="F734" s="71" t="str">
        <f>IF(D734&gt;0,IF((LEFT(D734,2)=LEFT(Data!C$4,2)),"Intra","Inter"),"")</f>
        <v/>
      </c>
      <c r="G734" s="72">
        <f t="shared" si="46"/>
        <v>0</v>
      </c>
      <c r="H734" s="158"/>
      <c r="I734" s="23"/>
      <c r="J734" s="74">
        <f t="shared" si="47"/>
        <v>0</v>
      </c>
      <c r="K734" s="74">
        <f t="shared" si="48"/>
        <v>0</v>
      </c>
      <c r="L734" s="74">
        <f t="shared" si="49"/>
        <v>0</v>
      </c>
    </row>
    <row r="735" spans="1:12" x14ac:dyDescent="0.25">
      <c r="A735" s="183"/>
      <c r="B735" s="184"/>
      <c r="C735" s="153"/>
      <c r="D735" s="159"/>
      <c r="E735" s="158"/>
      <c r="F735" s="71" t="str">
        <f>IF(D735&gt;0,IF((LEFT(D735,2)=LEFT(Data!C$4,2)),"Intra","Inter"),"")</f>
        <v/>
      </c>
      <c r="G735" s="72">
        <f t="shared" si="46"/>
        <v>0</v>
      </c>
      <c r="H735" s="158"/>
      <c r="I735" s="23"/>
      <c r="J735" s="74">
        <f t="shared" si="47"/>
        <v>0</v>
      </c>
      <c r="K735" s="74">
        <f t="shared" si="48"/>
        <v>0</v>
      </c>
      <c r="L735" s="74">
        <f t="shared" si="49"/>
        <v>0</v>
      </c>
    </row>
    <row r="736" spans="1:12" x14ac:dyDescent="0.25">
      <c r="A736" s="183"/>
      <c r="B736" s="184"/>
      <c r="C736" s="153"/>
      <c r="D736" s="159"/>
      <c r="E736" s="158"/>
      <c r="F736" s="71" t="str">
        <f>IF(D736&gt;0,IF((LEFT(D736,2)=LEFT(Data!C$4,2)),"Intra","Inter"),"")</f>
        <v/>
      </c>
      <c r="G736" s="72">
        <f t="shared" si="46"/>
        <v>0</v>
      </c>
      <c r="H736" s="158"/>
      <c r="I736" s="23"/>
      <c r="J736" s="74">
        <f t="shared" si="47"/>
        <v>0</v>
      </c>
      <c r="K736" s="74">
        <f t="shared" si="48"/>
        <v>0</v>
      </c>
      <c r="L736" s="74">
        <f t="shared" si="49"/>
        <v>0</v>
      </c>
    </row>
    <row r="737" spans="1:12" x14ac:dyDescent="0.25">
      <c r="A737" s="183"/>
      <c r="B737" s="184"/>
      <c r="C737" s="153"/>
      <c r="D737" s="159"/>
      <c r="E737" s="158"/>
      <c r="F737" s="71" t="str">
        <f>IF(D737&gt;0,IF((LEFT(D737,2)=LEFT(Data!C$4,2)),"Intra","Inter"),"")</f>
        <v/>
      </c>
      <c r="G737" s="72">
        <f t="shared" si="46"/>
        <v>0</v>
      </c>
      <c r="H737" s="158"/>
      <c r="I737" s="23"/>
      <c r="J737" s="74">
        <f t="shared" si="47"/>
        <v>0</v>
      </c>
      <c r="K737" s="74">
        <f t="shared" si="48"/>
        <v>0</v>
      </c>
      <c r="L737" s="74">
        <f t="shared" si="49"/>
        <v>0</v>
      </c>
    </row>
    <row r="738" spans="1:12" x14ac:dyDescent="0.25">
      <c r="A738" s="183"/>
      <c r="B738" s="184"/>
      <c r="C738" s="153"/>
      <c r="D738" s="159"/>
      <c r="E738" s="158"/>
      <c r="F738" s="71" t="str">
        <f>IF(D738&gt;0,IF((LEFT(D738,2)=LEFT(Data!C$4,2)),"Intra","Inter"),"")</f>
        <v/>
      </c>
      <c r="G738" s="72">
        <f t="shared" si="46"/>
        <v>0</v>
      </c>
      <c r="H738" s="158"/>
      <c r="I738" s="23"/>
      <c r="J738" s="74">
        <f t="shared" si="47"/>
        <v>0</v>
      </c>
      <c r="K738" s="74">
        <f t="shared" si="48"/>
        <v>0</v>
      </c>
      <c r="L738" s="74">
        <f t="shared" si="49"/>
        <v>0</v>
      </c>
    </row>
    <row r="739" spans="1:12" x14ac:dyDescent="0.25">
      <c r="A739" s="183"/>
      <c r="B739" s="184"/>
      <c r="C739" s="153"/>
      <c r="D739" s="159"/>
      <c r="E739" s="158"/>
      <c r="F739" s="71" t="str">
        <f>IF(D739&gt;0,IF((LEFT(D739,2)=LEFT(Data!C$4,2)),"Intra","Inter"),"")</f>
        <v/>
      </c>
      <c r="G739" s="72">
        <f t="shared" si="46"/>
        <v>0</v>
      </c>
      <c r="H739" s="158"/>
      <c r="I739" s="23"/>
      <c r="J739" s="74">
        <f t="shared" si="47"/>
        <v>0</v>
      </c>
      <c r="K739" s="74">
        <f t="shared" si="48"/>
        <v>0</v>
      </c>
      <c r="L739" s="74">
        <f t="shared" si="49"/>
        <v>0</v>
      </c>
    </row>
    <row r="740" spans="1:12" x14ac:dyDescent="0.25">
      <c r="A740" s="183"/>
      <c r="B740" s="184"/>
      <c r="C740" s="153"/>
      <c r="D740" s="159"/>
      <c r="E740" s="158"/>
      <c r="F740" s="71" t="str">
        <f>IF(D740&gt;0,IF((LEFT(D740,2)=LEFT(Data!C$4,2)),"Intra","Inter"),"")</f>
        <v/>
      </c>
      <c r="G740" s="72">
        <f t="shared" si="46"/>
        <v>0</v>
      </c>
      <c r="H740" s="158"/>
      <c r="I740" s="23"/>
      <c r="J740" s="74">
        <f t="shared" si="47"/>
        <v>0</v>
      </c>
      <c r="K740" s="74">
        <f t="shared" si="48"/>
        <v>0</v>
      </c>
      <c r="L740" s="74">
        <f t="shared" si="49"/>
        <v>0</v>
      </c>
    </row>
    <row r="741" spans="1:12" x14ac:dyDescent="0.25">
      <c r="A741" s="183"/>
      <c r="B741" s="184"/>
      <c r="C741" s="153"/>
      <c r="D741" s="159"/>
      <c r="E741" s="158"/>
      <c r="F741" s="71" t="str">
        <f>IF(D741&gt;0,IF((LEFT(D741,2)=LEFT(Data!C$4,2)),"Intra","Inter"),"")</f>
        <v/>
      </c>
      <c r="G741" s="72">
        <f t="shared" si="46"/>
        <v>0</v>
      </c>
      <c r="H741" s="158"/>
      <c r="I741" s="23"/>
      <c r="J741" s="74">
        <f t="shared" si="47"/>
        <v>0</v>
      </c>
      <c r="K741" s="74">
        <f t="shared" si="48"/>
        <v>0</v>
      </c>
      <c r="L741" s="74">
        <f t="shared" si="49"/>
        <v>0</v>
      </c>
    </row>
    <row r="742" spans="1:12" x14ac:dyDescent="0.25">
      <c r="A742" s="183"/>
      <c r="B742" s="184"/>
      <c r="C742" s="153"/>
      <c r="D742" s="159"/>
      <c r="E742" s="158"/>
      <c r="F742" s="71" t="str">
        <f>IF(D742&gt;0,IF((LEFT(D742,2)=LEFT(Data!C$4,2)),"Intra","Inter"),"")</f>
        <v/>
      </c>
      <c r="G742" s="72">
        <f t="shared" si="46"/>
        <v>0</v>
      </c>
      <c r="H742" s="158"/>
      <c r="I742" s="23"/>
      <c r="J742" s="74">
        <f t="shared" si="47"/>
        <v>0</v>
      </c>
      <c r="K742" s="74">
        <f t="shared" si="48"/>
        <v>0</v>
      </c>
      <c r="L742" s="74">
        <f t="shared" si="49"/>
        <v>0</v>
      </c>
    </row>
    <row r="743" spans="1:12" x14ac:dyDescent="0.25">
      <c r="A743" s="183"/>
      <c r="B743" s="184"/>
      <c r="C743" s="153"/>
      <c r="D743" s="159"/>
      <c r="E743" s="158"/>
      <c r="F743" s="71" t="str">
        <f>IF(D743&gt;0,IF((LEFT(D743,2)=LEFT(Data!C$4,2)),"Intra","Inter"),"")</f>
        <v/>
      </c>
      <c r="G743" s="72">
        <f t="shared" si="46"/>
        <v>0</v>
      </c>
      <c r="H743" s="158"/>
      <c r="I743" s="23"/>
      <c r="J743" s="74">
        <f t="shared" si="47"/>
        <v>0</v>
      </c>
      <c r="K743" s="74">
        <f t="shared" si="48"/>
        <v>0</v>
      </c>
      <c r="L743" s="74">
        <f t="shared" si="49"/>
        <v>0</v>
      </c>
    </row>
    <row r="744" spans="1:12" x14ac:dyDescent="0.25">
      <c r="A744" s="183"/>
      <c r="B744" s="184"/>
      <c r="C744" s="153"/>
      <c r="D744" s="159"/>
      <c r="E744" s="158"/>
      <c r="F744" s="71" t="str">
        <f>IF(D744&gt;0,IF((LEFT(D744,2)=LEFT(Data!C$4,2)),"Intra","Inter"),"")</f>
        <v/>
      </c>
      <c r="G744" s="72">
        <f t="shared" si="46"/>
        <v>0</v>
      </c>
      <c r="H744" s="158"/>
      <c r="I744" s="23"/>
      <c r="J744" s="74">
        <f t="shared" si="47"/>
        <v>0</v>
      </c>
      <c r="K744" s="74">
        <f t="shared" si="48"/>
        <v>0</v>
      </c>
      <c r="L744" s="74">
        <f t="shared" si="49"/>
        <v>0</v>
      </c>
    </row>
    <row r="745" spans="1:12" x14ac:dyDescent="0.25">
      <c r="A745" s="183"/>
      <c r="B745" s="184"/>
      <c r="C745" s="153"/>
      <c r="D745" s="159"/>
      <c r="E745" s="158"/>
      <c r="F745" s="71" t="str">
        <f>IF(D745&gt;0,IF((LEFT(D745,2)=LEFT(Data!C$4,2)),"Intra","Inter"),"")</f>
        <v/>
      </c>
      <c r="G745" s="72">
        <f t="shared" si="46"/>
        <v>0</v>
      </c>
      <c r="H745" s="158"/>
      <c r="I745" s="23"/>
      <c r="J745" s="74">
        <f t="shared" si="47"/>
        <v>0</v>
      </c>
      <c r="K745" s="74">
        <f t="shared" si="48"/>
        <v>0</v>
      </c>
      <c r="L745" s="74">
        <f t="shared" si="49"/>
        <v>0</v>
      </c>
    </row>
    <row r="746" spans="1:12" x14ac:dyDescent="0.25">
      <c r="A746" s="183"/>
      <c r="B746" s="184"/>
      <c r="C746" s="153"/>
      <c r="D746" s="159"/>
      <c r="E746" s="158"/>
      <c r="F746" s="71" t="str">
        <f>IF(D746&gt;0,IF((LEFT(D746,2)=LEFT(Data!C$4,2)),"Intra","Inter"),"")</f>
        <v/>
      </c>
      <c r="G746" s="72">
        <f t="shared" si="46"/>
        <v>0</v>
      </c>
      <c r="H746" s="158"/>
      <c r="I746" s="23"/>
      <c r="J746" s="74">
        <f t="shared" si="47"/>
        <v>0</v>
      </c>
      <c r="K746" s="74">
        <f t="shared" si="48"/>
        <v>0</v>
      </c>
      <c r="L746" s="74">
        <f t="shared" si="49"/>
        <v>0</v>
      </c>
    </row>
    <row r="747" spans="1:12" x14ac:dyDescent="0.25">
      <c r="A747" s="183"/>
      <c r="B747" s="184"/>
      <c r="C747" s="153"/>
      <c r="D747" s="159"/>
      <c r="E747" s="158"/>
      <c r="F747" s="71" t="str">
        <f>IF(D747&gt;0,IF((LEFT(D747,2)=LEFT(Data!C$4,2)),"Intra","Inter"),"")</f>
        <v/>
      </c>
      <c r="G747" s="72">
        <f t="shared" si="46"/>
        <v>0</v>
      </c>
      <c r="H747" s="158"/>
      <c r="I747" s="23"/>
      <c r="J747" s="74">
        <f t="shared" si="47"/>
        <v>0</v>
      </c>
      <c r="K747" s="74">
        <f t="shared" si="48"/>
        <v>0</v>
      </c>
      <c r="L747" s="74">
        <f t="shared" si="49"/>
        <v>0</v>
      </c>
    </row>
    <row r="748" spans="1:12" x14ac:dyDescent="0.25">
      <c r="A748" s="183"/>
      <c r="B748" s="184"/>
      <c r="C748" s="153"/>
      <c r="D748" s="159"/>
      <c r="E748" s="158"/>
      <c r="F748" s="71" t="str">
        <f>IF(D748&gt;0,IF((LEFT(D748,2)=LEFT(Data!C$4,2)),"Intra","Inter"),"")</f>
        <v/>
      </c>
      <c r="G748" s="72">
        <f t="shared" si="46"/>
        <v>0</v>
      </c>
      <c r="H748" s="158"/>
      <c r="I748" s="23"/>
      <c r="J748" s="74">
        <f t="shared" si="47"/>
        <v>0</v>
      </c>
      <c r="K748" s="74">
        <f t="shared" si="48"/>
        <v>0</v>
      </c>
      <c r="L748" s="74">
        <f t="shared" si="49"/>
        <v>0</v>
      </c>
    </row>
    <row r="749" spans="1:12" x14ac:dyDescent="0.25">
      <c r="A749" s="183"/>
      <c r="B749" s="184"/>
      <c r="C749" s="153"/>
      <c r="D749" s="159"/>
      <c r="E749" s="158"/>
      <c r="F749" s="71" t="str">
        <f>IF(D749&gt;0,IF((LEFT(D749,2)=LEFT(Data!C$4,2)),"Intra","Inter"),"")</f>
        <v/>
      </c>
      <c r="G749" s="72">
        <f t="shared" si="46"/>
        <v>0</v>
      </c>
      <c r="H749" s="158"/>
      <c r="I749" s="23"/>
      <c r="J749" s="74">
        <f t="shared" si="47"/>
        <v>0</v>
      </c>
      <c r="K749" s="74">
        <f t="shared" si="48"/>
        <v>0</v>
      </c>
      <c r="L749" s="74">
        <f t="shared" si="49"/>
        <v>0</v>
      </c>
    </row>
    <row r="750" spans="1:12" x14ac:dyDescent="0.25">
      <c r="A750" s="183"/>
      <c r="B750" s="184"/>
      <c r="C750" s="153"/>
      <c r="D750" s="159"/>
      <c r="E750" s="158"/>
      <c r="F750" s="71" t="str">
        <f>IF(D750&gt;0,IF((LEFT(D750,2)=LEFT(Data!C$4,2)),"Intra","Inter"),"")</f>
        <v/>
      </c>
      <c r="G750" s="72">
        <f t="shared" si="46"/>
        <v>0</v>
      </c>
      <c r="H750" s="158"/>
      <c r="I750" s="23"/>
      <c r="J750" s="74">
        <f t="shared" si="47"/>
        <v>0</v>
      </c>
      <c r="K750" s="74">
        <f t="shared" si="48"/>
        <v>0</v>
      </c>
      <c r="L750" s="74">
        <f t="shared" si="49"/>
        <v>0</v>
      </c>
    </row>
    <row r="751" spans="1:12" x14ac:dyDescent="0.25">
      <c r="A751" s="183"/>
      <c r="B751" s="184"/>
      <c r="C751" s="153"/>
      <c r="D751" s="159"/>
      <c r="E751" s="158"/>
      <c r="F751" s="71" t="str">
        <f>IF(D751&gt;0,IF((LEFT(D751,2)=LEFT(Data!C$4,2)),"Intra","Inter"),"")</f>
        <v/>
      </c>
      <c r="G751" s="72">
        <f t="shared" si="46"/>
        <v>0</v>
      </c>
      <c r="H751" s="158"/>
      <c r="I751" s="23"/>
      <c r="J751" s="74">
        <f t="shared" si="47"/>
        <v>0</v>
      </c>
      <c r="K751" s="74">
        <f t="shared" si="48"/>
        <v>0</v>
      </c>
      <c r="L751" s="74">
        <f t="shared" si="49"/>
        <v>0</v>
      </c>
    </row>
    <row r="752" spans="1:12" x14ac:dyDescent="0.25">
      <c r="A752" s="183"/>
      <c r="B752" s="184"/>
      <c r="C752" s="153"/>
      <c r="D752" s="159"/>
      <c r="E752" s="158"/>
      <c r="F752" s="71" t="str">
        <f>IF(D752&gt;0,IF((LEFT(D752,2)=LEFT(Data!C$4,2)),"Intra","Inter"),"")</f>
        <v/>
      </c>
      <c r="G752" s="72">
        <f t="shared" si="46"/>
        <v>0</v>
      </c>
      <c r="H752" s="158"/>
      <c r="I752" s="23"/>
      <c r="J752" s="74">
        <f t="shared" si="47"/>
        <v>0</v>
      </c>
      <c r="K752" s="74">
        <f t="shared" si="48"/>
        <v>0</v>
      </c>
      <c r="L752" s="74">
        <f t="shared" si="49"/>
        <v>0</v>
      </c>
    </row>
    <row r="753" spans="1:12" x14ac:dyDescent="0.25">
      <c r="A753" s="183"/>
      <c r="B753" s="184"/>
      <c r="C753" s="153"/>
      <c r="D753" s="159"/>
      <c r="E753" s="158"/>
      <c r="F753" s="71" t="str">
        <f>IF(D753&gt;0,IF((LEFT(D753,2)=LEFT(Data!C$4,2)),"Intra","Inter"),"")</f>
        <v/>
      </c>
      <c r="G753" s="72">
        <f t="shared" si="46"/>
        <v>0</v>
      </c>
      <c r="H753" s="158"/>
      <c r="I753" s="23"/>
      <c r="J753" s="74">
        <f t="shared" si="47"/>
        <v>0</v>
      </c>
      <c r="K753" s="74">
        <f t="shared" si="48"/>
        <v>0</v>
      </c>
      <c r="L753" s="74">
        <f t="shared" si="49"/>
        <v>0</v>
      </c>
    </row>
    <row r="754" spans="1:12" x14ac:dyDescent="0.25">
      <c r="A754" s="183"/>
      <c r="B754" s="184"/>
      <c r="C754" s="153"/>
      <c r="D754" s="159"/>
      <c r="E754" s="158"/>
      <c r="F754" s="71" t="str">
        <f>IF(D754&gt;0,IF((LEFT(D754,2)=LEFT(Data!C$4,2)),"Intra","Inter"),"")</f>
        <v/>
      </c>
      <c r="G754" s="72">
        <f t="shared" si="46"/>
        <v>0</v>
      </c>
      <c r="H754" s="158"/>
      <c r="I754" s="23"/>
      <c r="J754" s="74">
        <f t="shared" si="47"/>
        <v>0</v>
      </c>
      <c r="K754" s="74">
        <f t="shared" si="48"/>
        <v>0</v>
      </c>
      <c r="L754" s="74">
        <f t="shared" si="49"/>
        <v>0</v>
      </c>
    </row>
    <row r="755" spans="1:12" x14ac:dyDescent="0.25">
      <c r="A755" s="183"/>
      <c r="B755" s="184"/>
      <c r="C755" s="153"/>
      <c r="D755" s="159"/>
      <c r="E755" s="158"/>
      <c r="F755" s="71" t="str">
        <f>IF(D755&gt;0,IF((LEFT(D755,2)=LEFT(Data!C$4,2)),"Intra","Inter"),"")</f>
        <v/>
      </c>
      <c r="G755" s="72">
        <f t="shared" si="46"/>
        <v>0</v>
      </c>
      <c r="H755" s="158"/>
      <c r="I755" s="23"/>
      <c r="J755" s="74">
        <f t="shared" si="47"/>
        <v>0</v>
      </c>
      <c r="K755" s="74">
        <f t="shared" si="48"/>
        <v>0</v>
      </c>
      <c r="L755" s="74">
        <f t="shared" si="49"/>
        <v>0</v>
      </c>
    </row>
    <row r="756" spans="1:12" x14ac:dyDescent="0.25">
      <c r="A756" s="183"/>
      <c r="B756" s="184"/>
      <c r="C756" s="153"/>
      <c r="D756" s="159"/>
      <c r="E756" s="158"/>
      <c r="F756" s="71" t="str">
        <f>IF(D756&gt;0,IF((LEFT(D756,2)=LEFT(Data!C$4,2)),"Intra","Inter"),"")</f>
        <v/>
      </c>
      <c r="G756" s="72">
        <f t="shared" si="46"/>
        <v>0</v>
      </c>
      <c r="H756" s="158"/>
      <c r="I756" s="23"/>
      <c r="J756" s="74">
        <f t="shared" si="47"/>
        <v>0</v>
      </c>
      <c r="K756" s="74">
        <f t="shared" si="48"/>
        <v>0</v>
      </c>
      <c r="L756" s="74">
        <f t="shared" si="49"/>
        <v>0</v>
      </c>
    </row>
    <row r="757" spans="1:12" x14ac:dyDescent="0.25">
      <c r="A757" s="183"/>
      <c r="B757" s="184"/>
      <c r="C757" s="153"/>
      <c r="D757" s="159"/>
      <c r="E757" s="158"/>
      <c r="F757" s="71" t="str">
        <f>IF(D757&gt;0,IF((LEFT(D757,2)=LEFT(Data!C$4,2)),"Intra","Inter"),"")</f>
        <v/>
      </c>
      <c r="G757" s="72">
        <f t="shared" si="46"/>
        <v>0</v>
      </c>
      <c r="H757" s="158"/>
      <c r="I757" s="23"/>
      <c r="J757" s="74">
        <f t="shared" si="47"/>
        <v>0</v>
      </c>
      <c r="K757" s="74">
        <f t="shared" si="48"/>
        <v>0</v>
      </c>
      <c r="L757" s="74">
        <f t="shared" si="49"/>
        <v>0</v>
      </c>
    </row>
    <row r="758" spans="1:12" x14ac:dyDescent="0.25">
      <c r="A758" s="183"/>
      <c r="B758" s="184"/>
      <c r="C758" s="153"/>
      <c r="D758" s="159"/>
      <c r="E758" s="158"/>
      <c r="F758" s="71" t="str">
        <f>IF(D758&gt;0,IF((LEFT(D758,2)=LEFT(Data!C$4,2)),"Intra","Inter"),"")</f>
        <v/>
      </c>
      <c r="G758" s="72">
        <f t="shared" si="46"/>
        <v>0</v>
      </c>
      <c r="H758" s="158"/>
      <c r="I758" s="23"/>
      <c r="J758" s="74">
        <f t="shared" si="47"/>
        <v>0</v>
      </c>
      <c r="K758" s="74">
        <f t="shared" si="48"/>
        <v>0</v>
      </c>
      <c r="L758" s="74">
        <f t="shared" si="49"/>
        <v>0</v>
      </c>
    </row>
    <row r="759" spans="1:12" x14ac:dyDescent="0.25">
      <c r="A759" s="183"/>
      <c r="B759" s="184"/>
      <c r="C759" s="153"/>
      <c r="D759" s="159"/>
      <c r="E759" s="158"/>
      <c r="F759" s="71" t="str">
        <f>IF(D759&gt;0,IF((LEFT(D759,2)=LEFT(Data!C$4,2)),"Intra","Inter"),"")</f>
        <v/>
      </c>
      <c r="G759" s="72">
        <f t="shared" si="46"/>
        <v>0</v>
      </c>
      <c r="H759" s="158"/>
      <c r="I759" s="23"/>
      <c r="J759" s="74">
        <f t="shared" si="47"/>
        <v>0</v>
      </c>
      <c r="K759" s="74">
        <f t="shared" si="48"/>
        <v>0</v>
      </c>
      <c r="L759" s="74">
        <f t="shared" si="49"/>
        <v>0</v>
      </c>
    </row>
    <row r="760" spans="1:12" x14ac:dyDescent="0.25">
      <c r="A760" s="183"/>
      <c r="B760" s="184"/>
      <c r="C760" s="153"/>
      <c r="D760" s="159"/>
      <c r="E760" s="158"/>
      <c r="F760" s="71" t="str">
        <f>IF(D760&gt;0,IF((LEFT(D760,2)=LEFT(Data!C$4,2)),"Intra","Inter"),"")</f>
        <v/>
      </c>
      <c r="G760" s="72">
        <f t="shared" si="46"/>
        <v>0</v>
      </c>
      <c r="H760" s="158"/>
      <c r="I760" s="23"/>
      <c r="J760" s="74">
        <f t="shared" si="47"/>
        <v>0</v>
      </c>
      <c r="K760" s="74">
        <f t="shared" si="48"/>
        <v>0</v>
      </c>
      <c r="L760" s="74">
        <f t="shared" si="49"/>
        <v>0</v>
      </c>
    </row>
    <row r="761" spans="1:12" x14ac:dyDescent="0.25">
      <c r="A761" s="183"/>
      <c r="B761" s="184"/>
      <c r="C761" s="153"/>
      <c r="D761" s="159"/>
      <c r="E761" s="158"/>
      <c r="F761" s="71" t="str">
        <f>IF(D761&gt;0,IF((LEFT(D761,2)=LEFT(Data!C$4,2)),"Intra","Inter"),"")</f>
        <v/>
      </c>
      <c r="G761" s="72">
        <f t="shared" si="46"/>
        <v>0</v>
      </c>
      <c r="H761" s="158"/>
      <c r="I761" s="23"/>
      <c r="J761" s="74">
        <f t="shared" si="47"/>
        <v>0</v>
      </c>
      <c r="K761" s="74">
        <f t="shared" si="48"/>
        <v>0</v>
      </c>
      <c r="L761" s="74">
        <f t="shared" si="49"/>
        <v>0</v>
      </c>
    </row>
    <row r="762" spans="1:12" x14ac:dyDescent="0.25">
      <c r="A762" s="183"/>
      <c r="B762" s="184"/>
      <c r="C762" s="153"/>
      <c r="D762" s="159"/>
      <c r="E762" s="158"/>
      <c r="F762" s="71" t="str">
        <f>IF(D762&gt;0,IF((LEFT(D762,2)=LEFT(Data!C$4,2)),"Intra","Inter"),"")</f>
        <v/>
      </c>
      <c r="G762" s="72">
        <f t="shared" si="46"/>
        <v>0</v>
      </c>
      <c r="H762" s="158"/>
      <c r="I762" s="23"/>
      <c r="J762" s="74">
        <f t="shared" si="47"/>
        <v>0</v>
      </c>
      <c r="K762" s="74">
        <f t="shared" si="48"/>
        <v>0</v>
      </c>
      <c r="L762" s="74">
        <f t="shared" si="49"/>
        <v>0</v>
      </c>
    </row>
    <row r="763" spans="1:12" x14ac:dyDescent="0.25">
      <c r="A763" s="183"/>
      <c r="B763" s="184"/>
      <c r="C763" s="153"/>
      <c r="D763" s="159"/>
      <c r="E763" s="158"/>
      <c r="F763" s="71" t="str">
        <f>IF(D763&gt;0,IF((LEFT(D763,2)=LEFT(Data!C$4,2)),"Intra","Inter"),"")</f>
        <v/>
      </c>
      <c r="G763" s="72">
        <f t="shared" si="46"/>
        <v>0</v>
      </c>
      <c r="H763" s="158"/>
      <c r="I763" s="23"/>
      <c r="J763" s="74">
        <f t="shared" si="47"/>
        <v>0</v>
      </c>
      <c r="K763" s="74">
        <f t="shared" si="48"/>
        <v>0</v>
      </c>
      <c r="L763" s="74">
        <f t="shared" si="49"/>
        <v>0</v>
      </c>
    </row>
    <row r="764" spans="1:12" x14ac:dyDescent="0.25">
      <c r="A764" s="183"/>
      <c r="B764" s="184"/>
      <c r="C764" s="153"/>
      <c r="D764" s="159"/>
      <c r="E764" s="158"/>
      <c r="F764" s="71" t="str">
        <f>IF(D764&gt;0,IF((LEFT(D764,2)=LEFT(Data!C$4,2)),"Intra","Inter"),"")</f>
        <v/>
      </c>
      <c r="G764" s="72">
        <f t="shared" si="46"/>
        <v>0</v>
      </c>
      <c r="H764" s="158"/>
      <c r="I764" s="23"/>
      <c r="J764" s="74">
        <f t="shared" si="47"/>
        <v>0</v>
      </c>
      <c r="K764" s="74">
        <f t="shared" si="48"/>
        <v>0</v>
      </c>
      <c r="L764" s="74">
        <f t="shared" si="49"/>
        <v>0</v>
      </c>
    </row>
    <row r="765" spans="1:12" x14ac:dyDescent="0.25">
      <c r="A765" s="183"/>
      <c r="B765" s="184"/>
      <c r="C765" s="153"/>
      <c r="D765" s="159"/>
      <c r="E765" s="158"/>
      <c r="F765" s="71" t="str">
        <f>IF(D765&gt;0,IF((LEFT(D765,2)=LEFT(Data!C$4,2)),"Intra","Inter"),"")</f>
        <v/>
      </c>
      <c r="G765" s="72">
        <f t="shared" si="46"/>
        <v>0</v>
      </c>
      <c r="H765" s="158"/>
      <c r="I765" s="23"/>
      <c r="J765" s="74">
        <f t="shared" si="47"/>
        <v>0</v>
      </c>
      <c r="K765" s="74">
        <f t="shared" si="48"/>
        <v>0</v>
      </c>
      <c r="L765" s="74">
        <f t="shared" si="49"/>
        <v>0</v>
      </c>
    </row>
    <row r="766" spans="1:12" x14ac:dyDescent="0.25">
      <c r="A766" s="183"/>
      <c r="B766" s="184"/>
      <c r="C766" s="153"/>
      <c r="D766" s="159"/>
      <c r="E766" s="158"/>
      <c r="F766" s="71" t="str">
        <f>IF(D766&gt;0,IF((LEFT(D766,2)=LEFT(Data!C$4,2)),"Intra","Inter"),"")</f>
        <v/>
      </c>
      <c r="G766" s="72">
        <f t="shared" si="46"/>
        <v>0</v>
      </c>
      <c r="H766" s="158"/>
      <c r="I766" s="23"/>
      <c r="J766" s="74">
        <f t="shared" si="47"/>
        <v>0</v>
      </c>
      <c r="K766" s="74">
        <f t="shared" si="48"/>
        <v>0</v>
      </c>
      <c r="L766" s="74">
        <f t="shared" si="49"/>
        <v>0</v>
      </c>
    </row>
    <row r="767" spans="1:12" x14ac:dyDescent="0.25">
      <c r="A767" s="183"/>
      <c r="B767" s="184"/>
      <c r="C767" s="153"/>
      <c r="D767" s="159"/>
      <c r="E767" s="158"/>
      <c r="F767" s="71" t="str">
        <f>IF(D767&gt;0,IF((LEFT(D767,2)=LEFT(Data!C$4,2)),"Intra","Inter"),"")</f>
        <v/>
      </c>
      <c r="G767" s="72">
        <f t="shared" si="46"/>
        <v>0</v>
      </c>
      <c r="H767" s="158"/>
      <c r="I767" s="23"/>
      <c r="J767" s="74">
        <f t="shared" si="47"/>
        <v>0</v>
      </c>
      <c r="K767" s="74">
        <f t="shared" si="48"/>
        <v>0</v>
      </c>
      <c r="L767" s="74">
        <f t="shared" si="49"/>
        <v>0</v>
      </c>
    </row>
    <row r="768" spans="1:12" x14ac:dyDescent="0.25">
      <c r="A768" s="183"/>
      <c r="B768" s="184"/>
      <c r="C768" s="153"/>
      <c r="D768" s="159"/>
      <c r="E768" s="158"/>
      <c r="F768" s="71" t="str">
        <f>IF(D768&gt;0,IF((LEFT(D768,2)=LEFT(Data!C$4,2)),"Intra","Inter"),"")</f>
        <v/>
      </c>
      <c r="G768" s="72">
        <f t="shared" si="46"/>
        <v>0</v>
      </c>
      <c r="H768" s="158"/>
      <c r="I768" s="23"/>
      <c r="J768" s="74">
        <f t="shared" si="47"/>
        <v>0</v>
      </c>
      <c r="K768" s="74">
        <f t="shared" si="48"/>
        <v>0</v>
      </c>
      <c r="L768" s="74">
        <f t="shared" si="49"/>
        <v>0</v>
      </c>
    </row>
    <row r="769" spans="1:12" x14ac:dyDescent="0.25">
      <c r="A769" s="183"/>
      <c r="B769" s="184"/>
      <c r="C769" s="153"/>
      <c r="D769" s="159"/>
      <c r="E769" s="158"/>
      <c r="F769" s="71" t="str">
        <f>IF(D769&gt;0,IF((LEFT(D769,2)=LEFT(Data!C$4,2)),"Intra","Inter"),"")</f>
        <v/>
      </c>
      <c r="G769" s="72">
        <f t="shared" si="46"/>
        <v>0</v>
      </c>
      <c r="H769" s="158"/>
      <c r="I769" s="23"/>
      <c r="J769" s="74">
        <f t="shared" si="47"/>
        <v>0</v>
      </c>
      <c r="K769" s="74">
        <f t="shared" si="48"/>
        <v>0</v>
      </c>
      <c r="L769" s="74">
        <f t="shared" si="49"/>
        <v>0</v>
      </c>
    </row>
    <row r="770" spans="1:12" x14ac:dyDescent="0.25">
      <c r="A770" s="183"/>
      <c r="B770" s="184"/>
      <c r="C770" s="153"/>
      <c r="D770" s="159"/>
      <c r="E770" s="158"/>
      <c r="F770" s="71" t="str">
        <f>IF(D770&gt;0,IF((LEFT(D770,2)=LEFT(Data!C$4,2)),"Intra","Inter"),"")</f>
        <v/>
      </c>
      <c r="G770" s="72">
        <f t="shared" si="46"/>
        <v>0</v>
      </c>
      <c r="H770" s="158"/>
      <c r="I770" s="23"/>
      <c r="J770" s="74">
        <f t="shared" si="47"/>
        <v>0</v>
      </c>
      <c r="K770" s="74">
        <f t="shared" si="48"/>
        <v>0</v>
      </c>
      <c r="L770" s="74">
        <f t="shared" si="49"/>
        <v>0</v>
      </c>
    </row>
    <row r="771" spans="1:12" x14ac:dyDescent="0.25">
      <c r="A771" s="183"/>
      <c r="B771" s="184"/>
      <c r="C771" s="153"/>
      <c r="D771" s="159"/>
      <c r="E771" s="158"/>
      <c r="F771" s="71" t="str">
        <f>IF(D771&gt;0,IF((LEFT(D771,2)=LEFT(Data!C$4,2)),"Intra","Inter"),"")</f>
        <v/>
      </c>
      <c r="G771" s="72">
        <f t="shared" si="46"/>
        <v>0</v>
      </c>
      <c r="H771" s="158"/>
      <c r="I771" s="23"/>
      <c r="J771" s="74">
        <f t="shared" si="47"/>
        <v>0</v>
      </c>
      <c r="K771" s="74">
        <f t="shared" si="48"/>
        <v>0</v>
      </c>
      <c r="L771" s="74">
        <f t="shared" si="49"/>
        <v>0</v>
      </c>
    </row>
    <row r="772" spans="1:12" x14ac:dyDescent="0.25">
      <c r="A772" s="183"/>
      <c r="B772" s="184"/>
      <c r="C772" s="153"/>
      <c r="D772" s="159"/>
      <c r="E772" s="158"/>
      <c r="F772" s="71" t="str">
        <f>IF(D772&gt;0,IF((LEFT(D772,2)=LEFT(Data!C$4,2)),"Intra","Inter"),"")</f>
        <v/>
      </c>
      <c r="G772" s="72">
        <f t="shared" si="46"/>
        <v>0</v>
      </c>
      <c r="H772" s="158"/>
      <c r="I772" s="23"/>
      <c r="J772" s="74">
        <f t="shared" si="47"/>
        <v>0</v>
      </c>
      <c r="K772" s="74">
        <f t="shared" si="48"/>
        <v>0</v>
      </c>
      <c r="L772" s="74">
        <f t="shared" si="49"/>
        <v>0</v>
      </c>
    </row>
    <row r="773" spans="1:12" x14ac:dyDescent="0.25">
      <c r="A773" s="183"/>
      <c r="B773" s="184"/>
      <c r="C773" s="153"/>
      <c r="D773" s="159"/>
      <c r="E773" s="158"/>
      <c r="F773" s="71" t="str">
        <f>IF(D773&gt;0,IF((LEFT(D773,2)=LEFT(Data!C$4,2)),"Intra","Inter"),"")</f>
        <v/>
      </c>
      <c r="G773" s="72">
        <f t="shared" si="46"/>
        <v>0</v>
      </c>
      <c r="H773" s="158"/>
      <c r="I773" s="23"/>
      <c r="J773" s="74">
        <f t="shared" si="47"/>
        <v>0</v>
      </c>
      <c r="K773" s="74">
        <f t="shared" si="48"/>
        <v>0</v>
      </c>
      <c r="L773" s="74">
        <f t="shared" si="49"/>
        <v>0</v>
      </c>
    </row>
    <row r="774" spans="1:12" x14ac:dyDescent="0.25">
      <c r="A774" s="183"/>
      <c r="B774" s="184"/>
      <c r="C774" s="153"/>
      <c r="D774" s="159"/>
      <c r="E774" s="158"/>
      <c r="F774" s="71" t="str">
        <f>IF(D774&gt;0,IF((LEFT(D774,2)=LEFT(Data!C$4,2)),"Intra","Inter"),"")</f>
        <v/>
      </c>
      <c r="G774" s="72">
        <f t="shared" ref="G774:G837" si="50">ROUND(H774+J774+K774+L774,0)</f>
        <v>0</v>
      </c>
      <c r="H774" s="158"/>
      <c r="I774" s="23"/>
      <c r="J774" s="74">
        <f t="shared" ref="J774:J837" si="51">IF(F774="inter",(H774*I774),(0))</f>
        <v>0</v>
      </c>
      <c r="K774" s="74">
        <f t="shared" ref="K774:K837" si="52">IF(F774="intra",(H774*(I774/2)),(0))</f>
        <v>0</v>
      </c>
      <c r="L774" s="74">
        <f t="shared" ref="L774:L837" si="53">IF(F774="intra",(H774*(I774/2)),(0))</f>
        <v>0</v>
      </c>
    </row>
    <row r="775" spans="1:12" x14ac:dyDescent="0.25">
      <c r="A775" s="183"/>
      <c r="B775" s="184"/>
      <c r="C775" s="153"/>
      <c r="D775" s="159"/>
      <c r="E775" s="158"/>
      <c r="F775" s="71" t="str">
        <f>IF(D775&gt;0,IF((LEFT(D775,2)=LEFT(Data!C$4,2)),"Intra","Inter"),"")</f>
        <v/>
      </c>
      <c r="G775" s="72">
        <f t="shared" si="50"/>
        <v>0</v>
      </c>
      <c r="H775" s="158"/>
      <c r="I775" s="23"/>
      <c r="J775" s="74">
        <f t="shared" si="51"/>
        <v>0</v>
      </c>
      <c r="K775" s="74">
        <f t="shared" si="52"/>
        <v>0</v>
      </c>
      <c r="L775" s="74">
        <f t="shared" si="53"/>
        <v>0</v>
      </c>
    </row>
    <row r="776" spans="1:12" x14ac:dyDescent="0.25">
      <c r="A776" s="183"/>
      <c r="B776" s="184"/>
      <c r="C776" s="153"/>
      <c r="D776" s="159"/>
      <c r="E776" s="158"/>
      <c r="F776" s="71" t="str">
        <f>IF(D776&gt;0,IF((LEFT(D776,2)=LEFT(Data!C$4,2)),"Intra","Inter"),"")</f>
        <v/>
      </c>
      <c r="G776" s="72">
        <f t="shared" si="50"/>
        <v>0</v>
      </c>
      <c r="H776" s="158"/>
      <c r="I776" s="23"/>
      <c r="J776" s="74">
        <f t="shared" si="51"/>
        <v>0</v>
      </c>
      <c r="K776" s="74">
        <f t="shared" si="52"/>
        <v>0</v>
      </c>
      <c r="L776" s="74">
        <f t="shared" si="53"/>
        <v>0</v>
      </c>
    </row>
    <row r="777" spans="1:12" x14ac:dyDescent="0.25">
      <c r="A777" s="183"/>
      <c r="B777" s="184"/>
      <c r="C777" s="153"/>
      <c r="D777" s="159"/>
      <c r="E777" s="158"/>
      <c r="F777" s="71" t="str">
        <f>IF(D777&gt;0,IF((LEFT(D777,2)=LEFT(Data!C$4,2)),"Intra","Inter"),"")</f>
        <v/>
      </c>
      <c r="G777" s="72">
        <f t="shared" si="50"/>
        <v>0</v>
      </c>
      <c r="H777" s="158"/>
      <c r="I777" s="23"/>
      <c r="J777" s="74">
        <f t="shared" si="51"/>
        <v>0</v>
      </c>
      <c r="K777" s="74">
        <f t="shared" si="52"/>
        <v>0</v>
      </c>
      <c r="L777" s="74">
        <f t="shared" si="53"/>
        <v>0</v>
      </c>
    </row>
    <row r="778" spans="1:12" x14ac:dyDescent="0.25">
      <c r="A778" s="183"/>
      <c r="B778" s="184"/>
      <c r="C778" s="153"/>
      <c r="D778" s="159"/>
      <c r="E778" s="158"/>
      <c r="F778" s="71" t="str">
        <f>IF(D778&gt;0,IF((LEFT(D778,2)=LEFT(Data!C$4,2)),"Intra","Inter"),"")</f>
        <v/>
      </c>
      <c r="G778" s="72">
        <f t="shared" si="50"/>
        <v>0</v>
      </c>
      <c r="H778" s="158"/>
      <c r="I778" s="23"/>
      <c r="J778" s="74">
        <f t="shared" si="51"/>
        <v>0</v>
      </c>
      <c r="K778" s="74">
        <f t="shared" si="52"/>
        <v>0</v>
      </c>
      <c r="L778" s="74">
        <f t="shared" si="53"/>
        <v>0</v>
      </c>
    </row>
    <row r="779" spans="1:12" x14ac:dyDescent="0.25">
      <c r="A779" s="183"/>
      <c r="B779" s="184"/>
      <c r="C779" s="153"/>
      <c r="D779" s="159"/>
      <c r="E779" s="158"/>
      <c r="F779" s="71" t="str">
        <f>IF(D779&gt;0,IF((LEFT(D779,2)=LEFT(Data!C$4,2)),"Intra","Inter"),"")</f>
        <v/>
      </c>
      <c r="G779" s="72">
        <f t="shared" si="50"/>
        <v>0</v>
      </c>
      <c r="H779" s="158"/>
      <c r="I779" s="23"/>
      <c r="J779" s="74">
        <f t="shared" si="51"/>
        <v>0</v>
      </c>
      <c r="K779" s="74">
        <f t="shared" si="52"/>
        <v>0</v>
      </c>
      <c r="L779" s="74">
        <f t="shared" si="53"/>
        <v>0</v>
      </c>
    </row>
    <row r="780" spans="1:12" x14ac:dyDescent="0.25">
      <c r="A780" s="183"/>
      <c r="B780" s="184"/>
      <c r="C780" s="153"/>
      <c r="D780" s="159"/>
      <c r="E780" s="158"/>
      <c r="F780" s="71" t="str">
        <f>IF(D780&gt;0,IF((LEFT(D780,2)=LEFT(Data!C$4,2)),"Intra","Inter"),"")</f>
        <v/>
      </c>
      <c r="G780" s="72">
        <f t="shared" si="50"/>
        <v>0</v>
      </c>
      <c r="H780" s="158"/>
      <c r="I780" s="23"/>
      <c r="J780" s="74">
        <f t="shared" si="51"/>
        <v>0</v>
      </c>
      <c r="K780" s="74">
        <f t="shared" si="52"/>
        <v>0</v>
      </c>
      <c r="L780" s="74">
        <f t="shared" si="53"/>
        <v>0</v>
      </c>
    </row>
    <row r="781" spans="1:12" x14ac:dyDescent="0.25">
      <c r="A781" s="183"/>
      <c r="B781" s="184"/>
      <c r="C781" s="153"/>
      <c r="D781" s="159"/>
      <c r="E781" s="158"/>
      <c r="F781" s="71" t="str">
        <f>IF(D781&gt;0,IF((LEFT(D781,2)=LEFT(Data!C$4,2)),"Intra","Inter"),"")</f>
        <v/>
      </c>
      <c r="G781" s="72">
        <f t="shared" si="50"/>
        <v>0</v>
      </c>
      <c r="H781" s="158"/>
      <c r="I781" s="23"/>
      <c r="J781" s="74">
        <f t="shared" si="51"/>
        <v>0</v>
      </c>
      <c r="K781" s="74">
        <f t="shared" si="52"/>
        <v>0</v>
      </c>
      <c r="L781" s="74">
        <f t="shared" si="53"/>
        <v>0</v>
      </c>
    </row>
    <row r="782" spans="1:12" x14ac:dyDescent="0.25">
      <c r="A782" s="183"/>
      <c r="B782" s="184"/>
      <c r="C782" s="153"/>
      <c r="D782" s="159"/>
      <c r="E782" s="158"/>
      <c r="F782" s="71" t="str">
        <f>IF(D782&gt;0,IF((LEFT(D782,2)=LEFT(Data!C$4,2)),"Intra","Inter"),"")</f>
        <v/>
      </c>
      <c r="G782" s="72">
        <f t="shared" si="50"/>
        <v>0</v>
      </c>
      <c r="H782" s="158"/>
      <c r="I782" s="23"/>
      <c r="J782" s="74">
        <f t="shared" si="51"/>
        <v>0</v>
      </c>
      <c r="K782" s="74">
        <f t="shared" si="52"/>
        <v>0</v>
      </c>
      <c r="L782" s="74">
        <f t="shared" si="53"/>
        <v>0</v>
      </c>
    </row>
    <row r="783" spans="1:12" x14ac:dyDescent="0.25">
      <c r="A783" s="183"/>
      <c r="B783" s="184"/>
      <c r="C783" s="153"/>
      <c r="D783" s="159"/>
      <c r="E783" s="158"/>
      <c r="F783" s="71" t="str">
        <f>IF(D783&gt;0,IF((LEFT(D783,2)=LEFT(Data!C$4,2)),"Intra","Inter"),"")</f>
        <v/>
      </c>
      <c r="G783" s="72">
        <f t="shared" si="50"/>
        <v>0</v>
      </c>
      <c r="H783" s="158"/>
      <c r="I783" s="23"/>
      <c r="J783" s="74">
        <f t="shared" si="51"/>
        <v>0</v>
      </c>
      <c r="K783" s="74">
        <f t="shared" si="52"/>
        <v>0</v>
      </c>
      <c r="L783" s="74">
        <f t="shared" si="53"/>
        <v>0</v>
      </c>
    </row>
    <row r="784" spans="1:12" x14ac:dyDescent="0.25">
      <c r="A784" s="183"/>
      <c r="B784" s="184"/>
      <c r="C784" s="153"/>
      <c r="D784" s="159"/>
      <c r="E784" s="158"/>
      <c r="F784" s="71" t="str">
        <f>IF(D784&gt;0,IF((LEFT(D784,2)=LEFT(Data!C$4,2)),"Intra","Inter"),"")</f>
        <v/>
      </c>
      <c r="G784" s="72">
        <f t="shared" si="50"/>
        <v>0</v>
      </c>
      <c r="H784" s="158"/>
      <c r="I784" s="23"/>
      <c r="J784" s="74">
        <f t="shared" si="51"/>
        <v>0</v>
      </c>
      <c r="K784" s="74">
        <f t="shared" si="52"/>
        <v>0</v>
      </c>
      <c r="L784" s="74">
        <f t="shared" si="53"/>
        <v>0</v>
      </c>
    </row>
    <row r="785" spans="1:12" x14ac:dyDescent="0.25">
      <c r="A785" s="183"/>
      <c r="B785" s="184"/>
      <c r="C785" s="153"/>
      <c r="D785" s="159"/>
      <c r="E785" s="158"/>
      <c r="F785" s="71" t="str">
        <f>IF(D785&gt;0,IF((LEFT(D785,2)=LEFT(Data!C$4,2)),"Intra","Inter"),"")</f>
        <v/>
      </c>
      <c r="G785" s="72">
        <f t="shared" si="50"/>
        <v>0</v>
      </c>
      <c r="H785" s="158"/>
      <c r="I785" s="23"/>
      <c r="J785" s="74">
        <f t="shared" si="51"/>
        <v>0</v>
      </c>
      <c r="K785" s="74">
        <f t="shared" si="52"/>
        <v>0</v>
      </c>
      <c r="L785" s="74">
        <f t="shared" si="53"/>
        <v>0</v>
      </c>
    </row>
    <row r="786" spans="1:12" x14ac:dyDescent="0.25">
      <c r="A786" s="183"/>
      <c r="B786" s="184"/>
      <c r="C786" s="153"/>
      <c r="D786" s="159"/>
      <c r="E786" s="158"/>
      <c r="F786" s="71" t="str">
        <f>IF(D786&gt;0,IF((LEFT(D786,2)=LEFT(Data!C$4,2)),"Intra","Inter"),"")</f>
        <v/>
      </c>
      <c r="G786" s="72">
        <f t="shared" si="50"/>
        <v>0</v>
      </c>
      <c r="H786" s="158"/>
      <c r="I786" s="23"/>
      <c r="J786" s="74">
        <f t="shared" si="51"/>
        <v>0</v>
      </c>
      <c r="K786" s="74">
        <f t="shared" si="52"/>
        <v>0</v>
      </c>
      <c r="L786" s="74">
        <f t="shared" si="53"/>
        <v>0</v>
      </c>
    </row>
    <row r="787" spans="1:12" x14ac:dyDescent="0.25">
      <c r="A787" s="183"/>
      <c r="B787" s="184"/>
      <c r="C787" s="153"/>
      <c r="D787" s="159"/>
      <c r="E787" s="158"/>
      <c r="F787" s="71" t="str">
        <f>IF(D787&gt;0,IF((LEFT(D787,2)=LEFT(Data!C$4,2)),"Intra","Inter"),"")</f>
        <v/>
      </c>
      <c r="G787" s="72">
        <f t="shared" si="50"/>
        <v>0</v>
      </c>
      <c r="H787" s="158"/>
      <c r="I787" s="23"/>
      <c r="J787" s="74">
        <f t="shared" si="51"/>
        <v>0</v>
      </c>
      <c r="K787" s="74">
        <f t="shared" si="52"/>
        <v>0</v>
      </c>
      <c r="L787" s="74">
        <f t="shared" si="53"/>
        <v>0</v>
      </c>
    </row>
    <row r="788" spans="1:12" x14ac:dyDescent="0.25">
      <c r="A788" s="183"/>
      <c r="B788" s="184"/>
      <c r="C788" s="153"/>
      <c r="D788" s="159"/>
      <c r="E788" s="158"/>
      <c r="F788" s="71" t="str">
        <f>IF(D788&gt;0,IF((LEFT(D788,2)=LEFT(Data!C$4,2)),"Intra","Inter"),"")</f>
        <v/>
      </c>
      <c r="G788" s="72">
        <f t="shared" si="50"/>
        <v>0</v>
      </c>
      <c r="H788" s="158"/>
      <c r="I788" s="23"/>
      <c r="J788" s="74">
        <f t="shared" si="51"/>
        <v>0</v>
      </c>
      <c r="K788" s="74">
        <f t="shared" si="52"/>
        <v>0</v>
      </c>
      <c r="L788" s="74">
        <f t="shared" si="53"/>
        <v>0</v>
      </c>
    </row>
    <row r="789" spans="1:12" x14ac:dyDescent="0.25">
      <c r="A789" s="183"/>
      <c r="B789" s="184"/>
      <c r="C789" s="153"/>
      <c r="D789" s="159"/>
      <c r="E789" s="158"/>
      <c r="F789" s="71" t="str">
        <f>IF(D789&gt;0,IF((LEFT(D789,2)=LEFT(Data!C$4,2)),"Intra","Inter"),"")</f>
        <v/>
      </c>
      <c r="G789" s="72">
        <f t="shared" si="50"/>
        <v>0</v>
      </c>
      <c r="H789" s="158"/>
      <c r="I789" s="23"/>
      <c r="J789" s="74">
        <f t="shared" si="51"/>
        <v>0</v>
      </c>
      <c r="K789" s="74">
        <f t="shared" si="52"/>
        <v>0</v>
      </c>
      <c r="L789" s="74">
        <f t="shared" si="53"/>
        <v>0</v>
      </c>
    </row>
    <row r="790" spans="1:12" x14ac:dyDescent="0.25">
      <c r="A790" s="183"/>
      <c r="B790" s="184"/>
      <c r="C790" s="153"/>
      <c r="D790" s="159"/>
      <c r="E790" s="158"/>
      <c r="F790" s="71" t="str">
        <f>IF(D790&gt;0,IF((LEFT(D790,2)=LEFT(Data!C$4,2)),"Intra","Inter"),"")</f>
        <v/>
      </c>
      <c r="G790" s="72">
        <f t="shared" si="50"/>
        <v>0</v>
      </c>
      <c r="H790" s="158"/>
      <c r="I790" s="23"/>
      <c r="J790" s="74">
        <f t="shared" si="51"/>
        <v>0</v>
      </c>
      <c r="K790" s="74">
        <f t="shared" si="52"/>
        <v>0</v>
      </c>
      <c r="L790" s="74">
        <f t="shared" si="53"/>
        <v>0</v>
      </c>
    </row>
    <row r="791" spans="1:12" x14ac:dyDescent="0.25">
      <c r="A791" s="183"/>
      <c r="B791" s="184"/>
      <c r="C791" s="153"/>
      <c r="D791" s="159"/>
      <c r="E791" s="158"/>
      <c r="F791" s="71" t="str">
        <f>IF(D791&gt;0,IF((LEFT(D791,2)=LEFT(Data!C$4,2)),"Intra","Inter"),"")</f>
        <v/>
      </c>
      <c r="G791" s="72">
        <f t="shared" si="50"/>
        <v>0</v>
      </c>
      <c r="H791" s="158"/>
      <c r="I791" s="23"/>
      <c r="J791" s="74">
        <f t="shared" si="51"/>
        <v>0</v>
      </c>
      <c r="K791" s="74">
        <f t="shared" si="52"/>
        <v>0</v>
      </c>
      <c r="L791" s="74">
        <f t="shared" si="53"/>
        <v>0</v>
      </c>
    </row>
    <row r="792" spans="1:12" x14ac:dyDescent="0.25">
      <c r="A792" s="183"/>
      <c r="B792" s="184"/>
      <c r="C792" s="153"/>
      <c r="D792" s="159"/>
      <c r="E792" s="158"/>
      <c r="F792" s="71" t="str">
        <f>IF(D792&gt;0,IF((LEFT(D792,2)=LEFT(Data!C$4,2)),"Intra","Inter"),"")</f>
        <v/>
      </c>
      <c r="G792" s="72">
        <f t="shared" si="50"/>
        <v>0</v>
      </c>
      <c r="H792" s="158"/>
      <c r="I792" s="23"/>
      <c r="J792" s="74">
        <f t="shared" si="51"/>
        <v>0</v>
      </c>
      <c r="K792" s="74">
        <f t="shared" si="52"/>
        <v>0</v>
      </c>
      <c r="L792" s="74">
        <f t="shared" si="53"/>
        <v>0</v>
      </c>
    </row>
    <row r="793" spans="1:12" x14ac:dyDescent="0.25">
      <c r="A793" s="183"/>
      <c r="B793" s="184"/>
      <c r="C793" s="153"/>
      <c r="D793" s="159"/>
      <c r="E793" s="158"/>
      <c r="F793" s="71" t="str">
        <f>IF(D793&gt;0,IF((LEFT(D793,2)=LEFT(Data!C$4,2)),"Intra","Inter"),"")</f>
        <v/>
      </c>
      <c r="G793" s="72">
        <f t="shared" si="50"/>
        <v>0</v>
      </c>
      <c r="H793" s="158"/>
      <c r="I793" s="23"/>
      <c r="J793" s="74">
        <f t="shared" si="51"/>
        <v>0</v>
      </c>
      <c r="K793" s="74">
        <f t="shared" si="52"/>
        <v>0</v>
      </c>
      <c r="L793" s="74">
        <f t="shared" si="53"/>
        <v>0</v>
      </c>
    </row>
    <row r="794" spans="1:12" x14ac:dyDescent="0.25">
      <c r="A794" s="183"/>
      <c r="B794" s="184"/>
      <c r="C794" s="153"/>
      <c r="D794" s="159"/>
      <c r="E794" s="158"/>
      <c r="F794" s="71" t="str">
        <f>IF(D794&gt;0,IF((LEFT(D794,2)=LEFT(Data!C$4,2)),"Intra","Inter"),"")</f>
        <v/>
      </c>
      <c r="G794" s="72">
        <f t="shared" si="50"/>
        <v>0</v>
      </c>
      <c r="H794" s="158"/>
      <c r="I794" s="23"/>
      <c r="J794" s="74">
        <f t="shared" si="51"/>
        <v>0</v>
      </c>
      <c r="K794" s="74">
        <f t="shared" si="52"/>
        <v>0</v>
      </c>
      <c r="L794" s="74">
        <f t="shared" si="53"/>
        <v>0</v>
      </c>
    </row>
    <row r="795" spans="1:12" x14ac:dyDescent="0.25">
      <c r="A795" s="183"/>
      <c r="B795" s="184"/>
      <c r="C795" s="153"/>
      <c r="D795" s="159"/>
      <c r="E795" s="158"/>
      <c r="F795" s="71" t="str">
        <f>IF(D795&gt;0,IF((LEFT(D795,2)=LEFT(Data!C$4,2)),"Intra","Inter"),"")</f>
        <v/>
      </c>
      <c r="G795" s="72">
        <f t="shared" si="50"/>
        <v>0</v>
      </c>
      <c r="H795" s="158"/>
      <c r="I795" s="23"/>
      <c r="J795" s="74">
        <f t="shared" si="51"/>
        <v>0</v>
      </c>
      <c r="K795" s="74">
        <f t="shared" si="52"/>
        <v>0</v>
      </c>
      <c r="L795" s="74">
        <f t="shared" si="53"/>
        <v>0</v>
      </c>
    </row>
    <row r="796" spans="1:12" x14ac:dyDescent="0.25">
      <c r="A796" s="183"/>
      <c r="B796" s="184"/>
      <c r="C796" s="153"/>
      <c r="D796" s="159"/>
      <c r="E796" s="158"/>
      <c r="F796" s="71" t="str">
        <f>IF(D796&gt;0,IF((LEFT(D796,2)=LEFT(Data!C$4,2)),"Intra","Inter"),"")</f>
        <v/>
      </c>
      <c r="G796" s="72">
        <f t="shared" si="50"/>
        <v>0</v>
      </c>
      <c r="H796" s="158"/>
      <c r="I796" s="23"/>
      <c r="J796" s="74">
        <f t="shared" si="51"/>
        <v>0</v>
      </c>
      <c r="K796" s="74">
        <f t="shared" si="52"/>
        <v>0</v>
      </c>
      <c r="L796" s="74">
        <f t="shared" si="53"/>
        <v>0</v>
      </c>
    </row>
    <row r="797" spans="1:12" x14ac:dyDescent="0.25">
      <c r="A797" s="183"/>
      <c r="B797" s="184"/>
      <c r="C797" s="153"/>
      <c r="D797" s="159"/>
      <c r="E797" s="158"/>
      <c r="F797" s="71" t="str">
        <f>IF(D797&gt;0,IF((LEFT(D797,2)=LEFT(Data!C$4,2)),"Intra","Inter"),"")</f>
        <v/>
      </c>
      <c r="G797" s="72">
        <f t="shared" si="50"/>
        <v>0</v>
      </c>
      <c r="H797" s="158"/>
      <c r="I797" s="23"/>
      <c r="J797" s="74">
        <f t="shared" si="51"/>
        <v>0</v>
      </c>
      <c r="K797" s="74">
        <f t="shared" si="52"/>
        <v>0</v>
      </c>
      <c r="L797" s="74">
        <f t="shared" si="53"/>
        <v>0</v>
      </c>
    </row>
    <row r="798" spans="1:12" x14ac:dyDescent="0.25">
      <c r="A798" s="183"/>
      <c r="B798" s="184"/>
      <c r="C798" s="153"/>
      <c r="D798" s="159"/>
      <c r="E798" s="158"/>
      <c r="F798" s="71" t="str">
        <f>IF(D798&gt;0,IF((LEFT(D798,2)=LEFT(Data!C$4,2)),"Intra","Inter"),"")</f>
        <v/>
      </c>
      <c r="G798" s="72">
        <f t="shared" si="50"/>
        <v>0</v>
      </c>
      <c r="H798" s="158"/>
      <c r="I798" s="23"/>
      <c r="J798" s="74">
        <f t="shared" si="51"/>
        <v>0</v>
      </c>
      <c r="K798" s="74">
        <f t="shared" si="52"/>
        <v>0</v>
      </c>
      <c r="L798" s="74">
        <f t="shared" si="53"/>
        <v>0</v>
      </c>
    </row>
    <row r="799" spans="1:12" x14ac:dyDescent="0.25">
      <c r="A799" s="183"/>
      <c r="B799" s="184"/>
      <c r="C799" s="153"/>
      <c r="D799" s="159"/>
      <c r="E799" s="158"/>
      <c r="F799" s="71" t="str">
        <f>IF(D799&gt;0,IF((LEFT(D799,2)=LEFT(Data!C$4,2)),"Intra","Inter"),"")</f>
        <v/>
      </c>
      <c r="G799" s="72">
        <f t="shared" si="50"/>
        <v>0</v>
      </c>
      <c r="H799" s="158"/>
      <c r="I799" s="23"/>
      <c r="J799" s="74">
        <f t="shared" si="51"/>
        <v>0</v>
      </c>
      <c r="K799" s="74">
        <f t="shared" si="52"/>
        <v>0</v>
      </c>
      <c r="L799" s="74">
        <f t="shared" si="53"/>
        <v>0</v>
      </c>
    </row>
    <row r="800" spans="1:12" x14ac:dyDescent="0.25">
      <c r="A800" s="183"/>
      <c r="B800" s="184"/>
      <c r="C800" s="153"/>
      <c r="D800" s="159"/>
      <c r="E800" s="158"/>
      <c r="F800" s="71" t="str">
        <f>IF(D800&gt;0,IF((LEFT(D800,2)=LEFT(Data!C$4,2)),"Intra","Inter"),"")</f>
        <v/>
      </c>
      <c r="G800" s="72">
        <f t="shared" si="50"/>
        <v>0</v>
      </c>
      <c r="H800" s="158"/>
      <c r="I800" s="23"/>
      <c r="J800" s="74">
        <f t="shared" si="51"/>
        <v>0</v>
      </c>
      <c r="K800" s="74">
        <f t="shared" si="52"/>
        <v>0</v>
      </c>
      <c r="L800" s="74">
        <f t="shared" si="53"/>
        <v>0</v>
      </c>
    </row>
    <row r="801" spans="1:12" x14ac:dyDescent="0.25">
      <c r="A801" s="183"/>
      <c r="B801" s="184"/>
      <c r="C801" s="153"/>
      <c r="D801" s="159"/>
      <c r="E801" s="158"/>
      <c r="F801" s="71" t="str">
        <f>IF(D801&gt;0,IF((LEFT(D801,2)=LEFT(Data!C$4,2)),"Intra","Inter"),"")</f>
        <v/>
      </c>
      <c r="G801" s="72">
        <f t="shared" si="50"/>
        <v>0</v>
      </c>
      <c r="H801" s="158"/>
      <c r="I801" s="23"/>
      <c r="J801" s="74">
        <f t="shared" si="51"/>
        <v>0</v>
      </c>
      <c r="K801" s="74">
        <f t="shared" si="52"/>
        <v>0</v>
      </c>
      <c r="L801" s="74">
        <f t="shared" si="53"/>
        <v>0</v>
      </c>
    </row>
    <row r="802" spans="1:12" x14ac:dyDescent="0.25">
      <c r="A802" s="183"/>
      <c r="B802" s="184"/>
      <c r="C802" s="153"/>
      <c r="D802" s="159"/>
      <c r="E802" s="158"/>
      <c r="F802" s="71" t="str">
        <f>IF(D802&gt;0,IF((LEFT(D802,2)=LEFT(Data!C$4,2)),"Intra","Inter"),"")</f>
        <v/>
      </c>
      <c r="G802" s="72">
        <f t="shared" si="50"/>
        <v>0</v>
      </c>
      <c r="H802" s="158"/>
      <c r="I802" s="23"/>
      <c r="J802" s="74">
        <f t="shared" si="51"/>
        <v>0</v>
      </c>
      <c r="K802" s="74">
        <f t="shared" si="52"/>
        <v>0</v>
      </c>
      <c r="L802" s="74">
        <f t="shared" si="53"/>
        <v>0</v>
      </c>
    </row>
    <row r="803" spans="1:12" x14ac:dyDescent="0.25">
      <c r="A803" s="183"/>
      <c r="B803" s="184"/>
      <c r="C803" s="153"/>
      <c r="D803" s="159"/>
      <c r="E803" s="158"/>
      <c r="F803" s="71" t="str">
        <f>IF(D803&gt;0,IF((LEFT(D803,2)=LEFT(Data!C$4,2)),"Intra","Inter"),"")</f>
        <v/>
      </c>
      <c r="G803" s="72">
        <f t="shared" si="50"/>
        <v>0</v>
      </c>
      <c r="H803" s="158"/>
      <c r="I803" s="23"/>
      <c r="J803" s="74">
        <f t="shared" si="51"/>
        <v>0</v>
      </c>
      <c r="K803" s="74">
        <f t="shared" si="52"/>
        <v>0</v>
      </c>
      <c r="L803" s="74">
        <f t="shared" si="53"/>
        <v>0</v>
      </c>
    </row>
    <row r="804" spans="1:12" x14ac:dyDescent="0.25">
      <c r="A804" s="183"/>
      <c r="B804" s="184"/>
      <c r="C804" s="153"/>
      <c r="D804" s="159"/>
      <c r="E804" s="158"/>
      <c r="F804" s="71" t="str">
        <f>IF(D804&gt;0,IF((LEFT(D804,2)=LEFT(Data!C$4,2)),"Intra","Inter"),"")</f>
        <v/>
      </c>
      <c r="G804" s="72">
        <f t="shared" si="50"/>
        <v>0</v>
      </c>
      <c r="H804" s="158"/>
      <c r="I804" s="23"/>
      <c r="J804" s="74">
        <f t="shared" si="51"/>
        <v>0</v>
      </c>
      <c r="K804" s="74">
        <f t="shared" si="52"/>
        <v>0</v>
      </c>
      <c r="L804" s="74">
        <f t="shared" si="53"/>
        <v>0</v>
      </c>
    </row>
    <row r="805" spans="1:12" x14ac:dyDescent="0.25">
      <c r="A805" s="183"/>
      <c r="B805" s="184"/>
      <c r="C805" s="153"/>
      <c r="D805" s="159"/>
      <c r="E805" s="158"/>
      <c r="F805" s="71" t="str">
        <f>IF(D805&gt;0,IF((LEFT(D805,2)=LEFT(Data!C$4,2)),"Intra","Inter"),"")</f>
        <v/>
      </c>
      <c r="G805" s="72">
        <f t="shared" si="50"/>
        <v>0</v>
      </c>
      <c r="H805" s="158"/>
      <c r="I805" s="23"/>
      <c r="J805" s="74">
        <f t="shared" si="51"/>
        <v>0</v>
      </c>
      <c r="K805" s="74">
        <f t="shared" si="52"/>
        <v>0</v>
      </c>
      <c r="L805" s="74">
        <f t="shared" si="53"/>
        <v>0</v>
      </c>
    </row>
    <row r="806" spans="1:12" x14ac:dyDescent="0.25">
      <c r="A806" s="183"/>
      <c r="B806" s="184"/>
      <c r="C806" s="153"/>
      <c r="D806" s="159"/>
      <c r="E806" s="158"/>
      <c r="F806" s="71" t="str">
        <f>IF(D806&gt;0,IF((LEFT(D806,2)=LEFT(Data!C$4,2)),"Intra","Inter"),"")</f>
        <v/>
      </c>
      <c r="G806" s="72">
        <f t="shared" si="50"/>
        <v>0</v>
      </c>
      <c r="H806" s="158"/>
      <c r="I806" s="23"/>
      <c r="J806" s="74">
        <f t="shared" si="51"/>
        <v>0</v>
      </c>
      <c r="K806" s="74">
        <f t="shared" si="52"/>
        <v>0</v>
      </c>
      <c r="L806" s="74">
        <f t="shared" si="53"/>
        <v>0</v>
      </c>
    </row>
    <row r="807" spans="1:12" x14ac:dyDescent="0.25">
      <c r="A807" s="183"/>
      <c r="B807" s="184"/>
      <c r="C807" s="153"/>
      <c r="D807" s="159"/>
      <c r="E807" s="158"/>
      <c r="F807" s="71" t="str">
        <f>IF(D807&gt;0,IF((LEFT(D807,2)=LEFT(Data!C$4,2)),"Intra","Inter"),"")</f>
        <v/>
      </c>
      <c r="G807" s="72">
        <f t="shared" si="50"/>
        <v>0</v>
      </c>
      <c r="H807" s="158"/>
      <c r="I807" s="23"/>
      <c r="J807" s="74">
        <f t="shared" si="51"/>
        <v>0</v>
      </c>
      <c r="K807" s="74">
        <f t="shared" si="52"/>
        <v>0</v>
      </c>
      <c r="L807" s="74">
        <f t="shared" si="53"/>
        <v>0</v>
      </c>
    </row>
    <row r="808" spans="1:12" x14ac:dyDescent="0.25">
      <c r="A808" s="183"/>
      <c r="B808" s="184"/>
      <c r="C808" s="153"/>
      <c r="D808" s="159"/>
      <c r="E808" s="158"/>
      <c r="F808" s="71" t="str">
        <f>IF(D808&gt;0,IF((LEFT(D808,2)=LEFT(Data!C$4,2)),"Intra","Inter"),"")</f>
        <v/>
      </c>
      <c r="G808" s="72">
        <f t="shared" si="50"/>
        <v>0</v>
      </c>
      <c r="H808" s="158"/>
      <c r="I808" s="23"/>
      <c r="J808" s="74">
        <f t="shared" si="51"/>
        <v>0</v>
      </c>
      <c r="K808" s="74">
        <f t="shared" si="52"/>
        <v>0</v>
      </c>
      <c r="L808" s="74">
        <f t="shared" si="53"/>
        <v>0</v>
      </c>
    </row>
    <row r="809" spans="1:12" x14ac:dyDescent="0.25">
      <c r="A809" s="183"/>
      <c r="B809" s="184"/>
      <c r="C809" s="153"/>
      <c r="D809" s="159"/>
      <c r="E809" s="158"/>
      <c r="F809" s="71" t="str">
        <f>IF(D809&gt;0,IF((LEFT(D809,2)=LEFT(Data!C$4,2)),"Intra","Inter"),"")</f>
        <v/>
      </c>
      <c r="G809" s="72">
        <f t="shared" si="50"/>
        <v>0</v>
      </c>
      <c r="H809" s="158"/>
      <c r="I809" s="23"/>
      <c r="J809" s="74">
        <f t="shared" si="51"/>
        <v>0</v>
      </c>
      <c r="K809" s="74">
        <f t="shared" si="52"/>
        <v>0</v>
      </c>
      <c r="L809" s="74">
        <f t="shared" si="53"/>
        <v>0</v>
      </c>
    </row>
    <row r="810" spans="1:12" x14ac:dyDescent="0.25">
      <c r="A810" s="183"/>
      <c r="B810" s="184"/>
      <c r="C810" s="153"/>
      <c r="D810" s="159"/>
      <c r="E810" s="158"/>
      <c r="F810" s="71" t="str">
        <f>IF(D810&gt;0,IF((LEFT(D810,2)=LEFT(Data!C$4,2)),"Intra","Inter"),"")</f>
        <v/>
      </c>
      <c r="G810" s="72">
        <f t="shared" si="50"/>
        <v>0</v>
      </c>
      <c r="H810" s="158"/>
      <c r="I810" s="23"/>
      <c r="J810" s="74">
        <f t="shared" si="51"/>
        <v>0</v>
      </c>
      <c r="K810" s="74">
        <f t="shared" si="52"/>
        <v>0</v>
      </c>
      <c r="L810" s="74">
        <f t="shared" si="53"/>
        <v>0</v>
      </c>
    </row>
    <row r="811" spans="1:12" x14ac:dyDescent="0.25">
      <c r="A811" s="183"/>
      <c r="B811" s="184"/>
      <c r="C811" s="153"/>
      <c r="D811" s="159"/>
      <c r="E811" s="158"/>
      <c r="F811" s="71" t="str">
        <f>IF(D811&gt;0,IF((LEFT(D811,2)=LEFT(Data!C$4,2)),"Intra","Inter"),"")</f>
        <v/>
      </c>
      <c r="G811" s="72">
        <f t="shared" si="50"/>
        <v>0</v>
      </c>
      <c r="H811" s="158"/>
      <c r="I811" s="23"/>
      <c r="J811" s="74">
        <f t="shared" si="51"/>
        <v>0</v>
      </c>
      <c r="K811" s="74">
        <f t="shared" si="52"/>
        <v>0</v>
      </c>
      <c r="L811" s="74">
        <f t="shared" si="53"/>
        <v>0</v>
      </c>
    </row>
    <row r="812" spans="1:12" x14ac:dyDescent="0.25">
      <c r="A812" s="183"/>
      <c r="B812" s="184"/>
      <c r="C812" s="153"/>
      <c r="D812" s="159"/>
      <c r="E812" s="158"/>
      <c r="F812" s="71" t="str">
        <f>IF(D812&gt;0,IF((LEFT(D812,2)=LEFT(Data!C$4,2)),"Intra","Inter"),"")</f>
        <v/>
      </c>
      <c r="G812" s="72">
        <f t="shared" si="50"/>
        <v>0</v>
      </c>
      <c r="H812" s="158"/>
      <c r="I812" s="23"/>
      <c r="J812" s="74">
        <f t="shared" si="51"/>
        <v>0</v>
      </c>
      <c r="K812" s="74">
        <f t="shared" si="52"/>
        <v>0</v>
      </c>
      <c r="L812" s="74">
        <f t="shared" si="53"/>
        <v>0</v>
      </c>
    </row>
    <row r="813" spans="1:12" x14ac:dyDescent="0.25">
      <c r="A813" s="183"/>
      <c r="B813" s="184"/>
      <c r="C813" s="153"/>
      <c r="D813" s="159"/>
      <c r="E813" s="158"/>
      <c r="F813" s="71" t="str">
        <f>IF(D813&gt;0,IF((LEFT(D813,2)=LEFT(Data!C$4,2)),"Intra","Inter"),"")</f>
        <v/>
      </c>
      <c r="G813" s="72">
        <f t="shared" si="50"/>
        <v>0</v>
      </c>
      <c r="H813" s="158"/>
      <c r="I813" s="23"/>
      <c r="J813" s="74">
        <f t="shared" si="51"/>
        <v>0</v>
      </c>
      <c r="K813" s="74">
        <f t="shared" si="52"/>
        <v>0</v>
      </c>
      <c r="L813" s="74">
        <f t="shared" si="53"/>
        <v>0</v>
      </c>
    </row>
    <row r="814" spans="1:12" x14ac:dyDescent="0.25">
      <c r="A814" s="183"/>
      <c r="B814" s="184"/>
      <c r="C814" s="153"/>
      <c r="D814" s="159"/>
      <c r="E814" s="158"/>
      <c r="F814" s="71" t="str">
        <f>IF(D814&gt;0,IF((LEFT(D814,2)=LEFT(Data!C$4,2)),"Intra","Inter"),"")</f>
        <v/>
      </c>
      <c r="G814" s="72">
        <f t="shared" si="50"/>
        <v>0</v>
      </c>
      <c r="H814" s="158"/>
      <c r="I814" s="23"/>
      <c r="J814" s="74">
        <f t="shared" si="51"/>
        <v>0</v>
      </c>
      <c r="K814" s="74">
        <f t="shared" si="52"/>
        <v>0</v>
      </c>
      <c r="L814" s="74">
        <f t="shared" si="53"/>
        <v>0</v>
      </c>
    </row>
    <row r="815" spans="1:12" x14ac:dyDescent="0.25">
      <c r="A815" s="183"/>
      <c r="B815" s="184"/>
      <c r="C815" s="153"/>
      <c r="D815" s="159"/>
      <c r="E815" s="158"/>
      <c r="F815" s="71" t="str">
        <f>IF(D815&gt;0,IF((LEFT(D815,2)=LEFT(Data!C$4,2)),"Intra","Inter"),"")</f>
        <v/>
      </c>
      <c r="G815" s="72">
        <f t="shared" si="50"/>
        <v>0</v>
      </c>
      <c r="H815" s="158"/>
      <c r="I815" s="23"/>
      <c r="J815" s="74">
        <f t="shared" si="51"/>
        <v>0</v>
      </c>
      <c r="K815" s="74">
        <f t="shared" si="52"/>
        <v>0</v>
      </c>
      <c r="L815" s="74">
        <f t="shared" si="53"/>
        <v>0</v>
      </c>
    </row>
    <row r="816" spans="1:12" x14ac:dyDescent="0.25">
      <c r="A816" s="183"/>
      <c r="B816" s="184"/>
      <c r="C816" s="153"/>
      <c r="D816" s="159"/>
      <c r="E816" s="158"/>
      <c r="F816" s="71" t="str">
        <f>IF(D816&gt;0,IF((LEFT(D816,2)=LEFT(Data!C$4,2)),"Intra","Inter"),"")</f>
        <v/>
      </c>
      <c r="G816" s="72">
        <f t="shared" si="50"/>
        <v>0</v>
      </c>
      <c r="H816" s="158"/>
      <c r="I816" s="23"/>
      <c r="J816" s="74">
        <f t="shared" si="51"/>
        <v>0</v>
      </c>
      <c r="K816" s="74">
        <f t="shared" si="52"/>
        <v>0</v>
      </c>
      <c r="L816" s="74">
        <f t="shared" si="53"/>
        <v>0</v>
      </c>
    </row>
    <row r="817" spans="1:12" x14ac:dyDescent="0.25">
      <c r="A817" s="183"/>
      <c r="B817" s="184"/>
      <c r="C817" s="153"/>
      <c r="D817" s="159"/>
      <c r="E817" s="158"/>
      <c r="F817" s="71" t="str">
        <f>IF(D817&gt;0,IF((LEFT(D817,2)=LEFT(Data!C$4,2)),"Intra","Inter"),"")</f>
        <v/>
      </c>
      <c r="G817" s="72">
        <f t="shared" si="50"/>
        <v>0</v>
      </c>
      <c r="H817" s="158"/>
      <c r="I817" s="23"/>
      <c r="J817" s="74">
        <f t="shared" si="51"/>
        <v>0</v>
      </c>
      <c r="K817" s="74">
        <f t="shared" si="52"/>
        <v>0</v>
      </c>
      <c r="L817" s="74">
        <f t="shared" si="53"/>
        <v>0</v>
      </c>
    </row>
    <row r="818" spans="1:12" x14ac:dyDescent="0.25">
      <c r="A818" s="183"/>
      <c r="B818" s="184"/>
      <c r="C818" s="153"/>
      <c r="D818" s="159"/>
      <c r="E818" s="158"/>
      <c r="F818" s="71" t="str">
        <f>IF(D818&gt;0,IF((LEFT(D818,2)=LEFT(Data!C$4,2)),"Intra","Inter"),"")</f>
        <v/>
      </c>
      <c r="G818" s="72">
        <f t="shared" si="50"/>
        <v>0</v>
      </c>
      <c r="H818" s="158"/>
      <c r="I818" s="23"/>
      <c r="J818" s="74">
        <f t="shared" si="51"/>
        <v>0</v>
      </c>
      <c r="K818" s="74">
        <f t="shared" si="52"/>
        <v>0</v>
      </c>
      <c r="L818" s="74">
        <f t="shared" si="53"/>
        <v>0</v>
      </c>
    </row>
    <row r="819" spans="1:12" x14ac:dyDescent="0.25">
      <c r="A819" s="183"/>
      <c r="B819" s="184"/>
      <c r="C819" s="153"/>
      <c r="D819" s="159"/>
      <c r="E819" s="158"/>
      <c r="F819" s="71" t="str">
        <f>IF(D819&gt;0,IF((LEFT(D819,2)=LEFT(Data!C$4,2)),"Intra","Inter"),"")</f>
        <v/>
      </c>
      <c r="G819" s="72">
        <f t="shared" si="50"/>
        <v>0</v>
      </c>
      <c r="H819" s="158"/>
      <c r="I819" s="23"/>
      <c r="J819" s="74">
        <f t="shared" si="51"/>
        <v>0</v>
      </c>
      <c r="K819" s="74">
        <f t="shared" si="52"/>
        <v>0</v>
      </c>
      <c r="L819" s="74">
        <f t="shared" si="53"/>
        <v>0</v>
      </c>
    </row>
    <row r="820" spans="1:12" x14ac:dyDescent="0.25">
      <c r="A820" s="183"/>
      <c r="B820" s="184"/>
      <c r="C820" s="153"/>
      <c r="D820" s="159"/>
      <c r="E820" s="158"/>
      <c r="F820" s="71" t="str">
        <f>IF(D820&gt;0,IF((LEFT(D820,2)=LEFT(Data!C$4,2)),"Intra","Inter"),"")</f>
        <v/>
      </c>
      <c r="G820" s="72">
        <f t="shared" si="50"/>
        <v>0</v>
      </c>
      <c r="H820" s="158"/>
      <c r="I820" s="23"/>
      <c r="J820" s="74">
        <f t="shared" si="51"/>
        <v>0</v>
      </c>
      <c r="K820" s="74">
        <f t="shared" si="52"/>
        <v>0</v>
      </c>
      <c r="L820" s="74">
        <f t="shared" si="53"/>
        <v>0</v>
      </c>
    </row>
    <row r="821" spans="1:12" x14ac:dyDescent="0.25">
      <c r="A821" s="183"/>
      <c r="B821" s="184"/>
      <c r="C821" s="153"/>
      <c r="D821" s="159"/>
      <c r="E821" s="158"/>
      <c r="F821" s="71" t="str">
        <f>IF(D821&gt;0,IF((LEFT(D821,2)=LEFT(Data!C$4,2)),"Intra","Inter"),"")</f>
        <v/>
      </c>
      <c r="G821" s="72">
        <f t="shared" si="50"/>
        <v>0</v>
      </c>
      <c r="H821" s="158"/>
      <c r="I821" s="23"/>
      <c r="J821" s="74">
        <f t="shared" si="51"/>
        <v>0</v>
      </c>
      <c r="K821" s="74">
        <f t="shared" si="52"/>
        <v>0</v>
      </c>
      <c r="L821" s="74">
        <f t="shared" si="53"/>
        <v>0</v>
      </c>
    </row>
    <row r="822" spans="1:12" x14ac:dyDescent="0.25">
      <c r="A822" s="183"/>
      <c r="B822" s="184"/>
      <c r="C822" s="153"/>
      <c r="D822" s="159"/>
      <c r="E822" s="158"/>
      <c r="F822" s="71" t="str">
        <f>IF(D822&gt;0,IF((LEFT(D822,2)=LEFT(Data!C$4,2)),"Intra","Inter"),"")</f>
        <v/>
      </c>
      <c r="G822" s="72">
        <f t="shared" si="50"/>
        <v>0</v>
      </c>
      <c r="H822" s="158"/>
      <c r="I822" s="23"/>
      <c r="J822" s="74">
        <f t="shared" si="51"/>
        <v>0</v>
      </c>
      <c r="K822" s="74">
        <f t="shared" si="52"/>
        <v>0</v>
      </c>
      <c r="L822" s="74">
        <f t="shared" si="53"/>
        <v>0</v>
      </c>
    </row>
    <row r="823" spans="1:12" x14ac:dyDescent="0.25">
      <c r="A823" s="183"/>
      <c r="B823" s="184"/>
      <c r="C823" s="153"/>
      <c r="D823" s="159"/>
      <c r="E823" s="158"/>
      <c r="F823" s="71" t="str">
        <f>IF(D823&gt;0,IF((LEFT(D823,2)=LEFT(Data!C$4,2)),"Intra","Inter"),"")</f>
        <v/>
      </c>
      <c r="G823" s="72">
        <f t="shared" si="50"/>
        <v>0</v>
      </c>
      <c r="H823" s="158"/>
      <c r="I823" s="23"/>
      <c r="J823" s="74">
        <f t="shared" si="51"/>
        <v>0</v>
      </c>
      <c r="K823" s="74">
        <f t="shared" si="52"/>
        <v>0</v>
      </c>
      <c r="L823" s="74">
        <f t="shared" si="53"/>
        <v>0</v>
      </c>
    </row>
    <row r="824" spans="1:12" x14ac:dyDescent="0.25">
      <c r="A824" s="183"/>
      <c r="B824" s="184"/>
      <c r="C824" s="153"/>
      <c r="D824" s="159"/>
      <c r="E824" s="158"/>
      <c r="F824" s="71" t="str">
        <f>IF(D824&gt;0,IF((LEFT(D824,2)=LEFT(Data!C$4,2)),"Intra","Inter"),"")</f>
        <v/>
      </c>
      <c r="G824" s="72">
        <f t="shared" si="50"/>
        <v>0</v>
      </c>
      <c r="H824" s="158"/>
      <c r="I824" s="23"/>
      <c r="J824" s="74">
        <f t="shared" si="51"/>
        <v>0</v>
      </c>
      <c r="K824" s="74">
        <f t="shared" si="52"/>
        <v>0</v>
      </c>
      <c r="L824" s="74">
        <f t="shared" si="53"/>
        <v>0</v>
      </c>
    </row>
    <row r="825" spans="1:12" x14ac:dyDescent="0.25">
      <c r="A825" s="183"/>
      <c r="B825" s="184"/>
      <c r="C825" s="153"/>
      <c r="D825" s="159"/>
      <c r="E825" s="158"/>
      <c r="F825" s="71" t="str">
        <f>IF(D825&gt;0,IF((LEFT(D825,2)=LEFT(Data!C$4,2)),"Intra","Inter"),"")</f>
        <v/>
      </c>
      <c r="G825" s="72">
        <f t="shared" si="50"/>
        <v>0</v>
      </c>
      <c r="H825" s="158"/>
      <c r="I825" s="23"/>
      <c r="J825" s="74">
        <f t="shared" si="51"/>
        <v>0</v>
      </c>
      <c r="K825" s="74">
        <f t="shared" si="52"/>
        <v>0</v>
      </c>
      <c r="L825" s="74">
        <f t="shared" si="53"/>
        <v>0</v>
      </c>
    </row>
    <row r="826" spans="1:12" x14ac:dyDescent="0.25">
      <c r="A826" s="183"/>
      <c r="B826" s="184"/>
      <c r="C826" s="153"/>
      <c r="D826" s="159"/>
      <c r="E826" s="158"/>
      <c r="F826" s="71" t="str">
        <f>IF(D826&gt;0,IF((LEFT(D826,2)=LEFT(Data!C$4,2)),"Intra","Inter"),"")</f>
        <v/>
      </c>
      <c r="G826" s="72">
        <f t="shared" si="50"/>
        <v>0</v>
      </c>
      <c r="H826" s="158"/>
      <c r="I826" s="23"/>
      <c r="J826" s="74">
        <f t="shared" si="51"/>
        <v>0</v>
      </c>
      <c r="K826" s="74">
        <f t="shared" si="52"/>
        <v>0</v>
      </c>
      <c r="L826" s="74">
        <f t="shared" si="53"/>
        <v>0</v>
      </c>
    </row>
    <row r="827" spans="1:12" x14ac:dyDescent="0.25">
      <c r="A827" s="183"/>
      <c r="B827" s="184"/>
      <c r="C827" s="153"/>
      <c r="D827" s="159"/>
      <c r="E827" s="158"/>
      <c r="F827" s="71" t="str">
        <f>IF(D827&gt;0,IF((LEFT(D827,2)=LEFT(Data!C$4,2)),"Intra","Inter"),"")</f>
        <v/>
      </c>
      <c r="G827" s="72">
        <f t="shared" si="50"/>
        <v>0</v>
      </c>
      <c r="H827" s="158"/>
      <c r="I827" s="23"/>
      <c r="J827" s="74">
        <f t="shared" si="51"/>
        <v>0</v>
      </c>
      <c r="K827" s="74">
        <f t="shared" si="52"/>
        <v>0</v>
      </c>
      <c r="L827" s="74">
        <f t="shared" si="53"/>
        <v>0</v>
      </c>
    </row>
    <row r="828" spans="1:12" x14ac:dyDescent="0.25">
      <c r="A828" s="183"/>
      <c r="B828" s="184"/>
      <c r="C828" s="153"/>
      <c r="D828" s="159"/>
      <c r="E828" s="158"/>
      <c r="F828" s="71" t="str">
        <f>IF(D828&gt;0,IF((LEFT(D828,2)=LEFT(Data!C$4,2)),"Intra","Inter"),"")</f>
        <v/>
      </c>
      <c r="G828" s="72">
        <f t="shared" si="50"/>
        <v>0</v>
      </c>
      <c r="H828" s="158"/>
      <c r="I828" s="23"/>
      <c r="J828" s="74">
        <f t="shared" si="51"/>
        <v>0</v>
      </c>
      <c r="K828" s="74">
        <f t="shared" si="52"/>
        <v>0</v>
      </c>
      <c r="L828" s="74">
        <f t="shared" si="53"/>
        <v>0</v>
      </c>
    </row>
    <row r="829" spans="1:12" x14ac:dyDescent="0.25">
      <c r="A829" s="183"/>
      <c r="B829" s="184"/>
      <c r="C829" s="153"/>
      <c r="D829" s="159"/>
      <c r="E829" s="158"/>
      <c r="F829" s="71" t="str">
        <f>IF(D829&gt;0,IF((LEFT(D829,2)=LEFT(Data!C$4,2)),"Intra","Inter"),"")</f>
        <v/>
      </c>
      <c r="G829" s="72">
        <f t="shared" si="50"/>
        <v>0</v>
      </c>
      <c r="H829" s="158"/>
      <c r="I829" s="23"/>
      <c r="J829" s="74">
        <f t="shared" si="51"/>
        <v>0</v>
      </c>
      <c r="K829" s="74">
        <f t="shared" si="52"/>
        <v>0</v>
      </c>
      <c r="L829" s="74">
        <f t="shared" si="53"/>
        <v>0</v>
      </c>
    </row>
    <row r="830" spans="1:12" x14ac:dyDescent="0.25">
      <c r="A830" s="183"/>
      <c r="B830" s="184"/>
      <c r="C830" s="153"/>
      <c r="D830" s="159"/>
      <c r="E830" s="158"/>
      <c r="F830" s="71" t="str">
        <f>IF(D830&gt;0,IF((LEFT(D830,2)=LEFT(Data!C$4,2)),"Intra","Inter"),"")</f>
        <v/>
      </c>
      <c r="G830" s="72">
        <f t="shared" si="50"/>
        <v>0</v>
      </c>
      <c r="H830" s="158"/>
      <c r="I830" s="23"/>
      <c r="J830" s="74">
        <f t="shared" si="51"/>
        <v>0</v>
      </c>
      <c r="K830" s="74">
        <f t="shared" si="52"/>
        <v>0</v>
      </c>
      <c r="L830" s="74">
        <f t="shared" si="53"/>
        <v>0</v>
      </c>
    </row>
    <row r="831" spans="1:12" x14ac:dyDescent="0.25">
      <c r="A831" s="183"/>
      <c r="B831" s="184"/>
      <c r="C831" s="153"/>
      <c r="D831" s="159"/>
      <c r="E831" s="158"/>
      <c r="F831" s="71" t="str">
        <f>IF(D831&gt;0,IF((LEFT(D831,2)=LEFT(Data!C$4,2)),"Intra","Inter"),"")</f>
        <v/>
      </c>
      <c r="G831" s="72">
        <f t="shared" si="50"/>
        <v>0</v>
      </c>
      <c r="H831" s="158"/>
      <c r="I831" s="23"/>
      <c r="J831" s="74">
        <f t="shared" si="51"/>
        <v>0</v>
      </c>
      <c r="K831" s="74">
        <f t="shared" si="52"/>
        <v>0</v>
      </c>
      <c r="L831" s="74">
        <f t="shared" si="53"/>
        <v>0</v>
      </c>
    </row>
    <row r="832" spans="1:12" x14ac:dyDescent="0.25">
      <c r="A832" s="183"/>
      <c r="B832" s="184"/>
      <c r="C832" s="153"/>
      <c r="D832" s="159"/>
      <c r="E832" s="158"/>
      <c r="F832" s="71" t="str">
        <f>IF(D832&gt;0,IF((LEFT(D832,2)=LEFT(Data!C$4,2)),"Intra","Inter"),"")</f>
        <v/>
      </c>
      <c r="G832" s="72">
        <f t="shared" si="50"/>
        <v>0</v>
      </c>
      <c r="H832" s="158"/>
      <c r="I832" s="23"/>
      <c r="J832" s="74">
        <f t="shared" si="51"/>
        <v>0</v>
      </c>
      <c r="K832" s="74">
        <f t="shared" si="52"/>
        <v>0</v>
      </c>
      <c r="L832" s="74">
        <f t="shared" si="53"/>
        <v>0</v>
      </c>
    </row>
    <row r="833" spans="1:12" x14ac:dyDescent="0.25">
      <c r="A833" s="183"/>
      <c r="B833" s="184"/>
      <c r="C833" s="153"/>
      <c r="D833" s="159"/>
      <c r="E833" s="158"/>
      <c r="F833" s="71" t="str">
        <f>IF(D833&gt;0,IF((LEFT(D833,2)=LEFT(Data!C$4,2)),"Intra","Inter"),"")</f>
        <v/>
      </c>
      <c r="G833" s="72">
        <f t="shared" si="50"/>
        <v>0</v>
      </c>
      <c r="H833" s="158"/>
      <c r="I833" s="23"/>
      <c r="J833" s="74">
        <f t="shared" si="51"/>
        <v>0</v>
      </c>
      <c r="K833" s="74">
        <f t="shared" si="52"/>
        <v>0</v>
      </c>
      <c r="L833" s="74">
        <f t="shared" si="53"/>
        <v>0</v>
      </c>
    </row>
    <row r="834" spans="1:12" x14ac:dyDescent="0.25">
      <c r="A834" s="183"/>
      <c r="B834" s="184"/>
      <c r="C834" s="153"/>
      <c r="D834" s="159"/>
      <c r="E834" s="158"/>
      <c r="F834" s="71" t="str">
        <f>IF(D834&gt;0,IF((LEFT(D834,2)=LEFT(Data!C$4,2)),"Intra","Inter"),"")</f>
        <v/>
      </c>
      <c r="G834" s="72">
        <f t="shared" si="50"/>
        <v>0</v>
      </c>
      <c r="H834" s="158"/>
      <c r="I834" s="23"/>
      <c r="J834" s="74">
        <f t="shared" si="51"/>
        <v>0</v>
      </c>
      <c r="K834" s="74">
        <f t="shared" si="52"/>
        <v>0</v>
      </c>
      <c r="L834" s="74">
        <f t="shared" si="53"/>
        <v>0</v>
      </c>
    </row>
    <row r="835" spans="1:12" x14ac:dyDescent="0.25">
      <c r="A835" s="183"/>
      <c r="B835" s="184"/>
      <c r="C835" s="153"/>
      <c r="D835" s="159"/>
      <c r="E835" s="158"/>
      <c r="F835" s="71" t="str">
        <f>IF(D835&gt;0,IF((LEFT(D835,2)=LEFT(Data!C$4,2)),"Intra","Inter"),"")</f>
        <v/>
      </c>
      <c r="G835" s="72">
        <f t="shared" si="50"/>
        <v>0</v>
      </c>
      <c r="H835" s="158"/>
      <c r="I835" s="23"/>
      <c r="J835" s="74">
        <f t="shared" si="51"/>
        <v>0</v>
      </c>
      <c r="K835" s="74">
        <f t="shared" si="52"/>
        <v>0</v>
      </c>
      <c r="L835" s="74">
        <f t="shared" si="53"/>
        <v>0</v>
      </c>
    </row>
    <row r="836" spans="1:12" x14ac:dyDescent="0.25">
      <c r="A836" s="183"/>
      <c r="B836" s="184"/>
      <c r="C836" s="153"/>
      <c r="D836" s="159"/>
      <c r="E836" s="158"/>
      <c r="F836" s="71" t="str">
        <f>IF(D836&gt;0,IF((LEFT(D836,2)=LEFT(Data!C$4,2)),"Intra","Inter"),"")</f>
        <v/>
      </c>
      <c r="G836" s="72">
        <f t="shared" si="50"/>
        <v>0</v>
      </c>
      <c r="H836" s="158"/>
      <c r="I836" s="23"/>
      <c r="J836" s="74">
        <f t="shared" si="51"/>
        <v>0</v>
      </c>
      <c r="K836" s="74">
        <f t="shared" si="52"/>
        <v>0</v>
      </c>
      <c r="L836" s="74">
        <f t="shared" si="53"/>
        <v>0</v>
      </c>
    </row>
    <row r="837" spans="1:12" x14ac:dyDescent="0.25">
      <c r="A837" s="183"/>
      <c r="B837" s="184"/>
      <c r="C837" s="153"/>
      <c r="D837" s="159"/>
      <c r="E837" s="158"/>
      <c r="F837" s="71" t="str">
        <f>IF(D837&gt;0,IF((LEFT(D837,2)=LEFT(Data!C$4,2)),"Intra","Inter"),"")</f>
        <v/>
      </c>
      <c r="G837" s="72">
        <f t="shared" si="50"/>
        <v>0</v>
      </c>
      <c r="H837" s="158"/>
      <c r="I837" s="23"/>
      <c r="J837" s="74">
        <f t="shared" si="51"/>
        <v>0</v>
      </c>
      <c r="K837" s="74">
        <f t="shared" si="52"/>
        <v>0</v>
      </c>
      <c r="L837" s="74">
        <f t="shared" si="53"/>
        <v>0</v>
      </c>
    </row>
    <row r="838" spans="1:12" x14ac:dyDescent="0.25">
      <c r="A838" s="183"/>
      <c r="B838" s="184"/>
      <c r="C838" s="153"/>
      <c r="D838" s="159"/>
      <c r="E838" s="158"/>
      <c r="F838" s="71" t="str">
        <f>IF(D838&gt;0,IF((LEFT(D838,2)=LEFT(Data!C$4,2)),"Intra","Inter"),"")</f>
        <v/>
      </c>
      <c r="G838" s="72">
        <f t="shared" ref="G838:G901" si="54">ROUND(H838+J838+K838+L838,0)</f>
        <v>0</v>
      </c>
      <c r="H838" s="158"/>
      <c r="I838" s="23"/>
      <c r="J838" s="74">
        <f t="shared" ref="J838:J901" si="55">IF(F838="inter",(H838*I838),(0))</f>
        <v>0</v>
      </c>
      <c r="K838" s="74">
        <f t="shared" ref="K838:K901" si="56">IF(F838="intra",(H838*(I838/2)),(0))</f>
        <v>0</v>
      </c>
      <c r="L838" s="74">
        <f t="shared" ref="L838:L901" si="57">IF(F838="intra",(H838*(I838/2)),(0))</f>
        <v>0</v>
      </c>
    </row>
    <row r="839" spans="1:12" x14ac:dyDescent="0.25">
      <c r="A839" s="183"/>
      <c r="B839" s="184"/>
      <c r="C839" s="153"/>
      <c r="D839" s="159"/>
      <c r="E839" s="158"/>
      <c r="F839" s="71" t="str">
        <f>IF(D839&gt;0,IF((LEFT(D839,2)=LEFT(Data!C$4,2)),"Intra","Inter"),"")</f>
        <v/>
      </c>
      <c r="G839" s="72">
        <f t="shared" si="54"/>
        <v>0</v>
      </c>
      <c r="H839" s="158"/>
      <c r="I839" s="23"/>
      <c r="J839" s="74">
        <f t="shared" si="55"/>
        <v>0</v>
      </c>
      <c r="K839" s="74">
        <f t="shared" si="56"/>
        <v>0</v>
      </c>
      <c r="L839" s="74">
        <f t="shared" si="57"/>
        <v>0</v>
      </c>
    </row>
    <row r="840" spans="1:12" x14ac:dyDescent="0.25">
      <c r="A840" s="183"/>
      <c r="B840" s="184"/>
      <c r="C840" s="153"/>
      <c r="D840" s="159"/>
      <c r="E840" s="158"/>
      <c r="F840" s="71" t="str">
        <f>IF(D840&gt;0,IF((LEFT(D840,2)=LEFT(Data!C$4,2)),"Intra","Inter"),"")</f>
        <v/>
      </c>
      <c r="G840" s="72">
        <f t="shared" si="54"/>
        <v>0</v>
      </c>
      <c r="H840" s="158"/>
      <c r="I840" s="23"/>
      <c r="J840" s="74">
        <f t="shared" si="55"/>
        <v>0</v>
      </c>
      <c r="K840" s="74">
        <f t="shared" si="56"/>
        <v>0</v>
      </c>
      <c r="L840" s="74">
        <f t="shared" si="57"/>
        <v>0</v>
      </c>
    </row>
    <row r="841" spans="1:12" x14ac:dyDescent="0.25">
      <c r="A841" s="183"/>
      <c r="B841" s="184"/>
      <c r="C841" s="153"/>
      <c r="D841" s="159"/>
      <c r="E841" s="158"/>
      <c r="F841" s="71" t="str">
        <f>IF(D841&gt;0,IF((LEFT(D841,2)=LEFT(Data!C$4,2)),"Intra","Inter"),"")</f>
        <v/>
      </c>
      <c r="G841" s="72">
        <f t="shared" si="54"/>
        <v>0</v>
      </c>
      <c r="H841" s="158"/>
      <c r="I841" s="23"/>
      <c r="J841" s="74">
        <f t="shared" si="55"/>
        <v>0</v>
      </c>
      <c r="K841" s="74">
        <f t="shared" si="56"/>
        <v>0</v>
      </c>
      <c r="L841" s="74">
        <f t="shared" si="57"/>
        <v>0</v>
      </c>
    </row>
    <row r="842" spans="1:12" x14ac:dyDescent="0.25">
      <c r="A842" s="183"/>
      <c r="B842" s="184"/>
      <c r="C842" s="153"/>
      <c r="D842" s="159"/>
      <c r="E842" s="158"/>
      <c r="F842" s="71" t="str">
        <f>IF(D842&gt;0,IF((LEFT(D842,2)=LEFT(Data!C$4,2)),"Intra","Inter"),"")</f>
        <v/>
      </c>
      <c r="G842" s="72">
        <f t="shared" si="54"/>
        <v>0</v>
      </c>
      <c r="H842" s="158"/>
      <c r="I842" s="23"/>
      <c r="J842" s="74">
        <f t="shared" si="55"/>
        <v>0</v>
      </c>
      <c r="K842" s="74">
        <f t="shared" si="56"/>
        <v>0</v>
      </c>
      <c r="L842" s="74">
        <f t="shared" si="57"/>
        <v>0</v>
      </c>
    </row>
    <row r="843" spans="1:12" x14ac:dyDescent="0.25">
      <c r="A843" s="183"/>
      <c r="B843" s="184"/>
      <c r="C843" s="153"/>
      <c r="D843" s="159"/>
      <c r="E843" s="158"/>
      <c r="F843" s="71" t="str">
        <f>IF(D843&gt;0,IF((LEFT(D843,2)=LEFT(Data!C$4,2)),"Intra","Inter"),"")</f>
        <v/>
      </c>
      <c r="G843" s="72">
        <f t="shared" si="54"/>
        <v>0</v>
      </c>
      <c r="H843" s="158"/>
      <c r="I843" s="23"/>
      <c r="J843" s="74">
        <f t="shared" si="55"/>
        <v>0</v>
      </c>
      <c r="K843" s="74">
        <f t="shared" si="56"/>
        <v>0</v>
      </c>
      <c r="L843" s="74">
        <f t="shared" si="57"/>
        <v>0</v>
      </c>
    </row>
    <row r="844" spans="1:12" x14ac:dyDescent="0.25">
      <c r="A844" s="183"/>
      <c r="B844" s="184"/>
      <c r="C844" s="153"/>
      <c r="D844" s="159"/>
      <c r="E844" s="158"/>
      <c r="F844" s="71" t="str">
        <f>IF(D844&gt;0,IF((LEFT(D844,2)=LEFT(Data!C$4,2)),"Intra","Inter"),"")</f>
        <v/>
      </c>
      <c r="G844" s="72">
        <f t="shared" si="54"/>
        <v>0</v>
      </c>
      <c r="H844" s="158"/>
      <c r="I844" s="23"/>
      <c r="J844" s="74">
        <f t="shared" si="55"/>
        <v>0</v>
      </c>
      <c r="K844" s="74">
        <f t="shared" si="56"/>
        <v>0</v>
      </c>
      <c r="L844" s="74">
        <f t="shared" si="57"/>
        <v>0</v>
      </c>
    </row>
    <row r="845" spans="1:12" x14ac:dyDescent="0.25">
      <c r="A845" s="183"/>
      <c r="B845" s="184"/>
      <c r="C845" s="153"/>
      <c r="D845" s="159"/>
      <c r="E845" s="158"/>
      <c r="F845" s="71" t="str">
        <f>IF(D845&gt;0,IF((LEFT(D845,2)=LEFT(Data!C$4,2)),"Intra","Inter"),"")</f>
        <v/>
      </c>
      <c r="G845" s="72">
        <f t="shared" si="54"/>
        <v>0</v>
      </c>
      <c r="H845" s="158"/>
      <c r="I845" s="23"/>
      <c r="J845" s="74">
        <f t="shared" si="55"/>
        <v>0</v>
      </c>
      <c r="K845" s="74">
        <f t="shared" si="56"/>
        <v>0</v>
      </c>
      <c r="L845" s="74">
        <f t="shared" si="57"/>
        <v>0</v>
      </c>
    </row>
    <row r="846" spans="1:12" x14ac:dyDescent="0.25">
      <c r="A846" s="183"/>
      <c r="B846" s="184"/>
      <c r="C846" s="153"/>
      <c r="D846" s="159"/>
      <c r="E846" s="158"/>
      <c r="F846" s="71" t="str">
        <f>IF(D846&gt;0,IF((LEFT(D846,2)=LEFT(Data!C$4,2)),"Intra","Inter"),"")</f>
        <v/>
      </c>
      <c r="G846" s="72">
        <f t="shared" si="54"/>
        <v>0</v>
      </c>
      <c r="H846" s="158"/>
      <c r="I846" s="23"/>
      <c r="J846" s="74">
        <f t="shared" si="55"/>
        <v>0</v>
      </c>
      <c r="K846" s="74">
        <f t="shared" si="56"/>
        <v>0</v>
      </c>
      <c r="L846" s="74">
        <f t="shared" si="57"/>
        <v>0</v>
      </c>
    </row>
    <row r="847" spans="1:12" x14ac:dyDescent="0.25">
      <c r="A847" s="183"/>
      <c r="B847" s="184"/>
      <c r="C847" s="153"/>
      <c r="D847" s="159"/>
      <c r="E847" s="158"/>
      <c r="F847" s="71" t="str">
        <f>IF(D847&gt;0,IF((LEFT(D847,2)=LEFT(Data!C$4,2)),"Intra","Inter"),"")</f>
        <v/>
      </c>
      <c r="G847" s="72">
        <f t="shared" si="54"/>
        <v>0</v>
      </c>
      <c r="H847" s="158"/>
      <c r="I847" s="23"/>
      <c r="J847" s="74">
        <f t="shared" si="55"/>
        <v>0</v>
      </c>
      <c r="K847" s="74">
        <f t="shared" si="56"/>
        <v>0</v>
      </c>
      <c r="L847" s="74">
        <f t="shared" si="57"/>
        <v>0</v>
      </c>
    </row>
    <row r="848" spans="1:12" x14ac:dyDescent="0.25">
      <c r="A848" s="183"/>
      <c r="B848" s="184"/>
      <c r="C848" s="153"/>
      <c r="D848" s="159"/>
      <c r="E848" s="158"/>
      <c r="F848" s="71" t="str">
        <f>IF(D848&gt;0,IF((LEFT(D848,2)=LEFT(Data!C$4,2)),"Intra","Inter"),"")</f>
        <v/>
      </c>
      <c r="G848" s="72">
        <f t="shared" si="54"/>
        <v>0</v>
      </c>
      <c r="H848" s="158"/>
      <c r="I848" s="23"/>
      <c r="J848" s="74">
        <f t="shared" si="55"/>
        <v>0</v>
      </c>
      <c r="K848" s="74">
        <f t="shared" si="56"/>
        <v>0</v>
      </c>
      <c r="L848" s="74">
        <f t="shared" si="57"/>
        <v>0</v>
      </c>
    </row>
    <row r="849" spans="1:12" x14ac:dyDescent="0.25">
      <c r="A849" s="183"/>
      <c r="B849" s="184"/>
      <c r="C849" s="153"/>
      <c r="D849" s="159"/>
      <c r="E849" s="158"/>
      <c r="F849" s="71" t="str">
        <f>IF(D849&gt;0,IF((LEFT(D849,2)=LEFT(Data!C$4,2)),"Intra","Inter"),"")</f>
        <v/>
      </c>
      <c r="G849" s="72">
        <f t="shared" si="54"/>
        <v>0</v>
      </c>
      <c r="H849" s="158"/>
      <c r="I849" s="23"/>
      <c r="J849" s="74">
        <f t="shared" si="55"/>
        <v>0</v>
      </c>
      <c r="K849" s="74">
        <f t="shared" si="56"/>
        <v>0</v>
      </c>
      <c r="L849" s="74">
        <f t="shared" si="57"/>
        <v>0</v>
      </c>
    </row>
    <row r="850" spans="1:12" x14ac:dyDescent="0.25">
      <c r="A850" s="183"/>
      <c r="B850" s="184"/>
      <c r="C850" s="153"/>
      <c r="D850" s="159"/>
      <c r="E850" s="158"/>
      <c r="F850" s="71" t="str">
        <f>IF(D850&gt;0,IF((LEFT(D850,2)=LEFT(Data!C$4,2)),"Intra","Inter"),"")</f>
        <v/>
      </c>
      <c r="G850" s="72">
        <f t="shared" si="54"/>
        <v>0</v>
      </c>
      <c r="H850" s="158"/>
      <c r="I850" s="23"/>
      <c r="J850" s="74">
        <f t="shared" si="55"/>
        <v>0</v>
      </c>
      <c r="K850" s="74">
        <f t="shared" si="56"/>
        <v>0</v>
      </c>
      <c r="L850" s="74">
        <f t="shared" si="57"/>
        <v>0</v>
      </c>
    </row>
    <row r="851" spans="1:12" x14ac:dyDescent="0.25">
      <c r="A851" s="183"/>
      <c r="B851" s="184"/>
      <c r="C851" s="153"/>
      <c r="D851" s="159"/>
      <c r="E851" s="158"/>
      <c r="F851" s="71" t="str">
        <f>IF(D851&gt;0,IF((LEFT(D851,2)=LEFT(Data!C$4,2)),"Intra","Inter"),"")</f>
        <v/>
      </c>
      <c r="G851" s="72">
        <f t="shared" si="54"/>
        <v>0</v>
      </c>
      <c r="H851" s="158"/>
      <c r="I851" s="23"/>
      <c r="J851" s="74">
        <f t="shared" si="55"/>
        <v>0</v>
      </c>
      <c r="K851" s="74">
        <f t="shared" si="56"/>
        <v>0</v>
      </c>
      <c r="L851" s="74">
        <f t="shared" si="57"/>
        <v>0</v>
      </c>
    </row>
    <row r="852" spans="1:12" x14ac:dyDescent="0.25">
      <c r="A852" s="183"/>
      <c r="B852" s="184"/>
      <c r="C852" s="153"/>
      <c r="D852" s="159"/>
      <c r="E852" s="158"/>
      <c r="F852" s="71" t="str">
        <f>IF(D852&gt;0,IF((LEFT(D852,2)=LEFT(Data!C$4,2)),"Intra","Inter"),"")</f>
        <v/>
      </c>
      <c r="G852" s="72">
        <f t="shared" si="54"/>
        <v>0</v>
      </c>
      <c r="H852" s="158"/>
      <c r="I852" s="23"/>
      <c r="J852" s="74">
        <f t="shared" si="55"/>
        <v>0</v>
      </c>
      <c r="K852" s="74">
        <f t="shared" si="56"/>
        <v>0</v>
      </c>
      <c r="L852" s="74">
        <f t="shared" si="57"/>
        <v>0</v>
      </c>
    </row>
    <row r="853" spans="1:12" x14ac:dyDescent="0.25">
      <c r="A853" s="183"/>
      <c r="B853" s="184"/>
      <c r="C853" s="153"/>
      <c r="D853" s="159"/>
      <c r="E853" s="158"/>
      <c r="F853" s="71" t="str">
        <f>IF(D853&gt;0,IF((LEFT(D853,2)=LEFT(Data!C$4,2)),"Intra","Inter"),"")</f>
        <v/>
      </c>
      <c r="G853" s="72">
        <f t="shared" si="54"/>
        <v>0</v>
      </c>
      <c r="H853" s="158"/>
      <c r="I853" s="23"/>
      <c r="J853" s="74">
        <f t="shared" si="55"/>
        <v>0</v>
      </c>
      <c r="K853" s="74">
        <f t="shared" si="56"/>
        <v>0</v>
      </c>
      <c r="L853" s="74">
        <f t="shared" si="57"/>
        <v>0</v>
      </c>
    </row>
    <row r="854" spans="1:12" x14ac:dyDescent="0.25">
      <c r="A854" s="183"/>
      <c r="B854" s="184"/>
      <c r="C854" s="153"/>
      <c r="D854" s="159"/>
      <c r="E854" s="158"/>
      <c r="F854" s="71" t="str">
        <f>IF(D854&gt;0,IF((LEFT(D854,2)=LEFT(Data!C$4,2)),"Intra","Inter"),"")</f>
        <v/>
      </c>
      <c r="G854" s="72">
        <f t="shared" si="54"/>
        <v>0</v>
      </c>
      <c r="H854" s="158"/>
      <c r="I854" s="23"/>
      <c r="J854" s="74">
        <f t="shared" si="55"/>
        <v>0</v>
      </c>
      <c r="K854" s="74">
        <f t="shared" si="56"/>
        <v>0</v>
      </c>
      <c r="L854" s="74">
        <f t="shared" si="57"/>
        <v>0</v>
      </c>
    </row>
    <row r="855" spans="1:12" x14ac:dyDescent="0.25">
      <c r="A855" s="183"/>
      <c r="B855" s="184"/>
      <c r="C855" s="153"/>
      <c r="D855" s="159"/>
      <c r="E855" s="158"/>
      <c r="F855" s="71" t="str">
        <f>IF(D855&gt;0,IF((LEFT(D855,2)=LEFT(Data!C$4,2)),"Intra","Inter"),"")</f>
        <v/>
      </c>
      <c r="G855" s="72">
        <f t="shared" si="54"/>
        <v>0</v>
      </c>
      <c r="H855" s="158"/>
      <c r="I855" s="23"/>
      <c r="J855" s="74">
        <f t="shared" si="55"/>
        <v>0</v>
      </c>
      <c r="K855" s="74">
        <f t="shared" si="56"/>
        <v>0</v>
      </c>
      <c r="L855" s="74">
        <f t="shared" si="57"/>
        <v>0</v>
      </c>
    </row>
    <row r="856" spans="1:12" x14ac:dyDescent="0.25">
      <c r="A856" s="183"/>
      <c r="B856" s="184"/>
      <c r="C856" s="153"/>
      <c r="D856" s="159"/>
      <c r="E856" s="158"/>
      <c r="F856" s="71" t="str">
        <f>IF(D856&gt;0,IF((LEFT(D856,2)=LEFT(Data!C$4,2)),"Intra","Inter"),"")</f>
        <v/>
      </c>
      <c r="G856" s="72">
        <f t="shared" si="54"/>
        <v>0</v>
      </c>
      <c r="H856" s="158"/>
      <c r="I856" s="23"/>
      <c r="J856" s="74">
        <f t="shared" si="55"/>
        <v>0</v>
      </c>
      <c r="K856" s="74">
        <f t="shared" si="56"/>
        <v>0</v>
      </c>
      <c r="L856" s="74">
        <f t="shared" si="57"/>
        <v>0</v>
      </c>
    </row>
    <row r="857" spans="1:12" x14ac:dyDescent="0.25">
      <c r="A857" s="183"/>
      <c r="B857" s="184"/>
      <c r="C857" s="153"/>
      <c r="D857" s="159"/>
      <c r="E857" s="158"/>
      <c r="F857" s="71" t="str">
        <f>IF(D857&gt;0,IF((LEFT(D857,2)=LEFT(Data!C$4,2)),"Intra","Inter"),"")</f>
        <v/>
      </c>
      <c r="G857" s="72">
        <f t="shared" si="54"/>
        <v>0</v>
      </c>
      <c r="H857" s="158"/>
      <c r="I857" s="23"/>
      <c r="J857" s="74">
        <f t="shared" si="55"/>
        <v>0</v>
      </c>
      <c r="K857" s="74">
        <f t="shared" si="56"/>
        <v>0</v>
      </c>
      <c r="L857" s="74">
        <f t="shared" si="57"/>
        <v>0</v>
      </c>
    </row>
    <row r="858" spans="1:12" x14ac:dyDescent="0.25">
      <c r="A858" s="183"/>
      <c r="B858" s="184"/>
      <c r="C858" s="153"/>
      <c r="D858" s="159"/>
      <c r="E858" s="158"/>
      <c r="F858" s="71" t="str">
        <f>IF(D858&gt;0,IF((LEFT(D858,2)=LEFT(Data!C$4,2)),"Intra","Inter"),"")</f>
        <v/>
      </c>
      <c r="G858" s="72">
        <f t="shared" si="54"/>
        <v>0</v>
      </c>
      <c r="H858" s="158"/>
      <c r="I858" s="23"/>
      <c r="J858" s="74">
        <f t="shared" si="55"/>
        <v>0</v>
      </c>
      <c r="K858" s="74">
        <f t="shared" si="56"/>
        <v>0</v>
      </c>
      <c r="L858" s="74">
        <f t="shared" si="57"/>
        <v>0</v>
      </c>
    </row>
    <row r="859" spans="1:12" x14ac:dyDescent="0.25">
      <c r="A859" s="183"/>
      <c r="B859" s="184"/>
      <c r="C859" s="153"/>
      <c r="D859" s="159"/>
      <c r="E859" s="158"/>
      <c r="F859" s="71" t="str">
        <f>IF(D859&gt;0,IF((LEFT(D859,2)=LEFT(Data!C$4,2)),"Intra","Inter"),"")</f>
        <v/>
      </c>
      <c r="G859" s="72">
        <f t="shared" si="54"/>
        <v>0</v>
      </c>
      <c r="H859" s="158"/>
      <c r="I859" s="23"/>
      <c r="J859" s="74">
        <f t="shared" si="55"/>
        <v>0</v>
      </c>
      <c r="K859" s="74">
        <f t="shared" si="56"/>
        <v>0</v>
      </c>
      <c r="L859" s="74">
        <f t="shared" si="57"/>
        <v>0</v>
      </c>
    </row>
    <row r="860" spans="1:12" x14ac:dyDescent="0.25">
      <c r="A860" s="183"/>
      <c r="B860" s="184"/>
      <c r="C860" s="153"/>
      <c r="D860" s="159"/>
      <c r="E860" s="158"/>
      <c r="F860" s="71" t="str">
        <f>IF(D860&gt;0,IF((LEFT(D860,2)=LEFT(Data!C$4,2)),"Intra","Inter"),"")</f>
        <v/>
      </c>
      <c r="G860" s="72">
        <f t="shared" si="54"/>
        <v>0</v>
      </c>
      <c r="H860" s="158"/>
      <c r="I860" s="23"/>
      <c r="J860" s="74">
        <f t="shared" si="55"/>
        <v>0</v>
      </c>
      <c r="K860" s="74">
        <f t="shared" si="56"/>
        <v>0</v>
      </c>
      <c r="L860" s="74">
        <f t="shared" si="57"/>
        <v>0</v>
      </c>
    </row>
    <row r="861" spans="1:12" x14ac:dyDescent="0.25">
      <c r="A861" s="183"/>
      <c r="B861" s="184"/>
      <c r="C861" s="153"/>
      <c r="D861" s="159"/>
      <c r="E861" s="158"/>
      <c r="F861" s="71" t="str">
        <f>IF(D861&gt;0,IF((LEFT(D861,2)=LEFT(Data!C$4,2)),"Intra","Inter"),"")</f>
        <v/>
      </c>
      <c r="G861" s="72">
        <f t="shared" si="54"/>
        <v>0</v>
      </c>
      <c r="H861" s="158"/>
      <c r="I861" s="23"/>
      <c r="J861" s="74">
        <f t="shared" si="55"/>
        <v>0</v>
      </c>
      <c r="K861" s="74">
        <f t="shared" si="56"/>
        <v>0</v>
      </c>
      <c r="L861" s="74">
        <f t="shared" si="57"/>
        <v>0</v>
      </c>
    </row>
    <row r="862" spans="1:12" x14ac:dyDescent="0.25">
      <c r="A862" s="183"/>
      <c r="B862" s="184"/>
      <c r="C862" s="153"/>
      <c r="D862" s="159"/>
      <c r="E862" s="158"/>
      <c r="F862" s="71" t="str">
        <f>IF(D862&gt;0,IF((LEFT(D862,2)=LEFT(Data!C$4,2)),"Intra","Inter"),"")</f>
        <v/>
      </c>
      <c r="G862" s="72">
        <f t="shared" si="54"/>
        <v>0</v>
      </c>
      <c r="H862" s="158"/>
      <c r="I862" s="23"/>
      <c r="J862" s="74">
        <f t="shared" si="55"/>
        <v>0</v>
      </c>
      <c r="K862" s="74">
        <f t="shared" si="56"/>
        <v>0</v>
      </c>
      <c r="L862" s="74">
        <f t="shared" si="57"/>
        <v>0</v>
      </c>
    </row>
    <row r="863" spans="1:12" x14ac:dyDescent="0.25">
      <c r="A863" s="183"/>
      <c r="B863" s="184"/>
      <c r="C863" s="153"/>
      <c r="D863" s="159"/>
      <c r="E863" s="158"/>
      <c r="F863" s="71" t="str">
        <f>IF(D863&gt;0,IF((LEFT(D863,2)=LEFT(Data!C$4,2)),"Intra","Inter"),"")</f>
        <v/>
      </c>
      <c r="G863" s="72">
        <f t="shared" si="54"/>
        <v>0</v>
      </c>
      <c r="H863" s="158"/>
      <c r="I863" s="23"/>
      <c r="J863" s="74">
        <f t="shared" si="55"/>
        <v>0</v>
      </c>
      <c r="K863" s="74">
        <f t="shared" si="56"/>
        <v>0</v>
      </c>
      <c r="L863" s="74">
        <f t="shared" si="57"/>
        <v>0</v>
      </c>
    </row>
    <row r="864" spans="1:12" x14ac:dyDescent="0.25">
      <c r="A864" s="183"/>
      <c r="B864" s="184"/>
      <c r="C864" s="153"/>
      <c r="D864" s="159"/>
      <c r="E864" s="158"/>
      <c r="F864" s="71" t="str">
        <f>IF(D864&gt;0,IF((LEFT(D864,2)=LEFT(Data!C$4,2)),"Intra","Inter"),"")</f>
        <v/>
      </c>
      <c r="G864" s="72">
        <f t="shared" si="54"/>
        <v>0</v>
      </c>
      <c r="H864" s="158"/>
      <c r="I864" s="23"/>
      <c r="J864" s="74">
        <f t="shared" si="55"/>
        <v>0</v>
      </c>
      <c r="K864" s="74">
        <f t="shared" si="56"/>
        <v>0</v>
      </c>
      <c r="L864" s="74">
        <f t="shared" si="57"/>
        <v>0</v>
      </c>
    </row>
    <row r="865" spans="1:12" x14ac:dyDescent="0.25">
      <c r="A865" s="183"/>
      <c r="B865" s="184"/>
      <c r="C865" s="153"/>
      <c r="D865" s="159"/>
      <c r="E865" s="158"/>
      <c r="F865" s="71" t="str">
        <f>IF(D865&gt;0,IF((LEFT(D865,2)=LEFT(Data!C$4,2)),"Intra","Inter"),"")</f>
        <v/>
      </c>
      <c r="G865" s="72">
        <f t="shared" si="54"/>
        <v>0</v>
      </c>
      <c r="H865" s="158"/>
      <c r="I865" s="23"/>
      <c r="J865" s="74">
        <f t="shared" si="55"/>
        <v>0</v>
      </c>
      <c r="K865" s="74">
        <f t="shared" si="56"/>
        <v>0</v>
      </c>
      <c r="L865" s="74">
        <f t="shared" si="57"/>
        <v>0</v>
      </c>
    </row>
    <row r="866" spans="1:12" x14ac:dyDescent="0.25">
      <c r="A866" s="183"/>
      <c r="B866" s="184"/>
      <c r="C866" s="153"/>
      <c r="D866" s="159"/>
      <c r="E866" s="158"/>
      <c r="F866" s="71" t="str">
        <f>IF(D866&gt;0,IF((LEFT(D866,2)=LEFT(Data!C$4,2)),"Intra","Inter"),"")</f>
        <v/>
      </c>
      <c r="G866" s="72">
        <f t="shared" si="54"/>
        <v>0</v>
      </c>
      <c r="H866" s="158"/>
      <c r="I866" s="23"/>
      <c r="J866" s="74">
        <f t="shared" si="55"/>
        <v>0</v>
      </c>
      <c r="K866" s="74">
        <f t="shared" si="56"/>
        <v>0</v>
      </c>
      <c r="L866" s="74">
        <f t="shared" si="57"/>
        <v>0</v>
      </c>
    </row>
    <row r="867" spans="1:12" x14ac:dyDescent="0.25">
      <c r="A867" s="183"/>
      <c r="B867" s="184"/>
      <c r="C867" s="153"/>
      <c r="D867" s="159"/>
      <c r="E867" s="158"/>
      <c r="F867" s="71" t="str">
        <f>IF(D867&gt;0,IF((LEFT(D867,2)=LEFT(Data!C$4,2)),"Intra","Inter"),"")</f>
        <v/>
      </c>
      <c r="G867" s="72">
        <f t="shared" si="54"/>
        <v>0</v>
      </c>
      <c r="H867" s="158"/>
      <c r="I867" s="23"/>
      <c r="J867" s="74">
        <f t="shared" si="55"/>
        <v>0</v>
      </c>
      <c r="K867" s="74">
        <f t="shared" si="56"/>
        <v>0</v>
      </c>
      <c r="L867" s="74">
        <f t="shared" si="57"/>
        <v>0</v>
      </c>
    </row>
    <row r="868" spans="1:12" x14ac:dyDescent="0.25">
      <c r="A868" s="183"/>
      <c r="B868" s="184"/>
      <c r="C868" s="153"/>
      <c r="D868" s="159"/>
      <c r="E868" s="158"/>
      <c r="F868" s="71" t="str">
        <f>IF(D868&gt;0,IF((LEFT(D868,2)=LEFT(Data!C$4,2)),"Intra","Inter"),"")</f>
        <v/>
      </c>
      <c r="G868" s="72">
        <f t="shared" si="54"/>
        <v>0</v>
      </c>
      <c r="H868" s="158"/>
      <c r="I868" s="23"/>
      <c r="J868" s="74">
        <f t="shared" si="55"/>
        <v>0</v>
      </c>
      <c r="K868" s="74">
        <f t="shared" si="56"/>
        <v>0</v>
      </c>
      <c r="L868" s="74">
        <f t="shared" si="57"/>
        <v>0</v>
      </c>
    </row>
    <row r="869" spans="1:12" x14ac:dyDescent="0.25">
      <c r="A869" s="183"/>
      <c r="B869" s="184"/>
      <c r="C869" s="153"/>
      <c r="D869" s="159"/>
      <c r="E869" s="158"/>
      <c r="F869" s="71" t="str">
        <f>IF(D869&gt;0,IF((LEFT(D869,2)=LEFT(Data!C$4,2)),"Intra","Inter"),"")</f>
        <v/>
      </c>
      <c r="G869" s="72">
        <f t="shared" si="54"/>
        <v>0</v>
      </c>
      <c r="H869" s="158"/>
      <c r="I869" s="23"/>
      <c r="J869" s="74">
        <f t="shared" si="55"/>
        <v>0</v>
      </c>
      <c r="K869" s="74">
        <f t="shared" si="56"/>
        <v>0</v>
      </c>
      <c r="L869" s="74">
        <f t="shared" si="57"/>
        <v>0</v>
      </c>
    </row>
    <row r="870" spans="1:12" x14ac:dyDescent="0.25">
      <c r="A870" s="183"/>
      <c r="B870" s="184"/>
      <c r="C870" s="153"/>
      <c r="D870" s="159"/>
      <c r="E870" s="158"/>
      <c r="F870" s="71" t="str">
        <f>IF(D870&gt;0,IF((LEFT(D870,2)=LEFT(Data!C$4,2)),"Intra","Inter"),"")</f>
        <v/>
      </c>
      <c r="G870" s="72">
        <f t="shared" si="54"/>
        <v>0</v>
      </c>
      <c r="H870" s="158"/>
      <c r="I870" s="23"/>
      <c r="J870" s="74">
        <f t="shared" si="55"/>
        <v>0</v>
      </c>
      <c r="K870" s="74">
        <f t="shared" si="56"/>
        <v>0</v>
      </c>
      <c r="L870" s="74">
        <f t="shared" si="57"/>
        <v>0</v>
      </c>
    </row>
    <row r="871" spans="1:12" x14ac:dyDescent="0.25">
      <c r="A871" s="183"/>
      <c r="B871" s="184"/>
      <c r="C871" s="153"/>
      <c r="D871" s="159"/>
      <c r="E871" s="158"/>
      <c r="F871" s="71" t="str">
        <f>IF(D871&gt;0,IF((LEFT(D871,2)=LEFT(Data!C$4,2)),"Intra","Inter"),"")</f>
        <v/>
      </c>
      <c r="G871" s="72">
        <f t="shared" si="54"/>
        <v>0</v>
      </c>
      <c r="H871" s="158"/>
      <c r="I871" s="23"/>
      <c r="J871" s="74">
        <f t="shared" si="55"/>
        <v>0</v>
      </c>
      <c r="K871" s="74">
        <f t="shared" si="56"/>
        <v>0</v>
      </c>
      <c r="L871" s="74">
        <f t="shared" si="57"/>
        <v>0</v>
      </c>
    </row>
    <row r="872" spans="1:12" x14ac:dyDescent="0.25">
      <c r="A872" s="183"/>
      <c r="B872" s="184"/>
      <c r="C872" s="153"/>
      <c r="D872" s="159"/>
      <c r="E872" s="158"/>
      <c r="F872" s="71" t="str">
        <f>IF(D872&gt;0,IF((LEFT(D872,2)=LEFT(Data!C$4,2)),"Intra","Inter"),"")</f>
        <v/>
      </c>
      <c r="G872" s="72">
        <f t="shared" si="54"/>
        <v>0</v>
      </c>
      <c r="H872" s="158"/>
      <c r="I872" s="23"/>
      <c r="J872" s="74">
        <f t="shared" si="55"/>
        <v>0</v>
      </c>
      <c r="K872" s="74">
        <f t="shared" si="56"/>
        <v>0</v>
      </c>
      <c r="L872" s="74">
        <f t="shared" si="57"/>
        <v>0</v>
      </c>
    </row>
    <row r="873" spans="1:12" x14ac:dyDescent="0.25">
      <c r="A873" s="183"/>
      <c r="B873" s="184"/>
      <c r="C873" s="153"/>
      <c r="D873" s="159"/>
      <c r="E873" s="158"/>
      <c r="F873" s="71" t="str">
        <f>IF(D873&gt;0,IF((LEFT(D873,2)=LEFT(Data!C$4,2)),"Intra","Inter"),"")</f>
        <v/>
      </c>
      <c r="G873" s="72">
        <f t="shared" si="54"/>
        <v>0</v>
      </c>
      <c r="H873" s="158"/>
      <c r="I873" s="23"/>
      <c r="J873" s="74">
        <f t="shared" si="55"/>
        <v>0</v>
      </c>
      <c r="K873" s="74">
        <f t="shared" si="56"/>
        <v>0</v>
      </c>
      <c r="L873" s="74">
        <f t="shared" si="57"/>
        <v>0</v>
      </c>
    </row>
    <row r="874" spans="1:12" x14ac:dyDescent="0.25">
      <c r="A874" s="183"/>
      <c r="B874" s="184"/>
      <c r="C874" s="153"/>
      <c r="D874" s="159"/>
      <c r="E874" s="158"/>
      <c r="F874" s="71" t="str">
        <f>IF(D874&gt;0,IF((LEFT(D874,2)=LEFT(Data!C$4,2)),"Intra","Inter"),"")</f>
        <v/>
      </c>
      <c r="G874" s="72">
        <f t="shared" si="54"/>
        <v>0</v>
      </c>
      <c r="H874" s="158"/>
      <c r="I874" s="23"/>
      <c r="J874" s="74">
        <f t="shared" si="55"/>
        <v>0</v>
      </c>
      <c r="K874" s="74">
        <f t="shared" si="56"/>
        <v>0</v>
      </c>
      <c r="L874" s="74">
        <f t="shared" si="57"/>
        <v>0</v>
      </c>
    </row>
    <row r="875" spans="1:12" x14ac:dyDescent="0.25">
      <c r="A875" s="183"/>
      <c r="B875" s="184"/>
      <c r="C875" s="153"/>
      <c r="D875" s="159"/>
      <c r="E875" s="158"/>
      <c r="F875" s="71" t="str">
        <f>IF(D875&gt;0,IF((LEFT(D875,2)=LEFT(Data!C$4,2)),"Intra","Inter"),"")</f>
        <v/>
      </c>
      <c r="G875" s="72">
        <f t="shared" si="54"/>
        <v>0</v>
      </c>
      <c r="H875" s="158"/>
      <c r="I875" s="23"/>
      <c r="J875" s="74">
        <f t="shared" si="55"/>
        <v>0</v>
      </c>
      <c r="K875" s="74">
        <f t="shared" si="56"/>
        <v>0</v>
      </c>
      <c r="L875" s="74">
        <f t="shared" si="57"/>
        <v>0</v>
      </c>
    </row>
    <row r="876" spans="1:12" x14ac:dyDescent="0.25">
      <c r="A876" s="183"/>
      <c r="B876" s="184"/>
      <c r="C876" s="153"/>
      <c r="D876" s="159"/>
      <c r="E876" s="158"/>
      <c r="F876" s="71" t="str">
        <f>IF(D876&gt;0,IF((LEFT(D876,2)=LEFT(Data!C$4,2)),"Intra","Inter"),"")</f>
        <v/>
      </c>
      <c r="G876" s="72">
        <f t="shared" si="54"/>
        <v>0</v>
      </c>
      <c r="H876" s="158"/>
      <c r="I876" s="23"/>
      <c r="J876" s="74">
        <f t="shared" si="55"/>
        <v>0</v>
      </c>
      <c r="K876" s="74">
        <f t="shared" si="56"/>
        <v>0</v>
      </c>
      <c r="L876" s="74">
        <f t="shared" si="57"/>
        <v>0</v>
      </c>
    </row>
    <row r="877" spans="1:12" x14ac:dyDescent="0.25">
      <c r="A877" s="183"/>
      <c r="B877" s="184"/>
      <c r="C877" s="153"/>
      <c r="D877" s="159"/>
      <c r="E877" s="158"/>
      <c r="F877" s="71" t="str">
        <f>IF(D877&gt;0,IF((LEFT(D877,2)=LEFT(Data!C$4,2)),"Intra","Inter"),"")</f>
        <v/>
      </c>
      <c r="G877" s="72">
        <f t="shared" si="54"/>
        <v>0</v>
      </c>
      <c r="H877" s="158"/>
      <c r="I877" s="23"/>
      <c r="J877" s="74">
        <f t="shared" si="55"/>
        <v>0</v>
      </c>
      <c r="K877" s="74">
        <f t="shared" si="56"/>
        <v>0</v>
      </c>
      <c r="L877" s="74">
        <f t="shared" si="57"/>
        <v>0</v>
      </c>
    </row>
    <row r="878" spans="1:12" x14ac:dyDescent="0.25">
      <c r="A878" s="183"/>
      <c r="B878" s="184"/>
      <c r="C878" s="153"/>
      <c r="D878" s="159"/>
      <c r="E878" s="158"/>
      <c r="F878" s="71" t="str">
        <f>IF(D878&gt;0,IF((LEFT(D878,2)=LEFT(Data!C$4,2)),"Intra","Inter"),"")</f>
        <v/>
      </c>
      <c r="G878" s="72">
        <f t="shared" si="54"/>
        <v>0</v>
      </c>
      <c r="H878" s="158"/>
      <c r="I878" s="23"/>
      <c r="J878" s="74">
        <f t="shared" si="55"/>
        <v>0</v>
      </c>
      <c r="K878" s="74">
        <f t="shared" si="56"/>
        <v>0</v>
      </c>
      <c r="L878" s="74">
        <f t="shared" si="57"/>
        <v>0</v>
      </c>
    </row>
    <row r="879" spans="1:12" x14ac:dyDescent="0.25">
      <c r="A879" s="183"/>
      <c r="B879" s="184"/>
      <c r="C879" s="153"/>
      <c r="D879" s="159"/>
      <c r="E879" s="158"/>
      <c r="F879" s="71" t="str">
        <f>IF(D879&gt;0,IF((LEFT(D879,2)=LEFT(Data!C$4,2)),"Intra","Inter"),"")</f>
        <v/>
      </c>
      <c r="G879" s="72">
        <f t="shared" si="54"/>
        <v>0</v>
      </c>
      <c r="H879" s="158"/>
      <c r="I879" s="23"/>
      <c r="J879" s="74">
        <f t="shared" si="55"/>
        <v>0</v>
      </c>
      <c r="K879" s="74">
        <f t="shared" si="56"/>
        <v>0</v>
      </c>
      <c r="L879" s="74">
        <f t="shared" si="57"/>
        <v>0</v>
      </c>
    </row>
    <row r="880" spans="1:12" x14ac:dyDescent="0.25">
      <c r="A880" s="183"/>
      <c r="B880" s="184"/>
      <c r="C880" s="153"/>
      <c r="D880" s="159"/>
      <c r="E880" s="158"/>
      <c r="F880" s="71" t="str">
        <f>IF(D880&gt;0,IF((LEFT(D880,2)=LEFT(Data!C$4,2)),"Intra","Inter"),"")</f>
        <v/>
      </c>
      <c r="G880" s="72">
        <f t="shared" si="54"/>
        <v>0</v>
      </c>
      <c r="H880" s="158"/>
      <c r="I880" s="23"/>
      <c r="J880" s="74">
        <f t="shared" si="55"/>
        <v>0</v>
      </c>
      <c r="K880" s="74">
        <f t="shared" si="56"/>
        <v>0</v>
      </c>
      <c r="L880" s="74">
        <f t="shared" si="57"/>
        <v>0</v>
      </c>
    </row>
    <row r="881" spans="1:12" x14ac:dyDescent="0.25">
      <c r="A881" s="183"/>
      <c r="B881" s="184"/>
      <c r="C881" s="153"/>
      <c r="D881" s="159"/>
      <c r="E881" s="158"/>
      <c r="F881" s="71" t="str">
        <f>IF(D881&gt;0,IF((LEFT(D881,2)=LEFT(Data!C$4,2)),"Intra","Inter"),"")</f>
        <v/>
      </c>
      <c r="G881" s="72">
        <f t="shared" si="54"/>
        <v>0</v>
      </c>
      <c r="H881" s="158"/>
      <c r="I881" s="23"/>
      <c r="J881" s="74">
        <f t="shared" si="55"/>
        <v>0</v>
      </c>
      <c r="K881" s="74">
        <f t="shared" si="56"/>
        <v>0</v>
      </c>
      <c r="L881" s="74">
        <f t="shared" si="57"/>
        <v>0</v>
      </c>
    </row>
    <row r="882" spans="1:12" x14ac:dyDescent="0.25">
      <c r="A882" s="183"/>
      <c r="B882" s="184"/>
      <c r="C882" s="153"/>
      <c r="D882" s="159"/>
      <c r="E882" s="158"/>
      <c r="F882" s="71" t="str">
        <f>IF(D882&gt;0,IF((LEFT(D882,2)=LEFT(Data!C$4,2)),"Intra","Inter"),"")</f>
        <v/>
      </c>
      <c r="G882" s="72">
        <f t="shared" si="54"/>
        <v>0</v>
      </c>
      <c r="H882" s="158"/>
      <c r="I882" s="23"/>
      <c r="J882" s="74">
        <f t="shared" si="55"/>
        <v>0</v>
      </c>
      <c r="K882" s="74">
        <f t="shared" si="56"/>
        <v>0</v>
      </c>
      <c r="L882" s="74">
        <f t="shared" si="57"/>
        <v>0</v>
      </c>
    </row>
    <row r="883" spans="1:12" x14ac:dyDescent="0.25">
      <c r="A883" s="183"/>
      <c r="B883" s="184"/>
      <c r="C883" s="153"/>
      <c r="D883" s="159"/>
      <c r="E883" s="158"/>
      <c r="F883" s="71" t="str">
        <f>IF(D883&gt;0,IF((LEFT(D883,2)=LEFT(Data!C$4,2)),"Intra","Inter"),"")</f>
        <v/>
      </c>
      <c r="G883" s="72">
        <f t="shared" si="54"/>
        <v>0</v>
      </c>
      <c r="H883" s="158"/>
      <c r="I883" s="23"/>
      <c r="J883" s="74">
        <f t="shared" si="55"/>
        <v>0</v>
      </c>
      <c r="K883" s="74">
        <f t="shared" si="56"/>
        <v>0</v>
      </c>
      <c r="L883" s="74">
        <f t="shared" si="57"/>
        <v>0</v>
      </c>
    </row>
    <row r="884" spans="1:12" x14ac:dyDescent="0.25">
      <c r="A884" s="183"/>
      <c r="B884" s="184"/>
      <c r="C884" s="153"/>
      <c r="D884" s="159"/>
      <c r="E884" s="158"/>
      <c r="F884" s="71" t="str">
        <f>IF(D884&gt;0,IF((LEFT(D884,2)=LEFT(Data!C$4,2)),"Intra","Inter"),"")</f>
        <v/>
      </c>
      <c r="G884" s="72">
        <f t="shared" si="54"/>
        <v>0</v>
      </c>
      <c r="H884" s="158"/>
      <c r="I884" s="23"/>
      <c r="J884" s="74">
        <f t="shared" si="55"/>
        <v>0</v>
      </c>
      <c r="K884" s="74">
        <f t="shared" si="56"/>
        <v>0</v>
      </c>
      <c r="L884" s="74">
        <f t="shared" si="57"/>
        <v>0</v>
      </c>
    </row>
    <row r="885" spans="1:12" x14ac:dyDescent="0.25">
      <c r="A885" s="183"/>
      <c r="B885" s="184"/>
      <c r="C885" s="153"/>
      <c r="D885" s="159"/>
      <c r="E885" s="158"/>
      <c r="F885" s="71" t="str">
        <f>IF(D885&gt;0,IF((LEFT(D885,2)=LEFT(Data!C$4,2)),"Intra","Inter"),"")</f>
        <v/>
      </c>
      <c r="G885" s="72">
        <f t="shared" si="54"/>
        <v>0</v>
      </c>
      <c r="H885" s="158"/>
      <c r="I885" s="23"/>
      <c r="J885" s="74">
        <f t="shared" si="55"/>
        <v>0</v>
      </c>
      <c r="K885" s="74">
        <f t="shared" si="56"/>
        <v>0</v>
      </c>
      <c r="L885" s="74">
        <f t="shared" si="57"/>
        <v>0</v>
      </c>
    </row>
    <row r="886" spans="1:12" x14ac:dyDescent="0.25">
      <c r="A886" s="183"/>
      <c r="B886" s="184"/>
      <c r="C886" s="153"/>
      <c r="D886" s="159"/>
      <c r="E886" s="158"/>
      <c r="F886" s="71" t="str">
        <f>IF(D886&gt;0,IF((LEFT(D886,2)=LEFT(Data!C$4,2)),"Intra","Inter"),"")</f>
        <v/>
      </c>
      <c r="G886" s="72">
        <f t="shared" si="54"/>
        <v>0</v>
      </c>
      <c r="H886" s="158"/>
      <c r="I886" s="23"/>
      <c r="J886" s="74">
        <f t="shared" si="55"/>
        <v>0</v>
      </c>
      <c r="K886" s="74">
        <f t="shared" si="56"/>
        <v>0</v>
      </c>
      <c r="L886" s="74">
        <f t="shared" si="57"/>
        <v>0</v>
      </c>
    </row>
    <row r="887" spans="1:12" x14ac:dyDescent="0.25">
      <c r="A887" s="183"/>
      <c r="B887" s="184"/>
      <c r="C887" s="153"/>
      <c r="D887" s="159"/>
      <c r="E887" s="158"/>
      <c r="F887" s="71" t="str">
        <f>IF(D887&gt;0,IF((LEFT(D887,2)=LEFT(Data!C$4,2)),"Intra","Inter"),"")</f>
        <v/>
      </c>
      <c r="G887" s="72">
        <f t="shared" si="54"/>
        <v>0</v>
      </c>
      <c r="H887" s="158"/>
      <c r="I887" s="23"/>
      <c r="J887" s="74">
        <f t="shared" si="55"/>
        <v>0</v>
      </c>
      <c r="K887" s="74">
        <f t="shared" si="56"/>
        <v>0</v>
      </c>
      <c r="L887" s="74">
        <f t="shared" si="57"/>
        <v>0</v>
      </c>
    </row>
    <row r="888" spans="1:12" x14ac:dyDescent="0.25">
      <c r="A888" s="183"/>
      <c r="B888" s="184"/>
      <c r="C888" s="153"/>
      <c r="D888" s="159"/>
      <c r="E888" s="158"/>
      <c r="F888" s="71" t="str">
        <f>IF(D888&gt;0,IF((LEFT(D888,2)=LEFT(Data!C$4,2)),"Intra","Inter"),"")</f>
        <v/>
      </c>
      <c r="G888" s="72">
        <f t="shared" si="54"/>
        <v>0</v>
      </c>
      <c r="H888" s="158"/>
      <c r="I888" s="23"/>
      <c r="J888" s="74">
        <f t="shared" si="55"/>
        <v>0</v>
      </c>
      <c r="K888" s="74">
        <f t="shared" si="56"/>
        <v>0</v>
      </c>
      <c r="L888" s="74">
        <f t="shared" si="57"/>
        <v>0</v>
      </c>
    </row>
    <row r="889" spans="1:12" x14ac:dyDescent="0.25">
      <c r="A889" s="183"/>
      <c r="B889" s="184"/>
      <c r="C889" s="153"/>
      <c r="D889" s="159"/>
      <c r="E889" s="158"/>
      <c r="F889" s="71" t="str">
        <f>IF(D889&gt;0,IF((LEFT(D889,2)=LEFT(Data!C$4,2)),"Intra","Inter"),"")</f>
        <v/>
      </c>
      <c r="G889" s="72">
        <f t="shared" si="54"/>
        <v>0</v>
      </c>
      <c r="H889" s="158"/>
      <c r="I889" s="23"/>
      <c r="J889" s="74">
        <f t="shared" si="55"/>
        <v>0</v>
      </c>
      <c r="K889" s="74">
        <f t="shared" si="56"/>
        <v>0</v>
      </c>
      <c r="L889" s="74">
        <f t="shared" si="57"/>
        <v>0</v>
      </c>
    </row>
    <row r="890" spans="1:12" x14ac:dyDescent="0.25">
      <c r="A890" s="183"/>
      <c r="B890" s="184"/>
      <c r="C890" s="153"/>
      <c r="D890" s="159"/>
      <c r="E890" s="158"/>
      <c r="F890" s="71" t="str">
        <f>IF(D890&gt;0,IF((LEFT(D890,2)=LEFT(Data!C$4,2)),"Intra","Inter"),"")</f>
        <v/>
      </c>
      <c r="G890" s="72">
        <f t="shared" si="54"/>
        <v>0</v>
      </c>
      <c r="H890" s="158"/>
      <c r="I890" s="23"/>
      <c r="J890" s="74">
        <f t="shared" si="55"/>
        <v>0</v>
      </c>
      <c r="K890" s="74">
        <f t="shared" si="56"/>
        <v>0</v>
      </c>
      <c r="L890" s="74">
        <f t="shared" si="57"/>
        <v>0</v>
      </c>
    </row>
    <row r="891" spans="1:12" x14ac:dyDescent="0.25">
      <c r="A891" s="183"/>
      <c r="B891" s="184"/>
      <c r="C891" s="153"/>
      <c r="D891" s="159"/>
      <c r="E891" s="158"/>
      <c r="F891" s="71" t="str">
        <f>IF(D891&gt;0,IF((LEFT(D891,2)=LEFT(Data!C$4,2)),"Intra","Inter"),"")</f>
        <v/>
      </c>
      <c r="G891" s="72">
        <f t="shared" si="54"/>
        <v>0</v>
      </c>
      <c r="H891" s="158"/>
      <c r="I891" s="23"/>
      <c r="J891" s="74">
        <f t="shared" si="55"/>
        <v>0</v>
      </c>
      <c r="K891" s="74">
        <f t="shared" si="56"/>
        <v>0</v>
      </c>
      <c r="L891" s="74">
        <f t="shared" si="57"/>
        <v>0</v>
      </c>
    </row>
    <row r="892" spans="1:12" x14ac:dyDescent="0.25">
      <c r="A892" s="183"/>
      <c r="B892" s="184"/>
      <c r="C892" s="153"/>
      <c r="D892" s="159"/>
      <c r="E892" s="158"/>
      <c r="F892" s="71" t="str">
        <f>IF(D892&gt;0,IF((LEFT(D892,2)=LEFT(Data!C$4,2)),"Intra","Inter"),"")</f>
        <v/>
      </c>
      <c r="G892" s="72">
        <f t="shared" si="54"/>
        <v>0</v>
      </c>
      <c r="H892" s="158"/>
      <c r="I892" s="23"/>
      <c r="J892" s="74">
        <f t="shared" si="55"/>
        <v>0</v>
      </c>
      <c r="K892" s="74">
        <f t="shared" si="56"/>
        <v>0</v>
      </c>
      <c r="L892" s="74">
        <f t="shared" si="57"/>
        <v>0</v>
      </c>
    </row>
    <row r="893" spans="1:12" x14ac:dyDescent="0.25">
      <c r="A893" s="183"/>
      <c r="B893" s="184"/>
      <c r="C893" s="153"/>
      <c r="D893" s="159"/>
      <c r="E893" s="158"/>
      <c r="F893" s="71" t="str">
        <f>IF(D893&gt;0,IF((LEFT(D893,2)=LEFT(Data!C$4,2)),"Intra","Inter"),"")</f>
        <v/>
      </c>
      <c r="G893" s="72">
        <f t="shared" si="54"/>
        <v>0</v>
      </c>
      <c r="H893" s="158"/>
      <c r="I893" s="23"/>
      <c r="J893" s="74">
        <f t="shared" si="55"/>
        <v>0</v>
      </c>
      <c r="K893" s="74">
        <f t="shared" si="56"/>
        <v>0</v>
      </c>
      <c r="L893" s="74">
        <f t="shared" si="57"/>
        <v>0</v>
      </c>
    </row>
    <row r="894" spans="1:12" x14ac:dyDescent="0.25">
      <c r="A894" s="183"/>
      <c r="B894" s="184"/>
      <c r="C894" s="153"/>
      <c r="D894" s="159"/>
      <c r="E894" s="158"/>
      <c r="F894" s="71" t="str">
        <f>IF(D894&gt;0,IF((LEFT(D894,2)=LEFT(Data!C$4,2)),"Intra","Inter"),"")</f>
        <v/>
      </c>
      <c r="G894" s="72">
        <f t="shared" si="54"/>
        <v>0</v>
      </c>
      <c r="H894" s="158"/>
      <c r="I894" s="23"/>
      <c r="J894" s="74">
        <f t="shared" si="55"/>
        <v>0</v>
      </c>
      <c r="K894" s="74">
        <f t="shared" si="56"/>
        <v>0</v>
      </c>
      <c r="L894" s="74">
        <f t="shared" si="57"/>
        <v>0</v>
      </c>
    </row>
    <row r="895" spans="1:12" x14ac:dyDescent="0.25">
      <c r="A895" s="183"/>
      <c r="B895" s="184"/>
      <c r="C895" s="153"/>
      <c r="D895" s="159"/>
      <c r="E895" s="158"/>
      <c r="F895" s="71" t="str">
        <f>IF(D895&gt;0,IF((LEFT(D895,2)=LEFT(Data!C$4,2)),"Intra","Inter"),"")</f>
        <v/>
      </c>
      <c r="G895" s="72">
        <f t="shared" si="54"/>
        <v>0</v>
      </c>
      <c r="H895" s="158"/>
      <c r="I895" s="23"/>
      <c r="J895" s="74">
        <f t="shared" si="55"/>
        <v>0</v>
      </c>
      <c r="K895" s="74">
        <f t="shared" si="56"/>
        <v>0</v>
      </c>
      <c r="L895" s="74">
        <f t="shared" si="57"/>
        <v>0</v>
      </c>
    </row>
    <row r="896" spans="1:12" x14ac:dyDescent="0.25">
      <c r="A896" s="183"/>
      <c r="B896" s="184"/>
      <c r="C896" s="153"/>
      <c r="D896" s="159"/>
      <c r="E896" s="158"/>
      <c r="F896" s="71" t="str">
        <f>IF(D896&gt;0,IF((LEFT(D896,2)=LEFT(Data!C$4,2)),"Intra","Inter"),"")</f>
        <v/>
      </c>
      <c r="G896" s="72">
        <f t="shared" si="54"/>
        <v>0</v>
      </c>
      <c r="H896" s="158"/>
      <c r="I896" s="23"/>
      <c r="J896" s="74">
        <f t="shared" si="55"/>
        <v>0</v>
      </c>
      <c r="K896" s="74">
        <f t="shared" si="56"/>
        <v>0</v>
      </c>
      <c r="L896" s="74">
        <f t="shared" si="57"/>
        <v>0</v>
      </c>
    </row>
    <row r="897" spans="1:12" x14ac:dyDescent="0.25">
      <c r="A897" s="183"/>
      <c r="B897" s="184"/>
      <c r="C897" s="153"/>
      <c r="D897" s="159"/>
      <c r="E897" s="158"/>
      <c r="F897" s="71" t="str">
        <f>IF(D897&gt;0,IF((LEFT(D897,2)=LEFT(Data!C$4,2)),"Intra","Inter"),"")</f>
        <v/>
      </c>
      <c r="G897" s="72">
        <f t="shared" si="54"/>
        <v>0</v>
      </c>
      <c r="H897" s="158"/>
      <c r="I897" s="23"/>
      <c r="J897" s="74">
        <f t="shared" si="55"/>
        <v>0</v>
      </c>
      <c r="K897" s="74">
        <f t="shared" si="56"/>
        <v>0</v>
      </c>
      <c r="L897" s="74">
        <f t="shared" si="57"/>
        <v>0</v>
      </c>
    </row>
    <row r="898" spans="1:12" x14ac:dyDescent="0.25">
      <c r="A898" s="183"/>
      <c r="B898" s="184"/>
      <c r="C898" s="153"/>
      <c r="D898" s="159"/>
      <c r="E898" s="158"/>
      <c r="F898" s="71" t="str">
        <f>IF(D898&gt;0,IF((LEFT(D898,2)=LEFT(Data!C$4,2)),"Intra","Inter"),"")</f>
        <v/>
      </c>
      <c r="G898" s="72">
        <f t="shared" si="54"/>
        <v>0</v>
      </c>
      <c r="H898" s="158"/>
      <c r="I898" s="23"/>
      <c r="J898" s="74">
        <f t="shared" si="55"/>
        <v>0</v>
      </c>
      <c r="K898" s="74">
        <f t="shared" si="56"/>
        <v>0</v>
      </c>
      <c r="L898" s="74">
        <f t="shared" si="57"/>
        <v>0</v>
      </c>
    </row>
    <row r="899" spans="1:12" x14ac:dyDescent="0.25">
      <c r="A899" s="183"/>
      <c r="B899" s="184"/>
      <c r="C899" s="153"/>
      <c r="D899" s="159"/>
      <c r="E899" s="158"/>
      <c r="F899" s="71" t="str">
        <f>IF(D899&gt;0,IF((LEFT(D899,2)=LEFT(Data!C$4,2)),"Intra","Inter"),"")</f>
        <v/>
      </c>
      <c r="G899" s="72">
        <f t="shared" si="54"/>
        <v>0</v>
      </c>
      <c r="H899" s="158"/>
      <c r="I899" s="23"/>
      <c r="J899" s="74">
        <f t="shared" si="55"/>
        <v>0</v>
      </c>
      <c r="K899" s="74">
        <f t="shared" si="56"/>
        <v>0</v>
      </c>
      <c r="L899" s="74">
        <f t="shared" si="57"/>
        <v>0</v>
      </c>
    </row>
    <row r="900" spans="1:12" x14ac:dyDescent="0.25">
      <c r="A900" s="183"/>
      <c r="B900" s="184"/>
      <c r="C900" s="153"/>
      <c r="D900" s="159"/>
      <c r="E900" s="158"/>
      <c r="F900" s="71" t="str">
        <f>IF(D900&gt;0,IF((LEFT(D900,2)=LEFT(Data!C$4,2)),"Intra","Inter"),"")</f>
        <v/>
      </c>
      <c r="G900" s="72">
        <f t="shared" si="54"/>
        <v>0</v>
      </c>
      <c r="H900" s="158"/>
      <c r="I900" s="23"/>
      <c r="J900" s="74">
        <f t="shared" si="55"/>
        <v>0</v>
      </c>
      <c r="K900" s="74">
        <f t="shared" si="56"/>
        <v>0</v>
      </c>
      <c r="L900" s="74">
        <f t="shared" si="57"/>
        <v>0</v>
      </c>
    </row>
    <row r="901" spans="1:12" x14ac:dyDescent="0.25">
      <c r="A901" s="183"/>
      <c r="B901" s="184"/>
      <c r="C901" s="153"/>
      <c r="D901" s="159"/>
      <c r="E901" s="158"/>
      <c r="F901" s="71" t="str">
        <f>IF(D901&gt;0,IF((LEFT(D901,2)=LEFT(Data!C$4,2)),"Intra","Inter"),"")</f>
        <v/>
      </c>
      <c r="G901" s="72">
        <f t="shared" si="54"/>
        <v>0</v>
      </c>
      <c r="H901" s="158"/>
      <c r="I901" s="23"/>
      <c r="J901" s="74">
        <f t="shared" si="55"/>
        <v>0</v>
      </c>
      <c r="K901" s="74">
        <f t="shared" si="56"/>
        <v>0</v>
      </c>
      <c r="L901" s="74">
        <f t="shared" si="57"/>
        <v>0</v>
      </c>
    </row>
    <row r="902" spans="1:12" x14ac:dyDescent="0.25">
      <c r="A902" s="183"/>
      <c r="B902" s="184"/>
      <c r="C902" s="153"/>
      <c r="D902" s="159"/>
      <c r="E902" s="158"/>
      <c r="F902" s="71" t="str">
        <f>IF(D902&gt;0,IF((LEFT(D902,2)=LEFT(Data!C$4,2)),"Intra","Inter"),"")</f>
        <v/>
      </c>
      <c r="G902" s="72">
        <f t="shared" ref="G902:G965" si="58">ROUND(H902+J902+K902+L902,0)</f>
        <v>0</v>
      </c>
      <c r="H902" s="158"/>
      <c r="I902" s="23"/>
      <c r="J902" s="74">
        <f t="shared" ref="J902:J965" si="59">IF(F902="inter",(H902*I902),(0))</f>
        <v>0</v>
      </c>
      <c r="K902" s="74">
        <f t="shared" ref="K902:K965" si="60">IF(F902="intra",(H902*(I902/2)),(0))</f>
        <v>0</v>
      </c>
      <c r="L902" s="74">
        <f t="shared" ref="L902:L965" si="61">IF(F902="intra",(H902*(I902/2)),(0))</f>
        <v>0</v>
      </c>
    </row>
    <row r="903" spans="1:12" x14ac:dyDescent="0.25">
      <c r="A903" s="183"/>
      <c r="B903" s="184"/>
      <c r="C903" s="153"/>
      <c r="D903" s="159"/>
      <c r="E903" s="158"/>
      <c r="F903" s="71" t="str">
        <f>IF(D903&gt;0,IF((LEFT(D903,2)=LEFT(Data!C$4,2)),"Intra","Inter"),"")</f>
        <v/>
      </c>
      <c r="G903" s="72">
        <f t="shared" si="58"/>
        <v>0</v>
      </c>
      <c r="H903" s="158"/>
      <c r="I903" s="23"/>
      <c r="J903" s="74">
        <f t="shared" si="59"/>
        <v>0</v>
      </c>
      <c r="K903" s="74">
        <f t="shared" si="60"/>
        <v>0</v>
      </c>
      <c r="L903" s="74">
        <f t="shared" si="61"/>
        <v>0</v>
      </c>
    </row>
    <row r="904" spans="1:12" x14ac:dyDescent="0.25">
      <c r="A904" s="183"/>
      <c r="B904" s="184"/>
      <c r="C904" s="153"/>
      <c r="D904" s="159"/>
      <c r="E904" s="158"/>
      <c r="F904" s="71" t="str">
        <f>IF(D904&gt;0,IF((LEFT(D904,2)=LEFT(Data!C$4,2)),"Intra","Inter"),"")</f>
        <v/>
      </c>
      <c r="G904" s="72">
        <f t="shared" si="58"/>
        <v>0</v>
      </c>
      <c r="H904" s="158"/>
      <c r="I904" s="23"/>
      <c r="J904" s="74">
        <f t="shared" si="59"/>
        <v>0</v>
      </c>
      <c r="K904" s="74">
        <f t="shared" si="60"/>
        <v>0</v>
      </c>
      <c r="L904" s="74">
        <f t="shared" si="61"/>
        <v>0</v>
      </c>
    </row>
    <row r="905" spans="1:12" x14ac:dyDescent="0.25">
      <c r="A905" s="183"/>
      <c r="B905" s="184"/>
      <c r="C905" s="153"/>
      <c r="D905" s="159"/>
      <c r="E905" s="158"/>
      <c r="F905" s="71" t="str">
        <f>IF(D905&gt;0,IF((LEFT(D905,2)=LEFT(Data!C$4,2)),"Intra","Inter"),"")</f>
        <v/>
      </c>
      <c r="G905" s="72">
        <f t="shared" si="58"/>
        <v>0</v>
      </c>
      <c r="H905" s="158"/>
      <c r="I905" s="23"/>
      <c r="J905" s="74">
        <f t="shared" si="59"/>
        <v>0</v>
      </c>
      <c r="K905" s="74">
        <f t="shared" si="60"/>
        <v>0</v>
      </c>
      <c r="L905" s="74">
        <f t="shared" si="61"/>
        <v>0</v>
      </c>
    </row>
    <row r="906" spans="1:12" x14ac:dyDescent="0.25">
      <c r="A906" s="183"/>
      <c r="B906" s="184"/>
      <c r="C906" s="153"/>
      <c r="D906" s="159"/>
      <c r="E906" s="158"/>
      <c r="F906" s="71" t="str">
        <f>IF(D906&gt;0,IF((LEFT(D906,2)=LEFT(Data!C$4,2)),"Intra","Inter"),"")</f>
        <v/>
      </c>
      <c r="G906" s="72">
        <f t="shared" si="58"/>
        <v>0</v>
      </c>
      <c r="H906" s="158"/>
      <c r="I906" s="23"/>
      <c r="J906" s="74">
        <f t="shared" si="59"/>
        <v>0</v>
      </c>
      <c r="K906" s="74">
        <f t="shared" si="60"/>
        <v>0</v>
      </c>
      <c r="L906" s="74">
        <f t="shared" si="61"/>
        <v>0</v>
      </c>
    </row>
    <row r="907" spans="1:12" x14ac:dyDescent="0.25">
      <c r="A907" s="183"/>
      <c r="B907" s="184"/>
      <c r="C907" s="153"/>
      <c r="D907" s="159"/>
      <c r="E907" s="158"/>
      <c r="F907" s="71" t="str">
        <f>IF(D907&gt;0,IF((LEFT(D907,2)=LEFT(Data!C$4,2)),"Intra","Inter"),"")</f>
        <v/>
      </c>
      <c r="G907" s="72">
        <f t="shared" si="58"/>
        <v>0</v>
      </c>
      <c r="H907" s="158"/>
      <c r="I907" s="23"/>
      <c r="J907" s="74">
        <f t="shared" si="59"/>
        <v>0</v>
      </c>
      <c r="K907" s="74">
        <f t="shared" si="60"/>
        <v>0</v>
      </c>
      <c r="L907" s="74">
        <f t="shared" si="61"/>
        <v>0</v>
      </c>
    </row>
    <row r="908" spans="1:12" x14ac:dyDescent="0.25">
      <c r="A908" s="183"/>
      <c r="B908" s="184"/>
      <c r="C908" s="153"/>
      <c r="D908" s="159"/>
      <c r="E908" s="158"/>
      <c r="F908" s="71" t="str">
        <f>IF(D908&gt;0,IF((LEFT(D908,2)=LEFT(Data!C$4,2)),"Intra","Inter"),"")</f>
        <v/>
      </c>
      <c r="G908" s="72">
        <f t="shared" si="58"/>
        <v>0</v>
      </c>
      <c r="H908" s="158"/>
      <c r="I908" s="23"/>
      <c r="J908" s="74">
        <f t="shared" si="59"/>
        <v>0</v>
      </c>
      <c r="K908" s="74">
        <f t="shared" si="60"/>
        <v>0</v>
      </c>
      <c r="L908" s="74">
        <f t="shared" si="61"/>
        <v>0</v>
      </c>
    </row>
    <row r="909" spans="1:12" x14ac:dyDescent="0.25">
      <c r="A909" s="183"/>
      <c r="B909" s="184"/>
      <c r="C909" s="153"/>
      <c r="D909" s="159"/>
      <c r="E909" s="158"/>
      <c r="F909" s="71" t="str">
        <f>IF(D909&gt;0,IF((LEFT(D909,2)=LEFT(Data!C$4,2)),"Intra","Inter"),"")</f>
        <v/>
      </c>
      <c r="G909" s="72">
        <f t="shared" si="58"/>
        <v>0</v>
      </c>
      <c r="H909" s="158"/>
      <c r="I909" s="23"/>
      <c r="J909" s="74">
        <f t="shared" si="59"/>
        <v>0</v>
      </c>
      <c r="K909" s="74">
        <f t="shared" si="60"/>
        <v>0</v>
      </c>
      <c r="L909" s="74">
        <f t="shared" si="61"/>
        <v>0</v>
      </c>
    </row>
    <row r="910" spans="1:12" x14ac:dyDescent="0.25">
      <c r="A910" s="183"/>
      <c r="B910" s="184"/>
      <c r="C910" s="153"/>
      <c r="D910" s="159"/>
      <c r="E910" s="158"/>
      <c r="F910" s="71" t="str">
        <f>IF(D910&gt;0,IF((LEFT(D910,2)=LEFT(Data!C$4,2)),"Intra","Inter"),"")</f>
        <v/>
      </c>
      <c r="G910" s="72">
        <f t="shared" si="58"/>
        <v>0</v>
      </c>
      <c r="H910" s="158"/>
      <c r="I910" s="23"/>
      <c r="J910" s="74">
        <f t="shared" si="59"/>
        <v>0</v>
      </c>
      <c r="K910" s="74">
        <f t="shared" si="60"/>
        <v>0</v>
      </c>
      <c r="L910" s="74">
        <f t="shared" si="61"/>
        <v>0</v>
      </c>
    </row>
    <row r="911" spans="1:12" x14ac:dyDescent="0.25">
      <c r="A911" s="183"/>
      <c r="B911" s="184"/>
      <c r="C911" s="153"/>
      <c r="D911" s="159"/>
      <c r="E911" s="158"/>
      <c r="F911" s="71" t="str">
        <f>IF(D911&gt;0,IF((LEFT(D911,2)=LEFT(Data!C$4,2)),"Intra","Inter"),"")</f>
        <v/>
      </c>
      <c r="G911" s="72">
        <f t="shared" si="58"/>
        <v>0</v>
      </c>
      <c r="H911" s="158"/>
      <c r="I911" s="23"/>
      <c r="J911" s="74">
        <f t="shared" si="59"/>
        <v>0</v>
      </c>
      <c r="K911" s="74">
        <f t="shared" si="60"/>
        <v>0</v>
      </c>
      <c r="L911" s="74">
        <f t="shared" si="61"/>
        <v>0</v>
      </c>
    </row>
    <row r="912" spans="1:12" x14ac:dyDescent="0.25">
      <c r="A912" s="183"/>
      <c r="B912" s="184"/>
      <c r="C912" s="153"/>
      <c r="D912" s="159"/>
      <c r="E912" s="158"/>
      <c r="F912" s="71" t="str">
        <f>IF(D912&gt;0,IF((LEFT(D912,2)=LEFT(Data!C$4,2)),"Intra","Inter"),"")</f>
        <v/>
      </c>
      <c r="G912" s="72">
        <f t="shared" si="58"/>
        <v>0</v>
      </c>
      <c r="H912" s="158"/>
      <c r="I912" s="23"/>
      <c r="J912" s="74">
        <f t="shared" si="59"/>
        <v>0</v>
      </c>
      <c r="K912" s="74">
        <f t="shared" si="60"/>
        <v>0</v>
      </c>
      <c r="L912" s="74">
        <f t="shared" si="61"/>
        <v>0</v>
      </c>
    </row>
    <row r="913" spans="1:12" x14ac:dyDescent="0.25">
      <c r="A913" s="183"/>
      <c r="B913" s="184"/>
      <c r="C913" s="153"/>
      <c r="D913" s="159"/>
      <c r="E913" s="158"/>
      <c r="F913" s="71" t="str">
        <f>IF(D913&gt;0,IF((LEFT(D913,2)=LEFT(Data!C$4,2)),"Intra","Inter"),"")</f>
        <v/>
      </c>
      <c r="G913" s="72">
        <f t="shared" si="58"/>
        <v>0</v>
      </c>
      <c r="H913" s="158"/>
      <c r="I913" s="23"/>
      <c r="J913" s="74">
        <f t="shared" si="59"/>
        <v>0</v>
      </c>
      <c r="K913" s="74">
        <f t="shared" si="60"/>
        <v>0</v>
      </c>
      <c r="L913" s="74">
        <f t="shared" si="61"/>
        <v>0</v>
      </c>
    </row>
    <row r="914" spans="1:12" x14ac:dyDescent="0.25">
      <c r="A914" s="183"/>
      <c r="B914" s="184"/>
      <c r="C914" s="153"/>
      <c r="D914" s="159"/>
      <c r="E914" s="158"/>
      <c r="F914" s="71" t="str">
        <f>IF(D914&gt;0,IF((LEFT(D914,2)=LEFT(Data!C$4,2)),"Intra","Inter"),"")</f>
        <v/>
      </c>
      <c r="G914" s="72">
        <f t="shared" si="58"/>
        <v>0</v>
      </c>
      <c r="H914" s="158"/>
      <c r="I914" s="23"/>
      <c r="J914" s="74">
        <f t="shared" si="59"/>
        <v>0</v>
      </c>
      <c r="K914" s="74">
        <f t="shared" si="60"/>
        <v>0</v>
      </c>
      <c r="L914" s="74">
        <f t="shared" si="61"/>
        <v>0</v>
      </c>
    </row>
    <row r="915" spans="1:12" x14ac:dyDescent="0.25">
      <c r="A915" s="183"/>
      <c r="B915" s="184"/>
      <c r="C915" s="153"/>
      <c r="D915" s="159"/>
      <c r="E915" s="158"/>
      <c r="F915" s="71" t="str">
        <f>IF(D915&gt;0,IF((LEFT(D915,2)=LEFT(Data!C$4,2)),"Intra","Inter"),"")</f>
        <v/>
      </c>
      <c r="G915" s="72">
        <f t="shared" si="58"/>
        <v>0</v>
      </c>
      <c r="H915" s="158"/>
      <c r="I915" s="23"/>
      <c r="J915" s="74">
        <f t="shared" si="59"/>
        <v>0</v>
      </c>
      <c r="K915" s="74">
        <f t="shared" si="60"/>
        <v>0</v>
      </c>
      <c r="L915" s="74">
        <f t="shared" si="61"/>
        <v>0</v>
      </c>
    </row>
    <row r="916" spans="1:12" x14ac:dyDescent="0.25">
      <c r="A916" s="183"/>
      <c r="B916" s="184"/>
      <c r="C916" s="153"/>
      <c r="D916" s="159"/>
      <c r="E916" s="158"/>
      <c r="F916" s="71" t="str">
        <f>IF(D916&gt;0,IF((LEFT(D916,2)=LEFT(Data!C$4,2)),"Intra","Inter"),"")</f>
        <v/>
      </c>
      <c r="G916" s="72">
        <f t="shared" si="58"/>
        <v>0</v>
      </c>
      <c r="H916" s="158"/>
      <c r="I916" s="23"/>
      <c r="J916" s="74">
        <f t="shared" si="59"/>
        <v>0</v>
      </c>
      <c r="K916" s="74">
        <f t="shared" si="60"/>
        <v>0</v>
      </c>
      <c r="L916" s="74">
        <f t="shared" si="61"/>
        <v>0</v>
      </c>
    </row>
    <row r="917" spans="1:12" x14ac:dyDescent="0.25">
      <c r="A917" s="183"/>
      <c r="B917" s="184"/>
      <c r="C917" s="153"/>
      <c r="D917" s="159"/>
      <c r="E917" s="158"/>
      <c r="F917" s="71" t="str">
        <f>IF(D917&gt;0,IF((LEFT(D917,2)=LEFT(Data!C$4,2)),"Intra","Inter"),"")</f>
        <v/>
      </c>
      <c r="G917" s="72">
        <f t="shared" si="58"/>
        <v>0</v>
      </c>
      <c r="H917" s="158"/>
      <c r="I917" s="23"/>
      <c r="J917" s="74">
        <f t="shared" si="59"/>
        <v>0</v>
      </c>
      <c r="K917" s="74">
        <f t="shared" si="60"/>
        <v>0</v>
      </c>
      <c r="L917" s="74">
        <f t="shared" si="61"/>
        <v>0</v>
      </c>
    </row>
    <row r="918" spans="1:12" x14ac:dyDescent="0.25">
      <c r="A918" s="183"/>
      <c r="B918" s="184"/>
      <c r="C918" s="153"/>
      <c r="D918" s="159"/>
      <c r="E918" s="158"/>
      <c r="F918" s="71" t="str">
        <f>IF(D918&gt;0,IF((LEFT(D918,2)=LEFT(Data!C$4,2)),"Intra","Inter"),"")</f>
        <v/>
      </c>
      <c r="G918" s="72">
        <f t="shared" si="58"/>
        <v>0</v>
      </c>
      <c r="H918" s="158"/>
      <c r="I918" s="23"/>
      <c r="J918" s="74">
        <f t="shared" si="59"/>
        <v>0</v>
      </c>
      <c r="K918" s="74">
        <f t="shared" si="60"/>
        <v>0</v>
      </c>
      <c r="L918" s="74">
        <f t="shared" si="61"/>
        <v>0</v>
      </c>
    </row>
    <row r="919" spans="1:12" x14ac:dyDescent="0.25">
      <c r="A919" s="183"/>
      <c r="B919" s="184"/>
      <c r="C919" s="153"/>
      <c r="D919" s="159"/>
      <c r="E919" s="158"/>
      <c r="F919" s="71" t="str">
        <f>IF(D919&gt;0,IF((LEFT(D919,2)=LEFT(Data!C$4,2)),"Intra","Inter"),"")</f>
        <v/>
      </c>
      <c r="G919" s="72">
        <f t="shared" si="58"/>
        <v>0</v>
      </c>
      <c r="H919" s="158"/>
      <c r="I919" s="23"/>
      <c r="J919" s="74">
        <f t="shared" si="59"/>
        <v>0</v>
      </c>
      <c r="K919" s="74">
        <f t="shared" si="60"/>
        <v>0</v>
      </c>
      <c r="L919" s="74">
        <f t="shared" si="61"/>
        <v>0</v>
      </c>
    </row>
    <row r="920" spans="1:12" x14ac:dyDescent="0.25">
      <c r="A920" s="183"/>
      <c r="B920" s="184"/>
      <c r="C920" s="153"/>
      <c r="D920" s="159"/>
      <c r="E920" s="158"/>
      <c r="F920" s="71" t="str">
        <f>IF(D920&gt;0,IF((LEFT(D920,2)=LEFT(Data!C$4,2)),"Intra","Inter"),"")</f>
        <v/>
      </c>
      <c r="G920" s="72">
        <f t="shared" si="58"/>
        <v>0</v>
      </c>
      <c r="H920" s="158"/>
      <c r="I920" s="23"/>
      <c r="J920" s="74">
        <f t="shared" si="59"/>
        <v>0</v>
      </c>
      <c r="K920" s="74">
        <f t="shared" si="60"/>
        <v>0</v>
      </c>
      <c r="L920" s="74">
        <f t="shared" si="61"/>
        <v>0</v>
      </c>
    </row>
    <row r="921" spans="1:12" x14ac:dyDescent="0.25">
      <c r="A921" s="183"/>
      <c r="B921" s="184"/>
      <c r="C921" s="153"/>
      <c r="D921" s="159"/>
      <c r="E921" s="158"/>
      <c r="F921" s="71" t="str">
        <f>IF(D921&gt;0,IF((LEFT(D921,2)=LEFT(Data!C$4,2)),"Intra","Inter"),"")</f>
        <v/>
      </c>
      <c r="G921" s="72">
        <f t="shared" si="58"/>
        <v>0</v>
      </c>
      <c r="H921" s="158"/>
      <c r="I921" s="23"/>
      <c r="J921" s="74">
        <f t="shared" si="59"/>
        <v>0</v>
      </c>
      <c r="K921" s="74">
        <f t="shared" si="60"/>
        <v>0</v>
      </c>
      <c r="L921" s="74">
        <f t="shared" si="61"/>
        <v>0</v>
      </c>
    </row>
    <row r="922" spans="1:12" x14ac:dyDescent="0.25">
      <c r="A922" s="183"/>
      <c r="B922" s="184"/>
      <c r="C922" s="153"/>
      <c r="D922" s="159"/>
      <c r="E922" s="158"/>
      <c r="F922" s="71" t="str">
        <f>IF(D922&gt;0,IF((LEFT(D922,2)=LEFT(Data!C$4,2)),"Intra","Inter"),"")</f>
        <v/>
      </c>
      <c r="G922" s="72">
        <f t="shared" si="58"/>
        <v>0</v>
      </c>
      <c r="H922" s="158"/>
      <c r="I922" s="23"/>
      <c r="J922" s="74">
        <f t="shared" si="59"/>
        <v>0</v>
      </c>
      <c r="K922" s="74">
        <f t="shared" si="60"/>
        <v>0</v>
      </c>
      <c r="L922" s="74">
        <f t="shared" si="61"/>
        <v>0</v>
      </c>
    </row>
    <row r="923" spans="1:12" x14ac:dyDescent="0.25">
      <c r="A923" s="183"/>
      <c r="B923" s="184"/>
      <c r="C923" s="153"/>
      <c r="D923" s="159"/>
      <c r="E923" s="158"/>
      <c r="F923" s="71" t="str">
        <f>IF(D923&gt;0,IF((LEFT(D923,2)=LEFT(Data!C$4,2)),"Intra","Inter"),"")</f>
        <v/>
      </c>
      <c r="G923" s="72">
        <f t="shared" si="58"/>
        <v>0</v>
      </c>
      <c r="H923" s="158"/>
      <c r="I923" s="23"/>
      <c r="J923" s="74">
        <f t="shared" si="59"/>
        <v>0</v>
      </c>
      <c r="K923" s="74">
        <f t="shared" si="60"/>
        <v>0</v>
      </c>
      <c r="L923" s="74">
        <f t="shared" si="61"/>
        <v>0</v>
      </c>
    </row>
    <row r="924" spans="1:12" x14ac:dyDescent="0.25">
      <c r="A924" s="183"/>
      <c r="B924" s="184"/>
      <c r="C924" s="153"/>
      <c r="D924" s="159"/>
      <c r="E924" s="158"/>
      <c r="F924" s="71" t="str">
        <f>IF(D924&gt;0,IF((LEFT(D924,2)=LEFT(Data!C$4,2)),"Intra","Inter"),"")</f>
        <v/>
      </c>
      <c r="G924" s="72">
        <f t="shared" si="58"/>
        <v>0</v>
      </c>
      <c r="H924" s="158"/>
      <c r="I924" s="23"/>
      <c r="J924" s="74">
        <f t="shared" si="59"/>
        <v>0</v>
      </c>
      <c r="K924" s="74">
        <f t="shared" si="60"/>
        <v>0</v>
      </c>
      <c r="L924" s="74">
        <f t="shared" si="61"/>
        <v>0</v>
      </c>
    </row>
    <row r="925" spans="1:12" x14ac:dyDescent="0.25">
      <c r="A925" s="183"/>
      <c r="B925" s="184"/>
      <c r="C925" s="153"/>
      <c r="D925" s="159"/>
      <c r="E925" s="158"/>
      <c r="F925" s="71" t="str">
        <f>IF(D925&gt;0,IF((LEFT(D925,2)=LEFT(Data!C$4,2)),"Intra","Inter"),"")</f>
        <v/>
      </c>
      <c r="G925" s="72">
        <f t="shared" si="58"/>
        <v>0</v>
      </c>
      <c r="H925" s="158"/>
      <c r="I925" s="23"/>
      <c r="J925" s="74">
        <f t="shared" si="59"/>
        <v>0</v>
      </c>
      <c r="K925" s="74">
        <f t="shared" si="60"/>
        <v>0</v>
      </c>
      <c r="L925" s="74">
        <f t="shared" si="61"/>
        <v>0</v>
      </c>
    </row>
    <row r="926" spans="1:12" x14ac:dyDescent="0.25">
      <c r="A926" s="183"/>
      <c r="B926" s="184"/>
      <c r="C926" s="153"/>
      <c r="D926" s="159"/>
      <c r="E926" s="158"/>
      <c r="F926" s="71" t="str">
        <f>IF(D926&gt;0,IF((LEFT(D926,2)=LEFT(Data!C$4,2)),"Intra","Inter"),"")</f>
        <v/>
      </c>
      <c r="G926" s="72">
        <f t="shared" si="58"/>
        <v>0</v>
      </c>
      <c r="H926" s="158"/>
      <c r="I926" s="23"/>
      <c r="J926" s="74">
        <f t="shared" si="59"/>
        <v>0</v>
      </c>
      <c r="K926" s="74">
        <f t="shared" si="60"/>
        <v>0</v>
      </c>
      <c r="L926" s="74">
        <f t="shared" si="61"/>
        <v>0</v>
      </c>
    </row>
    <row r="927" spans="1:12" x14ac:dyDescent="0.25">
      <c r="A927" s="183"/>
      <c r="B927" s="184"/>
      <c r="C927" s="153"/>
      <c r="D927" s="159"/>
      <c r="E927" s="158"/>
      <c r="F927" s="71" t="str">
        <f>IF(D927&gt;0,IF((LEFT(D927,2)=LEFT(Data!C$4,2)),"Intra","Inter"),"")</f>
        <v/>
      </c>
      <c r="G927" s="72">
        <f t="shared" si="58"/>
        <v>0</v>
      </c>
      <c r="H927" s="158"/>
      <c r="I927" s="23"/>
      <c r="J927" s="74">
        <f t="shared" si="59"/>
        <v>0</v>
      </c>
      <c r="K927" s="74">
        <f t="shared" si="60"/>
        <v>0</v>
      </c>
      <c r="L927" s="74">
        <f t="shared" si="61"/>
        <v>0</v>
      </c>
    </row>
    <row r="928" spans="1:12" x14ac:dyDescent="0.25">
      <c r="A928" s="183"/>
      <c r="B928" s="184"/>
      <c r="C928" s="153"/>
      <c r="D928" s="159"/>
      <c r="E928" s="158"/>
      <c r="F928" s="71" t="str">
        <f>IF(D928&gt;0,IF((LEFT(D928,2)=LEFT(Data!C$4,2)),"Intra","Inter"),"")</f>
        <v/>
      </c>
      <c r="G928" s="72">
        <f t="shared" si="58"/>
        <v>0</v>
      </c>
      <c r="H928" s="158"/>
      <c r="I928" s="23"/>
      <c r="J928" s="74">
        <f t="shared" si="59"/>
        <v>0</v>
      </c>
      <c r="K928" s="74">
        <f t="shared" si="60"/>
        <v>0</v>
      </c>
      <c r="L928" s="74">
        <f t="shared" si="61"/>
        <v>0</v>
      </c>
    </row>
    <row r="929" spans="1:12" x14ac:dyDescent="0.25">
      <c r="A929" s="183"/>
      <c r="B929" s="184"/>
      <c r="C929" s="153"/>
      <c r="D929" s="159"/>
      <c r="E929" s="158"/>
      <c r="F929" s="71" t="str">
        <f>IF(D929&gt;0,IF((LEFT(D929,2)=LEFT(Data!C$4,2)),"Intra","Inter"),"")</f>
        <v/>
      </c>
      <c r="G929" s="72">
        <f t="shared" si="58"/>
        <v>0</v>
      </c>
      <c r="H929" s="158"/>
      <c r="I929" s="23"/>
      <c r="J929" s="74">
        <f t="shared" si="59"/>
        <v>0</v>
      </c>
      <c r="K929" s="74">
        <f t="shared" si="60"/>
        <v>0</v>
      </c>
      <c r="L929" s="74">
        <f t="shared" si="61"/>
        <v>0</v>
      </c>
    </row>
    <row r="930" spans="1:12" x14ac:dyDescent="0.25">
      <c r="A930" s="183"/>
      <c r="B930" s="184"/>
      <c r="C930" s="153"/>
      <c r="D930" s="159"/>
      <c r="E930" s="158"/>
      <c r="F930" s="71" t="str">
        <f>IF(D930&gt;0,IF((LEFT(D930,2)=LEFT(Data!C$4,2)),"Intra","Inter"),"")</f>
        <v/>
      </c>
      <c r="G930" s="72">
        <f t="shared" si="58"/>
        <v>0</v>
      </c>
      <c r="H930" s="158"/>
      <c r="I930" s="23"/>
      <c r="J930" s="74">
        <f t="shared" si="59"/>
        <v>0</v>
      </c>
      <c r="K930" s="74">
        <f t="shared" si="60"/>
        <v>0</v>
      </c>
      <c r="L930" s="74">
        <f t="shared" si="61"/>
        <v>0</v>
      </c>
    </row>
    <row r="931" spans="1:12" x14ac:dyDescent="0.25">
      <c r="A931" s="183"/>
      <c r="B931" s="184"/>
      <c r="C931" s="153"/>
      <c r="D931" s="159"/>
      <c r="E931" s="158"/>
      <c r="F931" s="71" t="str">
        <f>IF(D931&gt;0,IF((LEFT(D931,2)=LEFT(Data!C$4,2)),"Intra","Inter"),"")</f>
        <v/>
      </c>
      <c r="G931" s="72">
        <f t="shared" si="58"/>
        <v>0</v>
      </c>
      <c r="H931" s="158"/>
      <c r="I931" s="23"/>
      <c r="J931" s="74">
        <f t="shared" si="59"/>
        <v>0</v>
      </c>
      <c r="K931" s="74">
        <f t="shared" si="60"/>
        <v>0</v>
      </c>
      <c r="L931" s="74">
        <f t="shared" si="61"/>
        <v>0</v>
      </c>
    </row>
    <row r="932" spans="1:12" x14ac:dyDescent="0.25">
      <c r="A932" s="183"/>
      <c r="B932" s="184"/>
      <c r="C932" s="153"/>
      <c r="D932" s="159"/>
      <c r="E932" s="158"/>
      <c r="F932" s="71" t="str">
        <f>IF(D932&gt;0,IF((LEFT(D932,2)=LEFT(Data!C$4,2)),"Intra","Inter"),"")</f>
        <v/>
      </c>
      <c r="G932" s="72">
        <f t="shared" si="58"/>
        <v>0</v>
      </c>
      <c r="H932" s="158"/>
      <c r="I932" s="23"/>
      <c r="J932" s="74">
        <f t="shared" si="59"/>
        <v>0</v>
      </c>
      <c r="K932" s="74">
        <f t="shared" si="60"/>
        <v>0</v>
      </c>
      <c r="L932" s="74">
        <f t="shared" si="61"/>
        <v>0</v>
      </c>
    </row>
    <row r="933" spans="1:12" x14ac:dyDescent="0.25">
      <c r="A933" s="183"/>
      <c r="B933" s="184"/>
      <c r="C933" s="153"/>
      <c r="D933" s="159"/>
      <c r="E933" s="158"/>
      <c r="F933" s="71" t="str">
        <f>IF(D933&gt;0,IF((LEFT(D933,2)=LEFT(Data!C$4,2)),"Intra","Inter"),"")</f>
        <v/>
      </c>
      <c r="G933" s="72">
        <f t="shared" si="58"/>
        <v>0</v>
      </c>
      <c r="H933" s="158"/>
      <c r="I933" s="23"/>
      <c r="J933" s="74">
        <f t="shared" si="59"/>
        <v>0</v>
      </c>
      <c r="K933" s="74">
        <f t="shared" si="60"/>
        <v>0</v>
      </c>
      <c r="L933" s="74">
        <f t="shared" si="61"/>
        <v>0</v>
      </c>
    </row>
    <row r="934" spans="1:12" x14ac:dyDescent="0.25">
      <c r="A934" s="183"/>
      <c r="B934" s="184"/>
      <c r="C934" s="153"/>
      <c r="D934" s="159"/>
      <c r="E934" s="158"/>
      <c r="F934" s="71" t="str">
        <f>IF(D934&gt;0,IF((LEFT(D934,2)=LEFT(Data!C$4,2)),"Intra","Inter"),"")</f>
        <v/>
      </c>
      <c r="G934" s="72">
        <f t="shared" si="58"/>
        <v>0</v>
      </c>
      <c r="H934" s="158"/>
      <c r="I934" s="23"/>
      <c r="J934" s="74">
        <f t="shared" si="59"/>
        <v>0</v>
      </c>
      <c r="K934" s="74">
        <f t="shared" si="60"/>
        <v>0</v>
      </c>
      <c r="L934" s="74">
        <f t="shared" si="61"/>
        <v>0</v>
      </c>
    </row>
    <row r="935" spans="1:12" x14ac:dyDescent="0.25">
      <c r="A935" s="183"/>
      <c r="B935" s="184"/>
      <c r="C935" s="153"/>
      <c r="D935" s="159"/>
      <c r="E935" s="158"/>
      <c r="F935" s="71" t="str">
        <f>IF(D935&gt;0,IF((LEFT(D935,2)=LEFT(Data!C$4,2)),"Intra","Inter"),"")</f>
        <v/>
      </c>
      <c r="G935" s="72">
        <f t="shared" si="58"/>
        <v>0</v>
      </c>
      <c r="H935" s="158"/>
      <c r="I935" s="23"/>
      <c r="J935" s="74">
        <f t="shared" si="59"/>
        <v>0</v>
      </c>
      <c r="K935" s="74">
        <f t="shared" si="60"/>
        <v>0</v>
      </c>
      <c r="L935" s="74">
        <f t="shared" si="61"/>
        <v>0</v>
      </c>
    </row>
    <row r="936" spans="1:12" x14ac:dyDescent="0.25">
      <c r="A936" s="183"/>
      <c r="B936" s="184"/>
      <c r="C936" s="153"/>
      <c r="D936" s="159"/>
      <c r="E936" s="158"/>
      <c r="F936" s="71" t="str">
        <f>IF(D936&gt;0,IF((LEFT(D936,2)=LEFT(Data!C$4,2)),"Intra","Inter"),"")</f>
        <v/>
      </c>
      <c r="G936" s="72">
        <f t="shared" si="58"/>
        <v>0</v>
      </c>
      <c r="H936" s="158"/>
      <c r="I936" s="23"/>
      <c r="J936" s="74">
        <f t="shared" si="59"/>
        <v>0</v>
      </c>
      <c r="K936" s="74">
        <f t="shared" si="60"/>
        <v>0</v>
      </c>
      <c r="L936" s="74">
        <f t="shared" si="61"/>
        <v>0</v>
      </c>
    </row>
    <row r="937" spans="1:12" x14ac:dyDescent="0.25">
      <c r="A937" s="183"/>
      <c r="B937" s="184"/>
      <c r="C937" s="153"/>
      <c r="D937" s="159"/>
      <c r="E937" s="158"/>
      <c r="F937" s="71" t="str">
        <f>IF(D937&gt;0,IF((LEFT(D937,2)=LEFT(Data!C$4,2)),"Intra","Inter"),"")</f>
        <v/>
      </c>
      <c r="G937" s="72">
        <f t="shared" si="58"/>
        <v>0</v>
      </c>
      <c r="H937" s="158"/>
      <c r="I937" s="23"/>
      <c r="J937" s="74">
        <f t="shared" si="59"/>
        <v>0</v>
      </c>
      <c r="K937" s="74">
        <f t="shared" si="60"/>
        <v>0</v>
      </c>
      <c r="L937" s="74">
        <f t="shared" si="61"/>
        <v>0</v>
      </c>
    </row>
    <row r="938" spans="1:12" x14ac:dyDescent="0.25">
      <c r="A938" s="183"/>
      <c r="B938" s="184"/>
      <c r="C938" s="153"/>
      <c r="D938" s="159"/>
      <c r="E938" s="158"/>
      <c r="F938" s="71" t="str">
        <f>IF(D938&gt;0,IF((LEFT(D938,2)=LEFT(Data!C$4,2)),"Intra","Inter"),"")</f>
        <v/>
      </c>
      <c r="G938" s="72">
        <f t="shared" si="58"/>
        <v>0</v>
      </c>
      <c r="H938" s="158"/>
      <c r="I938" s="23"/>
      <c r="J938" s="74">
        <f t="shared" si="59"/>
        <v>0</v>
      </c>
      <c r="K938" s="74">
        <f t="shared" si="60"/>
        <v>0</v>
      </c>
      <c r="L938" s="74">
        <f t="shared" si="61"/>
        <v>0</v>
      </c>
    </row>
    <row r="939" spans="1:12" x14ac:dyDescent="0.25">
      <c r="A939" s="183"/>
      <c r="B939" s="184"/>
      <c r="C939" s="153"/>
      <c r="D939" s="159"/>
      <c r="E939" s="158"/>
      <c r="F939" s="71" t="str">
        <f>IF(D939&gt;0,IF((LEFT(D939,2)=LEFT(Data!C$4,2)),"Intra","Inter"),"")</f>
        <v/>
      </c>
      <c r="G939" s="72">
        <f t="shared" si="58"/>
        <v>0</v>
      </c>
      <c r="H939" s="158"/>
      <c r="I939" s="23"/>
      <c r="J939" s="74">
        <f t="shared" si="59"/>
        <v>0</v>
      </c>
      <c r="K939" s="74">
        <f t="shared" si="60"/>
        <v>0</v>
      </c>
      <c r="L939" s="74">
        <f t="shared" si="61"/>
        <v>0</v>
      </c>
    </row>
    <row r="940" spans="1:12" x14ac:dyDescent="0.25">
      <c r="A940" s="183"/>
      <c r="B940" s="184"/>
      <c r="C940" s="153"/>
      <c r="D940" s="159"/>
      <c r="E940" s="158"/>
      <c r="F940" s="71" t="str">
        <f>IF(D940&gt;0,IF((LEFT(D940,2)=LEFT(Data!C$4,2)),"Intra","Inter"),"")</f>
        <v/>
      </c>
      <c r="G940" s="72">
        <f t="shared" si="58"/>
        <v>0</v>
      </c>
      <c r="H940" s="158"/>
      <c r="I940" s="23"/>
      <c r="J940" s="74">
        <f t="shared" si="59"/>
        <v>0</v>
      </c>
      <c r="K940" s="74">
        <f t="shared" si="60"/>
        <v>0</v>
      </c>
      <c r="L940" s="74">
        <f t="shared" si="61"/>
        <v>0</v>
      </c>
    </row>
    <row r="941" spans="1:12" x14ac:dyDescent="0.25">
      <c r="A941" s="183"/>
      <c r="B941" s="184"/>
      <c r="C941" s="153"/>
      <c r="D941" s="159"/>
      <c r="E941" s="158"/>
      <c r="F941" s="71" t="str">
        <f>IF(D941&gt;0,IF((LEFT(D941,2)=LEFT(Data!C$4,2)),"Intra","Inter"),"")</f>
        <v/>
      </c>
      <c r="G941" s="72">
        <f t="shared" si="58"/>
        <v>0</v>
      </c>
      <c r="H941" s="158"/>
      <c r="I941" s="23"/>
      <c r="J941" s="74">
        <f t="shared" si="59"/>
        <v>0</v>
      </c>
      <c r="K941" s="74">
        <f t="shared" si="60"/>
        <v>0</v>
      </c>
      <c r="L941" s="74">
        <f t="shared" si="61"/>
        <v>0</v>
      </c>
    </row>
    <row r="942" spans="1:12" x14ac:dyDescent="0.25">
      <c r="A942" s="183"/>
      <c r="B942" s="184"/>
      <c r="C942" s="153"/>
      <c r="D942" s="159"/>
      <c r="E942" s="158"/>
      <c r="F942" s="71" t="str">
        <f>IF(D942&gt;0,IF((LEFT(D942,2)=LEFT(Data!C$4,2)),"Intra","Inter"),"")</f>
        <v/>
      </c>
      <c r="G942" s="72">
        <f t="shared" si="58"/>
        <v>0</v>
      </c>
      <c r="H942" s="158"/>
      <c r="I942" s="23"/>
      <c r="J942" s="74">
        <f t="shared" si="59"/>
        <v>0</v>
      </c>
      <c r="K942" s="74">
        <f t="shared" si="60"/>
        <v>0</v>
      </c>
      <c r="L942" s="74">
        <f t="shared" si="61"/>
        <v>0</v>
      </c>
    </row>
    <row r="943" spans="1:12" x14ac:dyDescent="0.25">
      <c r="A943" s="183"/>
      <c r="B943" s="184"/>
      <c r="C943" s="153"/>
      <c r="D943" s="159"/>
      <c r="E943" s="158"/>
      <c r="F943" s="71" t="str">
        <f>IF(D943&gt;0,IF((LEFT(D943,2)=LEFT(Data!C$4,2)),"Intra","Inter"),"")</f>
        <v/>
      </c>
      <c r="G943" s="72">
        <f t="shared" si="58"/>
        <v>0</v>
      </c>
      <c r="H943" s="158"/>
      <c r="I943" s="23"/>
      <c r="J943" s="74">
        <f t="shared" si="59"/>
        <v>0</v>
      </c>
      <c r="K943" s="74">
        <f t="shared" si="60"/>
        <v>0</v>
      </c>
      <c r="L943" s="74">
        <f t="shared" si="61"/>
        <v>0</v>
      </c>
    </row>
    <row r="944" spans="1:12" x14ac:dyDescent="0.25">
      <c r="A944" s="183"/>
      <c r="B944" s="184"/>
      <c r="C944" s="153"/>
      <c r="D944" s="159"/>
      <c r="E944" s="158"/>
      <c r="F944" s="71" t="str">
        <f>IF(D944&gt;0,IF((LEFT(D944,2)=LEFT(Data!C$4,2)),"Intra","Inter"),"")</f>
        <v/>
      </c>
      <c r="G944" s="72">
        <f t="shared" si="58"/>
        <v>0</v>
      </c>
      <c r="H944" s="158"/>
      <c r="I944" s="23"/>
      <c r="J944" s="74">
        <f t="shared" si="59"/>
        <v>0</v>
      </c>
      <c r="K944" s="74">
        <f t="shared" si="60"/>
        <v>0</v>
      </c>
      <c r="L944" s="74">
        <f t="shared" si="61"/>
        <v>0</v>
      </c>
    </row>
    <row r="945" spans="1:12" x14ac:dyDescent="0.25">
      <c r="A945" s="183"/>
      <c r="B945" s="184"/>
      <c r="C945" s="153"/>
      <c r="D945" s="159"/>
      <c r="E945" s="158"/>
      <c r="F945" s="71" t="str">
        <f>IF(D945&gt;0,IF((LEFT(D945,2)=LEFT(Data!C$4,2)),"Intra","Inter"),"")</f>
        <v/>
      </c>
      <c r="G945" s="72">
        <f t="shared" si="58"/>
        <v>0</v>
      </c>
      <c r="H945" s="158"/>
      <c r="I945" s="23"/>
      <c r="J945" s="74">
        <f t="shared" si="59"/>
        <v>0</v>
      </c>
      <c r="K945" s="74">
        <f t="shared" si="60"/>
        <v>0</v>
      </c>
      <c r="L945" s="74">
        <f t="shared" si="61"/>
        <v>0</v>
      </c>
    </row>
    <row r="946" spans="1:12" x14ac:dyDescent="0.25">
      <c r="A946" s="183"/>
      <c r="B946" s="184"/>
      <c r="C946" s="153"/>
      <c r="D946" s="159"/>
      <c r="E946" s="158"/>
      <c r="F946" s="71" t="str">
        <f>IF(D946&gt;0,IF((LEFT(D946,2)=LEFT(Data!C$4,2)),"Intra","Inter"),"")</f>
        <v/>
      </c>
      <c r="G946" s="72">
        <f t="shared" si="58"/>
        <v>0</v>
      </c>
      <c r="H946" s="158"/>
      <c r="I946" s="23"/>
      <c r="J946" s="74">
        <f t="shared" si="59"/>
        <v>0</v>
      </c>
      <c r="K946" s="74">
        <f t="shared" si="60"/>
        <v>0</v>
      </c>
      <c r="L946" s="74">
        <f t="shared" si="61"/>
        <v>0</v>
      </c>
    </row>
    <row r="947" spans="1:12" x14ac:dyDescent="0.25">
      <c r="A947" s="183"/>
      <c r="B947" s="184"/>
      <c r="C947" s="153"/>
      <c r="D947" s="159"/>
      <c r="E947" s="158"/>
      <c r="F947" s="71" t="str">
        <f>IF(D947&gt;0,IF((LEFT(D947,2)=LEFT(Data!C$4,2)),"Intra","Inter"),"")</f>
        <v/>
      </c>
      <c r="G947" s="72">
        <f t="shared" si="58"/>
        <v>0</v>
      </c>
      <c r="H947" s="158"/>
      <c r="I947" s="23"/>
      <c r="J947" s="74">
        <f t="shared" si="59"/>
        <v>0</v>
      </c>
      <c r="K947" s="74">
        <f t="shared" si="60"/>
        <v>0</v>
      </c>
      <c r="L947" s="74">
        <f t="shared" si="61"/>
        <v>0</v>
      </c>
    </row>
    <row r="948" spans="1:12" x14ac:dyDescent="0.25">
      <c r="A948" s="183"/>
      <c r="B948" s="184"/>
      <c r="C948" s="153"/>
      <c r="D948" s="159"/>
      <c r="E948" s="158"/>
      <c r="F948" s="71" t="str">
        <f>IF(D948&gt;0,IF((LEFT(D948,2)=LEFT(Data!C$4,2)),"Intra","Inter"),"")</f>
        <v/>
      </c>
      <c r="G948" s="72">
        <f t="shared" si="58"/>
        <v>0</v>
      </c>
      <c r="H948" s="158"/>
      <c r="I948" s="23"/>
      <c r="J948" s="74">
        <f t="shared" si="59"/>
        <v>0</v>
      </c>
      <c r="K948" s="74">
        <f t="shared" si="60"/>
        <v>0</v>
      </c>
      <c r="L948" s="74">
        <f t="shared" si="61"/>
        <v>0</v>
      </c>
    </row>
    <row r="949" spans="1:12" x14ac:dyDescent="0.25">
      <c r="A949" s="183"/>
      <c r="B949" s="184"/>
      <c r="C949" s="153"/>
      <c r="D949" s="159"/>
      <c r="E949" s="158"/>
      <c r="F949" s="71" t="str">
        <f>IF(D949&gt;0,IF((LEFT(D949,2)=LEFT(Data!C$4,2)),"Intra","Inter"),"")</f>
        <v/>
      </c>
      <c r="G949" s="72">
        <f t="shared" si="58"/>
        <v>0</v>
      </c>
      <c r="H949" s="158"/>
      <c r="I949" s="23"/>
      <c r="J949" s="74">
        <f t="shared" si="59"/>
        <v>0</v>
      </c>
      <c r="K949" s="74">
        <f t="shared" si="60"/>
        <v>0</v>
      </c>
      <c r="L949" s="74">
        <f t="shared" si="61"/>
        <v>0</v>
      </c>
    </row>
    <row r="950" spans="1:12" x14ac:dyDescent="0.25">
      <c r="A950" s="183"/>
      <c r="B950" s="184"/>
      <c r="C950" s="153"/>
      <c r="D950" s="159"/>
      <c r="E950" s="158"/>
      <c r="F950" s="71" t="str">
        <f>IF(D950&gt;0,IF((LEFT(D950,2)=LEFT(Data!C$4,2)),"Intra","Inter"),"")</f>
        <v/>
      </c>
      <c r="G950" s="72">
        <f t="shared" si="58"/>
        <v>0</v>
      </c>
      <c r="H950" s="158"/>
      <c r="I950" s="23"/>
      <c r="J950" s="74">
        <f t="shared" si="59"/>
        <v>0</v>
      </c>
      <c r="K950" s="74">
        <f t="shared" si="60"/>
        <v>0</v>
      </c>
      <c r="L950" s="74">
        <f t="shared" si="61"/>
        <v>0</v>
      </c>
    </row>
    <row r="951" spans="1:12" x14ac:dyDescent="0.25">
      <c r="A951" s="183"/>
      <c r="B951" s="184"/>
      <c r="C951" s="153"/>
      <c r="D951" s="159"/>
      <c r="E951" s="158"/>
      <c r="F951" s="71" t="str">
        <f>IF(D951&gt;0,IF((LEFT(D951,2)=LEFT(Data!C$4,2)),"Intra","Inter"),"")</f>
        <v/>
      </c>
      <c r="G951" s="72">
        <f t="shared" si="58"/>
        <v>0</v>
      </c>
      <c r="H951" s="158"/>
      <c r="I951" s="23"/>
      <c r="J951" s="74">
        <f t="shared" si="59"/>
        <v>0</v>
      </c>
      <c r="K951" s="74">
        <f t="shared" si="60"/>
        <v>0</v>
      </c>
      <c r="L951" s="74">
        <f t="shared" si="61"/>
        <v>0</v>
      </c>
    </row>
    <row r="952" spans="1:12" x14ac:dyDescent="0.25">
      <c r="A952" s="183"/>
      <c r="B952" s="184"/>
      <c r="C952" s="153"/>
      <c r="D952" s="159"/>
      <c r="E952" s="158"/>
      <c r="F952" s="71" t="str">
        <f>IF(D952&gt;0,IF((LEFT(D952,2)=LEFT(Data!C$4,2)),"Intra","Inter"),"")</f>
        <v/>
      </c>
      <c r="G952" s="72">
        <f t="shared" si="58"/>
        <v>0</v>
      </c>
      <c r="H952" s="158"/>
      <c r="I952" s="23"/>
      <c r="J952" s="74">
        <f t="shared" si="59"/>
        <v>0</v>
      </c>
      <c r="K952" s="74">
        <f t="shared" si="60"/>
        <v>0</v>
      </c>
      <c r="L952" s="74">
        <f t="shared" si="61"/>
        <v>0</v>
      </c>
    </row>
    <row r="953" spans="1:12" x14ac:dyDescent="0.25">
      <c r="A953" s="183"/>
      <c r="B953" s="184"/>
      <c r="C953" s="153"/>
      <c r="D953" s="159"/>
      <c r="E953" s="158"/>
      <c r="F953" s="71" t="str">
        <f>IF(D953&gt;0,IF((LEFT(D953,2)=LEFT(Data!C$4,2)),"Intra","Inter"),"")</f>
        <v/>
      </c>
      <c r="G953" s="72">
        <f t="shared" si="58"/>
        <v>0</v>
      </c>
      <c r="H953" s="158"/>
      <c r="I953" s="23"/>
      <c r="J953" s="74">
        <f t="shared" si="59"/>
        <v>0</v>
      </c>
      <c r="K953" s="74">
        <f t="shared" si="60"/>
        <v>0</v>
      </c>
      <c r="L953" s="74">
        <f t="shared" si="61"/>
        <v>0</v>
      </c>
    </row>
    <row r="954" spans="1:12" x14ac:dyDescent="0.25">
      <c r="A954" s="183"/>
      <c r="B954" s="184"/>
      <c r="C954" s="153"/>
      <c r="D954" s="159"/>
      <c r="E954" s="158"/>
      <c r="F954" s="71" t="str">
        <f>IF(D954&gt;0,IF((LEFT(D954,2)=LEFT(Data!C$4,2)),"Intra","Inter"),"")</f>
        <v/>
      </c>
      <c r="G954" s="72">
        <f t="shared" si="58"/>
        <v>0</v>
      </c>
      <c r="H954" s="158"/>
      <c r="I954" s="23"/>
      <c r="J954" s="74">
        <f t="shared" si="59"/>
        <v>0</v>
      </c>
      <c r="K954" s="74">
        <f t="shared" si="60"/>
        <v>0</v>
      </c>
      <c r="L954" s="74">
        <f t="shared" si="61"/>
        <v>0</v>
      </c>
    </row>
    <row r="955" spans="1:12" x14ac:dyDescent="0.25">
      <c r="A955" s="183"/>
      <c r="B955" s="184"/>
      <c r="C955" s="153"/>
      <c r="D955" s="159"/>
      <c r="E955" s="158"/>
      <c r="F955" s="71" t="str">
        <f>IF(D955&gt;0,IF((LEFT(D955,2)=LEFT(Data!C$4,2)),"Intra","Inter"),"")</f>
        <v/>
      </c>
      <c r="G955" s="72">
        <f t="shared" si="58"/>
        <v>0</v>
      </c>
      <c r="H955" s="158"/>
      <c r="I955" s="23"/>
      <c r="J955" s="74">
        <f t="shared" si="59"/>
        <v>0</v>
      </c>
      <c r="K955" s="74">
        <f t="shared" si="60"/>
        <v>0</v>
      </c>
      <c r="L955" s="74">
        <f t="shared" si="61"/>
        <v>0</v>
      </c>
    </row>
    <row r="956" spans="1:12" x14ac:dyDescent="0.25">
      <c r="A956" s="183"/>
      <c r="B956" s="184"/>
      <c r="C956" s="153"/>
      <c r="D956" s="159"/>
      <c r="E956" s="158"/>
      <c r="F956" s="71" t="str">
        <f>IF(D956&gt;0,IF((LEFT(D956,2)=LEFT(Data!C$4,2)),"Intra","Inter"),"")</f>
        <v/>
      </c>
      <c r="G956" s="72">
        <f t="shared" si="58"/>
        <v>0</v>
      </c>
      <c r="H956" s="158"/>
      <c r="I956" s="23"/>
      <c r="J956" s="74">
        <f t="shared" si="59"/>
        <v>0</v>
      </c>
      <c r="K956" s="74">
        <f t="shared" si="60"/>
        <v>0</v>
      </c>
      <c r="L956" s="74">
        <f t="shared" si="61"/>
        <v>0</v>
      </c>
    </row>
    <row r="957" spans="1:12" x14ac:dyDescent="0.25">
      <c r="A957" s="183"/>
      <c r="B957" s="184"/>
      <c r="C957" s="153"/>
      <c r="D957" s="159"/>
      <c r="E957" s="158"/>
      <c r="F957" s="71" t="str">
        <f>IF(D957&gt;0,IF((LEFT(D957,2)=LEFT(Data!C$4,2)),"Intra","Inter"),"")</f>
        <v/>
      </c>
      <c r="G957" s="72">
        <f t="shared" si="58"/>
        <v>0</v>
      </c>
      <c r="H957" s="158"/>
      <c r="I957" s="23"/>
      <c r="J957" s="74">
        <f t="shared" si="59"/>
        <v>0</v>
      </c>
      <c r="K957" s="74">
        <f t="shared" si="60"/>
        <v>0</v>
      </c>
      <c r="L957" s="74">
        <f t="shared" si="61"/>
        <v>0</v>
      </c>
    </row>
    <row r="958" spans="1:12" x14ac:dyDescent="0.25">
      <c r="A958" s="183"/>
      <c r="B958" s="184"/>
      <c r="C958" s="153"/>
      <c r="D958" s="159"/>
      <c r="E958" s="158"/>
      <c r="F958" s="71" t="str">
        <f>IF(D958&gt;0,IF((LEFT(D958,2)=LEFT(Data!C$4,2)),"Intra","Inter"),"")</f>
        <v/>
      </c>
      <c r="G958" s="72">
        <f t="shared" si="58"/>
        <v>0</v>
      </c>
      <c r="H958" s="158"/>
      <c r="I958" s="23"/>
      <c r="J958" s="74">
        <f t="shared" si="59"/>
        <v>0</v>
      </c>
      <c r="K958" s="74">
        <f t="shared" si="60"/>
        <v>0</v>
      </c>
      <c r="L958" s="74">
        <f t="shared" si="61"/>
        <v>0</v>
      </c>
    </row>
    <row r="959" spans="1:12" x14ac:dyDescent="0.25">
      <c r="A959" s="183"/>
      <c r="B959" s="184"/>
      <c r="C959" s="153"/>
      <c r="D959" s="159"/>
      <c r="E959" s="158"/>
      <c r="F959" s="71" t="str">
        <f>IF(D959&gt;0,IF((LEFT(D959,2)=LEFT(Data!C$4,2)),"Intra","Inter"),"")</f>
        <v/>
      </c>
      <c r="G959" s="72">
        <f t="shared" si="58"/>
        <v>0</v>
      </c>
      <c r="H959" s="158"/>
      <c r="I959" s="23"/>
      <c r="J959" s="74">
        <f t="shared" si="59"/>
        <v>0</v>
      </c>
      <c r="K959" s="74">
        <f t="shared" si="60"/>
        <v>0</v>
      </c>
      <c r="L959" s="74">
        <f t="shared" si="61"/>
        <v>0</v>
      </c>
    </row>
    <row r="960" spans="1:12" x14ac:dyDescent="0.25">
      <c r="A960" s="183"/>
      <c r="B960" s="184"/>
      <c r="C960" s="153"/>
      <c r="D960" s="159"/>
      <c r="E960" s="158"/>
      <c r="F960" s="71" t="str">
        <f>IF(D960&gt;0,IF((LEFT(D960,2)=LEFT(Data!C$4,2)),"Intra","Inter"),"")</f>
        <v/>
      </c>
      <c r="G960" s="72">
        <f t="shared" si="58"/>
        <v>0</v>
      </c>
      <c r="H960" s="158"/>
      <c r="I960" s="23"/>
      <c r="J960" s="74">
        <f t="shared" si="59"/>
        <v>0</v>
      </c>
      <c r="K960" s="74">
        <f t="shared" si="60"/>
        <v>0</v>
      </c>
      <c r="L960" s="74">
        <f t="shared" si="61"/>
        <v>0</v>
      </c>
    </row>
    <row r="961" spans="1:12" x14ac:dyDescent="0.25">
      <c r="A961" s="183"/>
      <c r="B961" s="184"/>
      <c r="C961" s="153"/>
      <c r="D961" s="159"/>
      <c r="E961" s="158"/>
      <c r="F961" s="71" t="str">
        <f>IF(D961&gt;0,IF((LEFT(D961,2)=LEFT(Data!C$4,2)),"Intra","Inter"),"")</f>
        <v/>
      </c>
      <c r="G961" s="72">
        <f t="shared" si="58"/>
        <v>0</v>
      </c>
      <c r="H961" s="158"/>
      <c r="I961" s="23"/>
      <c r="J961" s="74">
        <f t="shared" si="59"/>
        <v>0</v>
      </c>
      <c r="K961" s="74">
        <f t="shared" si="60"/>
        <v>0</v>
      </c>
      <c r="L961" s="74">
        <f t="shared" si="61"/>
        <v>0</v>
      </c>
    </row>
    <row r="962" spans="1:12" x14ac:dyDescent="0.25">
      <c r="A962" s="183"/>
      <c r="B962" s="184"/>
      <c r="C962" s="153"/>
      <c r="D962" s="159"/>
      <c r="E962" s="158"/>
      <c r="F962" s="71" t="str">
        <f>IF(D962&gt;0,IF((LEFT(D962,2)=LEFT(Data!C$4,2)),"Intra","Inter"),"")</f>
        <v/>
      </c>
      <c r="G962" s="72">
        <f t="shared" si="58"/>
        <v>0</v>
      </c>
      <c r="H962" s="158"/>
      <c r="I962" s="23"/>
      <c r="J962" s="74">
        <f t="shared" si="59"/>
        <v>0</v>
      </c>
      <c r="K962" s="74">
        <f t="shared" si="60"/>
        <v>0</v>
      </c>
      <c r="L962" s="74">
        <f t="shared" si="61"/>
        <v>0</v>
      </c>
    </row>
    <row r="963" spans="1:12" x14ac:dyDescent="0.25">
      <c r="A963" s="183"/>
      <c r="B963" s="184"/>
      <c r="C963" s="153"/>
      <c r="D963" s="159"/>
      <c r="E963" s="158"/>
      <c r="F963" s="71" t="str">
        <f>IF(D963&gt;0,IF((LEFT(D963,2)=LEFT(Data!C$4,2)),"Intra","Inter"),"")</f>
        <v/>
      </c>
      <c r="G963" s="72">
        <f t="shared" si="58"/>
        <v>0</v>
      </c>
      <c r="H963" s="158"/>
      <c r="I963" s="23"/>
      <c r="J963" s="74">
        <f t="shared" si="59"/>
        <v>0</v>
      </c>
      <c r="K963" s="74">
        <f t="shared" si="60"/>
        <v>0</v>
      </c>
      <c r="L963" s="74">
        <f t="shared" si="61"/>
        <v>0</v>
      </c>
    </row>
    <row r="964" spans="1:12" x14ac:dyDescent="0.25">
      <c r="A964" s="183"/>
      <c r="B964" s="184"/>
      <c r="C964" s="153"/>
      <c r="D964" s="159"/>
      <c r="E964" s="158"/>
      <c r="F964" s="71" t="str">
        <f>IF(D964&gt;0,IF((LEFT(D964,2)=LEFT(Data!C$4,2)),"Intra","Inter"),"")</f>
        <v/>
      </c>
      <c r="G964" s="72">
        <f t="shared" si="58"/>
        <v>0</v>
      </c>
      <c r="H964" s="158"/>
      <c r="I964" s="23"/>
      <c r="J964" s="74">
        <f t="shared" si="59"/>
        <v>0</v>
      </c>
      <c r="K964" s="74">
        <f t="shared" si="60"/>
        <v>0</v>
      </c>
      <c r="L964" s="74">
        <f t="shared" si="61"/>
        <v>0</v>
      </c>
    </row>
    <row r="965" spans="1:12" x14ac:dyDescent="0.25">
      <c r="A965" s="183"/>
      <c r="B965" s="184"/>
      <c r="C965" s="153"/>
      <c r="D965" s="159"/>
      <c r="E965" s="158"/>
      <c r="F965" s="71" t="str">
        <f>IF(D965&gt;0,IF((LEFT(D965,2)=LEFT(Data!C$4,2)),"Intra","Inter"),"")</f>
        <v/>
      </c>
      <c r="G965" s="72">
        <f t="shared" si="58"/>
        <v>0</v>
      </c>
      <c r="H965" s="158"/>
      <c r="I965" s="23"/>
      <c r="J965" s="74">
        <f t="shared" si="59"/>
        <v>0</v>
      </c>
      <c r="K965" s="74">
        <f t="shared" si="60"/>
        <v>0</v>
      </c>
      <c r="L965" s="74">
        <f t="shared" si="61"/>
        <v>0</v>
      </c>
    </row>
    <row r="966" spans="1:12" x14ac:dyDescent="0.25">
      <c r="A966" s="183"/>
      <c r="B966" s="184"/>
      <c r="C966" s="153"/>
      <c r="D966" s="159"/>
      <c r="E966" s="158"/>
      <c r="F966" s="71" t="str">
        <f>IF(D966&gt;0,IF((LEFT(D966,2)=LEFT(Data!C$4,2)),"Intra","Inter"),"")</f>
        <v/>
      </c>
      <c r="G966" s="72">
        <f t="shared" ref="G966:G1001" si="62">ROUND(H966+J966+K966+L966,0)</f>
        <v>0</v>
      </c>
      <c r="H966" s="158"/>
      <c r="I966" s="23"/>
      <c r="J966" s="74">
        <f t="shared" ref="J966:J1001" si="63">IF(F966="inter",(H966*I966),(0))</f>
        <v>0</v>
      </c>
      <c r="K966" s="74">
        <f t="shared" ref="K966:K1001" si="64">IF(F966="intra",(H966*(I966/2)),(0))</f>
        <v>0</v>
      </c>
      <c r="L966" s="74">
        <f t="shared" ref="L966:L1001" si="65">IF(F966="intra",(H966*(I966/2)),(0))</f>
        <v>0</v>
      </c>
    </row>
    <row r="967" spans="1:12" x14ac:dyDescent="0.25">
      <c r="A967" s="183"/>
      <c r="B967" s="184"/>
      <c r="C967" s="153"/>
      <c r="D967" s="159"/>
      <c r="E967" s="158"/>
      <c r="F967" s="71" t="str">
        <f>IF(D967&gt;0,IF((LEFT(D967,2)=LEFT(Data!C$4,2)),"Intra","Inter"),"")</f>
        <v/>
      </c>
      <c r="G967" s="72">
        <f t="shared" si="62"/>
        <v>0</v>
      </c>
      <c r="H967" s="158"/>
      <c r="I967" s="23"/>
      <c r="J967" s="74">
        <f t="shared" si="63"/>
        <v>0</v>
      </c>
      <c r="K967" s="74">
        <f t="shared" si="64"/>
        <v>0</v>
      </c>
      <c r="L967" s="74">
        <f t="shared" si="65"/>
        <v>0</v>
      </c>
    </row>
    <row r="968" spans="1:12" x14ac:dyDescent="0.25">
      <c r="A968" s="183"/>
      <c r="B968" s="184"/>
      <c r="C968" s="153"/>
      <c r="D968" s="159"/>
      <c r="E968" s="158"/>
      <c r="F968" s="71" t="str">
        <f>IF(D968&gt;0,IF((LEFT(D968,2)=LEFT(Data!C$4,2)),"Intra","Inter"),"")</f>
        <v/>
      </c>
      <c r="G968" s="72">
        <f t="shared" si="62"/>
        <v>0</v>
      </c>
      <c r="H968" s="158"/>
      <c r="I968" s="23"/>
      <c r="J968" s="74">
        <f t="shared" si="63"/>
        <v>0</v>
      </c>
      <c r="K968" s="74">
        <f t="shared" si="64"/>
        <v>0</v>
      </c>
      <c r="L968" s="74">
        <f t="shared" si="65"/>
        <v>0</v>
      </c>
    </row>
    <row r="969" spans="1:12" x14ac:dyDescent="0.25">
      <c r="A969" s="183"/>
      <c r="B969" s="184"/>
      <c r="C969" s="153"/>
      <c r="D969" s="159"/>
      <c r="E969" s="158"/>
      <c r="F969" s="71" t="str">
        <f>IF(D969&gt;0,IF((LEFT(D969,2)=LEFT(Data!C$4,2)),"Intra","Inter"),"")</f>
        <v/>
      </c>
      <c r="G969" s="72">
        <f t="shared" si="62"/>
        <v>0</v>
      </c>
      <c r="H969" s="158"/>
      <c r="I969" s="23"/>
      <c r="J969" s="74">
        <f t="shared" si="63"/>
        <v>0</v>
      </c>
      <c r="K969" s="74">
        <f t="shared" si="64"/>
        <v>0</v>
      </c>
      <c r="L969" s="74">
        <f t="shared" si="65"/>
        <v>0</v>
      </c>
    </row>
    <row r="970" spans="1:12" x14ac:dyDescent="0.25">
      <c r="A970" s="183"/>
      <c r="B970" s="184"/>
      <c r="C970" s="153"/>
      <c r="D970" s="159"/>
      <c r="E970" s="158"/>
      <c r="F970" s="71" t="str">
        <f>IF(D970&gt;0,IF((LEFT(D970,2)=LEFT(Data!C$4,2)),"Intra","Inter"),"")</f>
        <v/>
      </c>
      <c r="G970" s="72">
        <f t="shared" si="62"/>
        <v>0</v>
      </c>
      <c r="H970" s="158"/>
      <c r="I970" s="23"/>
      <c r="J970" s="74">
        <f t="shared" si="63"/>
        <v>0</v>
      </c>
      <c r="K970" s="74">
        <f t="shared" si="64"/>
        <v>0</v>
      </c>
      <c r="L970" s="74">
        <f t="shared" si="65"/>
        <v>0</v>
      </c>
    </row>
    <row r="971" spans="1:12" x14ac:dyDescent="0.25">
      <c r="A971" s="183"/>
      <c r="B971" s="184"/>
      <c r="C971" s="153"/>
      <c r="D971" s="159"/>
      <c r="E971" s="158"/>
      <c r="F971" s="71" t="str">
        <f>IF(D971&gt;0,IF((LEFT(D971,2)=LEFT(Data!C$4,2)),"Intra","Inter"),"")</f>
        <v/>
      </c>
      <c r="G971" s="72">
        <f t="shared" si="62"/>
        <v>0</v>
      </c>
      <c r="H971" s="158"/>
      <c r="I971" s="23"/>
      <c r="J971" s="74">
        <f t="shared" si="63"/>
        <v>0</v>
      </c>
      <c r="K971" s="74">
        <f t="shared" si="64"/>
        <v>0</v>
      </c>
      <c r="L971" s="74">
        <f t="shared" si="65"/>
        <v>0</v>
      </c>
    </row>
    <row r="972" spans="1:12" x14ac:dyDescent="0.25">
      <c r="A972" s="183"/>
      <c r="B972" s="184"/>
      <c r="C972" s="153"/>
      <c r="D972" s="159"/>
      <c r="E972" s="158"/>
      <c r="F972" s="71" t="str">
        <f>IF(D972&gt;0,IF((LEFT(D972,2)=LEFT(Data!C$4,2)),"Intra","Inter"),"")</f>
        <v/>
      </c>
      <c r="G972" s="72">
        <f t="shared" si="62"/>
        <v>0</v>
      </c>
      <c r="H972" s="158"/>
      <c r="I972" s="23"/>
      <c r="J972" s="74">
        <f t="shared" si="63"/>
        <v>0</v>
      </c>
      <c r="K972" s="74">
        <f t="shared" si="64"/>
        <v>0</v>
      </c>
      <c r="L972" s="74">
        <f t="shared" si="65"/>
        <v>0</v>
      </c>
    </row>
    <row r="973" spans="1:12" x14ac:dyDescent="0.25">
      <c r="A973" s="183"/>
      <c r="B973" s="184"/>
      <c r="C973" s="153"/>
      <c r="D973" s="159"/>
      <c r="E973" s="158"/>
      <c r="F973" s="71" t="str">
        <f>IF(D973&gt;0,IF((LEFT(D973,2)=LEFT(Data!C$4,2)),"Intra","Inter"),"")</f>
        <v/>
      </c>
      <c r="G973" s="72">
        <f t="shared" si="62"/>
        <v>0</v>
      </c>
      <c r="H973" s="158"/>
      <c r="I973" s="23"/>
      <c r="J973" s="74">
        <f t="shared" si="63"/>
        <v>0</v>
      </c>
      <c r="K973" s="74">
        <f t="shared" si="64"/>
        <v>0</v>
      </c>
      <c r="L973" s="74">
        <f t="shared" si="65"/>
        <v>0</v>
      </c>
    </row>
    <row r="974" spans="1:12" x14ac:dyDescent="0.25">
      <c r="A974" s="183"/>
      <c r="B974" s="184"/>
      <c r="C974" s="153"/>
      <c r="D974" s="159"/>
      <c r="E974" s="158"/>
      <c r="F974" s="71" t="str">
        <f>IF(D974&gt;0,IF((LEFT(D974,2)=LEFT(Data!C$4,2)),"Intra","Inter"),"")</f>
        <v/>
      </c>
      <c r="G974" s="72">
        <f t="shared" si="62"/>
        <v>0</v>
      </c>
      <c r="H974" s="158"/>
      <c r="I974" s="23"/>
      <c r="J974" s="74">
        <f t="shared" si="63"/>
        <v>0</v>
      </c>
      <c r="K974" s="74">
        <f t="shared" si="64"/>
        <v>0</v>
      </c>
      <c r="L974" s="74">
        <f t="shared" si="65"/>
        <v>0</v>
      </c>
    </row>
    <row r="975" spans="1:12" x14ac:dyDescent="0.25">
      <c r="A975" s="183"/>
      <c r="B975" s="184"/>
      <c r="C975" s="153"/>
      <c r="D975" s="159"/>
      <c r="E975" s="158"/>
      <c r="F975" s="71" t="str">
        <f>IF(D975&gt;0,IF((LEFT(D975,2)=LEFT(Data!C$4,2)),"Intra","Inter"),"")</f>
        <v/>
      </c>
      <c r="G975" s="72">
        <f t="shared" si="62"/>
        <v>0</v>
      </c>
      <c r="H975" s="158"/>
      <c r="I975" s="23"/>
      <c r="J975" s="74">
        <f t="shared" si="63"/>
        <v>0</v>
      </c>
      <c r="K975" s="74">
        <f t="shared" si="64"/>
        <v>0</v>
      </c>
      <c r="L975" s="74">
        <f t="shared" si="65"/>
        <v>0</v>
      </c>
    </row>
    <row r="976" spans="1:12" x14ac:dyDescent="0.25">
      <c r="A976" s="183"/>
      <c r="B976" s="184"/>
      <c r="C976" s="153"/>
      <c r="D976" s="159"/>
      <c r="E976" s="158"/>
      <c r="F976" s="71" t="str">
        <f>IF(D976&gt;0,IF((LEFT(D976,2)=LEFT(Data!C$4,2)),"Intra","Inter"),"")</f>
        <v/>
      </c>
      <c r="G976" s="72">
        <f t="shared" si="62"/>
        <v>0</v>
      </c>
      <c r="H976" s="158"/>
      <c r="I976" s="23"/>
      <c r="J976" s="74">
        <f t="shared" si="63"/>
        <v>0</v>
      </c>
      <c r="K976" s="74">
        <f t="shared" si="64"/>
        <v>0</v>
      </c>
      <c r="L976" s="74">
        <f t="shared" si="65"/>
        <v>0</v>
      </c>
    </row>
    <row r="977" spans="1:12" x14ac:dyDescent="0.25">
      <c r="A977" s="183"/>
      <c r="B977" s="184"/>
      <c r="C977" s="153"/>
      <c r="D977" s="159"/>
      <c r="E977" s="158"/>
      <c r="F977" s="71" t="str">
        <f>IF(D977&gt;0,IF((LEFT(D977,2)=LEFT(Data!C$4,2)),"Intra","Inter"),"")</f>
        <v/>
      </c>
      <c r="G977" s="72">
        <f t="shared" si="62"/>
        <v>0</v>
      </c>
      <c r="H977" s="158"/>
      <c r="I977" s="23"/>
      <c r="J977" s="74">
        <f t="shared" si="63"/>
        <v>0</v>
      </c>
      <c r="K977" s="74">
        <f t="shared" si="64"/>
        <v>0</v>
      </c>
      <c r="L977" s="74">
        <f t="shared" si="65"/>
        <v>0</v>
      </c>
    </row>
    <row r="978" spans="1:12" x14ac:dyDescent="0.25">
      <c r="A978" s="183"/>
      <c r="B978" s="184"/>
      <c r="C978" s="153"/>
      <c r="D978" s="159"/>
      <c r="E978" s="158"/>
      <c r="F978" s="71" t="str">
        <f>IF(D978&gt;0,IF((LEFT(D978,2)=LEFT(Data!C$4,2)),"Intra","Inter"),"")</f>
        <v/>
      </c>
      <c r="G978" s="72">
        <f t="shared" si="62"/>
        <v>0</v>
      </c>
      <c r="H978" s="158"/>
      <c r="I978" s="23"/>
      <c r="J978" s="74">
        <f t="shared" si="63"/>
        <v>0</v>
      </c>
      <c r="K978" s="74">
        <f t="shared" si="64"/>
        <v>0</v>
      </c>
      <c r="L978" s="74">
        <f t="shared" si="65"/>
        <v>0</v>
      </c>
    </row>
    <row r="979" spans="1:12" x14ac:dyDescent="0.25">
      <c r="A979" s="183"/>
      <c r="B979" s="184"/>
      <c r="C979" s="153"/>
      <c r="D979" s="159"/>
      <c r="E979" s="158"/>
      <c r="F979" s="71" t="str">
        <f>IF(D979&gt;0,IF((LEFT(D979,2)=LEFT(Data!C$4,2)),"Intra","Inter"),"")</f>
        <v/>
      </c>
      <c r="G979" s="72">
        <f t="shared" si="62"/>
        <v>0</v>
      </c>
      <c r="H979" s="158"/>
      <c r="I979" s="23"/>
      <c r="J979" s="74">
        <f t="shared" si="63"/>
        <v>0</v>
      </c>
      <c r="K979" s="74">
        <f t="shared" si="64"/>
        <v>0</v>
      </c>
      <c r="L979" s="74">
        <f t="shared" si="65"/>
        <v>0</v>
      </c>
    </row>
    <row r="980" spans="1:12" x14ac:dyDescent="0.25">
      <c r="A980" s="183"/>
      <c r="B980" s="184"/>
      <c r="C980" s="153"/>
      <c r="D980" s="159"/>
      <c r="E980" s="158"/>
      <c r="F980" s="71" t="str">
        <f>IF(D980&gt;0,IF((LEFT(D980,2)=LEFT(Data!C$4,2)),"Intra","Inter"),"")</f>
        <v/>
      </c>
      <c r="G980" s="72">
        <f t="shared" si="62"/>
        <v>0</v>
      </c>
      <c r="H980" s="158"/>
      <c r="I980" s="23"/>
      <c r="J980" s="74">
        <f t="shared" si="63"/>
        <v>0</v>
      </c>
      <c r="K980" s="74">
        <f t="shared" si="64"/>
        <v>0</v>
      </c>
      <c r="L980" s="74">
        <f t="shared" si="65"/>
        <v>0</v>
      </c>
    </row>
    <row r="981" spans="1:12" x14ac:dyDescent="0.25">
      <c r="A981" s="183"/>
      <c r="B981" s="184"/>
      <c r="C981" s="153"/>
      <c r="D981" s="159"/>
      <c r="E981" s="158"/>
      <c r="F981" s="71" t="str">
        <f>IF(D981&gt;0,IF((LEFT(D981,2)=LEFT(Data!C$4,2)),"Intra","Inter"),"")</f>
        <v/>
      </c>
      <c r="G981" s="72">
        <f t="shared" si="62"/>
        <v>0</v>
      </c>
      <c r="H981" s="158"/>
      <c r="I981" s="23"/>
      <c r="J981" s="74">
        <f t="shared" si="63"/>
        <v>0</v>
      </c>
      <c r="K981" s="74">
        <f t="shared" si="64"/>
        <v>0</v>
      </c>
      <c r="L981" s="74">
        <f t="shared" si="65"/>
        <v>0</v>
      </c>
    </row>
    <row r="982" spans="1:12" x14ac:dyDescent="0.25">
      <c r="A982" s="183"/>
      <c r="B982" s="184"/>
      <c r="C982" s="153"/>
      <c r="D982" s="159"/>
      <c r="E982" s="158"/>
      <c r="F982" s="71" t="str">
        <f>IF(D982&gt;0,IF((LEFT(D982,2)=LEFT(Data!C$4,2)),"Intra","Inter"),"")</f>
        <v/>
      </c>
      <c r="G982" s="72">
        <f t="shared" si="62"/>
        <v>0</v>
      </c>
      <c r="H982" s="158"/>
      <c r="I982" s="23"/>
      <c r="J982" s="74">
        <f t="shared" si="63"/>
        <v>0</v>
      </c>
      <c r="K982" s="74">
        <f t="shared" si="64"/>
        <v>0</v>
      </c>
      <c r="L982" s="74">
        <f t="shared" si="65"/>
        <v>0</v>
      </c>
    </row>
    <row r="983" spans="1:12" x14ac:dyDescent="0.25">
      <c r="A983" s="183"/>
      <c r="B983" s="184"/>
      <c r="C983" s="153"/>
      <c r="D983" s="159"/>
      <c r="E983" s="158"/>
      <c r="F983" s="71" t="str">
        <f>IF(D983&gt;0,IF((LEFT(D983,2)=LEFT(Data!C$4,2)),"Intra","Inter"),"")</f>
        <v/>
      </c>
      <c r="G983" s="72">
        <f t="shared" si="62"/>
        <v>0</v>
      </c>
      <c r="H983" s="158"/>
      <c r="I983" s="23"/>
      <c r="J983" s="74">
        <f t="shared" si="63"/>
        <v>0</v>
      </c>
      <c r="K983" s="74">
        <f t="shared" si="64"/>
        <v>0</v>
      </c>
      <c r="L983" s="74">
        <f t="shared" si="65"/>
        <v>0</v>
      </c>
    </row>
    <row r="984" spans="1:12" x14ac:dyDescent="0.25">
      <c r="A984" s="183"/>
      <c r="B984" s="184"/>
      <c r="C984" s="153"/>
      <c r="D984" s="159"/>
      <c r="E984" s="158"/>
      <c r="F984" s="71" t="str">
        <f>IF(D984&gt;0,IF((LEFT(D984,2)=LEFT(Data!C$4,2)),"Intra","Inter"),"")</f>
        <v/>
      </c>
      <c r="G984" s="72">
        <f t="shared" si="62"/>
        <v>0</v>
      </c>
      <c r="H984" s="158"/>
      <c r="I984" s="23"/>
      <c r="J984" s="74">
        <f t="shared" si="63"/>
        <v>0</v>
      </c>
      <c r="K984" s="74">
        <f t="shared" si="64"/>
        <v>0</v>
      </c>
      <c r="L984" s="74">
        <f t="shared" si="65"/>
        <v>0</v>
      </c>
    </row>
    <row r="985" spans="1:12" x14ac:dyDescent="0.25">
      <c r="A985" s="183"/>
      <c r="B985" s="184"/>
      <c r="C985" s="153"/>
      <c r="D985" s="159"/>
      <c r="E985" s="158"/>
      <c r="F985" s="71" t="str">
        <f>IF(D985&gt;0,IF((LEFT(D985,2)=LEFT(Data!C$4,2)),"Intra","Inter"),"")</f>
        <v/>
      </c>
      <c r="G985" s="72">
        <f t="shared" si="62"/>
        <v>0</v>
      </c>
      <c r="H985" s="158"/>
      <c r="I985" s="23"/>
      <c r="J985" s="74">
        <f t="shared" si="63"/>
        <v>0</v>
      </c>
      <c r="K985" s="74">
        <f t="shared" si="64"/>
        <v>0</v>
      </c>
      <c r="L985" s="74">
        <f t="shared" si="65"/>
        <v>0</v>
      </c>
    </row>
    <row r="986" spans="1:12" x14ac:dyDescent="0.25">
      <c r="A986" s="183"/>
      <c r="B986" s="184"/>
      <c r="C986" s="153"/>
      <c r="D986" s="159"/>
      <c r="E986" s="158"/>
      <c r="F986" s="71" t="str">
        <f>IF(D986&gt;0,IF((LEFT(D986,2)=LEFT(Data!C$4,2)),"Intra","Inter"),"")</f>
        <v/>
      </c>
      <c r="G986" s="72">
        <f t="shared" si="62"/>
        <v>0</v>
      </c>
      <c r="H986" s="158"/>
      <c r="I986" s="23"/>
      <c r="J986" s="74">
        <f t="shared" si="63"/>
        <v>0</v>
      </c>
      <c r="K986" s="74">
        <f t="shared" si="64"/>
        <v>0</v>
      </c>
      <c r="L986" s="74">
        <f t="shared" si="65"/>
        <v>0</v>
      </c>
    </row>
    <row r="987" spans="1:12" x14ac:dyDescent="0.25">
      <c r="A987" s="183"/>
      <c r="B987" s="184"/>
      <c r="C987" s="153"/>
      <c r="D987" s="159"/>
      <c r="E987" s="158"/>
      <c r="F987" s="71" t="str">
        <f>IF(D987&gt;0,IF((LEFT(D987,2)=LEFT(Data!C$4,2)),"Intra","Inter"),"")</f>
        <v/>
      </c>
      <c r="G987" s="72">
        <f t="shared" si="62"/>
        <v>0</v>
      </c>
      <c r="H987" s="158"/>
      <c r="I987" s="23"/>
      <c r="J987" s="74">
        <f t="shared" si="63"/>
        <v>0</v>
      </c>
      <c r="K987" s="74">
        <f t="shared" si="64"/>
        <v>0</v>
      </c>
      <c r="L987" s="74">
        <f t="shared" si="65"/>
        <v>0</v>
      </c>
    </row>
    <row r="988" spans="1:12" x14ac:dyDescent="0.25">
      <c r="A988" s="183"/>
      <c r="B988" s="184"/>
      <c r="C988" s="153"/>
      <c r="D988" s="159"/>
      <c r="E988" s="158"/>
      <c r="F988" s="71" t="str">
        <f>IF(D988&gt;0,IF((LEFT(D988,2)=LEFT(Data!C$4,2)),"Intra","Inter"),"")</f>
        <v/>
      </c>
      <c r="G988" s="72">
        <f t="shared" si="62"/>
        <v>0</v>
      </c>
      <c r="H988" s="158"/>
      <c r="I988" s="23"/>
      <c r="J988" s="74">
        <f t="shared" si="63"/>
        <v>0</v>
      </c>
      <c r="K988" s="74">
        <f t="shared" si="64"/>
        <v>0</v>
      </c>
      <c r="L988" s="74">
        <f t="shared" si="65"/>
        <v>0</v>
      </c>
    </row>
    <row r="989" spans="1:12" x14ac:dyDescent="0.25">
      <c r="A989" s="183"/>
      <c r="B989" s="184"/>
      <c r="C989" s="153"/>
      <c r="D989" s="159"/>
      <c r="E989" s="158"/>
      <c r="F989" s="71" t="str">
        <f>IF(D989&gt;0,IF((LEFT(D989,2)=LEFT(Data!C$4,2)),"Intra","Inter"),"")</f>
        <v/>
      </c>
      <c r="G989" s="72">
        <f t="shared" si="62"/>
        <v>0</v>
      </c>
      <c r="H989" s="158"/>
      <c r="I989" s="23"/>
      <c r="J989" s="74">
        <f t="shared" si="63"/>
        <v>0</v>
      </c>
      <c r="K989" s="74">
        <f t="shared" si="64"/>
        <v>0</v>
      </c>
      <c r="L989" s="74">
        <f t="shared" si="65"/>
        <v>0</v>
      </c>
    </row>
    <row r="990" spans="1:12" x14ac:dyDescent="0.25">
      <c r="A990" s="183"/>
      <c r="B990" s="184"/>
      <c r="C990" s="153"/>
      <c r="D990" s="159"/>
      <c r="E990" s="158"/>
      <c r="F990" s="71" t="str">
        <f>IF(D990&gt;0,IF((LEFT(D990,2)=LEFT(Data!C$4,2)),"Intra","Inter"),"")</f>
        <v/>
      </c>
      <c r="G990" s="72">
        <f t="shared" si="62"/>
        <v>0</v>
      </c>
      <c r="H990" s="158"/>
      <c r="I990" s="23"/>
      <c r="J990" s="74">
        <f t="shared" si="63"/>
        <v>0</v>
      </c>
      <c r="K990" s="74">
        <f t="shared" si="64"/>
        <v>0</v>
      </c>
      <c r="L990" s="74">
        <f t="shared" si="65"/>
        <v>0</v>
      </c>
    </row>
    <row r="991" spans="1:12" x14ac:dyDescent="0.25">
      <c r="A991" s="183"/>
      <c r="B991" s="184"/>
      <c r="C991" s="153"/>
      <c r="D991" s="159"/>
      <c r="E991" s="158"/>
      <c r="F991" s="71" t="str">
        <f>IF(D991&gt;0,IF((LEFT(D991,2)=LEFT(Data!C$4,2)),"Intra","Inter"),"")</f>
        <v/>
      </c>
      <c r="G991" s="72">
        <f t="shared" si="62"/>
        <v>0</v>
      </c>
      <c r="H991" s="158"/>
      <c r="I991" s="23"/>
      <c r="J991" s="74">
        <f t="shared" si="63"/>
        <v>0</v>
      </c>
      <c r="K991" s="74">
        <f t="shared" si="64"/>
        <v>0</v>
      </c>
      <c r="L991" s="74">
        <f t="shared" si="65"/>
        <v>0</v>
      </c>
    </row>
    <row r="992" spans="1:12" x14ac:dyDescent="0.25">
      <c r="A992" s="183"/>
      <c r="B992" s="184"/>
      <c r="C992" s="153"/>
      <c r="D992" s="159"/>
      <c r="E992" s="158"/>
      <c r="F992" s="71" t="str">
        <f>IF(D992&gt;0,IF((LEFT(D992,2)=LEFT(Data!C$4,2)),"Intra","Inter"),"")</f>
        <v/>
      </c>
      <c r="G992" s="72">
        <f t="shared" si="62"/>
        <v>0</v>
      </c>
      <c r="H992" s="158"/>
      <c r="I992" s="23"/>
      <c r="J992" s="74">
        <f t="shared" si="63"/>
        <v>0</v>
      </c>
      <c r="K992" s="74">
        <f t="shared" si="64"/>
        <v>0</v>
      </c>
      <c r="L992" s="74">
        <f t="shared" si="65"/>
        <v>0</v>
      </c>
    </row>
    <row r="993" spans="1:12" x14ac:dyDescent="0.25">
      <c r="A993" s="183"/>
      <c r="B993" s="184"/>
      <c r="C993" s="153"/>
      <c r="D993" s="159"/>
      <c r="E993" s="158"/>
      <c r="F993" s="71" t="str">
        <f>IF(D993&gt;0,IF((LEFT(D993,2)=LEFT(Data!C$4,2)),"Intra","Inter"),"")</f>
        <v/>
      </c>
      <c r="G993" s="72">
        <f t="shared" si="62"/>
        <v>0</v>
      </c>
      <c r="H993" s="158"/>
      <c r="I993" s="23"/>
      <c r="J993" s="74">
        <f t="shared" si="63"/>
        <v>0</v>
      </c>
      <c r="K993" s="74">
        <f t="shared" si="64"/>
        <v>0</v>
      </c>
      <c r="L993" s="74">
        <f t="shared" si="65"/>
        <v>0</v>
      </c>
    </row>
    <row r="994" spans="1:12" x14ac:dyDescent="0.25">
      <c r="A994" s="183"/>
      <c r="B994" s="184"/>
      <c r="C994" s="153"/>
      <c r="D994" s="159"/>
      <c r="E994" s="158"/>
      <c r="F994" s="71" t="str">
        <f>IF(D994&gt;0,IF((LEFT(D994,2)=LEFT(Data!C$4,2)),"Intra","Inter"),"")</f>
        <v/>
      </c>
      <c r="G994" s="72">
        <f t="shared" si="62"/>
        <v>0</v>
      </c>
      <c r="H994" s="158"/>
      <c r="I994" s="23"/>
      <c r="J994" s="74">
        <f t="shared" si="63"/>
        <v>0</v>
      </c>
      <c r="K994" s="74">
        <f t="shared" si="64"/>
        <v>0</v>
      </c>
      <c r="L994" s="74">
        <f t="shared" si="65"/>
        <v>0</v>
      </c>
    </row>
    <row r="995" spans="1:12" x14ac:dyDescent="0.25">
      <c r="A995" s="183"/>
      <c r="B995" s="184"/>
      <c r="C995" s="153"/>
      <c r="D995" s="159"/>
      <c r="E995" s="158"/>
      <c r="F995" s="71" t="str">
        <f>IF(D995&gt;0,IF((LEFT(D995,2)=LEFT(Data!C$4,2)),"Intra","Inter"),"")</f>
        <v/>
      </c>
      <c r="G995" s="72">
        <f t="shared" si="62"/>
        <v>0</v>
      </c>
      <c r="H995" s="158"/>
      <c r="I995" s="23"/>
      <c r="J995" s="74">
        <f t="shared" si="63"/>
        <v>0</v>
      </c>
      <c r="K995" s="74">
        <f t="shared" si="64"/>
        <v>0</v>
      </c>
      <c r="L995" s="74">
        <f t="shared" si="65"/>
        <v>0</v>
      </c>
    </row>
    <row r="996" spans="1:12" x14ac:dyDescent="0.25">
      <c r="A996" s="183"/>
      <c r="B996" s="184"/>
      <c r="C996" s="153"/>
      <c r="D996" s="159"/>
      <c r="E996" s="158"/>
      <c r="F996" s="71" t="str">
        <f>IF(D996&gt;0,IF((LEFT(D996,2)=LEFT(Data!C$4,2)),"Intra","Inter"),"")</f>
        <v/>
      </c>
      <c r="G996" s="72">
        <f t="shared" si="62"/>
        <v>0</v>
      </c>
      <c r="H996" s="158"/>
      <c r="I996" s="23"/>
      <c r="J996" s="74">
        <f t="shared" si="63"/>
        <v>0</v>
      </c>
      <c r="K996" s="74">
        <f t="shared" si="64"/>
        <v>0</v>
      </c>
      <c r="L996" s="74">
        <f t="shared" si="65"/>
        <v>0</v>
      </c>
    </row>
    <row r="997" spans="1:12" x14ac:dyDescent="0.25">
      <c r="A997" s="183"/>
      <c r="B997" s="184"/>
      <c r="C997" s="153"/>
      <c r="D997" s="159"/>
      <c r="E997" s="158"/>
      <c r="F997" s="71" t="str">
        <f>IF(D997&gt;0,IF((LEFT(D997,2)=LEFT(Data!C$4,2)),"Intra","Inter"),"")</f>
        <v/>
      </c>
      <c r="G997" s="72">
        <f t="shared" si="62"/>
        <v>0</v>
      </c>
      <c r="H997" s="158"/>
      <c r="I997" s="23"/>
      <c r="J997" s="74">
        <f t="shared" si="63"/>
        <v>0</v>
      </c>
      <c r="K997" s="74">
        <f t="shared" si="64"/>
        <v>0</v>
      </c>
      <c r="L997" s="74">
        <f t="shared" si="65"/>
        <v>0</v>
      </c>
    </row>
    <row r="998" spans="1:12" x14ac:dyDescent="0.25">
      <c r="A998" s="183"/>
      <c r="B998" s="184"/>
      <c r="C998" s="153"/>
      <c r="D998" s="159"/>
      <c r="E998" s="158"/>
      <c r="F998" s="71" t="str">
        <f>IF(D998&gt;0,IF((LEFT(D998,2)=LEFT(Data!C$4,2)),"Intra","Inter"),"")</f>
        <v/>
      </c>
      <c r="G998" s="72">
        <f t="shared" si="62"/>
        <v>0</v>
      </c>
      <c r="H998" s="158"/>
      <c r="I998" s="23"/>
      <c r="J998" s="74">
        <f t="shared" si="63"/>
        <v>0</v>
      </c>
      <c r="K998" s="74">
        <f t="shared" si="64"/>
        <v>0</v>
      </c>
      <c r="L998" s="74">
        <f t="shared" si="65"/>
        <v>0</v>
      </c>
    </row>
    <row r="999" spans="1:12" x14ac:dyDescent="0.25">
      <c r="A999" s="183"/>
      <c r="B999" s="184"/>
      <c r="C999" s="153"/>
      <c r="D999" s="159"/>
      <c r="E999" s="158"/>
      <c r="F999" s="71" t="str">
        <f>IF(D999&gt;0,IF((LEFT(D999,2)=LEFT(Data!C$4,2)),"Intra","Inter"),"")</f>
        <v/>
      </c>
      <c r="G999" s="72">
        <f t="shared" si="62"/>
        <v>0</v>
      </c>
      <c r="H999" s="158"/>
      <c r="I999" s="23"/>
      <c r="J999" s="74">
        <f t="shared" si="63"/>
        <v>0</v>
      </c>
      <c r="K999" s="74">
        <f t="shared" si="64"/>
        <v>0</v>
      </c>
      <c r="L999" s="74">
        <f t="shared" si="65"/>
        <v>0</v>
      </c>
    </row>
    <row r="1000" spans="1:12" x14ac:dyDescent="0.25">
      <c r="A1000" s="183"/>
      <c r="B1000" s="184"/>
      <c r="C1000" s="153"/>
      <c r="D1000" s="159"/>
      <c r="E1000" s="158"/>
      <c r="F1000" s="71" t="str">
        <f>IF(D1000&gt;0,IF((LEFT(D1000,2)=LEFT(Data!C$4,2)),"Intra","Inter"),"")</f>
        <v/>
      </c>
      <c r="G1000" s="72">
        <f t="shared" si="62"/>
        <v>0</v>
      </c>
      <c r="H1000" s="158"/>
      <c r="I1000" s="23"/>
      <c r="J1000" s="74">
        <f t="shared" si="63"/>
        <v>0</v>
      </c>
      <c r="K1000" s="74">
        <f t="shared" si="64"/>
        <v>0</v>
      </c>
      <c r="L1000" s="74">
        <f t="shared" si="65"/>
        <v>0</v>
      </c>
    </row>
    <row r="1001" spans="1:12" x14ac:dyDescent="0.25">
      <c r="A1001" s="183"/>
      <c r="B1001" s="184"/>
      <c r="C1001" s="153"/>
      <c r="D1001" s="159"/>
      <c r="E1001" s="158"/>
      <c r="F1001" s="71" t="str">
        <f>IF(D1001&gt;0,IF((LEFT(D1001,2)=LEFT(Data!C$4,2)),"Intra","Inter"),"")</f>
        <v/>
      </c>
      <c r="G1001" s="72">
        <f t="shared" si="62"/>
        <v>0</v>
      </c>
      <c r="H1001" s="158"/>
      <c r="I1001" s="23"/>
      <c r="J1001" s="74">
        <f t="shared" si="63"/>
        <v>0</v>
      </c>
      <c r="K1001" s="74">
        <f t="shared" si="64"/>
        <v>0</v>
      </c>
      <c r="L1001" s="74">
        <f t="shared" si="65"/>
        <v>0</v>
      </c>
    </row>
    <row r="1002" spans="1:12" x14ac:dyDescent="0.25">
      <c r="A1002" s="183"/>
      <c r="B1002" s="184"/>
      <c r="C1002" s="153"/>
      <c r="D1002" s="159"/>
      <c r="E1002" s="158"/>
      <c r="F1002" s="71" t="str">
        <f>IF(D1002&gt;0,IF((LEFT(D1002,2)=LEFT(Data!C$4,2)),"Intra","Inter"),"")</f>
        <v/>
      </c>
      <c r="G1002" s="72">
        <f t="shared" ref="G1002:G1016" si="66">ROUND(H1002+J1002+K1002+L1002,0)</f>
        <v>0</v>
      </c>
      <c r="H1002" s="158"/>
      <c r="I1002" s="23"/>
      <c r="J1002" s="74">
        <f t="shared" ref="J1002:J1016" si="67">IF(F1002="inter",(H1002*I1002),(0))</f>
        <v>0</v>
      </c>
      <c r="K1002" s="74">
        <f t="shared" ref="K1002:K1016" si="68">IF(F1002="intra",(H1002*(I1002/2)),(0))</f>
        <v>0</v>
      </c>
      <c r="L1002" s="74">
        <f t="shared" ref="L1002:L1016" si="69">IF(F1002="intra",(H1002*(I1002/2)),(0))</f>
        <v>0</v>
      </c>
    </row>
    <row r="1003" spans="1:12" x14ac:dyDescent="0.25">
      <c r="A1003" s="183"/>
      <c r="B1003" s="184"/>
      <c r="C1003" s="153"/>
      <c r="D1003" s="159"/>
      <c r="E1003" s="158"/>
      <c r="F1003" s="71" t="str">
        <f>IF(D1003&gt;0,IF((LEFT(D1003,2)=LEFT(Data!C$4,2)),"Intra","Inter"),"")</f>
        <v/>
      </c>
      <c r="G1003" s="72">
        <f t="shared" si="66"/>
        <v>0</v>
      </c>
      <c r="H1003" s="158"/>
      <c r="I1003" s="23"/>
      <c r="J1003" s="74">
        <f t="shared" si="67"/>
        <v>0</v>
      </c>
      <c r="K1003" s="74">
        <f t="shared" si="68"/>
        <v>0</v>
      </c>
      <c r="L1003" s="74">
        <f t="shared" si="69"/>
        <v>0</v>
      </c>
    </row>
    <row r="1004" spans="1:12" x14ac:dyDescent="0.25">
      <c r="A1004" s="183"/>
      <c r="B1004" s="184"/>
      <c r="C1004" s="153"/>
      <c r="D1004" s="159"/>
      <c r="E1004" s="158"/>
      <c r="F1004" s="71" t="str">
        <f>IF(D1004&gt;0,IF((LEFT(D1004,2)=LEFT(Data!C$4,2)),"Intra","Inter"),"")</f>
        <v/>
      </c>
      <c r="G1004" s="72">
        <f t="shared" si="66"/>
        <v>0</v>
      </c>
      <c r="H1004" s="158"/>
      <c r="I1004" s="23"/>
      <c r="J1004" s="74">
        <f t="shared" si="67"/>
        <v>0</v>
      </c>
      <c r="K1004" s="74">
        <f t="shared" si="68"/>
        <v>0</v>
      </c>
      <c r="L1004" s="74">
        <f t="shared" si="69"/>
        <v>0</v>
      </c>
    </row>
    <row r="1005" spans="1:12" x14ac:dyDescent="0.25">
      <c r="A1005" s="183"/>
      <c r="B1005" s="184"/>
      <c r="C1005" s="153"/>
      <c r="D1005" s="159"/>
      <c r="E1005" s="158"/>
      <c r="F1005" s="71" t="str">
        <f>IF(D1005&gt;0,IF((LEFT(D1005,2)=LEFT(Data!C$4,2)),"Intra","Inter"),"")</f>
        <v/>
      </c>
      <c r="G1005" s="72">
        <f t="shared" si="66"/>
        <v>0</v>
      </c>
      <c r="H1005" s="158"/>
      <c r="I1005" s="23"/>
      <c r="J1005" s="74">
        <f t="shared" si="67"/>
        <v>0</v>
      </c>
      <c r="K1005" s="74">
        <f t="shared" si="68"/>
        <v>0</v>
      </c>
      <c r="L1005" s="74">
        <f t="shared" si="69"/>
        <v>0</v>
      </c>
    </row>
    <row r="1006" spans="1:12" x14ac:dyDescent="0.25">
      <c r="A1006" s="183"/>
      <c r="B1006" s="184"/>
      <c r="C1006" s="153"/>
      <c r="D1006" s="159"/>
      <c r="E1006" s="158"/>
      <c r="F1006" s="71" t="str">
        <f>IF(D1006&gt;0,IF((LEFT(D1006,2)=LEFT(Data!C$4,2)),"Intra","Inter"),"")</f>
        <v/>
      </c>
      <c r="G1006" s="72">
        <f t="shared" si="66"/>
        <v>0</v>
      </c>
      <c r="H1006" s="158"/>
      <c r="I1006" s="23"/>
      <c r="J1006" s="74">
        <f t="shared" si="67"/>
        <v>0</v>
      </c>
      <c r="K1006" s="74">
        <f t="shared" si="68"/>
        <v>0</v>
      </c>
      <c r="L1006" s="74">
        <f t="shared" si="69"/>
        <v>0</v>
      </c>
    </row>
    <row r="1007" spans="1:12" x14ac:dyDescent="0.25">
      <c r="A1007" s="183"/>
      <c r="B1007" s="184"/>
      <c r="C1007" s="153"/>
      <c r="D1007" s="159"/>
      <c r="E1007" s="158"/>
      <c r="F1007" s="71" t="str">
        <f>IF(D1007&gt;0,IF((LEFT(D1007,2)=LEFT(Data!C$4,2)),"Intra","Inter"),"")</f>
        <v/>
      </c>
      <c r="G1007" s="72">
        <f t="shared" si="66"/>
        <v>0</v>
      </c>
      <c r="H1007" s="158"/>
      <c r="I1007" s="23"/>
      <c r="J1007" s="74">
        <f t="shared" si="67"/>
        <v>0</v>
      </c>
      <c r="K1007" s="74">
        <f t="shared" si="68"/>
        <v>0</v>
      </c>
      <c r="L1007" s="74">
        <f t="shared" si="69"/>
        <v>0</v>
      </c>
    </row>
    <row r="1008" spans="1:12" x14ac:dyDescent="0.25">
      <c r="A1008" s="183"/>
      <c r="B1008" s="184"/>
      <c r="C1008" s="153"/>
      <c r="D1008" s="159"/>
      <c r="E1008" s="158"/>
      <c r="F1008" s="71" t="str">
        <f>IF(D1008&gt;0,IF((LEFT(D1008,2)=LEFT(Data!C$4,2)),"Intra","Inter"),"")</f>
        <v/>
      </c>
      <c r="G1008" s="72">
        <f t="shared" si="66"/>
        <v>0</v>
      </c>
      <c r="H1008" s="158"/>
      <c r="I1008" s="23"/>
      <c r="J1008" s="74">
        <f t="shared" si="67"/>
        <v>0</v>
      </c>
      <c r="K1008" s="74">
        <f t="shared" si="68"/>
        <v>0</v>
      </c>
      <c r="L1008" s="74">
        <f t="shared" si="69"/>
        <v>0</v>
      </c>
    </row>
    <row r="1009" spans="1:12" x14ac:dyDescent="0.25">
      <c r="A1009" s="183"/>
      <c r="B1009" s="184"/>
      <c r="C1009" s="153"/>
      <c r="D1009" s="159"/>
      <c r="E1009" s="158"/>
      <c r="F1009" s="71" t="str">
        <f>IF(D1009&gt;0,IF((LEFT(D1009,2)=LEFT(Data!C$4,2)),"Intra","Inter"),"")</f>
        <v/>
      </c>
      <c r="G1009" s="72">
        <f t="shared" si="66"/>
        <v>0</v>
      </c>
      <c r="H1009" s="158"/>
      <c r="I1009" s="23"/>
      <c r="J1009" s="74">
        <f t="shared" si="67"/>
        <v>0</v>
      </c>
      <c r="K1009" s="74">
        <f t="shared" si="68"/>
        <v>0</v>
      </c>
      <c r="L1009" s="74">
        <f t="shared" si="69"/>
        <v>0</v>
      </c>
    </row>
    <row r="1010" spans="1:12" x14ac:dyDescent="0.25">
      <c r="A1010" s="183"/>
      <c r="B1010" s="184"/>
      <c r="C1010" s="153"/>
      <c r="D1010" s="159"/>
      <c r="E1010" s="158"/>
      <c r="F1010" s="71" t="str">
        <f>IF(D1010&gt;0,IF((LEFT(D1010,2)=LEFT(Data!C$4,2)),"Intra","Inter"),"")</f>
        <v/>
      </c>
      <c r="G1010" s="72">
        <f t="shared" si="66"/>
        <v>0</v>
      </c>
      <c r="H1010" s="158"/>
      <c r="I1010" s="23"/>
      <c r="J1010" s="74">
        <f t="shared" si="67"/>
        <v>0</v>
      </c>
      <c r="K1010" s="74">
        <f t="shared" si="68"/>
        <v>0</v>
      </c>
      <c r="L1010" s="74">
        <f t="shared" si="69"/>
        <v>0</v>
      </c>
    </row>
    <row r="1011" spans="1:12" x14ac:dyDescent="0.25">
      <c r="A1011" s="183"/>
      <c r="B1011" s="184"/>
      <c r="C1011" s="153"/>
      <c r="D1011" s="159"/>
      <c r="E1011" s="158"/>
      <c r="F1011" s="71" t="str">
        <f>IF(D1011&gt;0,IF((LEFT(D1011,2)=LEFT(Data!C$4,2)),"Intra","Inter"),"")</f>
        <v/>
      </c>
      <c r="G1011" s="72">
        <f t="shared" si="66"/>
        <v>0</v>
      </c>
      <c r="H1011" s="158"/>
      <c r="I1011" s="23"/>
      <c r="J1011" s="74">
        <f t="shared" si="67"/>
        <v>0</v>
      </c>
      <c r="K1011" s="74">
        <f t="shared" si="68"/>
        <v>0</v>
      </c>
      <c r="L1011" s="74">
        <f t="shared" si="69"/>
        <v>0</v>
      </c>
    </row>
    <row r="1012" spans="1:12" x14ac:dyDescent="0.25">
      <c r="A1012" s="183"/>
      <c r="B1012" s="184"/>
      <c r="C1012" s="153"/>
      <c r="D1012" s="159"/>
      <c r="E1012" s="158"/>
      <c r="F1012" s="71" t="str">
        <f>IF(D1012&gt;0,IF((LEFT(D1012,2)=LEFT(Data!C$4,2)),"Intra","Inter"),"")</f>
        <v/>
      </c>
      <c r="G1012" s="72">
        <f t="shared" si="66"/>
        <v>0</v>
      </c>
      <c r="H1012" s="158"/>
      <c r="I1012" s="23"/>
      <c r="J1012" s="74">
        <f t="shared" si="67"/>
        <v>0</v>
      </c>
      <c r="K1012" s="74">
        <f t="shared" si="68"/>
        <v>0</v>
      </c>
      <c r="L1012" s="74">
        <f t="shared" si="69"/>
        <v>0</v>
      </c>
    </row>
    <row r="1013" spans="1:12" x14ac:dyDescent="0.25">
      <c r="A1013" s="183"/>
      <c r="B1013" s="184"/>
      <c r="C1013" s="153"/>
      <c r="D1013" s="159"/>
      <c r="E1013" s="158"/>
      <c r="F1013" s="71" t="str">
        <f>IF(D1013&gt;0,IF((LEFT(D1013,2)=LEFT(Data!C$4,2)),"Intra","Inter"),"")</f>
        <v/>
      </c>
      <c r="G1013" s="72">
        <f t="shared" si="66"/>
        <v>0</v>
      </c>
      <c r="H1013" s="158"/>
      <c r="I1013" s="23"/>
      <c r="J1013" s="74">
        <f t="shared" si="67"/>
        <v>0</v>
      </c>
      <c r="K1013" s="74">
        <f t="shared" si="68"/>
        <v>0</v>
      </c>
      <c r="L1013" s="74">
        <f t="shared" si="69"/>
        <v>0</v>
      </c>
    </row>
    <row r="1014" spans="1:12" x14ac:dyDescent="0.25">
      <c r="A1014" s="183"/>
      <c r="B1014" s="184"/>
      <c r="C1014" s="153"/>
      <c r="D1014" s="159"/>
      <c r="E1014" s="158"/>
      <c r="F1014" s="71" t="str">
        <f>IF(D1014&gt;0,IF((LEFT(D1014,2)=LEFT(Data!C$4,2)),"Intra","Inter"),"")</f>
        <v/>
      </c>
      <c r="G1014" s="72">
        <f t="shared" si="66"/>
        <v>0</v>
      </c>
      <c r="H1014" s="158"/>
      <c r="I1014" s="23"/>
      <c r="J1014" s="74">
        <f t="shared" si="67"/>
        <v>0</v>
      </c>
      <c r="K1014" s="74">
        <f t="shared" si="68"/>
        <v>0</v>
      </c>
      <c r="L1014" s="74">
        <f t="shared" si="69"/>
        <v>0</v>
      </c>
    </row>
    <row r="1015" spans="1:12" x14ac:dyDescent="0.25">
      <c r="A1015" s="183"/>
      <c r="B1015" s="184"/>
      <c r="C1015" s="153"/>
      <c r="D1015" s="159"/>
      <c r="E1015" s="158"/>
      <c r="F1015" s="71" t="str">
        <f>IF(D1015&gt;0,IF((LEFT(D1015,2)=LEFT(Data!C$4,2)),"Intra","Inter"),"")</f>
        <v/>
      </c>
      <c r="G1015" s="72">
        <f t="shared" si="66"/>
        <v>0</v>
      </c>
      <c r="H1015" s="158"/>
      <c r="I1015" s="23"/>
      <c r="J1015" s="74">
        <f t="shared" si="67"/>
        <v>0</v>
      </c>
      <c r="K1015" s="74">
        <f t="shared" si="68"/>
        <v>0</v>
      </c>
      <c r="L1015" s="74">
        <f t="shared" si="69"/>
        <v>0</v>
      </c>
    </row>
    <row r="1016" spans="1:12" x14ac:dyDescent="0.25">
      <c r="A1016" s="183"/>
      <c r="B1016" s="184"/>
      <c r="C1016" s="153"/>
      <c r="D1016" s="159"/>
      <c r="E1016" s="158"/>
      <c r="F1016" s="71" t="str">
        <f>IF(D1016&gt;0,IF((LEFT(D1016,2)=LEFT(Data!C$4,2)),"Intra","Inter"),"")</f>
        <v/>
      </c>
      <c r="G1016" s="72">
        <f t="shared" si="66"/>
        <v>0</v>
      </c>
      <c r="H1016" s="158"/>
      <c r="I1016" s="23"/>
      <c r="J1016" s="74">
        <f t="shared" si="67"/>
        <v>0</v>
      </c>
      <c r="K1016" s="74">
        <f t="shared" si="68"/>
        <v>0</v>
      </c>
      <c r="L1016" s="74">
        <f t="shared" si="69"/>
        <v>0</v>
      </c>
    </row>
  </sheetData>
  <sheetProtection password="CA12" sheet="1" objects="1" scenarios="1" pivotTables="0"/>
  <mergeCells count="5">
    <mergeCell ref="A1:H1"/>
    <mergeCell ref="A2:H2"/>
    <mergeCell ref="I1:J1"/>
    <mergeCell ref="I2:J2"/>
    <mergeCell ref="A3:H3"/>
  </mergeCells>
  <dataValidations count="4">
    <dataValidation type="list" allowBlank="1" showInputMessage="1" showErrorMessage="1" error="SELECT FROM DROPDOWN" sqref="I16:I1016">
      <formula1>$I$11:$I$15</formula1>
    </dataValidation>
    <dataValidation type="textLength" operator="equal" allowBlank="1" showInputMessage="1" showErrorMessage="1" errorTitle="Please Enter A Valid GSTIN" error="The first two digits represent the state code_x000a_next ten digits will be the PAN of the taxpayer_x000a_13th digit will be assigned based on number of registration within a state_x000a_14th digit will be Z by default_x000a_15th will be checksum " promptTitle="FORMAT OF GSTIN" prompt="State-wise PAN-based 15-digit Goods and Services Taxpayer Identification Number (GSTIN)." sqref="D16:D1016">
      <formula1>15</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B16:B519">
      <formula1>16</formula1>
    </dataValidation>
    <dataValidation type="list" allowBlank="1" showInputMessage="1" showErrorMessage="1" promptTitle="Weather Supplies Attracts RCM" sqref="E16:E1016">
      <formula1>$E$11:$E$12</formula1>
    </dataValidation>
  </dataValidations>
  <pageMargins left="0.15748031496062992" right="0.23622047244094491" top="0.74803149606299213" bottom="0.74803149606299213" header="0.31496062992125984" footer="0.31496062992125984"/>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1094"/>
  <sheetViews>
    <sheetView workbookViewId="0">
      <pane ySplit="10" topLeftCell="A11" activePane="bottomLeft" state="frozen"/>
      <selection activeCell="O11" sqref="O11"/>
      <selection pane="bottomLeft" activeCell="C22" sqref="C22"/>
    </sheetView>
  </sheetViews>
  <sheetFormatPr defaultRowHeight="15" x14ac:dyDescent="0.25"/>
  <cols>
    <col min="1" max="1" width="10.42578125" bestFit="1" customWidth="1"/>
    <col min="2" max="2" width="14.7109375" customWidth="1"/>
    <col min="3" max="3" width="33" customWidth="1"/>
    <col min="4" max="4" width="22.42578125" customWidth="1"/>
    <col min="5" max="5" width="6" customWidth="1"/>
    <col min="6" max="6" width="13.28515625" bestFit="1" customWidth="1"/>
    <col min="7" max="7" width="14.42578125" style="3" bestFit="1" customWidth="1"/>
    <col min="8" max="8" width="8" style="1" customWidth="1"/>
    <col min="9" max="9" width="13.28515625" bestFit="1" customWidth="1"/>
    <col min="10" max="11" width="12.140625" bestFit="1" customWidth="1"/>
    <col min="13" max="13" width="11.28515625" customWidth="1"/>
    <col min="14" max="14" width="10.5703125" bestFit="1" customWidth="1"/>
    <col min="15" max="15" width="11.140625" customWidth="1"/>
    <col min="16" max="16" width="10.28515625" customWidth="1"/>
  </cols>
  <sheetData>
    <row r="1" spans="1:17" x14ac:dyDescent="0.25">
      <c r="A1" s="224" t="str">
        <f>+Data!C6</f>
        <v>XXXXXXXXXXXXXX</v>
      </c>
      <c r="B1" s="224"/>
      <c r="C1" s="224"/>
      <c r="D1" s="224"/>
      <c r="E1" s="224"/>
      <c r="F1" s="224"/>
      <c r="G1" s="224"/>
      <c r="H1" s="224" t="str">
        <f>+Data!E4</f>
        <v>Year</v>
      </c>
      <c r="I1" s="224"/>
      <c r="J1" s="135"/>
      <c r="K1" s="134" t="str">
        <f>+Data!G4</f>
        <v>2018-19</v>
      </c>
    </row>
    <row r="2" spans="1:17" x14ac:dyDescent="0.25">
      <c r="A2" s="224" t="str">
        <f>+Data!C4</f>
        <v>33AAAAA0000A1ZA</v>
      </c>
      <c r="B2" s="224"/>
      <c r="C2" s="224"/>
      <c r="D2" s="224"/>
      <c r="E2" s="224"/>
      <c r="F2" s="224"/>
      <c r="G2" s="224"/>
      <c r="H2" s="224" t="str">
        <f>+Data!E6</f>
        <v>Month</v>
      </c>
      <c r="I2" s="224"/>
      <c r="J2" s="135"/>
      <c r="K2" s="134" t="str">
        <f>+Data!G6</f>
        <v>October</v>
      </c>
    </row>
    <row r="3" spans="1:17" x14ac:dyDescent="0.25">
      <c r="A3" s="197" t="s">
        <v>409</v>
      </c>
      <c r="B3" s="197"/>
      <c r="C3" s="197"/>
      <c r="D3" s="197"/>
      <c r="E3" s="197"/>
      <c r="F3" s="197"/>
      <c r="G3" s="197"/>
      <c r="H3" s="19"/>
      <c r="I3" s="19"/>
      <c r="J3" s="19"/>
      <c r="K3" s="19"/>
    </row>
    <row r="4" spans="1:17" x14ac:dyDescent="0.25">
      <c r="A4" s="127"/>
      <c r="B4" s="127"/>
      <c r="C4" s="127"/>
      <c r="D4" s="127"/>
      <c r="E4" s="127"/>
      <c r="F4" s="127"/>
      <c r="G4" s="127"/>
      <c r="H4" s="19"/>
      <c r="I4" s="19"/>
      <c r="J4" s="19"/>
      <c r="K4" s="19"/>
    </row>
    <row r="5" spans="1:17" hidden="1" x14ac:dyDescent="0.25">
      <c r="D5" s="225" t="s">
        <v>390</v>
      </c>
      <c r="E5" s="225"/>
      <c r="F5" s="10">
        <f>F$1084+F$1085</f>
        <v>0</v>
      </c>
      <c r="G5" s="10">
        <f t="shared" ref="G5:L5" si="0">G$1084+G$1085</f>
        <v>0</v>
      </c>
      <c r="H5" s="10"/>
      <c r="I5" s="10">
        <f t="shared" si="0"/>
        <v>0</v>
      </c>
      <c r="J5" s="10">
        <f t="shared" si="0"/>
        <v>0</v>
      </c>
      <c r="K5" s="10">
        <f t="shared" si="0"/>
        <v>0</v>
      </c>
      <c r="L5" s="10">
        <f t="shared" si="0"/>
        <v>0</v>
      </c>
    </row>
    <row r="6" spans="1:17" hidden="1" x14ac:dyDescent="0.25">
      <c r="D6" s="225" t="s">
        <v>389</v>
      </c>
      <c r="E6" s="225"/>
      <c r="F6" s="10">
        <f>F$1086+F$1087+F$1088+F$1089+F$1090+F$1091+F$1092+F$1093</f>
        <v>0</v>
      </c>
      <c r="G6" s="10">
        <f t="shared" ref="G6:L6" si="1">G$1086+G$1087+G$1088+G$1089+G$1090+G$1091+G$1092+G$1093</f>
        <v>0</v>
      </c>
      <c r="H6" s="10"/>
      <c r="I6" s="10">
        <f t="shared" si="1"/>
        <v>0</v>
      </c>
      <c r="J6" s="10">
        <f t="shared" si="1"/>
        <v>0</v>
      </c>
      <c r="K6" s="10">
        <f t="shared" si="1"/>
        <v>0</v>
      </c>
      <c r="L6" s="10">
        <f t="shared" si="1"/>
        <v>0</v>
      </c>
    </row>
    <row r="7" spans="1:17" hidden="1" x14ac:dyDescent="0.25">
      <c r="D7" s="169" t="s">
        <v>455</v>
      </c>
      <c r="E7" s="169"/>
      <c r="F7" s="10">
        <f>F$1094</f>
        <v>0</v>
      </c>
      <c r="G7" s="10">
        <f t="shared" ref="G7:L7" si="2">G$1094</f>
        <v>0</v>
      </c>
      <c r="H7" s="10"/>
      <c r="I7" s="10">
        <f t="shared" si="2"/>
        <v>0</v>
      </c>
      <c r="J7" s="10">
        <f t="shared" si="2"/>
        <v>0</v>
      </c>
      <c r="K7" s="10">
        <f t="shared" si="2"/>
        <v>0</v>
      </c>
      <c r="L7" s="10">
        <f t="shared" si="2"/>
        <v>0</v>
      </c>
    </row>
    <row r="8" spans="1:17" x14ac:dyDescent="0.25">
      <c r="D8" s="129" t="s">
        <v>391</v>
      </c>
      <c r="E8" s="129"/>
      <c r="F8" s="130">
        <f>+F$5+F$6+F$7</f>
        <v>0</v>
      </c>
      <c r="G8" s="130">
        <f t="shared" ref="G8:L8" si="3">+G$5+G$6+G$7</f>
        <v>0</v>
      </c>
      <c r="H8" s="130"/>
      <c r="I8" s="130">
        <f t="shared" si="3"/>
        <v>0</v>
      </c>
      <c r="J8" s="130">
        <f t="shared" si="3"/>
        <v>0</v>
      </c>
      <c r="K8" s="130">
        <f t="shared" si="3"/>
        <v>0</v>
      </c>
      <c r="L8" s="130">
        <f t="shared" si="3"/>
        <v>0</v>
      </c>
      <c r="N8" s="177">
        <f>SUM(N$11:N$1011)</f>
        <v>0</v>
      </c>
      <c r="O8" s="177">
        <f>SUM(O$11:O$1011)</f>
        <v>0</v>
      </c>
      <c r="P8" s="177">
        <f>SUM(P$11:P$1011)</f>
        <v>0</v>
      </c>
    </row>
    <row r="9" spans="1:17" x14ac:dyDescent="0.25">
      <c r="F9" s="9"/>
      <c r="G9" s="10"/>
      <c r="H9" s="11"/>
      <c r="I9" s="10"/>
      <c r="J9" s="10"/>
      <c r="K9" s="10"/>
    </row>
    <row r="10" spans="1:17" ht="30" x14ac:dyDescent="0.25">
      <c r="A10" s="12" t="s">
        <v>44</v>
      </c>
      <c r="B10" s="12" t="s">
        <v>45</v>
      </c>
      <c r="C10" s="12" t="s">
        <v>46</v>
      </c>
      <c r="D10" s="12" t="s">
        <v>0</v>
      </c>
      <c r="E10" s="12" t="s">
        <v>122</v>
      </c>
      <c r="F10" s="12" t="s">
        <v>47</v>
      </c>
      <c r="G10" s="13" t="s">
        <v>48</v>
      </c>
      <c r="H10" s="14" t="s">
        <v>49</v>
      </c>
      <c r="I10" s="12" t="s">
        <v>2</v>
      </c>
      <c r="J10" s="12" t="s">
        <v>3</v>
      </c>
      <c r="K10" s="12" t="s">
        <v>4</v>
      </c>
      <c r="L10" s="12" t="s">
        <v>264</v>
      </c>
      <c r="M10" s="12" t="s">
        <v>459</v>
      </c>
      <c r="N10" s="12" t="s">
        <v>460</v>
      </c>
      <c r="O10" s="12" t="s">
        <v>461</v>
      </c>
      <c r="P10" s="12" t="s">
        <v>462</v>
      </c>
      <c r="Q10" s="2"/>
    </row>
    <row r="11" spans="1:17" x14ac:dyDescent="0.25">
      <c r="A11" s="183"/>
      <c r="B11" s="184"/>
      <c r="C11" s="184"/>
      <c r="D11" s="153"/>
      <c r="E11" s="71" t="str">
        <f>IF(D11&gt;0,IF((LEFT(D11,2)=LEFT(Data!C$4,2)),"Intra","Inter"),"")</f>
        <v/>
      </c>
      <c r="F11" s="72">
        <f>ROUND(G11+I11+J11+K11,0)</f>
        <v>0</v>
      </c>
      <c r="G11" s="22"/>
      <c r="H11" s="23"/>
      <c r="I11" s="74">
        <f>IF($E11="inter",IF($H11&lt;&gt;"Exempt",IF($H11&lt;&gt;"Non GST",($G11*($H11)),(0)),(0)),(0))</f>
        <v>0</v>
      </c>
      <c r="J11" s="74">
        <f>IF($E11="intra",IF($H11&lt;&gt;"Exempt",IF($H11&lt;&gt;"Non GST",($G11*($H11/2)),(0)),(0)),(0))</f>
        <v>0</v>
      </c>
      <c r="K11" s="74">
        <f>IF($E11="intra",IF($H11&lt;&gt;"Exempt",IF($H11&lt;&gt;"Non GST",($G11*($H11/2)),(0)),(0)),(0))</f>
        <v>0</v>
      </c>
      <c r="M11" s="21"/>
      <c r="N11" s="74">
        <f>IF($M11="Yes",IF($E11="Inter",($G11*(2%)),(0)),(0))</f>
        <v>0</v>
      </c>
      <c r="O11" s="74">
        <f>IF($M11="Yes",IF($E11="Intra",($G11*(1%)),(0)),(0))</f>
        <v>0</v>
      </c>
      <c r="P11" s="74">
        <f>IF($M11="Yes",IF($E11="Intra",($G11*(1%)),(0)),(0))</f>
        <v>0</v>
      </c>
    </row>
    <row r="12" spans="1:17" x14ac:dyDescent="0.25">
      <c r="A12" s="183"/>
      <c r="B12" s="184"/>
      <c r="C12" s="184"/>
      <c r="D12" s="153"/>
      <c r="E12" s="71" t="str">
        <f>IF(D12&gt;0,IF((LEFT(D12,2)=LEFT(Data!C$4,2)),"Intra","Inter"),"")</f>
        <v/>
      </c>
      <c r="F12" s="72">
        <f t="shared" ref="F12:F75" si="4">ROUND(G12+I12+J12+K12,0)</f>
        <v>0</v>
      </c>
      <c r="G12" s="22"/>
      <c r="H12" s="23"/>
      <c r="I12" s="74">
        <f t="shared" ref="I12:I75" si="5">IF($E12="inter",IF($H12&lt;&gt;"Exempt",IF($H12&lt;&gt;"Non GST",($G12*($H12)),(0)),(0)),(0))</f>
        <v>0</v>
      </c>
      <c r="J12" s="74">
        <f t="shared" ref="J12:K75" si="6">IF($E12="intra",IF($H12&lt;&gt;"Exempt",IF($H12&lt;&gt;"Non GST",($G12*($H12/2)),(0)),(0)),(0))</f>
        <v>0</v>
      </c>
      <c r="K12" s="74">
        <f t="shared" si="6"/>
        <v>0</v>
      </c>
      <c r="M12" s="21"/>
      <c r="N12" s="74">
        <f t="shared" ref="N12:N75" si="7">IF($M12="Yes",IF($E12="Inter",($G12*(2%)),(0)),(0))</f>
        <v>0</v>
      </c>
      <c r="O12" s="74">
        <f t="shared" ref="O12:P75" si="8">IF($M12="Yes",IF($E12="Intra",($G12*(1%)),(0)),(0))</f>
        <v>0</v>
      </c>
      <c r="P12" s="74">
        <f t="shared" si="8"/>
        <v>0</v>
      </c>
    </row>
    <row r="13" spans="1:17" x14ac:dyDescent="0.25">
      <c r="A13" s="183"/>
      <c r="B13" s="184"/>
      <c r="C13" s="184"/>
      <c r="D13" s="153"/>
      <c r="E13" s="71" t="str">
        <f>IF(D13&gt;0,IF((LEFT(D13,2)=LEFT(Data!C$4,2)),"Intra","Inter"),"")</f>
        <v/>
      </c>
      <c r="F13" s="72">
        <f t="shared" si="4"/>
        <v>0</v>
      </c>
      <c r="G13" s="22"/>
      <c r="H13" s="23"/>
      <c r="I13" s="74">
        <f t="shared" si="5"/>
        <v>0</v>
      </c>
      <c r="J13" s="74">
        <f t="shared" si="6"/>
        <v>0</v>
      </c>
      <c r="K13" s="74">
        <f t="shared" si="6"/>
        <v>0</v>
      </c>
      <c r="M13" s="21"/>
      <c r="N13" s="74">
        <f t="shared" si="7"/>
        <v>0</v>
      </c>
      <c r="O13" s="74">
        <f t="shared" si="8"/>
        <v>0</v>
      </c>
      <c r="P13" s="74">
        <f t="shared" si="8"/>
        <v>0</v>
      </c>
    </row>
    <row r="14" spans="1:17" x14ac:dyDescent="0.25">
      <c r="A14" s="183"/>
      <c r="B14" s="184"/>
      <c r="C14" s="184"/>
      <c r="D14" s="153"/>
      <c r="E14" s="71" t="str">
        <f>IF(D14&gt;0,IF((LEFT(D14,2)=LEFT(Data!C$4,2)),"Intra","Inter"),"")</f>
        <v/>
      </c>
      <c r="F14" s="72">
        <f t="shared" si="4"/>
        <v>0</v>
      </c>
      <c r="G14" s="22"/>
      <c r="H14" s="23"/>
      <c r="I14" s="74">
        <f t="shared" si="5"/>
        <v>0</v>
      </c>
      <c r="J14" s="74">
        <f t="shared" si="6"/>
        <v>0</v>
      </c>
      <c r="K14" s="74">
        <f t="shared" si="6"/>
        <v>0</v>
      </c>
      <c r="M14" s="21"/>
      <c r="N14" s="74">
        <f t="shared" si="7"/>
        <v>0</v>
      </c>
      <c r="O14" s="74">
        <f t="shared" si="8"/>
        <v>0</v>
      </c>
      <c r="P14" s="74">
        <f t="shared" si="8"/>
        <v>0</v>
      </c>
    </row>
    <row r="15" spans="1:17" x14ac:dyDescent="0.25">
      <c r="A15" s="183"/>
      <c r="B15" s="184"/>
      <c r="C15" s="184"/>
      <c r="D15" s="153"/>
      <c r="E15" s="71" t="str">
        <f>IF(D15&gt;0,IF((LEFT(D15,2)=LEFT(Data!C$4,2)),"Intra","Inter"),"")</f>
        <v/>
      </c>
      <c r="F15" s="72">
        <f t="shared" si="4"/>
        <v>0</v>
      </c>
      <c r="G15" s="22"/>
      <c r="H15" s="23"/>
      <c r="I15" s="74">
        <f t="shared" si="5"/>
        <v>0</v>
      </c>
      <c r="J15" s="74">
        <f t="shared" si="6"/>
        <v>0</v>
      </c>
      <c r="K15" s="74">
        <f t="shared" si="6"/>
        <v>0</v>
      </c>
      <c r="M15" s="21"/>
      <c r="N15" s="74">
        <f t="shared" si="7"/>
        <v>0</v>
      </c>
      <c r="O15" s="74">
        <f t="shared" si="8"/>
        <v>0</v>
      </c>
      <c r="P15" s="74">
        <f t="shared" si="8"/>
        <v>0</v>
      </c>
    </row>
    <row r="16" spans="1:17" x14ac:dyDescent="0.25">
      <c r="A16" s="183"/>
      <c r="B16" s="184"/>
      <c r="C16" s="184"/>
      <c r="D16" s="153"/>
      <c r="E16" s="71" t="str">
        <f>IF(D16&gt;0,IF((LEFT(D16,2)=LEFT(Data!C$4,2)),"Intra","Inter"),"")</f>
        <v/>
      </c>
      <c r="F16" s="72">
        <f t="shared" si="4"/>
        <v>0</v>
      </c>
      <c r="G16" s="22"/>
      <c r="H16" s="23"/>
      <c r="I16" s="74">
        <f t="shared" si="5"/>
        <v>0</v>
      </c>
      <c r="J16" s="74">
        <f t="shared" si="6"/>
        <v>0</v>
      </c>
      <c r="K16" s="74">
        <f t="shared" si="6"/>
        <v>0</v>
      </c>
      <c r="M16" s="21"/>
      <c r="N16" s="74">
        <f t="shared" si="7"/>
        <v>0</v>
      </c>
      <c r="O16" s="74">
        <f t="shared" si="8"/>
        <v>0</v>
      </c>
      <c r="P16" s="74">
        <f t="shared" si="8"/>
        <v>0</v>
      </c>
    </row>
    <row r="17" spans="1:16" x14ac:dyDescent="0.25">
      <c r="A17" s="183"/>
      <c r="B17" s="184"/>
      <c r="C17" s="184"/>
      <c r="D17" s="153"/>
      <c r="E17" s="71" t="str">
        <f>IF(D17&gt;0,IF((LEFT(D17,2)=LEFT(Data!C$4,2)),"Intra","Inter"),"")</f>
        <v/>
      </c>
      <c r="F17" s="72">
        <f t="shared" si="4"/>
        <v>0</v>
      </c>
      <c r="G17" s="22"/>
      <c r="H17" s="23"/>
      <c r="I17" s="74">
        <f t="shared" si="5"/>
        <v>0</v>
      </c>
      <c r="J17" s="74">
        <f t="shared" si="6"/>
        <v>0</v>
      </c>
      <c r="K17" s="74">
        <f t="shared" si="6"/>
        <v>0</v>
      </c>
      <c r="M17" s="21"/>
      <c r="N17" s="74">
        <f t="shared" si="7"/>
        <v>0</v>
      </c>
      <c r="O17" s="74">
        <f t="shared" si="8"/>
        <v>0</v>
      </c>
      <c r="P17" s="74">
        <f t="shared" si="8"/>
        <v>0</v>
      </c>
    </row>
    <row r="18" spans="1:16" x14ac:dyDescent="0.25">
      <c r="A18" s="183"/>
      <c r="B18" s="184"/>
      <c r="C18" s="184"/>
      <c r="D18" s="153"/>
      <c r="E18" s="71" t="str">
        <f>IF(D18&gt;0,IF((LEFT(D18,2)=LEFT(Data!C$4,2)),"Intra","Inter"),"")</f>
        <v/>
      </c>
      <c r="F18" s="72">
        <f t="shared" si="4"/>
        <v>0</v>
      </c>
      <c r="G18" s="22"/>
      <c r="H18" s="23"/>
      <c r="I18" s="74">
        <f t="shared" si="5"/>
        <v>0</v>
      </c>
      <c r="J18" s="74">
        <f t="shared" si="6"/>
        <v>0</v>
      </c>
      <c r="K18" s="74">
        <f t="shared" si="6"/>
        <v>0</v>
      </c>
      <c r="M18" s="21"/>
      <c r="N18" s="74">
        <f t="shared" si="7"/>
        <v>0</v>
      </c>
      <c r="O18" s="74">
        <f t="shared" si="8"/>
        <v>0</v>
      </c>
      <c r="P18" s="74">
        <f t="shared" si="8"/>
        <v>0</v>
      </c>
    </row>
    <row r="19" spans="1:16" x14ac:dyDescent="0.25">
      <c r="A19" s="183"/>
      <c r="B19" s="184"/>
      <c r="C19" s="184"/>
      <c r="D19" s="153"/>
      <c r="E19" s="71" t="str">
        <f>IF(D19&gt;0,IF((LEFT(D19,2)=LEFT(Data!C$4,2)),"Intra","Inter"),"")</f>
        <v/>
      </c>
      <c r="F19" s="72">
        <f t="shared" si="4"/>
        <v>0</v>
      </c>
      <c r="G19" s="22"/>
      <c r="H19" s="23"/>
      <c r="I19" s="74">
        <f t="shared" si="5"/>
        <v>0</v>
      </c>
      <c r="J19" s="74">
        <f t="shared" si="6"/>
        <v>0</v>
      </c>
      <c r="K19" s="74">
        <f t="shared" si="6"/>
        <v>0</v>
      </c>
      <c r="M19" s="21"/>
      <c r="N19" s="74">
        <f t="shared" si="7"/>
        <v>0</v>
      </c>
      <c r="O19" s="74">
        <f t="shared" si="8"/>
        <v>0</v>
      </c>
      <c r="P19" s="74">
        <f t="shared" si="8"/>
        <v>0</v>
      </c>
    </row>
    <row r="20" spans="1:16" x14ac:dyDescent="0.25">
      <c r="A20" s="183"/>
      <c r="B20" s="184"/>
      <c r="C20" s="184"/>
      <c r="D20" s="153"/>
      <c r="E20" s="71" t="str">
        <f>IF(D20&gt;0,IF((LEFT(D20,2)=LEFT(Data!C$4,2)),"Intra","Inter"),"")</f>
        <v/>
      </c>
      <c r="F20" s="72">
        <f t="shared" si="4"/>
        <v>0</v>
      </c>
      <c r="G20" s="22"/>
      <c r="H20" s="23"/>
      <c r="I20" s="74">
        <f t="shared" si="5"/>
        <v>0</v>
      </c>
      <c r="J20" s="74">
        <f t="shared" si="6"/>
        <v>0</v>
      </c>
      <c r="K20" s="74">
        <f t="shared" si="6"/>
        <v>0</v>
      </c>
      <c r="M20" s="21"/>
      <c r="N20" s="74">
        <f t="shared" si="7"/>
        <v>0</v>
      </c>
      <c r="O20" s="74">
        <f t="shared" si="8"/>
        <v>0</v>
      </c>
      <c r="P20" s="74">
        <f t="shared" si="8"/>
        <v>0</v>
      </c>
    </row>
    <row r="21" spans="1:16" x14ac:dyDescent="0.25">
      <c r="A21" s="183"/>
      <c r="B21" s="184"/>
      <c r="C21" s="184"/>
      <c r="D21" s="153"/>
      <c r="E21" s="71" t="str">
        <f>IF(D21&gt;0,IF((LEFT(D21,2)=LEFT(Data!C$4,2)),"Intra","Inter"),"")</f>
        <v/>
      </c>
      <c r="F21" s="72">
        <f t="shared" si="4"/>
        <v>0</v>
      </c>
      <c r="G21" s="22"/>
      <c r="H21" s="23"/>
      <c r="I21" s="74">
        <f t="shared" si="5"/>
        <v>0</v>
      </c>
      <c r="J21" s="74">
        <f t="shared" si="6"/>
        <v>0</v>
      </c>
      <c r="K21" s="74">
        <f t="shared" si="6"/>
        <v>0</v>
      </c>
      <c r="M21" s="21"/>
      <c r="N21" s="74">
        <f t="shared" si="7"/>
        <v>0</v>
      </c>
      <c r="O21" s="74">
        <f t="shared" si="8"/>
        <v>0</v>
      </c>
      <c r="P21" s="74">
        <f t="shared" si="8"/>
        <v>0</v>
      </c>
    </row>
    <row r="22" spans="1:16" x14ac:dyDescent="0.25">
      <c r="A22" s="183"/>
      <c r="B22" s="184"/>
      <c r="C22" s="184"/>
      <c r="D22" s="153"/>
      <c r="E22" s="71" t="str">
        <f>IF(D22&gt;0,IF((LEFT(D22,2)=LEFT(Data!C$4,2)),"Intra","Inter"),"")</f>
        <v/>
      </c>
      <c r="F22" s="72">
        <f t="shared" si="4"/>
        <v>0</v>
      </c>
      <c r="G22" s="22"/>
      <c r="H22" s="23"/>
      <c r="I22" s="74">
        <f t="shared" si="5"/>
        <v>0</v>
      </c>
      <c r="J22" s="74">
        <f t="shared" si="6"/>
        <v>0</v>
      </c>
      <c r="K22" s="74">
        <f t="shared" si="6"/>
        <v>0</v>
      </c>
      <c r="M22" s="21"/>
      <c r="N22" s="74">
        <f t="shared" si="7"/>
        <v>0</v>
      </c>
      <c r="O22" s="74">
        <f t="shared" si="8"/>
        <v>0</v>
      </c>
      <c r="P22" s="74">
        <f t="shared" si="8"/>
        <v>0</v>
      </c>
    </row>
    <row r="23" spans="1:16" x14ac:dyDescent="0.25">
      <c r="A23" s="183"/>
      <c r="B23" s="184"/>
      <c r="C23" s="184"/>
      <c r="D23" s="153"/>
      <c r="E23" s="71" t="str">
        <f>IF(D23&gt;0,IF((LEFT(D23,2)=LEFT(Data!C$4,2)),"Intra","Inter"),"")</f>
        <v/>
      </c>
      <c r="F23" s="72">
        <f t="shared" si="4"/>
        <v>0</v>
      </c>
      <c r="G23" s="22"/>
      <c r="H23" s="23"/>
      <c r="I23" s="74">
        <f t="shared" si="5"/>
        <v>0</v>
      </c>
      <c r="J23" s="74">
        <f t="shared" si="6"/>
        <v>0</v>
      </c>
      <c r="K23" s="74">
        <f t="shared" si="6"/>
        <v>0</v>
      </c>
      <c r="M23" s="21"/>
      <c r="N23" s="74">
        <f t="shared" si="7"/>
        <v>0</v>
      </c>
      <c r="O23" s="74">
        <f t="shared" si="8"/>
        <v>0</v>
      </c>
      <c r="P23" s="74">
        <f t="shared" si="8"/>
        <v>0</v>
      </c>
    </row>
    <row r="24" spans="1:16" x14ac:dyDescent="0.25">
      <c r="A24" s="183"/>
      <c r="B24" s="184"/>
      <c r="C24" s="184"/>
      <c r="D24" s="153"/>
      <c r="E24" s="71" t="str">
        <f>IF(D24&gt;0,IF((LEFT(D24,2)=LEFT(Data!C$4,2)),"Intra","Inter"),"")</f>
        <v/>
      </c>
      <c r="F24" s="72">
        <f t="shared" si="4"/>
        <v>0</v>
      </c>
      <c r="G24" s="22"/>
      <c r="H24" s="23"/>
      <c r="I24" s="74">
        <f t="shared" si="5"/>
        <v>0</v>
      </c>
      <c r="J24" s="74">
        <f t="shared" si="6"/>
        <v>0</v>
      </c>
      <c r="K24" s="74">
        <f t="shared" si="6"/>
        <v>0</v>
      </c>
      <c r="M24" s="21"/>
      <c r="N24" s="74">
        <f t="shared" si="7"/>
        <v>0</v>
      </c>
      <c r="O24" s="74">
        <f t="shared" si="8"/>
        <v>0</v>
      </c>
      <c r="P24" s="74">
        <f t="shared" si="8"/>
        <v>0</v>
      </c>
    </row>
    <row r="25" spans="1:16" x14ac:dyDescent="0.25">
      <c r="A25" s="183"/>
      <c r="B25" s="184"/>
      <c r="C25" s="184"/>
      <c r="D25" s="153"/>
      <c r="E25" s="71" t="str">
        <f>IF(D25&gt;0,IF((LEFT(D25,2)=LEFT(Data!C$4,2)),"Intra","Inter"),"")</f>
        <v/>
      </c>
      <c r="F25" s="72">
        <f t="shared" si="4"/>
        <v>0</v>
      </c>
      <c r="G25" s="22"/>
      <c r="H25" s="23"/>
      <c r="I25" s="74">
        <f t="shared" si="5"/>
        <v>0</v>
      </c>
      <c r="J25" s="74">
        <f t="shared" si="6"/>
        <v>0</v>
      </c>
      <c r="K25" s="74">
        <f t="shared" si="6"/>
        <v>0</v>
      </c>
      <c r="M25" s="21"/>
      <c r="N25" s="74">
        <f t="shared" si="7"/>
        <v>0</v>
      </c>
      <c r="O25" s="74">
        <f t="shared" si="8"/>
        <v>0</v>
      </c>
      <c r="P25" s="74">
        <f t="shared" si="8"/>
        <v>0</v>
      </c>
    </row>
    <row r="26" spans="1:16" x14ac:dyDescent="0.25">
      <c r="A26" s="183"/>
      <c r="B26" s="184"/>
      <c r="C26" s="184"/>
      <c r="D26" s="153"/>
      <c r="E26" s="71" t="str">
        <f>IF(D26&gt;0,IF((LEFT(D26,2)=LEFT(Data!C$4,2)),"Intra","Inter"),"")</f>
        <v/>
      </c>
      <c r="F26" s="72">
        <f t="shared" si="4"/>
        <v>0</v>
      </c>
      <c r="G26" s="22"/>
      <c r="H26" s="23"/>
      <c r="I26" s="74">
        <f t="shared" si="5"/>
        <v>0</v>
      </c>
      <c r="J26" s="74">
        <f t="shared" si="6"/>
        <v>0</v>
      </c>
      <c r="K26" s="74">
        <f t="shared" si="6"/>
        <v>0</v>
      </c>
      <c r="M26" s="21"/>
      <c r="N26" s="74">
        <f t="shared" si="7"/>
        <v>0</v>
      </c>
      <c r="O26" s="74">
        <f t="shared" si="8"/>
        <v>0</v>
      </c>
      <c r="P26" s="74">
        <f t="shared" si="8"/>
        <v>0</v>
      </c>
    </row>
    <row r="27" spans="1:16" x14ac:dyDescent="0.25">
      <c r="A27" s="183"/>
      <c r="B27" s="184"/>
      <c r="C27" s="184"/>
      <c r="D27" s="153"/>
      <c r="E27" s="71" t="str">
        <f>IF(D27&gt;0,IF((LEFT(D27,2)=LEFT(Data!C$4,2)),"Intra","Inter"),"")</f>
        <v/>
      </c>
      <c r="F27" s="72">
        <f t="shared" si="4"/>
        <v>0</v>
      </c>
      <c r="G27" s="22"/>
      <c r="H27" s="23"/>
      <c r="I27" s="74">
        <f t="shared" si="5"/>
        <v>0</v>
      </c>
      <c r="J27" s="74">
        <f t="shared" si="6"/>
        <v>0</v>
      </c>
      <c r="K27" s="74">
        <f t="shared" si="6"/>
        <v>0</v>
      </c>
      <c r="M27" s="21"/>
      <c r="N27" s="74">
        <f t="shared" si="7"/>
        <v>0</v>
      </c>
      <c r="O27" s="74">
        <f t="shared" si="8"/>
        <v>0</v>
      </c>
      <c r="P27" s="74">
        <f t="shared" si="8"/>
        <v>0</v>
      </c>
    </row>
    <row r="28" spans="1:16" x14ac:dyDescent="0.25">
      <c r="A28" s="183"/>
      <c r="B28" s="184"/>
      <c r="C28" s="184"/>
      <c r="D28" s="153"/>
      <c r="E28" s="71" t="str">
        <f>IF(D28&gt;0,IF((LEFT(D28,2)=LEFT(Data!C$4,2)),"Intra","Inter"),"")</f>
        <v/>
      </c>
      <c r="F28" s="72">
        <f t="shared" si="4"/>
        <v>0</v>
      </c>
      <c r="G28" s="22"/>
      <c r="H28" s="23"/>
      <c r="I28" s="74">
        <f t="shared" si="5"/>
        <v>0</v>
      </c>
      <c r="J28" s="74">
        <f t="shared" si="6"/>
        <v>0</v>
      </c>
      <c r="K28" s="74">
        <f t="shared" si="6"/>
        <v>0</v>
      </c>
      <c r="M28" s="21"/>
      <c r="N28" s="74">
        <f t="shared" si="7"/>
        <v>0</v>
      </c>
      <c r="O28" s="74">
        <f t="shared" si="8"/>
        <v>0</v>
      </c>
      <c r="P28" s="74">
        <f t="shared" si="8"/>
        <v>0</v>
      </c>
    </row>
    <row r="29" spans="1:16" x14ac:dyDescent="0.25">
      <c r="A29" s="183"/>
      <c r="B29" s="184"/>
      <c r="C29" s="184"/>
      <c r="D29" s="153"/>
      <c r="E29" s="71" t="str">
        <f>IF(D29&gt;0,IF((LEFT(D29,2)=LEFT(Data!C$4,2)),"Intra","Inter"),"")</f>
        <v/>
      </c>
      <c r="F29" s="72">
        <f t="shared" si="4"/>
        <v>0</v>
      </c>
      <c r="G29" s="22"/>
      <c r="H29" s="23"/>
      <c r="I29" s="74">
        <f t="shared" si="5"/>
        <v>0</v>
      </c>
      <c r="J29" s="74">
        <f t="shared" si="6"/>
        <v>0</v>
      </c>
      <c r="K29" s="74">
        <f t="shared" si="6"/>
        <v>0</v>
      </c>
      <c r="M29" s="21"/>
      <c r="N29" s="74">
        <f t="shared" si="7"/>
        <v>0</v>
      </c>
      <c r="O29" s="74">
        <f t="shared" si="8"/>
        <v>0</v>
      </c>
      <c r="P29" s="74">
        <f t="shared" si="8"/>
        <v>0</v>
      </c>
    </row>
    <row r="30" spans="1:16" x14ac:dyDescent="0.25">
      <c r="A30" s="183"/>
      <c r="B30" s="184"/>
      <c r="C30" s="184"/>
      <c r="D30" s="153"/>
      <c r="E30" s="71" t="str">
        <f>IF(D30&gt;0,IF((LEFT(D30,2)=LEFT(Data!C$4,2)),"Intra","Inter"),"")</f>
        <v/>
      </c>
      <c r="F30" s="72">
        <f t="shared" si="4"/>
        <v>0</v>
      </c>
      <c r="G30" s="22"/>
      <c r="H30" s="23"/>
      <c r="I30" s="74">
        <f t="shared" si="5"/>
        <v>0</v>
      </c>
      <c r="J30" s="74">
        <f t="shared" si="6"/>
        <v>0</v>
      </c>
      <c r="K30" s="74">
        <f t="shared" si="6"/>
        <v>0</v>
      </c>
      <c r="M30" s="21"/>
      <c r="N30" s="74">
        <f t="shared" si="7"/>
        <v>0</v>
      </c>
      <c r="O30" s="74">
        <f t="shared" si="8"/>
        <v>0</v>
      </c>
      <c r="P30" s="74">
        <f t="shared" si="8"/>
        <v>0</v>
      </c>
    </row>
    <row r="31" spans="1:16" x14ac:dyDescent="0.25">
      <c r="A31" s="183"/>
      <c r="B31" s="184"/>
      <c r="C31" s="184"/>
      <c r="D31" s="153"/>
      <c r="E31" s="71" t="str">
        <f>IF(D31&gt;0,IF((LEFT(D31,2)=LEFT(Data!C$4,2)),"Intra","Inter"),"")</f>
        <v/>
      </c>
      <c r="F31" s="72">
        <f t="shared" si="4"/>
        <v>0</v>
      </c>
      <c r="G31" s="22"/>
      <c r="H31" s="23"/>
      <c r="I31" s="74">
        <f t="shared" si="5"/>
        <v>0</v>
      </c>
      <c r="J31" s="74">
        <f t="shared" si="6"/>
        <v>0</v>
      </c>
      <c r="K31" s="74">
        <f t="shared" si="6"/>
        <v>0</v>
      </c>
      <c r="M31" s="21"/>
      <c r="N31" s="74">
        <f t="shared" si="7"/>
        <v>0</v>
      </c>
      <c r="O31" s="74">
        <f t="shared" si="8"/>
        <v>0</v>
      </c>
      <c r="P31" s="74">
        <f t="shared" si="8"/>
        <v>0</v>
      </c>
    </row>
    <row r="32" spans="1:16" x14ac:dyDescent="0.25">
      <c r="A32" s="183"/>
      <c r="B32" s="184"/>
      <c r="C32" s="184"/>
      <c r="D32" s="153"/>
      <c r="E32" s="71" t="str">
        <f>IF(D32&gt;0,IF((LEFT(D32,2)=LEFT(Data!C$4,2)),"Intra","Inter"),"")</f>
        <v/>
      </c>
      <c r="F32" s="72">
        <f t="shared" si="4"/>
        <v>0</v>
      </c>
      <c r="G32" s="22"/>
      <c r="H32" s="23"/>
      <c r="I32" s="74">
        <f t="shared" si="5"/>
        <v>0</v>
      </c>
      <c r="J32" s="74">
        <f t="shared" si="6"/>
        <v>0</v>
      </c>
      <c r="K32" s="74">
        <f t="shared" si="6"/>
        <v>0</v>
      </c>
      <c r="M32" s="21"/>
      <c r="N32" s="74">
        <f t="shared" si="7"/>
        <v>0</v>
      </c>
      <c r="O32" s="74">
        <f t="shared" si="8"/>
        <v>0</v>
      </c>
      <c r="P32" s="74">
        <f t="shared" si="8"/>
        <v>0</v>
      </c>
    </row>
    <row r="33" spans="1:16" x14ac:dyDescent="0.25">
      <c r="A33" s="183"/>
      <c r="B33" s="184"/>
      <c r="C33" s="184"/>
      <c r="D33" s="153"/>
      <c r="E33" s="71" t="str">
        <f>IF(D33&gt;0,IF((LEFT(D33,2)=LEFT(Data!C$4,2)),"Intra","Inter"),"")</f>
        <v/>
      </c>
      <c r="F33" s="72">
        <f t="shared" si="4"/>
        <v>0</v>
      </c>
      <c r="G33" s="22"/>
      <c r="H33" s="23"/>
      <c r="I33" s="74">
        <f t="shared" si="5"/>
        <v>0</v>
      </c>
      <c r="J33" s="74">
        <f t="shared" si="6"/>
        <v>0</v>
      </c>
      <c r="K33" s="74">
        <f t="shared" si="6"/>
        <v>0</v>
      </c>
      <c r="M33" s="21"/>
      <c r="N33" s="74">
        <f t="shared" si="7"/>
        <v>0</v>
      </c>
      <c r="O33" s="74">
        <f t="shared" si="8"/>
        <v>0</v>
      </c>
      <c r="P33" s="74">
        <f t="shared" si="8"/>
        <v>0</v>
      </c>
    </row>
    <row r="34" spans="1:16" x14ac:dyDescent="0.25">
      <c r="A34" s="183"/>
      <c r="B34" s="184"/>
      <c r="C34" s="184"/>
      <c r="D34" s="153"/>
      <c r="E34" s="71" t="str">
        <f>IF(D34&gt;0,IF((LEFT(D34,2)=LEFT(Data!C$4,2)),"Intra","Inter"),"")</f>
        <v/>
      </c>
      <c r="F34" s="72">
        <f t="shared" si="4"/>
        <v>0</v>
      </c>
      <c r="G34" s="22"/>
      <c r="H34" s="23"/>
      <c r="I34" s="74">
        <f t="shared" si="5"/>
        <v>0</v>
      </c>
      <c r="J34" s="74">
        <f t="shared" si="6"/>
        <v>0</v>
      </c>
      <c r="K34" s="74">
        <f t="shared" si="6"/>
        <v>0</v>
      </c>
      <c r="M34" s="21"/>
      <c r="N34" s="74">
        <f t="shared" si="7"/>
        <v>0</v>
      </c>
      <c r="O34" s="74">
        <f t="shared" si="8"/>
        <v>0</v>
      </c>
      <c r="P34" s="74">
        <f t="shared" si="8"/>
        <v>0</v>
      </c>
    </row>
    <row r="35" spans="1:16" x14ac:dyDescent="0.25">
      <c r="A35" s="183"/>
      <c r="B35" s="184"/>
      <c r="C35" s="184"/>
      <c r="D35" s="153"/>
      <c r="E35" s="71" t="str">
        <f>IF(D35&gt;0,IF((LEFT(D35,2)=LEFT(Data!C$4,2)),"Intra","Inter"),"")</f>
        <v/>
      </c>
      <c r="F35" s="72">
        <f t="shared" si="4"/>
        <v>0</v>
      </c>
      <c r="G35" s="22"/>
      <c r="H35" s="23"/>
      <c r="I35" s="74">
        <f t="shared" si="5"/>
        <v>0</v>
      </c>
      <c r="J35" s="74">
        <f t="shared" si="6"/>
        <v>0</v>
      </c>
      <c r="K35" s="74">
        <f t="shared" si="6"/>
        <v>0</v>
      </c>
      <c r="M35" s="21"/>
      <c r="N35" s="74">
        <f t="shared" si="7"/>
        <v>0</v>
      </c>
      <c r="O35" s="74">
        <f t="shared" si="8"/>
        <v>0</v>
      </c>
      <c r="P35" s="74">
        <f t="shared" si="8"/>
        <v>0</v>
      </c>
    </row>
    <row r="36" spans="1:16" x14ac:dyDescent="0.25">
      <c r="A36" s="183"/>
      <c r="B36" s="184"/>
      <c r="C36" s="184"/>
      <c r="D36" s="153"/>
      <c r="E36" s="71" t="str">
        <f>IF(D36&gt;0,IF((LEFT(D36,2)=LEFT(Data!C$4,2)),"Intra","Inter"),"")</f>
        <v/>
      </c>
      <c r="F36" s="72">
        <f t="shared" si="4"/>
        <v>0</v>
      </c>
      <c r="G36" s="22"/>
      <c r="H36" s="23"/>
      <c r="I36" s="74">
        <f t="shared" si="5"/>
        <v>0</v>
      </c>
      <c r="J36" s="74">
        <f t="shared" si="6"/>
        <v>0</v>
      </c>
      <c r="K36" s="74">
        <f t="shared" si="6"/>
        <v>0</v>
      </c>
      <c r="M36" s="21"/>
      <c r="N36" s="74">
        <f t="shared" si="7"/>
        <v>0</v>
      </c>
      <c r="O36" s="74">
        <f t="shared" si="8"/>
        <v>0</v>
      </c>
      <c r="P36" s="74">
        <f t="shared" si="8"/>
        <v>0</v>
      </c>
    </row>
    <row r="37" spans="1:16" x14ac:dyDescent="0.25">
      <c r="A37" s="183"/>
      <c r="B37" s="184"/>
      <c r="C37" s="184"/>
      <c r="D37" s="153"/>
      <c r="E37" s="71" t="str">
        <f>IF(D37&gt;0,IF((LEFT(D37,2)=LEFT(Data!C$4,2)),"Intra","Inter"),"")</f>
        <v/>
      </c>
      <c r="F37" s="72">
        <f t="shared" si="4"/>
        <v>0</v>
      </c>
      <c r="G37" s="22"/>
      <c r="H37" s="23"/>
      <c r="I37" s="74">
        <f t="shared" si="5"/>
        <v>0</v>
      </c>
      <c r="J37" s="74">
        <f t="shared" si="6"/>
        <v>0</v>
      </c>
      <c r="K37" s="74">
        <f t="shared" si="6"/>
        <v>0</v>
      </c>
      <c r="M37" s="21"/>
      <c r="N37" s="74">
        <f t="shared" si="7"/>
        <v>0</v>
      </c>
      <c r="O37" s="74">
        <f t="shared" si="8"/>
        <v>0</v>
      </c>
      <c r="P37" s="74">
        <f t="shared" si="8"/>
        <v>0</v>
      </c>
    </row>
    <row r="38" spans="1:16" x14ac:dyDescent="0.25">
      <c r="A38" s="183"/>
      <c r="B38" s="184"/>
      <c r="C38" s="184"/>
      <c r="D38" s="153"/>
      <c r="E38" s="71" t="str">
        <f>IF(D38&gt;0,IF((LEFT(D38,2)=LEFT(Data!C$4,2)),"Intra","Inter"),"")</f>
        <v/>
      </c>
      <c r="F38" s="72">
        <f t="shared" si="4"/>
        <v>0</v>
      </c>
      <c r="G38" s="22"/>
      <c r="H38" s="23"/>
      <c r="I38" s="74">
        <f t="shared" si="5"/>
        <v>0</v>
      </c>
      <c r="J38" s="74">
        <f t="shared" si="6"/>
        <v>0</v>
      </c>
      <c r="K38" s="74">
        <f t="shared" si="6"/>
        <v>0</v>
      </c>
      <c r="M38" s="21"/>
      <c r="N38" s="74">
        <f t="shared" si="7"/>
        <v>0</v>
      </c>
      <c r="O38" s="74">
        <f t="shared" si="8"/>
        <v>0</v>
      </c>
      <c r="P38" s="74">
        <f t="shared" si="8"/>
        <v>0</v>
      </c>
    </row>
    <row r="39" spans="1:16" x14ac:dyDescent="0.25">
      <c r="A39" s="183"/>
      <c r="B39" s="184"/>
      <c r="C39" s="184"/>
      <c r="D39" s="153"/>
      <c r="E39" s="71" t="str">
        <f>IF(D39&gt;0,IF((LEFT(D39,2)=LEFT(Data!C$4,2)),"Intra","Inter"),"")</f>
        <v/>
      </c>
      <c r="F39" s="72">
        <f t="shared" si="4"/>
        <v>0</v>
      </c>
      <c r="G39" s="22"/>
      <c r="H39" s="23"/>
      <c r="I39" s="74">
        <f t="shared" si="5"/>
        <v>0</v>
      </c>
      <c r="J39" s="74">
        <f t="shared" si="6"/>
        <v>0</v>
      </c>
      <c r="K39" s="74">
        <f t="shared" si="6"/>
        <v>0</v>
      </c>
      <c r="M39" s="21"/>
      <c r="N39" s="74">
        <f t="shared" si="7"/>
        <v>0</v>
      </c>
      <c r="O39" s="74">
        <f t="shared" si="8"/>
        <v>0</v>
      </c>
      <c r="P39" s="74">
        <f t="shared" si="8"/>
        <v>0</v>
      </c>
    </row>
    <row r="40" spans="1:16" x14ac:dyDescent="0.25">
      <c r="A40" s="183"/>
      <c r="B40" s="184"/>
      <c r="C40" s="184"/>
      <c r="D40" s="153"/>
      <c r="E40" s="71" t="str">
        <f>IF(D40&gt;0,IF((LEFT(D40,2)=LEFT(Data!C$4,2)),"Intra","Inter"),"")</f>
        <v/>
      </c>
      <c r="F40" s="72">
        <f t="shared" si="4"/>
        <v>0</v>
      </c>
      <c r="G40" s="22"/>
      <c r="H40" s="23"/>
      <c r="I40" s="74">
        <f t="shared" si="5"/>
        <v>0</v>
      </c>
      <c r="J40" s="74">
        <f t="shared" si="6"/>
        <v>0</v>
      </c>
      <c r="K40" s="74">
        <f t="shared" si="6"/>
        <v>0</v>
      </c>
      <c r="M40" s="21"/>
      <c r="N40" s="74">
        <f t="shared" si="7"/>
        <v>0</v>
      </c>
      <c r="O40" s="74">
        <f t="shared" si="8"/>
        <v>0</v>
      </c>
      <c r="P40" s="74">
        <f t="shared" si="8"/>
        <v>0</v>
      </c>
    </row>
    <row r="41" spans="1:16" x14ac:dyDescent="0.25">
      <c r="A41" s="183"/>
      <c r="B41" s="184"/>
      <c r="C41" s="184"/>
      <c r="D41" s="153"/>
      <c r="E41" s="71" t="str">
        <f>IF(D41&gt;0,IF((LEFT(D41,2)=LEFT(Data!C$4,2)),"Intra","Inter"),"")</f>
        <v/>
      </c>
      <c r="F41" s="72">
        <f t="shared" si="4"/>
        <v>0</v>
      </c>
      <c r="G41" s="22"/>
      <c r="H41" s="23"/>
      <c r="I41" s="74">
        <f t="shared" si="5"/>
        <v>0</v>
      </c>
      <c r="J41" s="74">
        <f t="shared" si="6"/>
        <v>0</v>
      </c>
      <c r="K41" s="74">
        <f t="shared" si="6"/>
        <v>0</v>
      </c>
      <c r="M41" s="21"/>
      <c r="N41" s="74">
        <f t="shared" si="7"/>
        <v>0</v>
      </c>
      <c r="O41" s="74">
        <f t="shared" si="8"/>
        <v>0</v>
      </c>
      <c r="P41" s="74">
        <f t="shared" si="8"/>
        <v>0</v>
      </c>
    </row>
    <row r="42" spans="1:16" x14ac:dyDescent="0.25">
      <c r="A42" s="183"/>
      <c r="B42" s="184"/>
      <c r="C42" s="184"/>
      <c r="D42" s="153"/>
      <c r="E42" s="71" t="str">
        <f>IF(D42&gt;0,IF((LEFT(D42,2)=LEFT(Data!C$4,2)),"Intra","Inter"),"")</f>
        <v/>
      </c>
      <c r="F42" s="72">
        <f t="shared" si="4"/>
        <v>0</v>
      </c>
      <c r="G42" s="22"/>
      <c r="H42" s="23"/>
      <c r="I42" s="74">
        <f t="shared" si="5"/>
        <v>0</v>
      </c>
      <c r="J42" s="74">
        <f t="shared" si="6"/>
        <v>0</v>
      </c>
      <c r="K42" s="74">
        <f t="shared" si="6"/>
        <v>0</v>
      </c>
      <c r="M42" s="21"/>
      <c r="N42" s="74">
        <f t="shared" si="7"/>
        <v>0</v>
      </c>
      <c r="O42" s="74">
        <f t="shared" si="8"/>
        <v>0</v>
      </c>
      <c r="P42" s="74">
        <f t="shared" si="8"/>
        <v>0</v>
      </c>
    </row>
    <row r="43" spans="1:16" x14ac:dyDescent="0.25">
      <c r="A43" s="183"/>
      <c r="B43" s="184"/>
      <c r="C43" s="184"/>
      <c r="D43" s="153"/>
      <c r="E43" s="71" t="str">
        <f>IF(D43&gt;0,IF((LEFT(D43,2)=LEFT(Data!C$4,2)),"Intra","Inter"),"")</f>
        <v/>
      </c>
      <c r="F43" s="72">
        <f t="shared" si="4"/>
        <v>0</v>
      </c>
      <c r="G43" s="22"/>
      <c r="H43" s="23"/>
      <c r="I43" s="74">
        <f t="shared" si="5"/>
        <v>0</v>
      </c>
      <c r="J43" s="74">
        <f t="shared" si="6"/>
        <v>0</v>
      </c>
      <c r="K43" s="74">
        <f t="shared" si="6"/>
        <v>0</v>
      </c>
      <c r="M43" s="21"/>
      <c r="N43" s="74">
        <f t="shared" si="7"/>
        <v>0</v>
      </c>
      <c r="O43" s="74">
        <f t="shared" si="8"/>
        <v>0</v>
      </c>
      <c r="P43" s="74">
        <f t="shared" si="8"/>
        <v>0</v>
      </c>
    </row>
    <row r="44" spans="1:16" x14ac:dyDescent="0.25">
      <c r="A44" s="183"/>
      <c r="B44" s="184"/>
      <c r="C44" s="184"/>
      <c r="D44" s="153"/>
      <c r="E44" s="71" t="str">
        <f>IF(D44&gt;0,IF((LEFT(D44,2)=LEFT(Data!C$4,2)),"Intra","Inter"),"")</f>
        <v/>
      </c>
      <c r="F44" s="72">
        <f t="shared" si="4"/>
        <v>0</v>
      </c>
      <c r="G44" s="22"/>
      <c r="H44" s="23"/>
      <c r="I44" s="74">
        <f t="shared" si="5"/>
        <v>0</v>
      </c>
      <c r="J44" s="74">
        <f t="shared" si="6"/>
        <v>0</v>
      </c>
      <c r="K44" s="74">
        <f t="shared" si="6"/>
        <v>0</v>
      </c>
      <c r="M44" s="21"/>
      <c r="N44" s="74">
        <f t="shared" si="7"/>
        <v>0</v>
      </c>
      <c r="O44" s="74">
        <f t="shared" si="8"/>
        <v>0</v>
      </c>
      <c r="P44" s="74">
        <f t="shared" si="8"/>
        <v>0</v>
      </c>
    </row>
    <row r="45" spans="1:16" x14ac:dyDescent="0.25">
      <c r="A45" s="183"/>
      <c r="B45" s="184"/>
      <c r="C45" s="184"/>
      <c r="D45" s="153"/>
      <c r="E45" s="71" t="str">
        <f>IF(D45&gt;0,IF((LEFT(D45,2)=LEFT(Data!C$4,2)),"Intra","Inter"),"")</f>
        <v/>
      </c>
      <c r="F45" s="72">
        <f t="shared" si="4"/>
        <v>0</v>
      </c>
      <c r="G45" s="22"/>
      <c r="H45" s="23"/>
      <c r="I45" s="74">
        <f t="shared" si="5"/>
        <v>0</v>
      </c>
      <c r="J45" s="74">
        <f t="shared" si="6"/>
        <v>0</v>
      </c>
      <c r="K45" s="74">
        <f t="shared" si="6"/>
        <v>0</v>
      </c>
      <c r="M45" s="21"/>
      <c r="N45" s="74">
        <f t="shared" si="7"/>
        <v>0</v>
      </c>
      <c r="O45" s="74">
        <f t="shared" si="8"/>
        <v>0</v>
      </c>
      <c r="P45" s="74">
        <f t="shared" si="8"/>
        <v>0</v>
      </c>
    </row>
    <row r="46" spans="1:16" x14ac:dyDescent="0.25">
      <c r="A46" s="183"/>
      <c r="B46" s="184"/>
      <c r="C46" s="184"/>
      <c r="D46" s="153"/>
      <c r="E46" s="71" t="str">
        <f>IF(D46&gt;0,IF((LEFT(D46,2)=LEFT(Data!C$4,2)),"Intra","Inter"),"")</f>
        <v/>
      </c>
      <c r="F46" s="72">
        <f t="shared" si="4"/>
        <v>0</v>
      </c>
      <c r="G46" s="22"/>
      <c r="H46" s="23"/>
      <c r="I46" s="74">
        <f t="shared" si="5"/>
        <v>0</v>
      </c>
      <c r="J46" s="74">
        <f t="shared" si="6"/>
        <v>0</v>
      </c>
      <c r="K46" s="74">
        <f t="shared" si="6"/>
        <v>0</v>
      </c>
      <c r="M46" s="21"/>
      <c r="N46" s="74">
        <f t="shared" si="7"/>
        <v>0</v>
      </c>
      <c r="O46" s="74">
        <f t="shared" si="8"/>
        <v>0</v>
      </c>
      <c r="P46" s="74">
        <f t="shared" si="8"/>
        <v>0</v>
      </c>
    </row>
    <row r="47" spans="1:16" x14ac:dyDescent="0.25">
      <c r="A47" s="183"/>
      <c r="B47" s="184"/>
      <c r="C47" s="184"/>
      <c r="D47" s="153"/>
      <c r="E47" s="71" t="str">
        <f>IF(D47&gt;0,IF((LEFT(D47,2)=LEFT(Data!C$4,2)),"Intra","Inter"),"")</f>
        <v/>
      </c>
      <c r="F47" s="72">
        <f t="shared" si="4"/>
        <v>0</v>
      </c>
      <c r="G47" s="22"/>
      <c r="H47" s="23"/>
      <c r="I47" s="74">
        <f t="shared" si="5"/>
        <v>0</v>
      </c>
      <c r="J47" s="74">
        <f t="shared" si="6"/>
        <v>0</v>
      </c>
      <c r="K47" s="74">
        <f t="shared" si="6"/>
        <v>0</v>
      </c>
      <c r="M47" s="21"/>
      <c r="N47" s="74">
        <f t="shared" si="7"/>
        <v>0</v>
      </c>
      <c r="O47" s="74">
        <f t="shared" si="8"/>
        <v>0</v>
      </c>
      <c r="P47" s="74">
        <f t="shared" si="8"/>
        <v>0</v>
      </c>
    </row>
    <row r="48" spans="1:16" x14ac:dyDescent="0.25">
      <c r="A48" s="183"/>
      <c r="B48" s="184"/>
      <c r="C48" s="184"/>
      <c r="D48" s="153"/>
      <c r="E48" s="71" t="str">
        <f>IF(D48&gt;0,IF((LEFT(D48,2)=LEFT(Data!C$4,2)),"Intra","Inter"),"")</f>
        <v/>
      </c>
      <c r="F48" s="72">
        <f t="shared" si="4"/>
        <v>0</v>
      </c>
      <c r="G48" s="22"/>
      <c r="H48" s="23"/>
      <c r="I48" s="74">
        <f t="shared" si="5"/>
        <v>0</v>
      </c>
      <c r="J48" s="74">
        <f t="shared" si="6"/>
        <v>0</v>
      </c>
      <c r="K48" s="74">
        <f t="shared" si="6"/>
        <v>0</v>
      </c>
      <c r="M48" s="21"/>
      <c r="N48" s="74">
        <f t="shared" si="7"/>
        <v>0</v>
      </c>
      <c r="O48" s="74">
        <f t="shared" si="8"/>
        <v>0</v>
      </c>
      <c r="P48" s="74">
        <f t="shared" si="8"/>
        <v>0</v>
      </c>
    </row>
    <row r="49" spans="1:16" x14ac:dyDescent="0.25">
      <c r="A49" s="183"/>
      <c r="B49" s="184"/>
      <c r="C49" s="184"/>
      <c r="D49" s="153"/>
      <c r="E49" s="71" t="str">
        <f>IF(D49&gt;0,IF((LEFT(D49,2)=LEFT(Data!C$4,2)),"Intra","Inter"),"")</f>
        <v/>
      </c>
      <c r="F49" s="72">
        <f t="shared" si="4"/>
        <v>0</v>
      </c>
      <c r="G49" s="22"/>
      <c r="H49" s="23"/>
      <c r="I49" s="74">
        <f t="shared" si="5"/>
        <v>0</v>
      </c>
      <c r="J49" s="74">
        <f t="shared" si="6"/>
        <v>0</v>
      </c>
      <c r="K49" s="74">
        <f t="shared" si="6"/>
        <v>0</v>
      </c>
      <c r="M49" s="21"/>
      <c r="N49" s="74">
        <f t="shared" si="7"/>
        <v>0</v>
      </c>
      <c r="O49" s="74">
        <f t="shared" si="8"/>
        <v>0</v>
      </c>
      <c r="P49" s="74">
        <f t="shared" si="8"/>
        <v>0</v>
      </c>
    </row>
    <row r="50" spans="1:16" x14ac:dyDescent="0.25">
      <c r="A50" s="183"/>
      <c r="B50" s="184"/>
      <c r="C50" s="184"/>
      <c r="D50" s="153"/>
      <c r="E50" s="71" t="str">
        <f>IF(D50&gt;0,IF((LEFT(D50,2)=LEFT(Data!C$4,2)),"Intra","Inter"),"")</f>
        <v/>
      </c>
      <c r="F50" s="72">
        <f t="shared" si="4"/>
        <v>0</v>
      </c>
      <c r="G50" s="22"/>
      <c r="H50" s="23"/>
      <c r="I50" s="74">
        <f t="shared" si="5"/>
        <v>0</v>
      </c>
      <c r="J50" s="74">
        <f t="shared" si="6"/>
        <v>0</v>
      </c>
      <c r="K50" s="74">
        <f t="shared" si="6"/>
        <v>0</v>
      </c>
      <c r="M50" s="21"/>
      <c r="N50" s="74">
        <f t="shared" si="7"/>
        <v>0</v>
      </c>
      <c r="O50" s="74">
        <f t="shared" si="8"/>
        <v>0</v>
      </c>
      <c r="P50" s="74">
        <f t="shared" si="8"/>
        <v>0</v>
      </c>
    </row>
    <row r="51" spans="1:16" x14ac:dyDescent="0.25">
      <c r="A51" s="183"/>
      <c r="B51" s="184"/>
      <c r="C51" s="184"/>
      <c r="D51" s="153"/>
      <c r="E51" s="71" t="str">
        <f>IF(D51&gt;0,IF((LEFT(D51,2)=LEFT(Data!C$4,2)),"Intra","Inter"),"")</f>
        <v/>
      </c>
      <c r="F51" s="72">
        <f t="shared" si="4"/>
        <v>0</v>
      </c>
      <c r="G51" s="22"/>
      <c r="H51" s="23"/>
      <c r="I51" s="74">
        <f t="shared" si="5"/>
        <v>0</v>
      </c>
      <c r="J51" s="74">
        <f t="shared" si="6"/>
        <v>0</v>
      </c>
      <c r="K51" s="74">
        <f t="shared" si="6"/>
        <v>0</v>
      </c>
      <c r="M51" s="21"/>
      <c r="N51" s="74">
        <f t="shared" si="7"/>
        <v>0</v>
      </c>
      <c r="O51" s="74">
        <f t="shared" si="8"/>
        <v>0</v>
      </c>
      <c r="P51" s="74">
        <f t="shared" si="8"/>
        <v>0</v>
      </c>
    </row>
    <row r="52" spans="1:16" x14ac:dyDescent="0.25">
      <c r="A52" s="183"/>
      <c r="B52" s="184"/>
      <c r="C52" s="184"/>
      <c r="D52" s="153"/>
      <c r="E52" s="71" t="str">
        <f>IF(D52&gt;0,IF((LEFT(D52,2)=LEFT(Data!C$4,2)),"Intra","Inter"),"")</f>
        <v/>
      </c>
      <c r="F52" s="72">
        <f t="shared" si="4"/>
        <v>0</v>
      </c>
      <c r="G52" s="22"/>
      <c r="H52" s="23"/>
      <c r="I52" s="74">
        <f t="shared" si="5"/>
        <v>0</v>
      </c>
      <c r="J52" s="74">
        <f t="shared" si="6"/>
        <v>0</v>
      </c>
      <c r="K52" s="74">
        <f t="shared" si="6"/>
        <v>0</v>
      </c>
      <c r="M52" s="21"/>
      <c r="N52" s="74">
        <f t="shared" si="7"/>
        <v>0</v>
      </c>
      <c r="O52" s="74">
        <f t="shared" si="8"/>
        <v>0</v>
      </c>
      <c r="P52" s="74">
        <f t="shared" si="8"/>
        <v>0</v>
      </c>
    </row>
    <row r="53" spans="1:16" x14ac:dyDescent="0.25">
      <c r="A53" s="183"/>
      <c r="B53" s="184"/>
      <c r="C53" s="184"/>
      <c r="D53" s="153"/>
      <c r="E53" s="71" t="str">
        <f>IF(D53&gt;0,IF((LEFT(D53,2)=LEFT(Data!C$4,2)),"Intra","Inter"),"")</f>
        <v/>
      </c>
      <c r="F53" s="72">
        <f t="shared" si="4"/>
        <v>0</v>
      </c>
      <c r="G53" s="22"/>
      <c r="H53" s="23"/>
      <c r="I53" s="74">
        <f t="shared" si="5"/>
        <v>0</v>
      </c>
      <c r="J53" s="74">
        <f t="shared" si="6"/>
        <v>0</v>
      </c>
      <c r="K53" s="74">
        <f t="shared" si="6"/>
        <v>0</v>
      </c>
      <c r="M53" s="21"/>
      <c r="N53" s="74">
        <f t="shared" si="7"/>
        <v>0</v>
      </c>
      <c r="O53" s="74">
        <f t="shared" si="8"/>
        <v>0</v>
      </c>
      <c r="P53" s="74">
        <f t="shared" si="8"/>
        <v>0</v>
      </c>
    </row>
    <row r="54" spans="1:16" x14ac:dyDescent="0.25">
      <c r="A54" s="183"/>
      <c r="B54" s="184"/>
      <c r="C54" s="184"/>
      <c r="D54" s="153"/>
      <c r="E54" s="71" t="str">
        <f>IF(D54&gt;0,IF((LEFT(D54,2)=LEFT(Data!C$4,2)),"Intra","Inter"),"")</f>
        <v/>
      </c>
      <c r="F54" s="72">
        <f t="shared" si="4"/>
        <v>0</v>
      </c>
      <c r="G54" s="22"/>
      <c r="H54" s="23"/>
      <c r="I54" s="74">
        <f t="shared" si="5"/>
        <v>0</v>
      </c>
      <c r="J54" s="74">
        <f t="shared" si="6"/>
        <v>0</v>
      </c>
      <c r="K54" s="74">
        <f t="shared" si="6"/>
        <v>0</v>
      </c>
      <c r="M54" s="21"/>
      <c r="N54" s="74">
        <f t="shared" si="7"/>
        <v>0</v>
      </c>
      <c r="O54" s="74">
        <f t="shared" si="8"/>
        <v>0</v>
      </c>
      <c r="P54" s="74">
        <f t="shared" si="8"/>
        <v>0</v>
      </c>
    </row>
    <row r="55" spans="1:16" x14ac:dyDescent="0.25">
      <c r="A55" s="183"/>
      <c r="B55" s="184"/>
      <c r="C55" s="184"/>
      <c r="D55" s="153"/>
      <c r="E55" s="71" t="str">
        <f>IF(D55&gt;0,IF((LEFT(D55,2)=LEFT(Data!C$4,2)),"Intra","Inter"),"")</f>
        <v/>
      </c>
      <c r="F55" s="72">
        <f t="shared" si="4"/>
        <v>0</v>
      </c>
      <c r="G55" s="22"/>
      <c r="H55" s="23"/>
      <c r="I55" s="74">
        <f t="shared" si="5"/>
        <v>0</v>
      </c>
      <c r="J55" s="74">
        <f t="shared" si="6"/>
        <v>0</v>
      </c>
      <c r="K55" s="74">
        <f t="shared" si="6"/>
        <v>0</v>
      </c>
      <c r="M55" s="21"/>
      <c r="N55" s="74">
        <f t="shared" si="7"/>
        <v>0</v>
      </c>
      <c r="O55" s="74">
        <f t="shared" si="8"/>
        <v>0</v>
      </c>
      <c r="P55" s="74">
        <f t="shared" si="8"/>
        <v>0</v>
      </c>
    </row>
    <row r="56" spans="1:16" x14ac:dyDescent="0.25">
      <c r="A56" s="183"/>
      <c r="B56" s="184"/>
      <c r="C56" s="184"/>
      <c r="D56" s="153"/>
      <c r="E56" s="71" t="str">
        <f>IF(D56&gt;0,IF((LEFT(D56,2)=LEFT(Data!C$4,2)),"Intra","Inter"),"")</f>
        <v/>
      </c>
      <c r="F56" s="72">
        <f t="shared" si="4"/>
        <v>0</v>
      </c>
      <c r="G56" s="22"/>
      <c r="H56" s="23"/>
      <c r="I56" s="74">
        <f t="shared" si="5"/>
        <v>0</v>
      </c>
      <c r="J56" s="74">
        <f t="shared" si="6"/>
        <v>0</v>
      </c>
      <c r="K56" s="74">
        <f t="shared" si="6"/>
        <v>0</v>
      </c>
      <c r="M56" s="21"/>
      <c r="N56" s="74">
        <f t="shared" si="7"/>
        <v>0</v>
      </c>
      <c r="O56" s="74">
        <f t="shared" si="8"/>
        <v>0</v>
      </c>
      <c r="P56" s="74">
        <f t="shared" si="8"/>
        <v>0</v>
      </c>
    </row>
    <row r="57" spans="1:16" x14ac:dyDescent="0.25">
      <c r="A57" s="183"/>
      <c r="B57" s="184"/>
      <c r="C57" s="184"/>
      <c r="D57" s="153"/>
      <c r="E57" s="71" t="str">
        <f>IF(D57&gt;0,IF((LEFT(D57,2)=LEFT(Data!C$4,2)),"Intra","Inter"),"")</f>
        <v/>
      </c>
      <c r="F57" s="72">
        <f t="shared" si="4"/>
        <v>0</v>
      </c>
      <c r="G57" s="22"/>
      <c r="H57" s="23"/>
      <c r="I57" s="74">
        <f t="shared" si="5"/>
        <v>0</v>
      </c>
      <c r="J57" s="74">
        <f t="shared" si="6"/>
        <v>0</v>
      </c>
      <c r="K57" s="74">
        <f t="shared" si="6"/>
        <v>0</v>
      </c>
      <c r="M57" s="21"/>
      <c r="N57" s="74">
        <f t="shared" si="7"/>
        <v>0</v>
      </c>
      <c r="O57" s="74">
        <f t="shared" si="8"/>
        <v>0</v>
      </c>
      <c r="P57" s="74">
        <f t="shared" si="8"/>
        <v>0</v>
      </c>
    </row>
    <row r="58" spans="1:16" x14ac:dyDescent="0.25">
      <c r="A58" s="183"/>
      <c r="B58" s="184"/>
      <c r="C58" s="184"/>
      <c r="D58" s="153"/>
      <c r="E58" s="71" t="str">
        <f>IF(D58&gt;0,IF((LEFT(D58,2)=LEFT(Data!C$4,2)),"Intra","Inter"),"")</f>
        <v/>
      </c>
      <c r="F58" s="72">
        <f t="shared" si="4"/>
        <v>0</v>
      </c>
      <c r="G58" s="22"/>
      <c r="H58" s="23"/>
      <c r="I58" s="74">
        <f t="shared" si="5"/>
        <v>0</v>
      </c>
      <c r="J58" s="74">
        <f t="shared" si="6"/>
        <v>0</v>
      </c>
      <c r="K58" s="74">
        <f t="shared" si="6"/>
        <v>0</v>
      </c>
      <c r="M58" s="21"/>
      <c r="N58" s="74">
        <f t="shared" si="7"/>
        <v>0</v>
      </c>
      <c r="O58" s="74">
        <f t="shared" si="8"/>
        <v>0</v>
      </c>
      <c r="P58" s="74">
        <f t="shared" si="8"/>
        <v>0</v>
      </c>
    </row>
    <row r="59" spans="1:16" x14ac:dyDescent="0.25">
      <c r="A59" s="183"/>
      <c r="B59" s="184"/>
      <c r="C59" s="184"/>
      <c r="D59" s="153"/>
      <c r="E59" s="71" t="str">
        <f>IF(D59&gt;0,IF((LEFT(D59,2)=LEFT(Data!C$4,2)),"Intra","Inter"),"")</f>
        <v/>
      </c>
      <c r="F59" s="72">
        <f t="shared" si="4"/>
        <v>0</v>
      </c>
      <c r="G59" s="22"/>
      <c r="H59" s="23"/>
      <c r="I59" s="74">
        <f t="shared" si="5"/>
        <v>0</v>
      </c>
      <c r="J59" s="74">
        <f t="shared" si="6"/>
        <v>0</v>
      </c>
      <c r="K59" s="74">
        <f t="shared" si="6"/>
        <v>0</v>
      </c>
      <c r="M59" s="21"/>
      <c r="N59" s="74">
        <f t="shared" si="7"/>
        <v>0</v>
      </c>
      <c r="O59" s="74">
        <f t="shared" si="8"/>
        <v>0</v>
      </c>
      <c r="P59" s="74">
        <f t="shared" si="8"/>
        <v>0</v>
      </c>
    </row>
    <row r="60" spans="1:16" x14ac:dyDescent="0.25">
      <c r="A60" s="183"/>
      <c r="B60" s="184"/>
      <c r="C60" s="184"/>
      <c r="D60" s="153"/>
      <c r="E60" s="71" t="str">
        <f>IF(D60&gt;0,IF((LEFT(D60,2)=LEFT(Data!C$4,2)),"Intra","Inter"),"")</f>
        <v/>
      </c>
      <c r="F60" s="72">
        <f t="shared" si="4"/>
        <v>0</v>
      </c>
      <c r="G60" s="22"/>
      <c r="H60" s="23"/>
      <c r="I60" s="74">
        <f t="shared" si="5"/>
        <v>0</v>
      </c>
      <c r="J60" s="74">
        <f t="shared" si="6"/>
        <v>0</v>
      </c>
      <c r="K60" s="74">
        <f t="shared" si="6"/>
        <v>0</v>
      </c>
      <c r="M60" s="21"/>
      <c r="N60" s="74">
        <f t="shared" si="7"/>
        <v>0</v>
      </c>
      <c r="O60" s="74">
        <f t="shared" si="8"/>
        <v>0</v>
      </c>
      <c r="P60" s="74">
        <f t="shared" si="8"/>
        <v>0</v>
      </c>
    </row>
    <row r="61" spans="1:16" x14ac:dyDescent="0.25">
      <c r="A61" s="183"/>
      <c r="B61" s="184"/>
      <c r="C61" s="184"/>
      <c r="D61" s="153"/>
      <c r="E61" s="71" t="str">
        <f>IF(D61&gt;0,IF((LEFT(D61,2)=LEFT(Data!C$4,2)),"Intra","Inter"),"")</f>
        <v/>
      </c>
      <c r="F61" s="72">
        <f t="shared" si="4"/>
        <v>0</v>
      </c>
      <c r="G61" s="22"/>
      <c r="H61" s="23"/>
      <c r="I61" s="74">
        <f t="shared" si="5"/>
        <v>0</v>
      </c>
      <c r="J61" s="74">
        <f t="shared" si="6"/>
        <v>0</v>
      </c>
      <c r="K61" s="74">
        <f t="shared" si="6"/>
        <v>0</v>
      </c>
      <c r="M61" s="21"/>
      <c r="N61" s="74">
        <f t="shared" si="7"/>
        <v>0</v>
      </c>
      <c r="O61" s="74">
        <f t="shared" si="8"/>
        <v>0</v>
      </c>
      <c r="P61" s="74">
        <f t="shared" si="8"/>
        <v>0</v>
      </c>
    </row>
    <row r="62" spans="1:16" x14ac:dyDescent="0.25">
      <c r="A62" s="183"/>
      <c r="B62" s="184"/>
      <c r="C62" s="184"/>
      <c r="D62" s="153"/>
      <c r="E62" s="71" t="str">
        <f>IF(D62&gt;0,IF((LEFT(D62,2)=LEFT(Data!C$4,2)),"Intra","Inter"),"")</f>
        <v/>
      </c>
      <c r="F62" s="72">
        <f t="shared" si="4"/>
        <v>0</v>
      </c>
      <c r="G62" s="22"/>
      <c r="H62" s="23"/>
      <c r="I62" s="74">
        <f t="shared" si="5"/>
        <v>0</v>
      </c>
      <c r="J62" s="74">
        <f t="shared" si="6"/>
        <v>0</v>
      </c>
      <c r="K62" s="74">
        <f t="shared" si="6"/>
        <v>0</v>
      </c>
      <c r="M62" s="21"/>
      <c r="N62" s="74">
        <f t="shared" si="7"/>
        <v>0</v>
      </c>
      <c r="O62" s="74">
        <f t="shared" si="8"/>
        <v>0</v>
      </c>
      <c r="P62" s="74">
        <f t="shared" si="8"/>
        <v>0</v>
      </c>
    </row>
    <row r="63" spans="1:16" x14ac:dyDescent="0.25">
      <c r="A63" s="183"/>
      <c r="B63" s="184"/>
      <c r="C63" s="184"/>
      <c r="D63" s="153"/>
      <c r="E63" s="71" t="str">
        <f>IF(D63&gt;0,IF((LEFT(D63,2)=LEFT(Data!C$4,2)),"Intra","Inter"),"")</f>
        <v/>
      </c>
      <c r="F63" s="72">
        <f t="shared" si="4"/>
        <v>0</v>
      </c>
      <c r="G63" s="22"/>
      <c r="H63" s="23"/>
      <c r="I63" s="74">
        <f t="shared" si="5"/>
        <v>0</v>
      </c>
      <c r="J63" s="74">
        <f t="shared" si="6"/>
        <v>0</v>
      </c>
      <c r="K63" s="74">
        <f t="shared" si="6"/>
        <v>0</v>
      </c>
      <c r="M63" s="21"/>
      <c r="N63" s="74">
        <f t="shared" si="7"/>
        <v>0</v>
      </c>
      <c r="O63" s="74">
        <f t="shared" si="8"/>
        <v>0</v>
      </c>
      <c r="P63" s="74">
        <f t="shared" si="8"/>
        <v>0</v>
      </c>
    </row>
    <row r="64" spans="1:16" x14ac:dyDescent="0.25">
      <c r="A64" s="183"/>
      <c r="B64" s="184"/>
      <c r="C64" s="184"/>
      <c r="D64" s="153"/>
      <c r="E64" s="71" t="str">
        <f>IF(D64&gt;0,IF((LEFT(D64,2)=LEFT(Data!C$4,2)),"Intra","Inter"),"")</f>
        <v/>
      </c>
      <c r="F64" s="72">
        <f t="shared" si="4"/>
        <v>0</v>
      </c>
      <c r="G64" s="22"/>
      <c r="H64" s="23"/>
      <c r="I64" s="74">
        <f t="shared" si="5"/>
        <v>0</v>
      </c>
      <c r="J64" s="74">
        <f t="shared" si="6"/>
        <v>0</v>
      </c>
      <c r="K64" s="74">
        <f t="shared" si="6"/>
        <v>0</v>
      </c>
      <c r="M64" s="21"/>
      <c r="N64" s="74">
        <f t="shared" si="7"/>
        <v>0</v>
      </c>
      <c r="O64" s="74">
        <f t="shared" si="8"/>
        <v>0</v>
      </c>
      <c r="P64" s="74">
        <f t="shared" si="8"/>
        <v>0</v>
      </c>
    </row>
    <row r="65" spans="1:16" x14ac:dyDescent="0.25">
      <c r="A65" s="183"/>
      <c r="B65" s="184"/>
      <c r="C65" s="184"/>
      <c r="D65" s="153"/>
      <c r="E65" s="71" t="str">
        <f>IF(D65&gt;0,IF((LEFT(D65,2)=LEFT(Data!C$4,2)),"Intra","Inter"),"")</f>
        <v/>
      </c>
      <c r="F65" s="72">
        <f t="shared" si="4"/>
        <v>0</v>
      </c>
      <c r="G65" s="22"/>
      <c r="H65" s="23"/>
      <c r="I65" s="74">
        <f t="shared" si="5"/>
        <v>0</v>
      </c>
      <c r="J65" s="74">
        <f t="shared" si="6"/>
        <v>0</v>
      </c>
      <c r="K65" s="74">
        <f t="shared" si="6"/>
        <v>0</v>
      </c>
      <c r="M65" s="21"/>
      <c r="N65" s="74">
        <f t="shared" si="7"/>
        <v>0</v>
      </c>
      <c r="O65" s="74">
        <f t="shared" si="8"/>
        <v>0</v>
      </c>
      <c r="P65" s="74">
        <f t="shared" si="8"/>
        <v>0</v>
      </c>
    </row>
    <row r="66" spans="1:16" x14ac:dyDescent="0.25">
      <c r="A66" s="183"/>
      <c r="B66" s="184"/>
      <c r="C66" s="184"/>
      <c r="D66" s="153"/>
      <c r="E66" s="71" t="str">
        <f>IF(D66&gt;0,IF((LEFT(D66,2)=LEFT(Data!C$4,2)),"Intra","Inter"),"")</f>
        <v/>
      </c>
      <c r="F66" s="72">
        <f t="shared" si="4"/>
        <v>0</v>
      </c>
      <c r="G66" s="22"/>
      <c r="H66" s="23"/>
      <c r="I66" s="74">
        <f t="shared" si="5"/>
        <v>0</v>
      </c>
      <c r="J66" s="74">
        <f t="shared" si="6"/>
        <v>0</v>
      </c>
      <c r="K66" s="74">
        <f t="shared" si="6"/>
        <v>0</v>
      </c>
      <c r="M66" s="21"/>
      <c r="N66" s="74">
        <f t="shared" si="7"/>
        <v>0</v>
      </c>
      <c r="O66" s="74">
        <f t="shared" si="8"/>
        <v>0</v>
      </c>
      <c r="P66" s="74">
        <f t="shared" si="8"/>
        <v>0</v>
      </c>
    </row>
    <row r="67" spans="1:16" x14ac:dyDescent="0.25">
      <c r="A67" s="183"/>
      <c r="B67" s="184"/>
      <c r="C67" s="184"/>
      <c r="D67" s="153"/>
      <c r="E67" s="71" t="str">
        <f>IF(D67&gt;0,IF((LEFT(D67,2)=LEFT(Data!C$4,2)),"Intra","Inter"),"")</f>
        <v/>
      </c>
      <c r="F67" s="72">
        <f t="shared" si="4"/>
        <v>0</v>
      </c>
      <c r="G67" s="22"/>
      <c r="H67" s="23"/>
      <c r="I67" s="74">
        <f t="shared" si="5"/>
        <v>0</v>
      </c>
      <c r="J67" s="74">
        <f t="shared" si="6"/>
        <v>0</v>
      </c>
      <c r="K67" s="74">
        <f t="shared" si="6"/>
        <v>0</v>
      </c>
      <c r="M67" s="21"/>
      <c r="N67" s="74">
        <f t="shared" si="7"/>
        <v>0</v>
      </c>
      <c r="O67" s="74">
        <f t="shared" si="8"/>
        <v>0</v>
      </c>
      <c r="P67" s="74">
        <f t="shared" si="8"/>
        <v>0</v>
      </c>
    </row>
    <row r="68" spans="1:16" x14ac:dyDescent="0.25">
      <c r="A68" s="183"/>
      <c r="B68" s="184"/>
      <c r="C68" s="184"/>
      <c r="D68" s="153"/>
      <c r="E68" s="71" t="str">
        <f>IF(D68&gt;0,IF((LEFT(D68,2)=LEFT(Data!C$4,2)),"Intra","Inter"),"")</f>
        <v/>
      </c>
      <c r="F68" s="72">
        <f t="shared" si="4"/>
        <v>0</v>
      </c>
      <c r="G68" s="22"/>
      <c r="H68" s="23"/>
      <c r="I68" s="74">
        <f t="shared" si="5"/>
        <v>0</v>
      </c>
      <c r="J68" s="74">
        <f t="shared" si="6"/>
        <v>0</v>
      </c>
      <c r="K68" s="74">
        <f t="shared" si="6"/>
        <v>0</v>
      </c>
      <c r="M68" s="21"/>
      <c r="N68" s="74">
        <f t="shared" si="7"/>
        <v>0</v>
      </c>
      <c r="O68" s="74">
        <f t="shared" si="8"/>
        <v>0</v>
      </c>
      <c r="P68" s="74">
        <f t="shared" si="8"/>
        <v>0</v>
      </c>
    </row>
    <row r="69" spans="1:16" x14ac:dyDescent="0.25">
      <c r="A69" s="183"/>
      <c r="B69" s="184"/>
      <c r="C69" s="184"/>
      <c r="D69" s="153"/>
      <c r="E69" s="71" t="str">
        <f>IF(D69&gt;0,IF((LEFT(D69,2)=LEFT(Data!C$4,2)),"Intra","Inter"),"")</f>
        <v/>
      </c>
      <c r="F69" s="72">
        <f t="shared" si="4"/>
        <v>0</v>
      </c>
      <c r="G69" s="22"/>
      <c r="H69" s="23"/>
      <c r="I69" s="74">
        <f t="shared" si="5"/>
        <v>0</v>
      </c>
      <c r="J69" s="74">
        <f t="shared" si="6"/>
        <v>0</v>
      </c>
      <c r="K69" s="74">
        <f t="shared" si="6"/>
        <v>0</v>
      </c>
      <c r="M69" s="21"/>
      <c r="N69" s="74">
        <f t="shared" si="7"/>
        <v>0</v>
      </c>
      <c r="O69" s="74">
        <f t="shared" si="8"/>
        <v>0</v>
      </c>
      <c r="P69" s="74">
        <f t="shared" si="8"/>
        <v>0</v>
      </c>
    </row>
    <row r="70" spans="1:16" x14ac:dyDescent="0.25">
      <c r="A70" s="183"/>
      <c r="B70" s="184"/>
      <c r="C70" s="184"/>
      <c r="D70" s="153"/>
      <c r="E70" s="71" t="str">
        <f>IF(D70&gt;0,IF((LEFT(D70,2)=LEFT(Data!C$4,2)),"Intra","Inter"),"")</f>
        <v/>
      </c>
      <c r="F70" s="72">
        <f t="shared" si="4"/>
        <v>0</v>
      </c>
      <c r="G70" s="22"/>
      <c r="H70" s="23"/>
      <c r="I70" s="74">
        <f t="shared" si="5"/>
        <v>0</v>
      </c>
      <c r="J70" s="74">
        <f t="shared" si="6"/>
        <v>0</v>
      </c>
      <c r="K70" s="74">
        <f t="shared" si="6"/>
        <v>0</v>
      </c>
      <c r="M70" s="21"/>
      <c r="N70" s="74">
        <f t="shared" si="7"/>
        <v>0</v>
      </c>
      <c r="O70" s="74">
        <f t="shared" si="8"/>
        <v>0</v>
      </c>
      <c r="P70" s="74">
        <f t="shared" si="8"/>
        <v>0</v>
      </c>
    </row>
    <row r="71" spans="1:16" x14ac:dyDescent="0.25">
      <c r="A71" s="183"/>
      <c r="B71" s="184"/>
      <c r="C71" s="184"/>
      <c r="D71" s="153"/>
      <c r="E71" s="71" t="str">
        <f>IF(D71&gt;0,IF((LEFT(D71,2)=LEFT(Data!C$4,2)),"Intra","Inter"),"")</f>
        <v/>
      </c>
      <c r="F71" s="72">
        <f t="shared" si="4"/>
        <v>0</v>
      </c>
      <c r="G71" s="22"/>
      <c r="H71" s="23"/>
      <c r="I71" s="74">
        <f t="shared" si="5"/>
        <v>0</v>
      </c>
      <c r="J71" s="74">
        <f t="shared" si="6"/>
        <v>0</v>
      </c>
      <c r="K71" s="74">
        <f t="shared" si="6"/>
        <v>0</v>
      </c>
      <c r="M71" s="21"/>
      <c r="N71" s="74">
        <f t="shared" si="7"/>
        <v>0</v>
      </c>
      <c r="O71" s="74">
        <f t="shared" si="8"/>
        <v>0</v>
      </c>
      <c r="P71" s="74">
        <f t="shared" si="8"/>
        <v>0</v>
      </c>
    </row>
    <row r="72" spans="1:16" x14ac:dyDescent="0.25">
      <c r="A72" s="183"/>
      <c r="B72" s="184"/>
      <c r="C72" s="184"/>
      <c r="D72" s="153"/>
      <c r="E72" s="71" t="str">
        <f>IF(D72&gt;0,IF((LEFT(D72,2)=LEFT(Data!C$4,2)),"Intra","Inter"),"")</f>
        <v/>
      </c>
      <c r="F72" s="72">
        <f t="shared" si="4"/>
        <v>0</v>
      </c>
      <c r="G72" s="22"/>
      <c r="H72" s="23"/>
      <c r="I72" s="74">
        <f t="shared" si="5"/>
        <v>0</v>
      </c>
      <c r="J72" s="74">
        <f t="shared" si="6"/>
        <v>0</v>
      </c>
      <c r="K72" s="74">
        <f t="shared" si="6"/>
        <v>0</v>
      </c>
      <c r="M72" s="21"/>
      <c r="N72" s="74">
        <f t="shared" si="7"/>
        <v>0</v>
      </c>
      <c r="O72" s="74">
        <f t="shared" si="8"/>
        <v>0</v>
      </c>
      <c r="P72" s="74">
        <f t="shared" si="8"/>
        <v>0</v>
      </c>
    </row>
    <row r="73" spans="1:16" x14ac:dyDescent="0.25">
      <c r="A73" s="183"/>
      <c r="B73" s="184"/>
      <c r="C73" s="184"/>
      <c r="D73" s="153"/>
      <c r="E73" s="71" t="str">
        <f>IF(D73&gt;0,IF((LEFT(D73,2)=LEFT(Data!C$4,2)),"Intra","Inter"),"")</f>
        <v/>
      </c>
      <c r="F73" s="72">
        <f t="shared" si="4"/>
        <v>0</v>
      </c>
      <c r="G73" s="22"/>
      <c r="H73" s="23"/>
      <c r="I73" s="74">
        <f t="shared" si="5"/>
        <v>0</v>
      </c>
      <c r="J73" s="74">
        <f t="shared" si="6"/>
        <v>0</v>
      </c>
      <c r="K73" s="74">
        <f t="shared" si="6"/>
        <v>0</v>
      </c>
      <c r="M73" s="21"/>
      <c r="N73" s="74">
        <f t="shared" si="7"/>
        <v>0</v>
      </c>
      <c r="O73" s="74">
        <f t="shared" si="8"/>
        <v>0</v>
      </c>
      <c r="P73" s="74">
        <f t="shared" si="8"/>
        <v>0</v>
      </c>
    </row>
    <row r="74" spans="1:16" x14ac:dyDescent="0.25">
      <c r="A74" s="183"/>
      <c r="B74" s="184"/>
      <c r="C74" s="184"/>
      <c r="D74" s="153"/>
      <c r="E74" s="71" t="str">
        <f>IF(D74&gt;0,IF((LEFT(D74,2)=LEFT(Data!C$4,2)),"Intra","Inter"),"")</f>
        <v/>
      </c>
      <c r="F74" s="72">
        <f t="shared" si="4"/>
        <v>0</v>
      </c>
      <c r="G74" s="22"/>
      <c r="H74" s="23"/>
      <c r="I74" s="74">
        <f t="shared" si="5"/>
        <v>0</v>
      </c>
      <c r="J74" s="74">
        <f t="shared" si="6"/>
        <v>0</v>
      </c>
      <c r="K74" s="74">
        <f t="shared" si="6"/>
        <v>0</v>
      </c>
      <c r="M74" s="21"/>
      <c r="N74" s="74">
        <f t="shared" si="7"/>
        <v>0</v>
      </c>
      <c r="O74" s="74">
        <f t="shared" si="8"/>
        <v>0</v>
      </c>
      <c r="P74" s="74">
        <f t="shared" si="8"/>
        <v>0</v>
      </c>
    </row>
    <row r="75" spans="1:16" x14ac:dyDescent="0.25">
      <c r="A75" s="183"/>
      <c r="B75" s="184"/>
      <c r="C75" s="184"/>
      <c r="D75" s="153"/>
      <c r="E75" s="71" t="str">
        <f>IF(D75&gt;0,IF((LEFT(D75,2)=LEFT(Data!C$4,2)),"Intra","Inter"),"")</f>
        <v/>
      </c>
      <c r="F75" s="72">
        <f t="shared" si="4"/>
        <v>0</v>
      </c>
      <c r="G75" s="22"/>
      <c r="H75" s="23"/>
      <c r="I75" s="74">
        <f t="shared" si="5"/>
        <v>0</v>
      </c>
      <c r="J75" s="74">
        <f t="shared" si="6"/>
        <v>0</v>
      </c>
      <c r="K75" s="74">
        <f t="shared" si="6"/>
        <v>0</v>
      </c>
      <c r="M75" s="21"/>
      <c r="N75" s="74">
        <f t="shared" si="7"/>
        <v>0</v>
      </c>
      <c r="O75" s="74">
        <f t="shared" si="8"/>
        <v>0</v>
      </c>
      <c r="P75" s="74">
        <f t="shared" si="8"/>
        <v>0</v>
      </c>
    </row>
    <row r="76" spans="1:16" x14ac:dyDescent="0.25">
      <c r="A76" s="183"/>
      <c r="B76" s="184"/>
      <c r="C76" s="184"/>
      <c r="D76" s="153"/>
      <c r="E76" s="71" t="str">
        <f>IF(D76&gt;0,IF((LEFT(D76,2)=LEFT(Data!C$4,2)),"Intra","Inter"),"")</f>
        <v/>
      </c>
      <c r="F76" s="72">
        <f t="shared" ref="F76:F139" si="9">ROUND(G76+I76+J76+K76,0)</f>
        <v>0</v>
      </c>
      <c r="G76" s="22"/>
      <c r="H76" s="23"/>
      <c r="I76" s="74">
        <f t="shared" ref="I76:I139" si="10">IF($E76="inter",IF($H76&lt;&gt;"Exempt",IF($H76&lt;&gt;"Non GST",($G76*($H76)),(0)),(0)),(0))</f>
        <v>0</v>
      </c>
      <c r="J76" s="74">
        <f t="shared" ref="J76:K139" si="11">IF($E76="intra",IF($H76&lt;&gt;"Exempt",IF($H76&lt;&gt;"Non GST",($G76*($H76/2)),(0)),(0)),(0))</f>
        <v>0</v>
      </c>
      <c r="K76" s="74">
        <f t="shared" si="11"/>
        <v>0</v>
      </c>
      <c r="M76" s="21"/>
      <c r="N76" s="74">
        <f t="shared" ref="N76:N139" si="12">IF($M76="Yes",IF($E76="Inter",($G76*(2%)),(0)),(0))</f>
        <v>0</v>
      </c>
      <c r="O76" s="74">
        <f t="shared" ref="O76:P139" si="13">IF($M76="Yes",IF($E76="Intra",($G76*(1%)),(0)),(0))</f>
        <v>0</v>
      </c>
      <c r="P76" s="74">
        <f t="shared" si="13"/>
        <v>0</v>
      </c>
    </row>
    <row r="77" spans="1:16" x14ac:dyDescent="0.25">
      <c r="A77" s="183"/>
      <c r="B77" s="184"/>
      <c r="C77" s="184"/>
      <c r="D77" s="153"/>
      <c r="E77" s="71" t="str">
        <f>IF(D77&gt;0,IF((LEFT(D77,2)=LEFT(Data!C$4,2)),"Intra","Inter"),"")</f>
        <v/>
      </c>
      <c r="F77" s="72">
        <f t="shared" si="9"/>
        <v>0</v>
      </c>
      <c r="G77" s="22"/>
      <c r="H77" s="23"/>
      <c r="I77" s="74">
        <f t="shared" si="10"/>
        <v>0</v>
      </c>
      <c r="J77" s="74">
        <f t="shared" si="11"/>
        <v>0</v>
      </c>
      <c r="K77" s="74">
        <f t="shared" si="11"/>
        <v>0</v>
      </c>
      <c r="M77" s="21"/>
      <c r="N77" s="74">
        <f t="shared" si="12"/>
        <v>0</v>
      </c>
      <c r="O77" s="74">
        <f t="shared" si="13"/>
        <v>0</v>
      </c>
      <c r="P77" s="74">
        <f t="shared" si="13"/>
        <v>0</v>
      </c>
    </row>
    <row r="78" spans="1:16" x14ac:dyDescent="0.25">
      <c r="A78" s="183"/>
      <c r="B78" s="184"/>
      <c r="C78" s="184"/>
      <c r="D78" s="153"/>
      <c r="E78" s="71" t="str">
        <f>IF(D78&gt;0,IF((LEFT(D78,2)=LEFT(Data!C$4,2)),"Intra","Inter"),"")</f>
        <v/>
      </c>
      <c r="F78" s="72">
        <f t="shared" si="9"/>
        <v>0</v>
      </c>
      <c r="G78" s="22"/>
      <c r="H78" s="23"/>
      <c r="I78" s="74">
        <f t="shared" si="10"/>
        <v>0</v>
      </c>
      <c r="J78" s="74">
        <f t="shared" si="11"/>
        <v>0</v>
      </c>
      <c r="K78" s="74">
        <f t="shared" si="11"/>
        <v>0</v>
      </c>
      <c r="M78" s="21"/>
      <c r="N78" s="74">
        <f t="shared" si="12"/>
        <v>0</v>
      </c>
      <c r="O78" s="74">
        <f t="shared" si="13"/>
        <v>0</v>
      </c>
      <c r="P78" s="74">
        <f t="shared" si="13"/>
        <v>0</v>
      </c>
    </row>
    <row r="79" spans="1:16" x14ac:dyDescent="0.25">
      <c r="A79" s="183"/>
      <c r="B79" s="184"/>
      <c r="C79" s="184"/>
      <c r="D79" s="153"/>
      <c r="E79" s="71" t="str">
        <f>IF(D79&gt;0,IF((LEFT(D79,2)=LEFT(Data!C$4,2)),"Intra","Inter"),"")</f>
        <v/>
      </c>
      <c r="F79" s="72">
        <f t="shared" si="9"/>
        <v>0</v>
      </c>
      <c r="G79" s="22"/>
      <c r="H79" s="23"/>
      <c r="I79" s="74">
        <f t="shared" si="10"/>
        <v>0</v>
      </c>
      <c r="J79" s="74">
        <f t="shared" si="11"/>
        <v>0</v>
      </c>
      <c r="K79" s="74">
        <f t="shared" si="11"/>
        <v>0</v>
      </c>
      <c r="M79" s="21"/>
      <c r="N79" s="74">
        <f t="shared" si="12"/>
        <v>0</v>
      </c>
      <c r="O79" s="74">
        <f t="shared" si="13"/>
        <v>0</v>
      </c>
      <c r="P79" s="74">
        <f t="shared" si="13"/>
        <v>0</v>
      </c>
    </row>
    <row r="80" spans="1:16" x14ac:dyDescent="0.25">
      <c r="A80" s="183"/>
      <c r="B80" s="184"/>
      <c r="C80" s="184"/>
      <c r="D80" s="153"/>
      <c r="E80" s="71" t="str">
        <f>IF(D80&gt;0,IF((LEFT(D80,2)=LEFT(Data!C$4,2)),"Intra","Inter"),"")</f>
        <v/>
      </c>
      <c r="F80" s="72">
        <f t="shared" si="9"/>
        <v>0</v>
      </c>
      <c r="G80" s="22"/>
      <c r="H80" s="23"/>
      <c r="I80" s="74">
        <f t="shared" si="10"/>
        <v>0</v>
      </c>
      <c r="J80" s="74">
        <f t="shared" si="11"/>
        <v>0</v>
      </c>
      <c r="K80" s="74">
        <f t="shared" si="11"/>
        <v>0</v>
      </c>
      <c r="M80" s="21"/>
      <c r="N80" s="74">
        <f t="shared" si="12"/>
        <v>0</v>
      </c>
      <c r="O80" s="74">
        <f t="shared" si="13"/>
        <v>0</v>
      </c>
      <c r="P80" s="74">
        <f t="shared" si="13"/>
        <v>0</v>
      </c>
    </row>
    <row r="81" spans="1:16" x14ac:dyDescent="0.25">
      <c r="A81" s="183"/>
      <c r="B81" s="184"/>
      <c r="C81" s="184"/>
      <c r="D81" s="153"/>
      <c r="E81" s="71" t="str">
        <f>IF(D81&gt;0,IF((LEFT(D81,2)=LEFT(Data!C$4,2)),"Intra","Inter"),"")</f>
        <v/>
      </c>
      <c r="F81" s="72">
        <f t="shared" si="9"/>
        <v>0</v>
      </c>
      <c r="G81" s="22"/>
      <c r="H81" s="23"/>
      <c r="I81" s="74">
        <f t="shared" si="10"/>
        <v>0</v>
      </c>
      <c r="J81" s="74">
        <f t="shared" si="11"/>
        <v>0</v>
      </c>
      <c r="K81" s="74">
        <f t="shared" si="11"/>
        <v>0</v>
      </c>
      <c r="M81" s="21"/>
      <c r="N81" s="74">
        <f t="shared" si="12"/>
        <v>0</v>
      </c>
      <c r="O81" s="74">
        <f t="shared" si="13"/>
        <v>0</v>
      </c>
      <c r="P81" s="74">
        <f t="shared" si="13"/>
        <v>0</v>
      </c>
    </row>
    <row r="82" spans="1:16" x14ac:dyDescent="0.25">
      <c r="A82" s="183"/>
      <c r="B82" s="184"/>
      <c r="C82" s="184"/>
      <c r="D82" s="153"/>
      <c r="E82" s="71" t="str">
        <f>IF(D82&gt;0,IF((LEFT(D82,2)=LEFT(Data!C$4,2)),"Intra","Inter"),"")</f>
        <v/>
      </c>
      <c r="F82" s="72">
        <f t="shared" si="9"/>
        <v>0</v>
      </c>
      <c r="G82" s="22"/>
      <c r="H82" s="23"/>
      <c r="I82" s="74">
        <f t="shared" si="10"/>
        <v>0</v>
      </c>
      <c r="J82" s="74">
        <f t="shared" si="11"/>
        <v>0</v>
      </c>
      <c r="K82" s="74">
        <f t="shared" si="11"/>
        <v>0</v>
      </c>
      <c r="M82" s="21"/>
      <c r="N82" s="74">
        <f t="shared" si="12"/>
        <v>0</v>
      </c>
      <c r="O82" s="74">
        <f t="shared" si="13"/>
        <v>0</v>
      </c>
      <c r="P82" s="74">
        <f t="shared" si="13"/>
        <v>0</v>
      </c>
    </row>
    <row r="83" spans="1:16" x14ac:dyDescent="0.25">
      <c r="A83" s="183"/>
      <c r="B83" s="184"/>
      <c r="C83" s="184"/>
      <c r="D83" s="153"/>
      <c r="E83" s="71" t="str">
        <f>IF(D83&gt;0,IF((LEFT(D83,2)=LEFT(Data!C$4,2)),"Intra","Inter"),"")</f>
        <v/>
      </c>
      <c r="F83" s="72">
        <f t="shared" si="9"/>
        <v>0</v>
      </c>
      <c r="G83" s="22"/>
      <c r="H83" s="23"/>
      <c r="I83" s="74">
        <f t="shared" si="10"/>
        <v>0</v>
      </c>
      <c r="J83" s="74">
        <f t="shared" si="11"/>
        <v>0</v>
      </c>
      <c r="K83" s="74">
        <f t="shared" si="11"/>
        <v>0</v>
      </c>
      <c r="M83" s="21"/>
      <c r="N83" s="74">
        <f t="shared" si="12"/>
        <v>0</v>
      </c>
      <c r="O83" s="74">
        <f t="shared" si="13"/>
        <v>0</v>
      </c>
      <c r="P83" s="74">
        <f t="shared" si="13"/>
        <v>0</v>
      </c>
    </row>
    <row r="84" spans="1:16" x14ac:dyDescent="0.25">
      <c r="A84" s="183"/>
      <c r="B84" s="184"/>
      <c r="C84" s="184"/>
      <c r="D84" s="153"/>
      <c r="E84" s="71" t="str">
        <f>IF(D84&gt;0,IF((LEFT(D84,2)=LEFT(Data!C$4,2)),"Intra","Inter"),"")</f>
        <v/>
      </c>
      <c r="F84" s="72">
        <f t="shared" si="9"/>
        <v>0</v>
      </c>
      <c r="G84" s="22"/>
      <c r="H84" s="23"/>
      <c r="I84" s="74">
        <f t="shared" si="10"/>
        <v>0</v>
      </c>
      <c r="J84" s="74">
        <f t="shared" si="11"/>
        <v>0</v>
      </c>
      <c r="K84" s="74">
        <f t="shared" si="11"/>
        <v>0</v>
      </c>
      <c r="M84" s="21"/>
      <c r="N84" s="74">
        <f t="shared" si="12"/>
        <v>0</v>
      </c>
      <c r="O84" s="74">
        <f t="shared" si="13"/>
        <v>0</v>
      </c>
      <c r="P84" s="74">
        <f t="shared" si="13"/>
        <v>0</v>
      </c>
    </row>
    <row r="85" spans="1:16" x14ac:dyDescent="0.25">
      <c r="A85" s="183"/>
      <c r="B85" s="184"/>
      <c r="C85" s="184"/>
      <c r="D85" s="153"/>
      <c r="E85" s="71" t="str">
        <f>IF(D85&gt;0,IF((LEFT(D85,2)=LEFT(Data!C$4,2)),"Intra","Inter"),"")</f>
        <v/>
      </c>
      <c r="F85" s="72">
        <f t="shared" si="9"/>
        <v>0</v>
      </c>
      <c r="G85" s="22"/>
      <c r="H85" s="23"/>
      <c r="I85" s="74">
        <f t="shared" si="10"/>
        <v>0</v>
      </c>
      <c r="J85" s="74">
        <f t="shared" si="11"/>
        <v>0</v>
      </c>
      <c r="K85" s="74">
        <f t="shared" si="11"/>
        <v>0</v>
      </c>
      <c r="M85" s="21"/>
      <c r="N85" s="74">
        <f t="shared" si="12"/>
        <v>0</v>
      </c>
      <c r="O85" s="74">
        <f t="shared" si="13"/>
        <v>0</v>
      </c>
      <c r="P85" s="74">
        <f t="shared" si="13"/>
        <v>0</v>
      </c>
    </row>
    <row r="86" spans="1:16" x14ac:dyDescent="0.25">
      <c r="A86" s="183"/>
      <c r="B86" s="184"/>
      <c r="C86" s="184"/>
      <c r="D86" s="153"/>
      <c r="E86" s="71" t="str">
        <f>IF(D86&gt;0,IF((LEFT(D86,2)=LEFT(Data!C$4,2)),"Intra","Inter"),"")</f>
        <v/>
      </c>
      <c r="F86" s="72">
        <f t="shared" si="9"/>
        <v>0</v>
      </c>
      <c r="G86" s="22"/>
      <c r="H86" s="23"/>
      <c r="I86" s="74">
        <f t="shared" si="10"/>
        <v>0</v>
      </c>
      <c r="J86" s="74">
        <f t="shared" si="11"/>
        <v>0</v>
      </c>
      <c r="K86" s="74">
        <f t="shared" si="11"/>
        <v>0</v>
      </c>
      <c r="M86" s="21"/>
      <c r="N86" s="74">
        <f t="shared" si="12"/>
        <v>0</v>
      </c>
      <c r="O86" s="74">
        <f t="shared" si="13"/>
        <v>0</v>
      </c>
      <c r="P86" s="74">
        <f t="shared" si="13"/>
        <v>0</v>
      </c>
    </row>
    <row r="87" spans="1:16" x14ac:dyDescent="0.25">
      <c r="A87" s="183"/>
      <c r="B87" s="184"/>
      <c r="C87" s="184"/>
      <c r="D87" s="153"/>
      <c r="E87" s="71" t="str">
        <f>IF(D87&gt;0,IF((LEFT(D87,2)=LEFT(Data!C$4,2)),"Intra","Inter"),"")</f>
        <v/>
      </c>
      <c r="F87" s="72">
        <f t="shared" si="9"/>
        <v>0</v>
      </c>
      <c r="G87" s="22"/>
      <c r="H87" s="23"/>
      <c r="I87" s="74">
        <f t="shared" si="10"/>
        <v>0</v>
      </c>
      <c r="J87" s="74">
        <f t="shared" si="11"/>
        <v>0</v>
      </c>
      <c r="K87" s="74">
        <f t="shared" si="11"/>
        <v>0</v>
      </c>
      <c r="M87" s="21"/>
      <c r="N87" s="74">
        <f t="shared" si="12"/>
        <v>0</v>
      </c>
      <c r="O87" s="74">
        <f t="shared" si="13"/>
        <v>0</v>
      </c>
      <c r="P87" s="74">
        <f t="shared" si="13"/>
        <v>0</v>
      </c>
    </row>
    <row r="88" spans="1:16" x14ac:dyDescent="0.25">
      <c r="A88" s="183"/>
      <c r="B88" s="184"/>
      <c r="C88" s="184"/>
      <c r="D88" s="153"/>
      <c r="E88" s="71" t="str">
        <f>IF(D88&gt;0,IF((LEFT(D88,2)=LEFT(Data!C$4,2)),"Intra","Inter"),"")</f>
        <v/>
      </c>
      <c r="F88" s="72">
        <f t="shared" si="9"/>
        <v>0</v>
      </c>
      <c r="G88" s="22"/>
      <c r="H88" s="23"/>
      <c r="I88" s="74">
        <f t="shared" si="10"/>
        <v>0</v>
      </c>
      <c r="J88" s="74">
        <f t="shared" si="11"/>
        <v>0</v>
      </c>
      <c r="K88" s="74">
        <f t="shared" si="11"/>
        <v>0</v>
      </c>
      <c r="M88" s="21"/>
      <c r="N88" s="74">
        <f t="shared" si="12"/>
        <v>0</v>
      </c>
      <c r="O88" s="74">
        <f t="shared" si="13"/>
        <v>0</v>
      </c>
      <c r="P88" s="74">
        <f t="shared" si="13"/>
        <v>0</v>
      </c>
    </row>
    <row r="89" spans="1:16" x14ac:dyDescent="0.25">
      <c r="A89" s="183"/>
      <c r="B89" s="184"/>
      <c r="C89" s="184"/>
      <c r="D89" s="153"/>
      <c r="E89" s="71" t="str">
        <f>IF(D89&gt;0,IF((LEFT(D89,2)=LEFT(Data!C$4,2)),"Intra","Inter"),"")</f>
        <v/>
      </c>
      <c r="F89" s="72">
        <f t="shared" si="9"/>
        <v>0</v>
      </c>
      <c r="G89" s="22"/>
      <c r="H89" s="23"/>
      <c r="I89" s="74">
        <f t="shared" si="10"/>
        <v>0</v>
      </c>
      <c r="J89" s="74">
        <f t="shared" si="11"/>
        <v>0</v>
      </c>
      <c r="K89" s="74">
        <f t="shared" si="11"/>
        <v>0</v>
      </c>
      <c r="M89" s="21"/>
      <c r="N89" s="74">
        <f t="shared" si="12"/>
        <v>0</v>
      </c>
      <c r="O89" s="74">
        <f t="shared" si="13"/>
        <v>0</v>
      </c>
      <c r="P89" s="74">
        <f t="shared" si="13"/>
        <v>0</v>
      </c>
    </row>
    <row r="90" spans="1:16" x14ac:dyDescent="0.25">
      <c r="A90" s="183"/>
      <c r="B90" s="184"/>
      <c r="C90" s="184"/>
      <c r="D90" s="153"/>
      <c r="E90" s="71" t="str">
        <f>IF(D90&gt;0,IF((LEFT(D90,2)=LEFT(Data!C$4,2)),"Intra","Inter"),"")</f>
        <v/>
      </c>
      <c r="F90" s="72">
        <f t="shared" si="9"/>
        <v>0</v>
      </c>
      <c r="G90" s="22"/>
      <c r="H90" s="23"/>
      <c r="I90" s="74">
        <f t="shared" si="10"/>
        <v>0</v>
      </c>
      <c r="J90" s="74">
        <f t="shared" si="11"/>
        <v>0</v>
      </c>
      <c r="K90" s="74">
        <f t="shared" si="11"/>
        <v>0</v>
      </c>
      <c r="M90" s="21"/>
      <c r="N90" s="74">
        <f t="shared" si="12"/>
        <v>0</v>
      </c>
      <c r="O90" s="74">
        <f t="shared" si="13"/>
        <v>0</v>
      </c>
      <c r="P90" s="74">
        <f t="shared" si="13"/>
        <v>0</v>
      </c>
    </row>
    <row r="91" spans="1:16" x14ac:dyDescent="0.25">
      <c r="A91" s="183"/>
      <c r="B91" s="184"/>
      <c r="C91" s="184"/>
      <c r="D91" s="153"/>
      <c r="E91" s="71" t="str">
        <f>IF(D91&gt;0,IF((LEFT(D91,2)=LEFT(Data!C$4,2)),"Intra","Inter"),"")</f>
        <v/>
      </c>
      <c r="F91" s="72">
        <f t="shared" si="9"/>
        <v>0</v>
      </c>
      <c r="G91" s="22"/>
      <c r="H91" s="23"/>
      <c r="I91" s="74">
        <f t="shared" si="10"/>
        <v>0</v>
      </c>
      <c r="J91" s="74">
        <f t="shared" si="11"/>
        <v>0</v>
      </c>
      <c r="K91" s="74">
        <f t="shared" si="11"/>
        <v>0</v>
      </c>
      <c r="M91" s="21"/>
      <c r="N91" s="74">
        <f t="shared" si="12"/>
        <v>0</v>
      </c>
      <c r="O91" s="74">
        <f t="shared" si="13"/>
        <v>0</v>
      </c>
      <c r="P91" s="74">
        <f t="shared" si="13"/>
        <v>0</v>
      </c>
    </row>
    <row r="92" spans="1:16" x14ac:dyDescent="0.25">
      <c r="A92" s="183"/>
      <c r="B92" s="184"/>
      <c r="C92" s="184"/>
      <c r="D92" s="153"/>
      <c r="E92" s="71" t="str">
        <f>IF(D92&gt;0,IF((LEFT(D92,2)=LEFT(Data!C$4,2)),"Intra","Inter"),"")</f>
        <v/>
      </c>
      <c r="F92" s="72">
        <f t="shared" si="9"/>
        <v>0</v>
      </c>
      <c r="G92" s="22"/>
      <c r="H92" s="23"/>
      <c r="I92" s="74">
        <f t="shared" si="10"/>
        <v>0</v>
      </c>
      <c r="J92" s="74">
        <f t="shared" si="11"/>
        <v>0</v>
      </c>
      <c r="K92" s="74">
        <f t="shared" si="11"/>
        <v>0</v>
      </c>
      <c r="M92" s="21"/>
      <c r="N92" s="74">
        <f t="shared" si="12"/>
        <v>0</v>
      </c>
      <c r="O92" s="74">
        <f t="shared" si="13"/>
        <v>0</v>
      </c>
      <c r="P92" s="74">
        <f t="shared" si="13"/>
        <v>0</v>
      </c>
    </row>
    <row r="93" spans="1:16" x14ac:dyDescent="0.25">
      <c r="A93" s="183"/>
      <c r="B93" s="184"/>
      <c r="C93" s="184"/>
      <c r="D93" s="153"/>
      <c r="E93" s="71" t="str">
        <f>IF(D93&gt;0,IF((LEFT(D93,2)=LEFT(Data!C$4,2)),"Intra","Inter"),"")</f>
        <v/>
      </c>
      <c r="F93" s="72">
        <f t="shared" si="9"/>
        <v>0</v>
      </c>
      <c r="G93" s="22"/>
      <c r="H93" s="23"/>
      <c r="I93" s="74">
        <f t="shared" si="10"/>
        <v>0</v>
      </c>
      <c r="J93" s="74">
        <f t="shared" si="11"/>
        <v>0</v>
      </c>
      <c r="K93" s="74">
        <f t="shared" si="11"/>
        <v>0</v>
      </c>
      <c r="M93" s="21"/>
      <c r="N93" s="74">
        <f t="shared" si="12"/>
        <v>0</v>
      </c>
      <c r="O93" s="74">
        <f t="shared" si="13"/>
        <v>0</v>
      </c>
      <c r="P93" s="74">
        <f t="shared" si="13"/>
        <v>0</v>
      </c>
    </row>
    <row r="94" spans="1:16" x14ac:dyDescent="0.25">
      <c r="A94" s="183"/>
      <c r="B94" s="184"/>
      <c r="C94" s="184"/>
      <c r="D94" s="153"/>
      <c r="E94" s="71" t="str">
        <f>IF(D94&gt;0,IF((LEFT(D94,2)=LEFT(Data!C$4,2)),"Intra","Inter"),"")</f>
        <v/>
      </c>
      <c r="F94" s="72">
        <f t="shared" si="9"/>
        <v>0</v>
      </c>
      <c r="G94" s="22"/>
      <c r="H94" s="23"/>
      <c r="I94" s="74">
        <f t="shared" si="10"/>
        <v>0</v>
      </c>
      <c r="J94" s="74">
        <f t="shared" si="11"/>
        <v>0</v>
      </c>
      <c r="K94" s="74">
        <f t="shared" si="11"/>
        <v>0</v>
      </c>
      <c r="M94" s="21"/>
      <c r="N94" s="74">
        <f t="shared" si="12"/>
        <v>0</v>
      </c>
      <c r="O94" s="74">
        <f t="shared" si="13"/>
        <v>0</v>
      </c>
      <c r="P94" s="74">
        <f t="shared" si="13"/>
        <v>0</v>
      </c>
    </row>
    <row r="95" spans="1:16" x14ac:dyDescent="0.25">
      <c r="A95" s="183"/>
      <c r="B95" s="184"/>
      <c r="C95" s="184"/>
      <c r="D95" s="153"/>
      <c r="E95" s="71" t="str">
        <f>IF(D95&gt;0,IF((LEFT(D95,2)=LEFT(Data!C$4,2)),"Intra","Inter"),"")</f>
        <v/>
      </c>
      <c r="F95" s="72">
        <f t="shared" si="9"/>
        <v>0</v>
      </c>
      <c r="G95" s="22"/>
      <c r="H95" s="23"/>
      <c r="I95" s="74">
        <f t="shared" si="10"/>
        <v>0</v>
      </c>
      <c r="J95" s="74">
        <f t="shared" si="11"/>
        <v>0</v>
      </c>
      <c r="K95" s="74">
        <f t="shared" si="11"/>
        <v>0</v>
      </c>
      <c r="M95" s="21"/>
      <c r="N95" s="74">
        <f t="shared" si="12"/>
        <v>0</v>
      </c>
      <c r="O95" s="74">
        <f t="shared" si="13"/>
        <v>0</v>
      </c>
      <c r="P95" s="74">
        <f t="shared" si="13"/>
        <v>0</v>
      </c>
    </row>
    <row r="96" spans="1:16" x14ac:dyDescent="0.25">
      <c r="A96" s="183"/>
      <c r="B96" s="184"/>
      <c r="C96" s="184"/>
      <c r="D96" s="153"/>
      <c r="E96" s="71" t="str">
        <f>IF(D96&gt;0,IF((LEFT(D96,2)=LEFT(Data!C$4,2)),"Intra","Inter"),"")</f>
        <v/>
      </c>
      <c r="F96" s="72">
        <f t="shared" si="9"/>
        <v>0</v>
      </c>
      <c r="G96" s="22"/>
      <c r="H96" s="23"/>
      <c r="I96" s="74">
        <f t="shared" si="10"/>
        <v>0</v>
      </c>
      <c r="J96" s="74">
        <f t="shared" si="11"/>
        <v>0</v>
      </c>
      <c r="K96" s="74">
        <f t="shared" si="11"/>
        <v>0</v>
      </c>
      <c r="M96" s="21"/>
      <c r="N96" s="74">
        <f t="shared" si="12"/>
        <v>0</v>
      </c>
      <c r="O96" s="74">
        <f t="shared" si="13"/>
        <v>0</v>
      </c>
      <c r="P96" s="74">
        <f t="shared" si="13"/>
        <v>0</v>
      </c>
    </row>
    <row r="97" spans="1:16" x14ac:dyDescent="0.25">
      <c r="A97" s="183"/>
      <c r="B97" s="184"/>
      <c r="C97" s="184"/>
      <c r="D97" s="153"/>
      <c r="E97" s="71" t="str">
        <f>IF(D97&gt;0,IF((LEFT(D97,2)=LEFT(Data!C$4,2)),"Intra","Inter"),"")</f>
        <v/>
      </c>
      <c r="F97" s="72">
        <f t="shared" si="9"/>
        <v>0</v>
      </c>
      <c r="G97" s="22"/>
      <c r="H97" s="23"/>
      <c r="I97" s="74">
        <f t="shared" si="10"/>
        <v>0</v>
      </c>
      <c r="J97" s="74">
        <f t="shared" si="11"/>
        <v>0</v>
      </c>
      <c r="K97" s="74">
        <f t="shared" si="11"/>
        <v>0</v>
      </c>
      <c r="M97" s="21"/>
      <c r="N97" s="74">
        <f t="shared" si="12"/>
        <v>0</v>
      </c>
      <c r="O97" s="74">
        <f t="shared" si="13"/>
        <v>0</v>
      </c>
      <c r="P97" s="74">
        <f t="shared" si="13"/>
        <v>0</v>
      </c>
    </row>
    <row r="98" spans="1:16" x14ac:dyDescent="0.25">
      <c r="A98" s="183"/>
      <c r="B98" s="184"/>
      <c r="C98" s="184"/>
      <c r="D98" s="153"/>
      <c r="E98" s="71" t="str">
        <f>IF(D98&gt;0,IF((LEFT(D98,2)=LEFT(Data!C$4,2)),"Intra","Inter"),"")</f>
        <v/>
      </c>
      <c r="F98" s="72">
        <f t="shared" si="9"/>
        <v>0</v>
      </c>
      <c r="G98" s="22"/>
      <c r="H98" s="23"/>
      <c r="I98" s="74">
        <f t="shared" si="10"/>
        <v>0</v>
      </c>
      <c r="J98" s="74">
        <f t="shared" si="11"/>
        <v>0</v>
      </c>
      <c r="K98" s="74">
        <f t="shared" si="11"/>
        <v>0</v>
      </c>
      <c r="M98" s="21"/>
      <c r="N98" s="74">
        <f t="shared" si="12"/>
        <v>0</v>
      </c>
      <c r="O98" s="74">
        <f t="shared" si="13"/>
        <v>0</v>
      </c>
      <c r="P98" s="74">
        <f t="shared" si="13"/>
        <v>0</v>
      </c>
    </row>
    <row r="99" spans="1:16" x14ac:dyDescent="0.25">
      <c r="A99" s="183"/>
      <c r="B99" s="184"/>
      <c r="C99" s="184"/>
      <c r="D99" s="153"/>
      <c r="E99" s="71" t="str">
        <f>IF(D99&gt;0,IF((LEFT(D99,2)=LEFT(Data!C$4,2)),"Intra","Inter"),"")</f>
        <v/>
      </c>
      <c r="F99" s="72">
        <f t="shared" si="9"/>
        <v>0</v>
      </c>
      <c r="G99" s="22"/>
      <c r="H99" s="23"/>
      <c r="I99" s="74">
        <f t="shared" si="10"/>
        <v>0</v>
      </c>
      <c r="J99" s="74">
        <f t="shared" si="11"/>
        <v>0</v>
      </c>
      <c r="K99" s="74">
        <f t="shared" si="11"/>
        <v>0</v>
      </c>
      <c r="M99" s="21"/>
      <c r="N99" s="74">
        <f t="shared" si="12"/>
        <v>0</v>
      </c>
      <c r="O99" s="74">
        <f t="shared" si="13"/>
        <v>0</v>
      </c>
      <c r="P99" s="74">
        <f t="shared" si="13"/>
        <v>0</v>
      </c>
    </row>
    <row r="100" spans="1:16" x14ac:dyDescent="0.25">
      <c r="A100" s="183"/>
      <c r="B100" s="184"/>
      <c r="C100" s="184"/>
      <c r="D100" s="153"/>
      <c r="E100" s="71" t="str">
        <f>IF(D100&gt;0,IF((LEFT(D100,2)=LEFT(Data!C$4,2)),"Intra","Inter"),"")</f>
        <v/>
      </c>
      <c r="F100" s="72">
        <f t="shared" si="9"/>
        <v>0</v>
      </c>
      <c r="G100" s="22"/>
      <c r="H100" s="23"/>
      <c r="I100" s="74">
        <f t="shared" si="10"/>
        <v>0</v>
      </c>
      <c r="J100" s="74">
        <f t="shared" si="11"/>
        <v>0</v>
      </c>
      <c r="K100" s="74">
        <f t="shared" si="11"/>
        <v>0</v>
      </c>
      <c r="M100" s="21"/>
      <c r="N100" s="74">
        <f t="shared" si="12"/>
        <v>0</v>
      </c>
      <c r="O100" s="74">
        <f t="shared" si="13"/>
        <v>0</v>
      </c>
      <c r="P100" s="74">
        <f t="shared" si="13"/>
        <v>0</v>
      </c>
    </row>
    <row r="101" spans="1:16" x14ac:dyDescent="0.25">
      <c r="A101" s="183"/>
      <c r="B101" s="184"/>
      <c r="C101" s="184"/>
      <c r="D101" s="153"/>
      <c r="E101" s="71" t="str">
        <f>IF(D101&gt;0,IF((LEFT(D101,2)=LEFT(Data!C$4,2)),"Intra","Inter"),"")</f>
        <v/>
      </c>
      <c r="F101" s="72">
        <f t="shared" si="9"/>
        <v>0</v>
      </c>
      <c r="G101" s="22"/>
      <c r="H101" s="23"/>
      <c r="I101" s="74">
        <f t="shared" si="10"/>
        <v>0</v>
      </c>
      <c r="J101" s="74">
        <f t="shared" si="11"/>
        <v>0</v>
      </c>
      <c r="K101" s="74">
        <f t="shared" si="11"/>
        <v>0</v>
      </c>
      <c r="M101" s="21"/>
      <c r="N101" s="74">
        <f t="shared" si="12"/>
        <v>0</v>
      </c>
      <c r="O101" s="74">
        <f t="shared" si="13"/>
        <v>0</v>
      </c>
      <c r="P101" s="74">
        <f t="shared" si="13"/>
        <v>0</v>
      </c>
    </row>
    <row r="102" spans="1:16" x14ac:dyDescent="0.25">
      <c r="A102" s="183"/>
      <c r="B102" s="184"/>
      <c r="C102" s="184"/>
      <c r="D102" s="153"/>
      <c r="E102" s="71" t="str">
        <f>IF(D102&gt;0,IF((LEFT(D102,2)=LEFT(Data!C$4,2)),"Intra","Inter"),"")</f>
        <v/>
      </c>
      <c r="F102" s="72">
        <f t="shared" si="9"/>
        <v>0</v>
      </c>
      <c r="G102" s="22"/>
      <c r="H102" s="23"/>
      <c r="I102" s="74">
        <f t="shared" si="10"/>
        <v>0</v>
      </c>
      <c r="J102" s="74">
        <f t="shared" si="11"/>
        <v>0</v>
      </c>
      <c r="K102" s="74">
        <f t="shared" si="11"/>
        <v>0</v>
      </c>
      <c r="M102" s="21"/>
      <c r="N102" s="74">
        <f t="shared" si="12"/>
        <v>0</v>
      </c>
      <c r="O102" s="74">
        <f t="shared" si="13"/>
        <v>0</v>
      </c>
      <c r="P102" s="74">
        <f t="shared" si="13"/>
        <v>0</v>
      </c>
    </row>
    <row r="103" spans="1:16" x14ac:dyDescent="0.25">
      <c r="A103" s="183"/>
      <c r="B103" s="184"/>
      <c r="C103" s="184"/>
      <c r="D103" s="153"/>
      <c r="E103" s="71" t="str">
        <f>IF(D103&gt;0,IF((LEFT(D103,2)=LEFT(Data!C$4,2)),"Intra","Inter"),"")</f>
        <v/>
      </c>
      <c r="F103" s="72">
        <f t="shared" si="9"/>
        <v>0</v>
      </c>
      <c r="G103" s="22"/>
      <c r="H103" s="23"/>
      <c r="I103" s="74">
        <f t="shared" si="10"/>
        <v>0</v>
      </c>
      <c r="J103" s="74">
        <f t="shared" si="11"/>
        <v>0</v>
      </c>
      <c r="K103" s="74">
        <f t="shared" si="11"/>
        <v>0</v>
      </c>
      <c r="M103" s="21"/>
      <c r="N103" s="74">
        <f t="shared" si="12"/>
        <v>0</v>
      </c>
      <c r="O103" s="74">
        <f t="shared" si="13"/>
        <v>0</v>
      </c>
      <c r="P103" s="74">
        <f t="shared" si="13"/>
        <v>0</v>
      </c>
    </row>
    <row r="104" spans="1:16" x14ac:dyDescent="0.25">
      <c r="A104" s="183"/>
      <c r="B104" s="184"/>
      <c r="C104" s="184"/>
      <c r="D104" s="153"/>
      <c r="E104" s="71" t="str">
        <f>IF(D104&gt;0,IF((LEFT(D104,2)=LEFT(Data!C$4,2)),"Intra","Inter"),"")</f>
        <v/>
      </c>
      <c r="F104" s="72">
        <f t="shared" si="9"/>
        <v>0</v>
      </c>
      <c r="G104" s="22"/>
      <c r="H104" s="23"/>
      <c r="I104" s="74">
        <f t="shared" si="10"/>
        <v>0</v>
      </c>
      <c r="J104" s="74">
        <f t="shared" si="11"/>
        <v>0</v>
      </c>
      <c r="K104" s="74">
        <f t="shared" si="11"/>
        <v>0</v>
      </c>
      <c r="M104" s="21"/>
      <c r="N104" s="74">
        <f t="shared" si="12"/>
        <v>0</v>
      </c>
      <c r="O104" s="74">
        <f t="shared" si="13"/>
        <v>0</v>
      </c>
      <c r="P104" s="74">
        <f t="shared" si="13"/>
        <v>0</v>
      </c>
    </row>
    <row r="105" spans="1:16" x14ac:dyDescent="0.25">
      <c r="A105" s="183"/>
      <c r="B105" s="184"/>
      <c r="C105" s="184"/>
      <c r="D105" s="153"/>
      <c r="E105" s="71" t="str">
        <f>IF(D105&gt;0,IF((LEFT(D105,2)=LEFT(Data!C$4,2)),"Intra","Inter"),"")</f>
        <v/>
      </c>
      <c r="F105" s="72">
        <f t="shared" si="9"/>
        <v>0</v>
      </c>
      <c r="G105" s="22"/>
      <c r="H105" s="23"/>
      <c r="I105" s="74">
        <f t="shared" si="10"/>
        <v>0</v>
      </c>
      <c r="J105" s="74">
        <f t="shared" si="11"/>
        <v>0</v>
      </c>
      <c r="K105" s="74">
        <f t="shared" si="11"/>
        <v>0</v>
      </c>
      <c r="M105" s="21"/>
      <c r="N105" s="74">
        <f t="shared" si="12"/>
        <v>0</v>
      </c>
      <c r="O105" s="74">
        <f t="shared" si="13"/>
        <v>0</v>
      </c>
      <c r="P105" s="74">
        <f t="shared" si="13"/>
        <v>0</v>
      </c>
    </row>
    <row r="106" spans="1:16" x14ac:dyDescent="0.25">
      <c r="A106" s="183"/>
      <c r="B106" s="184"/>
      <c r="C106" s="184"/>
      <c r="D106" s="153"/>
      <c r="E106" s="71" t="str">
        <f>IF(D106&gt;0,IF((LEFT(D106,2)=LEFT(Data!C$4,2)),"Intra","Inter"),"")</f>
        <v/>
      </c>
      <c r="F106" s="72">
        <f t="shared" si="9"/>
        <v>0</v>
      </c>
      <c r="G106" s="22"/>
      <c r="H106" s="23"/>
      <c r="I106" s="74">
        <f t="shared" si="10"/>
        <v>0</v>
      </c>
      <c r="J106" s="74">
        <f t="shared" si="11"/>
        <v>0</v>
      </c>
      <c r="K106" s="74">
        <f t="shared" si="11"/>
        <v>0</v>
      </c>
      <c r="M106" s="21"/>
      <c r="N106" s="74">
        <f t="shared" si="12"/>
        <v>0</v>
      </c>
      <c r="O106" s="74">
        <f t="shared" si="13"/>
        <v>0</v>
      </c>
      <c r="P106" s="74">
        <f t="shared" si="13"/>
        <v>0</v>
      </c>
    </row>
    <row r="107" spans="1:16" x14ac:dyDescent="0.25">
      <c r="A107" s="183"/>
      <c r="B107" s="184"/>
      <c r="C107" s="184"/>
      <c r="D107" s="153"/>
      <c r="E107" s="71" t="str">
        <f>IF(D107&gt;0,IF((LEFT(D107,2)=LEFT(Data!C$4,2)),"Intra","Inter"),"")</f>
        <v/>
      </c>
      <c r="F107" s="72">
        <f t="shared" si="9"/>
        <v>0</v>
      </c>
      <c r="G107" s="22"/>
      <c r="H107" s="23"/>
      <c r="I107" s="74">
        <f t="shared" si="10"/>
        <v>0</v>
      </c>
      <c r="J107" s="74">
        <f t="shared" si="11"/>
        <v>0</v>
      </c>
      <c r="K107" s="74">
        <f t="shared" si="11"/>
        <v>0</v>
      </c>
      <c r="M107" s="21"/>
      <c r="N107" s="74">
        <f t="shared" si="12"/>
        <v>0</v>
      </c>
      <c r="O107" s="74">
        <f t="shared" si="13"/>
        <v>0</v>
      </c>
      <c r="P107" s="74">
        <f t="shared" si="13"/>
        <v>0</v>
      </c>
    </row>
    <row r="108" spans="1:16" x14ac:dyDescent="0.25">
      <c r="A108" s="183"/>
      <c r="B108" s="184"/>
      <c r="C108" s="184"/>
      <c r="D108" s="153"/>
      <c r="E108" s="71" t="str">
        <f>IF(D108&gt;0,IF((LEFT(D108,2)=LEFT(Data!C$4,2)),"Intra","Inter"),"")</f>
        <v/>
      </c>
      <c r="F108" s="72">
        <f t="shared" si="9"/>
        <v>0</v>
      </c>
      <c r="G108" s="22"/>
      <c r="H108" s="23"/>
      <c r="I108" s="74">
        <f t="shared" si="10"/>
        <v>0</v>
      </c>
      <c r="J108" s="74">
        <f t="shared" si="11"/>
        <v>0</v>
      </c>
      <c r="K108" s="74">
        <f t="shared" si="11"/>
        <v>0</v>
      </c>
      <c r="M108" s="21"/>
      <c r="N108" s="74">
        <f t="shared" si="12"/>
        <v>0</v>
      </c>
      <c r="O108" s="74">
        <f t="shared" si="13"/>
        <v>0</v>
      </c>
      <c r="P108" s="74">
        <f t="shared" si="13"/>
        <v>0</v>
      </c>
    </row>
    <row r="109" spans="1:16" x14ac:dyDescent="0.25">
      <c r="A109" s="183"/>
      <c r="B109" s="184"/>
      <c r="C109" s="184"/>
      <c r="D109" s="153"/>
      <c r="E109" s="71" t="str">
        <f>IF(D109&gt;0,IF((LEFT(D109,2)=LEFT(Data!C$4,2)),"Intra","Inter"),"")</f>
        <v/>
      </c>
      <c r="F109" s="72">
        <f t="shared" si="9"/>
        <v>0</v>
      </c>
      <c r="G109" s="22"/>
      <c r="H109" s="23"/>
      <c r="I109" s="74">
        <f t="shared" si="10"/>
        <v>0</v>
      </c>
      <c r="J109" s="74">
        <f t="shared" si="11"/>
        <v>0</v>
      </c>
      <c r="K109" s="74">
        <f t="shared" si="11"/>
        <v>0</v>
      </c>
      <c r="M109" s="21"/>
      <c r="N109" s="74">
        <f t="shared" si="12"/>
        <v>0</v>
      </c>
      <c r="O109" s="74">
        <f t="shared" si="13"/>
        <v>0</v>
      </c>
      <c r="P109" s="74">
        <f t="shared" si="13"/>
        <v>0</v>
      </c>
    </row>
    <row r="110" spans="1:16" x14ac:dyDescent="0.25">
      <c r="A110" s="183"/>
      <c r="B110" s="184"/>
      <c r="C110" s="184"/>
      <c r="D110" s="153"/>
      <c r="E110" s="71" t="str">
        <f>IF(D110&gt;0,IF((LEFT(D110,2)=LEFT(Data!C$4,2)),"Intra","Inter"),"")</f>
        <v/>
      </c>
      <c r="F110" s="72">
        <f t="shared" si="9"/>
        <v>0</v>
      </c>
      <c r="G110" s="22"/>
      <c r="H110" s="23"/>
      <c r="I110" s="74">
        <f t="shared" si="10"/>
        <v>0</v>
      </c>
      <c r="J110" s="74">
        <f t="shared" si="11"/>
        <v>0</v>
      </c>
      <c r="K110" s="74">
        <f t="shared" si="11"/>
        <v>0</v>
      </c>
      <c r="M110" s="21"/>
      <c r="N110" s="74">
        <f t="shared" si="12"/>
        <v>0</v>
      </c>
      <c r="O110" s="74">
        <f t="shared" si="13"/>
        <v>0</v>
      </c>
      <c r="P110" s="74">
        <f t="shared" si="13"/>
        <v>0</v>
      </c>
    </row>
    <row r="111" spans="1:16" x14ac:dyDescent="0.25">
      <c r="A111" s="183"/>
      <c r="B111" s="184"/>
      <c r="C111" s="184"/>
      <c r="D111" s="153"/>
      <c r="E111" s="71" t="str">
        <f>IF(D111&gt;0,IF((LEFT(D111,2)=LEFT(Data!C$4,2)),"Intra","Inter"),"")</f>
        <v/>
      </c>
      <c r="F111" s="72">
        <f t="shared" si="9"/>
        <v>0</v>
      </c>
      <c r="G111" s="22"/>
      <c r="H111" s="23"/>
      <c r="I111" s="74">
        <f t="shared" si="10"/>
        <v>0</v>
      </c>
      <c r="J111" s="74">
        <f t="shared" si="11"/>
        <v>0</v>
      </c>
      <c r="K111" s="74">
        <f t="shared" si="11"/>
        <v>0</v>
      </c>
      <c r="M111" s="21"/>
      <c r="N111" s="74">
        <f t="shared" si="12"/>
        <v>0</v>
      </c>
      <c r="O111" s="74">
        <f t="shared" si="13"/>
        <v>0</v>
      </c>
      <c r="P111" s="74">
        <f t="shared" si="13"/>
        <v>0</v>
      </c>
    </row>
    <row r="112" spans="1:16" x14ac:dyDescent="0.25">
      <c r="A112" s="183"/>
      <c r="B112" s="184"/>
      <c r="C112" s="184"/>
      <c r="D112" s="153"/>
      <c r="E112" s="71" t="str">
        <f>IF(D112&gt;0,IF((LEFT(D112,2)=LEFT(Data!C$4,2)),"Intra","Inter"),"")</f>
        <v/>
      </c>
      <c r="F112" s="72">
        <f t="shared" si="9"/>
        <v>0</v>
      </c>
      <c r="G112" s="22"/>
      <c r="H112" s="23"/>
      <c r="I112" s="74">
        <f t="shared" si="10"/>
        <v>0</v>
      </c>
      <c r="J112" s="74">
        <f t="shared" si="11"/>
        <v>0</v>
      </c>
      <c r="K112" s="74">
        <f t="shared" si="11"/>
        <v>0</v>
      </c>
      <c r="M112" s="21"/>
      <c r="N112" s="74">
        <f t="shared" si="12"/>
        <v>0</v>
      </c>
      <c r="O112" s="74">
        <f t="shared" si="13"/>
        <v>0</v>
      </c>
      <c r="P112" s="74">
        <f t="shared" si="13"/>
        <v>0</v>
      </c>
    </row>
    <row r="113" spans="1:16" x14ac:dyDescent="0.25">
      <c r="A113" s="183"/>
      <c r="B113" s="184"/>
      <c r="C113" s="184"/>
      <c r="D113" s="153"/>
      <c r="E113" s="71" t="str">
        <f>IF(D113&gt;0,IF((LEFT(D113,2)=LEFT(Data!C$4,2)),"Intra","Inter"),"")</f>
        <v/>
      </c>
      <c r="F113" s="72">
        <f t="shared" si="9"/>
        <v>0</v>
      </c>
      <c r="G113" s="22"/>
      <c r="H113" s="23"/>
      <c r="I113" s="74">
        <f t="shared" si="10"/>
        <v>0</v>
      </c>
      <c r="J113" s="74">
        <f t="shared" si="11"/>
        <v>0</v>
      </c>
      <c r="K113" s="74">
        <f t="shared" si="11"/>
        <v>0</v>
      </c>
      <c r="M113" s="21"/>
      <c r="N113" s="74">
        <f t="shared" si="12"/>
        <v>0</v>
      </c>
      <c r="O113" s="74">
        <f t="shared" si="13"/>
        <v>0</v>
      </c>
      <c r="P113" s="74">
        <f t="shared" si="13"/>
        <v>0</v>
      </c>
    </row>
    <row r="114" spans="1:16" x14ac:dyDescent="0.25">
      <c r="A114" s="183"/>
      <c r="B114" s="184"/>
      <c r="C114" s="184"/>
      <c r="D114" s="153"/>
      <c r="E114" s="71" t="str">
        <f>IF(D114&gt;0,IF((LEFT(D114,2)=LEFT(Data!C$4,2)),"Intra","Inter"),"")</f>
        <v/>
      </c>
      <c r="F114" s="72">
        <f t="shared" si="9"/>
        <v>0</v>
      </c>
      <c r="G114" s="22"/>
      <c r="H114" s="23"/>
      <c r="I114" s="74">
        <f t="shared" si="10"/>
        <v>0</v>
      </c>
      <c r="J114" s="74">
        <f t="shared" si="11"/>
        <v>0</v>
      </c>
      <c r="K114" s="74">
        <f t="shared" si="11"/>
        <v>0</v>
      </c>
      <c r="M114" s="21"/>
      <c r="N114" s="74">
        <f t="shared" si="12"/>
        <v>0</v>
      </c>
      <c r="O114" s="74">
        <f t="shared" si="13"/>
        <v>0</v>
      </c>
      <c r="P114" s="74">
        <f t="shared" si="13"/>
        <v>0</v>
      </c>
    </row>
    <row r="115" spans="1:16" x14ac:dyDescent="0.25">
      <c r="A115" s="183"/>
      <c r="B115" s="184"/>
      <c r="C115" s="184"/>
      <c r="D115" s="153"/>
      <c r="E115" s="71" t="str">
        <f>IF(D115&gt;0,IF((LEFT(D115,2)=LEFT(Data!C$4,2)),"Intra","Inter"),"")</f>
        <v/>
      </c>
      <c r="F115" s="72">
        <f t="shared" si="9"/>
        <v>0</v>
      </c>
      <c r="G115" s="22"/>
      <c r="H115" s="23"/>
      <c r="I115" s="74">
        <f t="shared" si="10"/>
        <v>0</v>
      </c>
      <c r="J115" s="74">
        <f t="shared" si="11"/>
        <v>0</v>
      </c>
      <c r="K115" s="74">
        <f t="shared" si="11"/>
        <v>0</v>
      </c>
      <c r="M115" s="21"/>
      <c r="N115" s="74">
        <f t="shared" si="12"/>
        <v>0</v>
      </c>
      <c r="O115" s="74">
        <f t="shared" si="13"/>
        <v>0</v>
      </c>
      <c r="P115" s="74">
        <f t="shared" si="13"/>
        <v>0</v>
      </c>
    </row>
    <row r="116" spans="1:16" x14ac:dyDescent="0.25">
      <c r="A116" s="183"/>
      <c r="B116" s="184"/>
      <c r="C116" s="184"/>
      <c r="D116" s="153"/>
      <c r="E116" s="71" t="str">
        <f>IF(D116&gt;0,IF((LEFT(D116,2)=LEFT(Data!C$4,2)),"Intra","Inter"),"")</f>
        <v/>
      </c>
      <c r="F116" s="72">
        <f t="shared" si="9"/>
        <v>0</v>
      </c>
      <c r="G116" s="22"/>
      <c r="H116" s="23"/>
      <c r="I116" s="74">
        <f t="shared" si="10"/>
        <v>0</v>
      </c>
      <c r="J116" s="74">
        <f t="shared" si="11"/>
        <v>0</v>
      </c>
      <c r="K116" s="74">
        <f t="shared" si="11"/>
        <v>0</v>
      </c>
      <c r="M116" s="21"/>
      <c r="N116" s="74">
        <f t="shared" si="12"/>
        <v>0</v>
      </c>
      <c r="O116" s="74">
        <f t="shared" si="13"/>
        <v>0</v>
      </c>
      <c r="P116" s="74">
        <f t="shared" si="13"/>
        <v>0</v>
      </c>
    </row>
    <row r="117" spans="1:16" x14ac:dyDescent="0.25">
      <c r="A117" s="183"/>
      <c r="B117" s="184"/>
      <c r="C117" s="184"/>
      <c r="D117" s="153"/>
      <c r="E117" s="71" t="str">
        <f>IF(D117&gt;0,IF((LEFT(D117,2)=LEFT(Data!C$4,2)),"Intra","Inter"),"")</f>
        <v/>
      </c>
      <c r="F117" s="72">
        <f t="shared" si="9"/>
        <v>0</v>
      </c>
      <c r="G117" s="22"/>
      <c r="H117" s="23"/>
      <c r="I117" s="74">
        <f t="shared" si="10"/>
        <v>0</v>
      </c>
      <c r="J117" s="74">
        <f t="shared" si="11"/>
        <v>0</v>
      </c>
      <c r="K117" s="74">
        <f t="shared" si="11"/>
        <v>0</v>
      </c>
      <c r="M117" s="21"/>
      <c r="N117" s="74">
        <f t="shared" si="12"/>
        <v>0</v>
      </c>
      <c r="O117" s="74">
        <f t="shared" si="13"/>
        <v>0</v>
      </c>
      <c r="P117" s="74">
        <f t="shared" si="13"/>
        <v>0</v>
      </c>
    </row>
    <row r="118" spans="1:16" x14ac:dyDescent="0.25">
      <c r="A118" s="183"/>
      <c r="B118" s="184"/>
      <c r="C118" s="184"/>
      <c r="D118" s="153"/>
      <c r="E118" s="71" t="str">
        <f>IF(D118&gt;0,IF((LEFT(D118,2)=LEFT(Data!C$4,2)),"Intra","Inter"),"")</f>
        <v/>
      </c>
      <c r="F118" s="72">
        <f t="shared" si="9"/>
        <v>0</v>
      </c>
      <c r="G118" s="22"/>
      <c r="H118" s="23"/>
      <c r="I118" s="74">
        <f t="shared" si="10"/>
        <v>0</v>
      </c>
      <c r="J118" s="74">
        <f t="shared" si="11"/>
        <v>0</v>
      </c>
      <c r="K118" s="74">
        <f t="shared" si="11"/>
        <v>0</v>
      </c>
      <c r="M118" s="21"/>
      <c r="N118" s="74">
        <f t="shared" si="12"/>
        <v>0</v>
      </c>
      <c r="O118" s="74">
        <f t="shared" si="13"/>
        <v>0</v>
      </c>
      <c r="P118" s="74">
        <f t="shared" si="13"/>
        <v>0</v>
      </c>
    </row>
    <row r="119" spans="1:16" x14ac:dyDescent="0.25">
      <c r="A119" s="183"/>
      <c r="B119" s="184"/>
      <c r="C119" s="184"/>
      <c r="D119" s="153"/>
      <c r="E119" s="71" t="str">
        <f>IF(D119&gt;0,IF((LEFT(D119,2)=LEFT(Data!C$4,2)),"Intra","Inter"),"")</f>
        <v/>
      </c>
      <c r="F119" s="72">
        <f t="shared" si="9"/>
        <v>0</v>
      </c>
      <c r="G119" s="22"/>
      <c r="H119" s="23"/>
      <c r="I119" s="74">
        <f t="shared" si="10"/>
        <v>0</v>
      </c>
      <c r="J119" s="74">
        <f t="shared" si="11"/>
        <v>0</v>
      </c>
      <c r="K119" s="74">
        <f t="shared" si="11"/>
        <v>0</v>
      </c>
      <c r="M119" s="21"/>
      <c r="N119" s="74">
        <f t="shared" si="12"/>
        <v>0</v>
      </c>
      <c r="O119" s="74">
        <f t="shared" si="13"/>
        <v>0</v>
      </c>
      <c r="P119" s="74">
        <f t="shared" si="13"/>
        <v>0</v>
      </c>
    </row>
    <row r="120" spans="1:16" x14ac:dyDescent="0.25">
      <c r="A120" s="183"/>
      <c r="B120" s="184"/>
      <c r="C120" s="184"/>
      <c r="D120" s="153"/>
      <c r="E120" s="71" t="str">
        <f>IF(D120&gt;0,IF((LEFT(D120,2)=LEFT(Data!C$4,2)),"Intra","Inter"),"")</f>
        <v/>
      </c>
      <c r="F120" s="72">
        <f t="shared" si="9"/>
        <v>0</v>
      </c>
      <c r="G120" s="22"/>
      <c r="H120" s="23"/>
      <c r="I120" s="74">
        <f t="shared" si="10"/>
        <v>0</v>
      </c>
      <c r="J120" s="74">
        <f t="shared" si="11"/>
        <v>0</v>
      </c>
      <c r="K120" s="74">
        <f t="shared" si="11"/>
        <v>0</v>
      </c>
      <c r="M120" s="21"/>
      <c r="N120" s="74">
        <f t="shared" si="12"/>
        <v>0</v>
      </c>
      <c r="O120" s="74">
        <f t="shared" si="13"/>
        <v>0</v>
      </c>
      <c r="P120" s="74">
        <f t="shared" si="13"/>
        <v>0</v>
      </c>
    </row>
    <row r="121" spans="1:16" x14ac:dyDescent="0.25">
      <c r="A121" s="183"/>
      <c r="B121" s="184"/>
      <c r="C121" s="184"/>
      <c r="D121" s="153"/>
      <c r="E121" s="71" t="str">
        <f>IF(D121&gt;0,IF((LEFT(D121,2)=LEFT(Data!C$4,2)),"Intra","Inter"),"")</f>
        <v/>
      </c>
      <c r="F121" s="72">
        <f t="shared" si="9"/>
        <v>0</v>
      </c>
      <c r="G121" s="22"/>
      <c r="H121" s="23"/>
      <c r="I121" s="74">
        <f t="shared" si="10"/>
        <v>0</v>
      </c>
      <c r="J121" s="74">
        <f t="shared" si="11"/>
        <v>0</v>
      </c>
      <c r="K121" s="74">
        <f t="shared" si="11"/>
        <v>0</v>
      </c>
      <c r="M121" s="21"/>
      <c r="N121" s="74">
        <f t="shared" si="12"/>
        <v>0</v>
      </c>
      <c r="O121" s="74">
        <f t="shared" si="13"/>
        <v>0</v>
      </c>
      <c r="P121" s="74">
        <f t="shared" si="13"/>
        <v>0</v>
      </c>
    </row>
    <row r="122" spans="1:16" x14ac:dyDescent="0.25">
      <c r="A122" s="183"/>
      <c r="B122" s="184"/>
      <c r="C122" s="184"/>
      <c r="D122" s="153"/>
      <c r="E122" s="71" t="str">
        <f>IF(D122&gt;0,IF((LEFT(D122,2)=LEFT(Data!C$4,2)),"Intra","Inter"),"")</f>
        <v/>
      </c>
      <c r="F122" s="72">
        <f t="shared" si="9"/>
        <v>0</v>
      </c>
      <c r="G122" s="22"/>
      <c r="H122" s="23"/>
      <c r="I122" s="74">
        <f t="shared" si="10"/>
        <v>0</v>
      </c>
      <c r="J122" s="74">
        <f t="shared" si="11"/>
        <v>0</v>
      </c>
      <c r="K122" s="74">
        <f t="shared" si="11"/>
        <v>0</v>
      </c>
      <c r="M122" s="21"/>
      <c r="N122" s="74">
        <f t="shared" si="12"/>
        <v>0</v>
      </c>
      <c r="O122" s="74">
        <f t="shared" si="13"/>
        <v>0</v>
      </c>
      <c r="P122" s="74">
        <f t="shared" si="13"/>
        <v>0</v>
      </c>
    </row>
    <row r="123" spans="1:16" x14ac:dyDescent="0.25">
      <c r="A123" s="183"/>
      <c r="B123" s="184"/>
      <c r="C123" s="184"/>
      <c r="D123" s="153"/>
      <c r="E123" s="71" t="str">
        <f>IF(D123&gt;0,IF((LEFT(D123,2)=LEFT(Data!C$4,2)),"Intra","Inter"),"")</f>
        <v/>
      </c>
      <c r="F123" s="72">
        <f t="shared" si="9"/>
        <v>0</v>
      </c>
      <c r="G123" s="22"/>
      <c r="H123" s="23"/>
      <c r="I123" s="74">
        <f t="shared" si="10"/>
        <v>0</v>
      </c>
      <c r="J123" s="74">
        <f t="shared" si="11"/>
        <v>0</v>
      </c>
      <c r="K123" s="74">
        <f t="shared" si="11"/>
        <v>0</v>
      </c>
      <c r="M123" s="21"/>
      <c r="N123" s="74">
        <f t="shared" si="12"/>
        <v>0</v>
      </c>
      <c r="O123" s="74">
        <f t="shared" si="13"/>
        <v>0</v>
      </c>
      <c r="P123" s="74">
        <f t="shared" si="13"/>
        <v>0</v>
      </c>
    </row>
    <row r="124" spans="1:16" x14ac:dyDescent="0.25">
      <c r="A124" s="183"/>
      <c r="B124" s="184"/>
      <c r="C124" s="184"/>
      <c r="D124" s="153"/>
      <c r="E124" s="71" t="str">
        <f>IF(D124&gt;0,IF((LEFT(D124,2)=LEFT(Data!C$4,2)),"Intra","Inter"),"")</f>
        <v/>
      </c>
      <c r="F124" s="72">
        <f t="shared" si="9"/>
        <v>0</v>
      </c>
      <c r="G124" s="22"/>
      <c r="H124" s="23"/>
      <c r="I124" s="74">
        <f t="shared" si="10"/>
        <v>0</v>
      </c>
      <c r="J124" s="74">
        <f t="shared" si="11"/>
        <v>0</v>
      </c>
      <c r="K124" s="74">
        <f t="shared" si="11"/>
        <v>0</v>
      </c>
      <c r="M124" s="21"/>
      <c r="N124" s="74">
        <f t="shared" si="12"/>
        <v>0</v>
      </c>
      <c r="O124" s="74">
        <f t="shared" si="13"/>
        <v>0</v>
      </c>
      <c r="P124" s="74">
        <f t="shared" si="13"/>
        <v>0</v>
      </c>
    </row>
    <row r="125" spans="1:16" x14ac:dyDescent="0.25">
      <c r="A125" s="183"/>
      <c r="B125" s="184"/>
      <c r="C125" s="184"/>
      <c r="D125" s="153"/>
      <c r="E125" s="71" t="str">
        <f>IF(D125&gt;0,IF((LEFT(D125,2)=LEFT(Data!C$4,2)),"Intra","Inter"),"")</f>
        <v/>
      </c>
      <c r="F125" s="72">
        <f t="shared" si="9"/>
        <v>0</v>
      </c>
      <c r="G125" s="22"/>
      <c r="H125" s="23"/>
      <c r="I125" s="74">
        <f t="shared" si="10"/>
        <v>0</v>
      </c>
      <c r="J125" s="74">
        <f t="shared" si="11"/>
        <v>0</v>
      </c>
      <c r="K125" s="74">
        <f t="shared" si="11"/>
        <v>0</v>
      </c>
      <c r="M125" s="21"/>
      <c r="N125" s="74">
        <f t="shared" si="12"/>
        <v>0</v>
      </c>
      <c r="O125" s="74">
        <f t="shared" si="13"/>
        <v>0</v>
      </c>
      <c r="P125" s="74">
        <f t="shared" si="13"/>
        <v>0</v>
      </c>
    </row>
    <row r="126" spans="1:16" x14ac:dyDescent="0.25">
      <c r="A126" s="183"/>
      <c r="B126" s="184"/>
      <c r="C126" s="184"/>
      <c r="D126" s="153"/>
      <c r="E126" s="71" t="str">
        <f>IF(D126&gt;0,IF((LEFT(D126,2)=LEFT(Data!C$4,2)),"Intra","Inter"),"")</f>
        <v/>
      </c>
      <c r="F126" s="72">
        <f t="shared" si="9"/>
        <v>0</v>
      </c>
      <c r="G126" s="22"/>
      <c r="H126" s="23"/>
      <c r="I126" s="74">
        <f t="shared" si="10"/>
        <v>0</v>
      </c>
      <c r="J126" s="74">
        <f t="shared" si="11"/>
        <v>0</v>
      </c>
      <c r="K126" s="74">
        <f t="shared" si="11"/>
        <v>0</v>
      </c>
      <c r="M126" s="21"/>
      <c r="N126" s="74">
        <f t="shared" si="12"/>
        <v>0</v>
      </c>
      <c r="O126" s="74">
        <f t="shared" si="13"/>
        <v>0</v>
      </c>
      <c r="P126" s="74">
        <f t="shared" si="13"/>
        <v>0</v>
      </c>
    </row>
    <row r="127" spans="1:16" x14ac:dyDescent="0.25">
      <c r="A127" s="183"/>
      <c r="B127" s="184"/>
      <c r="C127" s="184"/>
      <c r="D127" s="153"/>
      <c r="E127" s="71" t="str">
        <f>IF(D127&gt;0,IF((LEFT(D127,2)=LEFT(Data!C$4,2)),"Intra","Inter"),"")</f>
        <v/>
      </c>
      <c r="F127" s="72">
        <f t="shared" si="9"/>
        <v>0</v>
      </c>
      <c r="G127" s="22"/>
      <c r="H127" s="23"/>
      <c r="I127" s="74">
        <f t="shared" si="10"/>
        <v>0</v>
      </c>
      <c r="J127" s="74">
        <f t="shared" si="11"/>
        <v>0</v>
      </c>
      <c r="K127" s="74">
        <f t="shared" si="11"/>
        <v>0</v>
      </c>
      <c r="M127" s="21"/>
      <c r="N127" s="74">
        <f t="shared" si="12"/>
        <v>0</v>
      </c>
      <c r="O127" s="74">
        <f t="shared" si="13"/>
        <v>0</v>
      </c>
      <c r="P127" s="74">
        <f t="shared" si="13"/>
        <v>0</v>
      </c>
    </row>
    <row r="128" spans="1:16" x14ac:dyDescent="0.25">
      <c r="A128" s="183"/>
      <c r="B128" s="184"/>
      <c r="C128" s="184"/>
      <c r="D128" s="153"/>
      <c r="E128" s="71" t="str">
        <f>IF(D128&gt;0,IF((LEFT(D128,2)=LEFT(Data!C$4,2)),"Intra","Inter"),"")</f>
        <v/>
      </c>
      <c r="F128" s="72">
        <f t="shared" si="9"/>
        <v>0</v>
      </c>
      <c r="G128" s="22"/>
      <c r="H128" s="23"/>
      <c r="I128" s="74">
        <f t="shared" si="10"/>
        <v>0</v>
      </c>
      <c r="J128" s="74">
        <f t="shared" si="11"/>
        <v>0</v>
      </c>
      <c r="K128" s="74">
        <f t="shared" si="11"/>
        <v>0</v>
      </c>
      <c r="M128" s="21"/>
      <c r="N128" s="74">
        <f t="shared" si="12"/>
        <v>0</v>
      </c>
      <c r="O128" s="74">
        <f t="shared" si="13"/>
        <v>0</v>
      </c>
      <c r="P128" s="74">
        <f t="shared" si="13"/>
        <v>0</v>
      </c>
    </row>
    <row r="129" spans="1:16" x14ac:dyDescent="0.25">
      <c r="A129" s="183"/>
      <c r="B129" s="184"/>
      <c r="C129" s="184"/>
      <c r="D129" s="153"/>
      <c r="E129" s="71" t="str">
        <f>IF(D129&gt;0,IF((LEFT(D129,2)=LEFT(Data!C$4,2)),"Intra","Inter"),"")</f>
        <v/>
      </c>
      <c r="F129" s="72">
        <f t="shared" si="9"/>
        <v>0</v>
      </c>
      <c r="G129" s="22"/>
      <c r="H129" s="23"/>
      <c r="I129" s="74">
        <f t="shared" si="10"/>
        <v>0</v>
      </c>
      <c r="J129" s="74">
        <f t="shared" si="11"/>
        <v>0</v>
      </c>
      <c r="K129" s="74">
        <f t="shared" si="11"/>
        <v>0</v>
      </c>
      <c r="M129" s="21"/>
      <c r="N129" s="74">
        <f t="shared" si="12"/>
        <v>0</v>
      </c>
      <c r="O129" s="74">
        <f t="shared" si="13"/>
        <v>0</v>
      </c>
      <c r="P129" s="74">
        <f t="shared" si="13"/>
        <v>0</v>
      </c>
    </row>
    <row r="130" spans="1:16" x14ac:dyDescent="0.25">
      <c r="A130" s="183"/>
      <c r="B130" s="184"/>
      <c r="C130" s="184"/>
      <c r="D130" s="153"/>
      <c r="E130" s="71" t="str">
        <f>IF(D130&gt;0,IF((LEFT(D130,2)=LEFT(Data!C$4,2)),"Intra","Inter"),"")</f>
        <v/>
      </c>
      <c r="F130" s="72">
        <f t="shared" si="9"/>
        <v>0</v>
      </c>
      <c r="G130" s="22"/>
      <c r="H130" s="23"/>
      <c r="I130" s="74">
        <f t="shared" si="10"/>
        <v>0</v>
      </c>
      <c r="J130" s="74">
        <f t="shared" si="11"/>
        <v>0</v>
      </c>
      <c r="K130" s="74">
        <f t="shared" si="11"/>
        <v>0</v>
      </c>
      <c r="M130" s="21"/>
      <c r="N130" s="74">
        <f t="shared" si="12"/>
        <v>0</v>
      </c>
      <c r="O130" s="74">
        <f t="shared" si="13"/>
        <v>0</v>
      </c>
      <c r="P130" s="74">
        <f t="shared" si="13"/>
        <v>0</v>
      </c>
    </row>
    <row r="131" spans="1:16" x14ac:dyDescent="0.25">
      <c r="A131" s="183"/>
      <c r="B131" s="184"/>
      <c r="C131" s="184"/>
      <c r="D131" s="153"/>
      <c r="E131" s="71" t="str">
        <f>IF(D131&gt;0,IF((LEFT(D131,2)=LEFT(Data!C$4,2)),"Intra","Inter"),"")</f>
        <v/>
      </c>
      <c r="F131" s="72">
        <f t="shared" si="9"/>
        <v>0</v>
      </c>
      <c r="G131" s="22"/>
      <c r="H131" s="23"/>
      <c r="I131" s="74">
        <f t="shared" si="10"/>
        <v>0</v>
      </c>
      <c r="J131" s="74">
        <f t="shared" si="11"/>
        <v>0</v>
      </c>
      <c r="K131" s="74">
        <f t="shared" si="11"/>
        <v>0</v>
      </c>
      <c r="M131" s="21"/>
      <c r="N131" s="74">
        <f t="shared" si="12"/>
        <v>0</v>
      </c>
      <c r="O131" s="74">
        <f t="shared" si="13"/>
        <v>0</v>
      </c>
      <c r="P131" s="74">
        <f t="shared" si="13"/>
        <v>0</v>
      </c>
    </row>
    <row r="132" spans="1:16" x14ac:dyDescent="0.25">
      <c r="A132" s="183"/>
      <c r="B132" s="184"/>
      <c r="C132" s="184"/>
      <c r="D132" s="153"/>
      <c r="E132" s="71" t="str">
        <f>IF(D132&gt;0,IF((LEFT(D132,2)=LEFT(Data!C$4,2)),"Intra","Inter"),"")</f>
        <v/>
      </c>
      <c r="F132" s="72">
        <f t="shared" si="9"/>
        <v>0</v>
      </c>
      <c r="G132" s="22"/>
      <c r="H132" s="23"/>
      <c r="I132" s="74">
        <f t="shared" si="10"/>
        <v>0</v>
      </c>
      <c r="J132" s="74">
        <f t="shared" si="11"/>
        <v>0</v>
      </c>
      <c r="K132" s="74">
        <f t="shared" si="11"/>
        <v>0</v>
      </c>
      <c r="M132" s="21"/>
      <c r="N132" s="74">
        <f t="shared" si="12"/>
        <v>0</v>
      </c>
      <c r="O132" s="74">
        <f t="shared" si="13"/>
        <v>0</v>
      </c>
      <c r="P132" s="74">
        <f t="shared" si="13"/>
        <v>0</v>
      </c>
    </row>
    <row r="133" spans="1:16" x14ac:dyDescent="0.25">
      <c r="A133" s="183"/>
      <c r="B133" s="184"/>
      <c r="C133" s="184"/>
      <c r="D133" s="153"/>
      <c r="E133" s="71" t="str">
        <f>IF(D133&gt;0,IF((LEFT(D133,2)=LEFT(Data!C$4,2)),"Intra","Inter"),"")</f>
        <v/>
      </c>
      <c r="F133" s="72">
        <f t="shared" si="9"/>
        <v>0</v>
      </c>
      <c r="G133" s="22"/>
      <c r="H133" s="23"/>
      <c r="I133" s="74">
        <f t="shared" si="10"/>
        <v>0</v>
      </c>
      <c r="J133" s="74">
        <f t="shared" si="11"/>
        <v>0</v>
      </c>
      <c r="K133" s="74">
        <f t="shared" si="11"/>
        <v>0</v>
      </c>
      <c r="M133" s="21"/>
      <c r="N133" s="74">
        <f t="shared" si="12"/>
        <v>0</v>
      </c>
      <c r="O133" s="74">
        <f t="shared" si="13"/>
        <v>0</v>
      </c>
      <c r="P133" s="74">
        <f t="shared" si="13"/>
        <v>0</v>
      </c>
    </row>
    <row r="134" spans="1:16" x14ac:dyDescent="0.25">
      <c r="A134" s="183"/>
      <c r="B134" s="184"/>
      <c r="C134" s="184"/>
      <c r="D134" s="153"/>
      <c r="E134" s="71" t="str">
        <f>IF(D134&gt;0,IF((LEFT(D134,2)=LEFT(Data!C$4,2)),"Intra","Inter"),"")</f>
        <v/>
      </c>
      <c r="F134" s="72">
        <f t="shared" si="9"/>
        <v>0</v>
      </c>
      <c r="G134" s="22"/>
      <c r="H134" s="23"/>
      <c r="I134" s="74">
        <f t="shared" si="10"/>
        <v>0</v>
      </c>
      <c r="J134" s="74">
        <f t="shared" si="11"/>
        <v>0</v>
      </c>
      <c r="K134" s="74">
        <f t="shared" si="11"/>
        <v>0</v>
      </c>
      <c r="M134" s="21"/>
      <c r="N134" s="74">
        <f t="shared" si="12"/>
        <v>0</v>
      </c>
      <c r="O134" s="74">
        <f t="shared" si="13"/>
        <v>0</v>
      </c>
      <c r="P134" s="74">
        <f t="shared" si="13"/>
        <v>0</v>
      </c>
    </row>
    <row r="135" spans="1:16" x14ac:dyDescent="0.25">
      <c r="A135" s="183"/>
      <c r="B135" s="184"/>
      <c r="C135" s="184"/>
      <c r="D135" s="153"/>
      <c r="E135" s="71" t="str">
        <f>IF(D135&gt;0,IF((LEFT(D135,2)=LEFT(Data!C$4,2)),"Intra","Inter"),"")</f>
        <v/>
      </c>
      <c r="F135" s="72">
        <f t="shared" si="9"/>
        <v>0</v>
      </c>
      <c r="G135" s="22"/>
      <c r="H135" s="23"/>
      <c r="I135" s="74">
        <f t="shared" si="10"/>
        <v>0</v>
      </c>
      <c r="J135" s="74">
        <f t="shared" si="11"/>
        <v>0</v>
      </c>
      <c r="K135" s="74">
        <f t="shared" si="11"/>
        <v>0</v>
      </c>
      <c r="M135" s="21"/>
      <c r="N135" s="74">
        <f t="shared" si="12"/>
        <v>0</v>
      </c>
      <c r="O135" s="74">
        <f t="shared" si="13"/>
        <v>0</v>
      </c>
      <c r="P135" s="74">
        <f t="shared" si="13"/>
        <v>0</v>
      </c>
    </row>
    <row r="136" spans="1:16" x14ac:dyDescent="0.25">
      <c r="A136" s="183"/>
      <c r="B136" s="184"/>
      <c r="C136" s="184"/>
      <c r="D136" s="153"/>
      <c r="E136" s="71" t="str">
        <f>IF(D136&gt;0,IF((LEFT(D136,2)=LEFT(Data!C$4,2)),"Intra","Inter"),"")</f>
        <v/>
      </c>
      <c r="F136" s="72">
        <f t="shared" si="9"/>
        <v>0</v>
      </c>
      <c r="G136" s="22"/>
      <c r="H136" s="23"/>
      <c r="I136" s="74">
        <f t="shared" si="10"/>
        <v>0</v>
      </c>
      <c r="J136" s="74">
        <f t="shared" si="11"/>
        <v>0</v>
      </c>
      <c r="K136" s="74">
        <f t="shared" si="11"/>
        <v>0</v>
      </c>
      <c r="M136" s="21"/>
      <c r="N136" s="74">
        <f t="shared" si="12"/>
        <v>0</v>
      </c>
      <c r="O136" s="74">
        <f t="shared" si="13"/>
        <v>0</v>
      </c>
      <c r="P136" s="74">
        <f t="shared" si="13"/>
        <v>0</v>
      </c>
    </row>
    <row r="137" spans="1:16" x14ac:dyDescent="0.25">
      <c r="A137" s="183"/>
      <c r="B137" s="184"/>
      <c r="C137" s="184"/>
      <c r="D137" s="153"/>
      <c r="E137" s="71" t="str">
        <f>IF(D137&gt;0,IF((LEFT(D137,2)=LEFT(Data!C$4,2)),"Intra","Inter"),"")</f>
        <v/>
      </c>
      <c r="F137" s="72">
        <f t="shared" si="9"/>
        <v>0</v>
      </c>
      <c r="G137" s="22"/>
      <c r="H137" s="23"/>
      <c r="I137" s="74">
        <f t="shared" si="10"/>
        <v>0</v>
      </c>
      <c r="J137" s="74">
        <f t="shared" si="11"/>
        <v>0</v>
      </c>
      <c r="K137" s="74">
        <f t="shared" si="11"/>
        <v>0</v>
      </c>
      <c r="M137" s="21"/>
      <c r="N137" s="74">
        <f t="shared" si="12"/>
        <v>0</v>
      </c>
      <c r="O137" s="74">
        <f t="shared" si="13"/>
        <v>0</v>
      </c>
      <c r="P137" s="74">
        <f t="shared" si="13"/>
        <v>0</v>
      </c>
    </row>
    <row r="138" spans="1:16" x14ac:dyDescent="0.25">
      <c r="A138" s="183"/>
      <c r="B138" s="184"/>
      <c r="C138" s="184"/>
      <c r="D138" s="153"/>
      <c r="E138" s="71" t="str">
        <f>IF(D138&gt;0,IF((LEFT(D138,2)=LEFT(Data!C$4,2)),"Intra","Inter"),"")</f>
        <v/>
      </c>
      <c r="F138" s="72">
        <f t="shared" si="9"/>
        <v>0</v>
      </c>
      <c r="G138" s="22"/>
      <c r="H138" s="23"/>
      <c r="I138" s="74">
        <f t="shared" si="10"/>
        <v>0</v>
      </c>
      <c r="J138" s="74">
        <f t="shared" si="11"/>
        <v>0</v>
      </c>
      <c r="K138" s="74">
        <f t="shared" si="11"/>
        <v>0</v>
      </c>
      <c r="M138" s="21"/>
      <c r="N138" s="74">
        <f t="shared" si="12"/>
        <v>0</v>
      </c>
      <c r="O138" s="74">
        <f t="shared" si="13"/>
        <v>0</v>
      </c>
      <c r="P138" s="74">
        <f t="shared" si="13"/>
        <v>0</v>
      </c>
    </row>
    <row r="139" spans="1:16" x14ac:dyDescent="0.25">
      <c r="A139" s="183"/>
      <c r="B139" s="184"/>
      <c r="C139" s="184"/>
      <c r="D139" s="153"/>
      <c r="E139" s="71" t="str">
        <f>IF(D139&gt;0,IF((LEFT(D139,2)=LEFT(Data!C$4,2)),"Intra","Inter"),"")</f>
        <v/>
      </c>
      <c r="F139" s="72">
        <f t="shared" si="9"/>
        <v>0</v>
      </c>
      <c r="G139" s="22"/>
      <c r="H139" s="23"/>
      <c r="I139" s="74">
        <f t="shared" si="10"/>
        <v>0</v>
      </c>
      <c r="J139" s="74">
        <f t="shared" si="11"/>
        <v>0</v>
      </c>
      <c r="K139" s="74">
        <f t="shared" si="11"/>
        <v>0</v>
      </c>
      <c r="M139" s="21"/>
      <c r="N139" s="74">
        <f t="shared" si="12"/>
        <v>0</v>
      </c>
      <c r="O139" s="74">
        <f t="shared" si="13"/>
        <v>0</v>
      </c>
      <c r="P139" s="74">
        <f t="shared" si="13"/>
        <v>0</v>
      </c>
    </row>
    <row r="140" spans="1:16" x14ac:dyDescent="0.25">
      <c r="A140" s="183"/>
      <c r="B140" s="184"/>
      <c r="C140" s="184"/>
      <c r="D140" s="153"/>
      <c r="E140" s="71" t="str">
        <f>IF(D140&gt;0,IF((LEFT(D140,2)=LEFT(Data!C$4,2)),"Intra","Inter"),"")</f>
        <v/>
      </c>
      <c r="F140" s="72">
        <f t="shared" ref="F140:F203" si="14">ROUND(G140+I140+J140+K140,0)</f>
        <v>0</v>
      </c>
      <c r="G140" s="22"/>
      <c r="H140" s="23"/>
      <c r="I140" s="74">
        <f t="shared" ref="I140:I203" si="15">IF($E140="inter",IF($H140&lt;&gt;"Exempt",IF($H140&lt;&gt;"Non GST",($G140*($H140)),(0)),(0)),(0))</f>
        <v>0</v>
      </c>
      <c r="J140" s="74">
        <f t="shared" ref="J140:K203" si="16">IF($E140="intra",IF($H140&lt;&gt;"Exempt",IF($H140&lt;&gt;"Non GST",($G140*($H140/2)),(0)),(0)),(0))</f>
        <v>0</v>
      </c>
      <c r="K140" s="74">
        <f t="shared" si="16"/>
        <v>0</v>
      </c>
      <c r="M140" s="21"/>
      <c r="N140" s="74">
        <f t="shared" ref="N140:N203" si="17">IF($M140="Yes",IF($E140="Inter",($G140*(2%)),(0)),(0))</f>
        <v>0</v>
      </c>
      <c r="O140" s="74">
        <f t="shared" ref="O140:P203" si="18">IF($M140="Yes",IF($E140="Intra",($G140*(1%)),(0)),(0))</f>
        <v>0</v>
      </c>
      <c r="P140" s="74">
        <f t="shared" si="18"/>
        <v>0</v>
      </c>
    </row>
    <row r="141" spans="1:16" x14ac:dyDescent="0.25">
      <c r="A141" s="183"/>
      <c r="B141" s="184"/>
      <c r="C141" s="184"/>
      <c r="D141" s="153"/>
      <c r="E141" s="71" t="str">
        <f>IF(D141&gt;0,IF((LEFT(D141,2)=LEFT(Data!C$4,2)),"Intra","Inter"),"")</f>
        <v/>
      </c>
      <c r="F141" s="72">
        <f t="shared" si="14"/>
        <v>0</v>
      </c>
      <c r="G141" s="22"/>
      <c r="H141" s="23"/>
      <c r="I141" s="74">
        <f t="shared" si="15"/>
        <v>0</v>
      </c>
      <c r="J141" s="74">
        <f t="shared" si="16"/>
        <v>0</v>
      </c>
      <c r="K141" s="74">
        <f t="shared" si="16"/>
        <v>0</v>
      </c>
      <c r="M141" s="21"/>
      <c r="N141" s="74">
        <f t="shared" si="17"/>
        <v>0</v>
      </c>
      <c r="O141" s="74">
        <f t="shared" si="18"/>
        <v>0</v>
      </c>
      <c r="P141" s="74">
        <f t="shared" si="18"/>
        <v>0</v>
      </c>
    </row>
    <row r="142" spans="1:16" x14ac:dyDescent="0.25">
      <c r="A142" s="183"/>
      <c r="B142" s="184"/>
      <c r="C142" s="184"/>
      <c r="D142" s="153"/>
      <c r="E142" s="71" t="str">
        <f>IF(D142&gt;0,IF((LEFT(D142,2)=LEFT(Data!C$4,2)),"Intra","Inter"),"")</f>
        <v/>
      </c>
      <c r="F142" s="72">
        <f t="shared" si="14"/>
        <v>0</v>
      </c>
      <c r="G142" s="22"/>
      <c r="H142" s="23"/>
      <c r="I142" s="74">
        <f t="shared" si="15"/>
        <v>0</v>
      </c>
      <c r="J142" s="74">
        <f t="shared" si="16"/>
        <v>0</v>
      </c>
      <c r="K142" s="74">
        <f t="shared" si="16"/>
        <v>0</v>
      </c>
      <c r="M142" s="21"/>
      <c r="N142" s="74">
        <f t="shared" si="17"/>
        <v>0</v>
      </c>
      <c r="O142" s="74">
        <f t="shared" si="18"/>
        <v>0</v>
      </c>
      <c r="P142" s="74">
        <f t="shared" si="18"/>
        <v>0</v>
      </c>
    </row>
    <row r="143" spans="1:16" x14ac:dyDescent="0.25">
      <c r="A143" s="183"/>
      <c r="B143" s="184"/>
      <c r="C143" s="184"/>
      <c r="D143" s="153"/>
      <c r="E143" s="71" t="str">
        <f>IF(D143&gt;0,IF((LEFT(D143,2)=LEFT(Data!C$4,2)),"Intra","Inter"),"")</f>
        <v/>
      </c>
      <c r="F143" s="72">
        <f t="shared" si="14"/>
        <v>0</v>
      </c>
      <c r="G143" s="22"/>
      <c r="H143" s="23"/>
      <c r="I143" s="74">
        <f t="shared" si="15"/>
        <v>0</v>
      </c>
      <c r="J143" s="74">
        <f t="shared" si="16"/>
        <v>0</v>
      </c>
      <c r="K143" s="74">
        <f t="shared" si="16"/>
        <v>0</v>
      </c>
      <c r="M143" s="21"/>
      <c r="N143" s="74">
        <f t="shared" si="17"/>
        <v>0</v>
      </c>
      <c r="O143" s="74">
        <f t="shared" si="18"/>
        <v>0</v>
      </c>
      <c r="P143" s="74">
        <f t="shared" si="18"/>
        <v>0</v>
      </c>
    </row>
    <row r="144" spans="1:16" x14ac:dyDescent="0.25">
      <c r="A144" s="183"/>
      <c r="B144" s="184"/>
      <c r="C144" s="184"/>
      <c r="D144" s="153"/>
      <c r="E144" s="71" t="str">
        <f>IF(D144&gt;0,IF((LEFT(D144,2)=LEFT(Data!C$4,2)),"Intra","Inter"),"")</f>
        <v/>
      </c>
      <c r="F144" s="72">
        <f t="shared" si="14"/>
        <v>0</v>
      </c>
      <c r="G144" s="22"/>
      <c r="H144" s="23"/>
      <c r="I144" s="74">
        <f t="shared" si="15"/>
        <v>0</v>
      </c>
      <c r="J144" s="74">
        <f t="shared" si="16"/>
        <v>0</v>
      </c>
      <c r="K144" s="74">
        <f t="shared" si="16"/>
        <v>0</v>
      </c>
      <c r="M144" s="21"/>
      <c r="N144" s="74">
        <f t="shared" si="17"/>
        <v>0</v>
      </c>
      <c r="O144" s="74">
        <f t="shared" si="18"/>
        <v>0</v>
      </c>
      <c r="P144" s="74">
        <f t="shared" si="18"/>
        <v>0</v>
      </c>
    </row>
    <row r="145" spans="1:16" x14ac:dyDescent="0.25">
      <c r="A145" s="183"/>
      <c r="B145" s="184"/>
      <c r="C145" s="184"/>
      <c r="D145" s="153"/>
      <c r="E145" s="71" t="str">
        <f>IF(D145&gt;0,IF((LEFT(D145,2)=LEFT(Data!C$4,2)),"Intra","Inter"),"")</f>
        <v/>
      </c>
      <c r="F145" s="72">
        <f t="shared" si="14"/>
        <v>0</v>
      </c>
      <c r="G145" s="22"/>
      <c r="H145" s="23"/>
      <c r="I145" s="74">
        <f t="shared" si="15"/>
        <v>0</v>
      </c>
      <c r="J145" s="74">
        <f t="shared" si="16"/>
        <v>0</v>
      </c>
      <c r="K145" s="74">
        <f t="shared" si="16"/>
        <v>0</v>
      </c>
      <c r="M145" s="21"/>
      <c r="N145" s="74">
        <f t="shared" si="17"/>
        <v>0</v>
      </c>
      <c r="O145" s="74">
        <f t="shared" si="18"/>
        <v>0</v>
      </c>
      <c r="P145" s="74">
        <f t="shared" si="18"/>
        <v>0</v>
      </c>
    </row>
    <row r="146" spans="1:16" x14ac:dyDescent="0.25">
      <c r="A146" s="183"/>
      <c r="B146" s="184"/>
      <c r="C146" s="184"/>
      <c r="D146" s="153"/>
      <c r="E146" s="71" t="str">
        <f>IF(D146&gt;0,IF((LEFT(D146,2)=LEFT(Data!C$4,2)),"Intra","Inter"),"")</f>
        <v/>
      </c>
      <c r="F146" s="72">
        <f t="shared" si="14"/>
        <v>0</v>
      </c>
      <c r="G146" s="22"/>
      <c r="H146" s="23"/>
      <c r="I146" s="74">
        <f t="shared" si="15"/>
        <v>0</v>
      </c>
      <c r="J146" s="74">
        <f t="shared" si="16"/>
        <v>0</v>
      </c>
      <c r="K146" s="74">
        <f t="shared" si="16"/>
        <v>0</v>
      </c>
      <c r="M146" s="21"/>
      <c r="N146" s="74">
        <f t="shared" si="17"/>
        <v>0</v>
      </c>
      <c r="O146" s="74">
        <f t="shared" si="18"/>
        <v>0</v>
      </c>
      <c r="P146" s="74">
        <f t="shared" si="18"/>
        <v>0</v>
      </c>
    </row>
    <row r="147" spans="1:16" x14ac:dyDescent="0.25">
      <c r="A147" s="183"/>
      <c r="B147" s="184"/>
      <c r="C147" s="184"/>
      <c r="D147" s="153"/>
      <c r="E147" s="71" t="str">
        <f>IF(D147&gt;0,IF((LEFT(D147,2)=LEFT(Data!C$4,2)),"Intra","Inter"),"")</f>
        <v/>
      </c>
      <c r="F147" s="72">
        <f t="shared" si="14"/>
        <v>0</v>
      </c>
      <c r="G147" s="22"/>
      <c r="H147" s="23"/>
      <c r="I147" s="74">
        <f t="shared" si="15"/>
        <v>0</v>
      </c>
      <c r="J147" s="74">
        <f t="shared" si="16"/>
        <v>0</v>
      </c>
      <c r="K147" s="74">
        <f t="shared" si="16"/>
        <v>0</v>
      </c>
      <c r="M147" s="21"/>
      <c r="N147" s="74">
        <f t="shared" si="17"/>
        <v>0</v>
      </c>
      <c r="O147" s="74">
        <f t="shared" si="18"/>
        <v>0</v>
      </c>
      <c r="P147" s="74">
        <f t="shared" si="18"/>
        <v>0</v>
      </c>
    </row>
    <row r="148" spans="1:16" x14ac:dyDescent="0.25">
      <c r="A148" s="183"/>
      <c r="B148" s="184"/>
      <c r="C148" s="184"/>
      <c r="D148" s="153"/>
      <c r="E148" s="71" t="str">
        <f>IF(D148&gt;0,IF((LEFT(D148,2)=LEFT(Data!C$4,2)),"Intra","Inter"),"")</f>
        <v/>
      </c>
      <c r="F148" s="72">
        <f t="shared" si="14"/>
        <v>0</v>
      </c>
      <c r="G148" s="22"/>
      <c r="H148" s="23"/>
      <c r="I148" s="74">
        <f t="shared" si="15"/>
        <v>0</v>
      </c>
      <c r="J148" s="74">
        <f t="shared" si="16"/>
        <v>0</v>
      </c>
      <c r="K148" s="74">
        <f t="shared" si="16"/>
        <v>0</v>
      </c>
      <c r="M148" s="21"/>
      <c r="N148" s="74">
        <f t="shared" si="17"/>
        <v>0</v>
      </c>
      <c r="O148" s="74">
        <f t="shared" si="18"/>
        <v>0</v>
      </c>
      <c r="P148" s="74">
        <f t="shared" si="18"/>
        <v>0</v>
      </c>
    </row>
    <row r="149" spans="1:16" x14ac:dyDescent="0.25">
      <c r="A149" s="183"/>
      <c r="B149" s="184"/>
      <c r="C149" s="184"/>
      <c r="D149" s="153"/>
      <c r="E149" s="71" t="str">
        <f>IF(D149&gt;0,IF((LEFT(D149,2)=LEFT(Data!C$4,2)),"Intra","Inter"),"")</f>
        <v/>
      </c>
      <c r="F149" s="72">
        <f t="shared" si="14"/>
        <v>0</v>
      </c>
      <c r="G149" s="22"/>
      <c r="H149" s="23"/>
      <c r="I149" s="74">
        <f t="shared" si="15"/>
        <v>0</v>
      </c>
      <c r="J149" s="74">
        <f t="shared" si="16"/>
        <v>0</v>
      </c>
      <c r="K149" s="74">
        <f t="shared" si="16"/>
        <v>0</v>
      </c>
      <c r="M149" s="21"/>
      <c r="N149" s="74">
        <f t="shared" si="17"/>
        <v>0</v>
      </c>
      <c r="O149" s="74">
        <f t="shared" si="18"/>
        <v>0</v>
      </c>
      <c r="P149" s="74">
        <f t="shared" si="18"/>
        <v>0</v>
      </c>
    </row>
    <row r="150" spans="1:16" x14ac:dyDescent="0.25">
      <c r="A150" s="183"/>
      <c r="B150" s="184"/>
      <c r="C150" s="184"/>
      <c r="D150" s="153"/>
      <c r="E150" s="71" t="str">
        <f>IF(D150&gt;0,IF((LEFT(D150,2)=LEFT(Data!C$4,2)),"Intra","Inter"),"")</f>
        <v/>
      </c>
      <c r="F150" s="72">
        <f t="shared" si="14"/>
        <v>0</v>
      </c>
      <c r="G150" s="22"/>
      <c r="H150" s="23"/>
      <c r="I150" s="74">
        <f t="shared" si="15"/>
        <v>0</v>
      </c>
      <c r="J150" s="74">
        <f t="shared" si="16"/>
        <v>0</v>
      </c>
      <c r="K150" s="74">
        <f t="shared" si="16"/>
        <v>0</v>
      </c>
      <c r="M150" s="21"/>
      <c r="N150" s="74">
        <f t="shared" si="17"/>
        <v>0</v>
      </c>
      <c r="O150" s="74">
        <f t="shared" si="18"/>
        <v>0</v>
      </c>
      <c r="P150" s="74">
        <f t="shared" si="18"/>
        <v>0</v>
      </c>
    </row>
    <row r="151" spans="1:16" x14ac:dyDescent="0.25">
      <c r="A151" s="183"/>
      <c r="B151" s="184"/>
      <c r="C151" s="184"/>
      <c r="D151" s="153"/>
      <c r="E151" s="71" t="str">
        <f>IF(D151&gt;0,IF((LEFT(D151,2)=LEFT(Data!C$4,2)),"Intra","Inter"),"")</f>
        <v/>
      </c>
      <c r="F151" s="72">
        <f t="shared" si="14"/>
        <v>0</v>
      </c>
      <c r="G151" s="22"/>
      <c r="H151" s="23"/>
      <c r="I151" s="74">
        <f t="shared" si="15"/>
        <v>0</v>
      </c>
      <c r="J151" s="74">
        <f t="shared" si="16"/>
        <v>0</v>
      </c>
      <c r="K151" s="74">
        <f t="shared" si="16"/>
        <v>0</v>
      </c>
      <c r="M151" s="21"/>
      <c r="N151" s="74">
        <f t="shared" si="17"/>
        <v>0</v>
      </c>
      <c r="O151" s="74">
        <f t="shared" si="18"/>
        <v>0</v>
      </c>
      <c r="P151" s="74">
        <f t="shared" si="18"/>
        <v>0</v>
      </c>
    </row>
    <row r="152" spans="1:16" x14ac:dyDescent="0.25">
      <c r="A152" s="183"/>
      <c r="B152" s="184"/>
      <c r="C152" s="184"/>
      <c r="D152" s="153"/>
      <c r="E152" s="71" t="str">
        <f>IF(D152&gt;0,IF((LEFT(D152,2)=LEFT(Data!C$4,2)),"Intra","Inter"),"")</f>
        <v/>
      </c>
      <c r="F152" s="72">
        <f t="shared" si="14"/>
        <v>0</v>
      </c>
      <c r="G152" s="22"/>
      <c r="H152" s="23"/>
      <c r="I152" s="74">
        <f t="shared" si="15"/>
        <v>0</v>
      </c>
      <c r="J152" s="74">
        <f t="shared" si="16"/>
        <v>0</v>
      </c>
      <c r="K152" s="74">
        <f t="shared" si="16"/>
        <v>0</v>
      </c>
      <c r="M152" s="21"/>
      <c r="N152" s="74">
        <f t="shared" si="17"/>
        <v>0</v>
      </c>
      <c r="O152" s="74">
        <f t="shared" si="18"/>
        <v>0</v>
      </c>
      <c r="P152" s="74">
        <f t="shared" si="18"/>
        <v>0</v>
      </c>
    </row>
    <row r="153" spans="1:16" x14ac:dyDescent="0.25">
      <c r="A153" s="183"/>
      <c r="B153" s="184"/>
      <c r="C153" s="184"/>
      <c r="D153" s="153"/>
      <c r="E153" s="71" t="str">
        <f>IF(D153&gt;0,IF((LEFT(D153,2)=LEFT(Data!C$4,2)),"Intra","Inter"),"")</f>
        <v/>
      </c>
      <c r="F153" s="72">
        <f t="shared" si="14"/>
        <v>0</v>
      </c>
      <c r="G153" s="22"/>
      <c r="H153" s="23"/>
      <c r="I153" s="74">
        <f t="shared" si="15"/>
        <v>0</v>
      </c>
      <c r="J153" s="74">
        <f t="shared" si="16"/>
        <v>0</v>
      </c>
      <c r="K153" s="74">
        <f t="shared" si="16"/>
        <v>0</v>
      </c>
      <c r="M153" s="21"/>
      <c r="N153" s="74">
        <f t="shared" si="17"/>
        <v>0</v>
      </c>
      <c r="O153" s="74">
        <f t="shared" si="18"/>
        <v>0</v>
      </c>
      <c r="P153" s="74">
        <f t="shared" si="18"/>
        <v>0</v>
      </c>
    </row>
    <row r="154" spans="1:16" x14ac:dyDescent="0.25">
      <c r="A154" s="183"/>
      <c r="B154" s="184"/>
      <c r="C154" s="184"/>
      <c r="D154" s="153"/>
      <c r="E154" s="71" t="str">
        <f>IF(D154&gt;0,IF((LEFT(D154,2)=LEFT(Data!C$4,2)),"Intra","Inter"),"")</f>
        <v/>
      </c>
      <c r="F154" s="72">
        <f t="shared" si="14"/>
        <v>0</v>
      </c>
      <c r="G154" s="22"/>
      <c r="H154" s="23"/>
      <c r="I154" s="74">
        <f t="shared" si="15"/>
        <v>0</v>
      </c>
      <c r="J154" s="74">
        <f t="shared" si="16"/>
        <v>0</v>
      </c>
      <c r="K154" s="74">
        <f t="shared" si="16"/>
        <v>0</v>
      </c>
      <c r="M154" s="21"/>
      <c r="N154" s="74">
        <f t="shared" si="17"/>
        <v>0</v>
      </c>
      <c r="O154" s="74">
        <f t="shared" si="18"/>
        <v>0</v>
      </c>
      <c r="P154" s="74">
        <f t="shared" si="18"/>
        <v>0</v>
      </c>
    </row>
    <row r="155" spans="1:16" x14ac:dyDescent="0.25">
      <c r="A155" s="183"/>
      <c r="B155" s="184"/>
      <c r="C155" s="184"/>
      <c r="D155" s="153"/>
      <c r="E155" s="71" t="str">
        <f>IF(D155&gt;0,IF((LEFT(D155,2)=LEFT(Data!C$4,2)),"Intra","Inter"),"")</f>
        <v/>
      </c>
      <c r="F155" s="72">
        <f t="shared" si="14"/>
        <v>0</v>
      </c>
      <c r="G155" s="22"/>
      <c r="H155" s="23"/>
      <c r="I155" s="74">
        <f t="shared" si="15"/>
        <v>0</v>
      </c>
      <c r="J155" s="74">
        <f t="shared" si="16"/>
        <v>0</v>
      </c>
      <c r="K155" s="74">
        <f t="shared" si="16"/>
        <v>0</v>
      </c>
      <c r="M155" s="21"/>
      <c r="N155" s="74">
        <f t="shared" si="17"/>
        <v>0</v>
      </c>
      <c r="O155" s="74">
        <f t="shared" si="18"/>
        <v>0</v>
      </c>
      <c r="P155" s="74">
        <f t="shared" si="18"/>
        <v>0</v>
      </c>
    </row>
    <row r="156" spans="1:16" x14ac:dyDescent="0.25">
      <c r="A156" s="183"/>
      <c r="B156" s="184"/>
      <c r="C156" s="184"/>
      <c r="D156" s="153"/>
      <c r="E156" s="71" t="str">
        <f>IF(D156&gt;0,IF((LEFT(D156,2)=LEFT(Data!C$4,2)),"Intra","Inter"),"")</f>
        <v/>
      </c>
      <c r="F156" s="72">
        <f t="shared" si="14"/>
        <v>0</v>
      </c>
      <c r="G156" s="22"/>
      <c r="H156" s="23"/>
      <c r="I156" s="74">
        <f t="shared" si="15"/>
        <v>0</v>
      </c>
      <c r="J156" s="74">
        <f t="shared" si="16"/>
        <v>0</v>
      </c>
      <c r="K156" s="74">
        <f t="shared" si="16"/>
        <v>0</v>
      </c>
      <c r="M156" s="21"/>
      <c r="N156" s="74">
        <f t="shared" si="17"/>
        <v>0</v>
      </c>
      <c r="O156" s="74">
        <f t="shared" si="18"/>
        <v>0</v>
      </c>
      <c r="P156" s="74">
        <f t="shared" si="18"/>
        <v>0</v>
      </c>
    </row>
    <row r="157" spans="1:16" x14ac:dyDescent="0.25">
      <c r="A157" s="183"/>
      <c r="B157" s="184"/>
      <c r="C157" s="184"/>
      <c r="D157" s="153"/>
      <c r="E157" s="71" t="str">
        <f>IF(D157&gt;0,IF((LEFT(D157,2)=LEFT(Data!C$4,2)),"Intra","Inter"),"")</f>
        <v/>
      </c>
      <c r="F157" s="72">
        <f t="shared" si="14"/>
        <v>0</v>
      </c>
      <c r="G157" s="22"/>
      <c r="H157" s="23"/>
      <c r="I157" s="74">
        <f t="shared" si="15"/>
        <v>0</v>
      </c>
      <c r="J157" s="74">
        <f t="shared" si="16"/>
        <v>0</v>
      </c>
      <c r="K157" s="74">
        <f t="shared" si="16"/>
        <v>0</v>
      </c>
      <c r="M157" s="21"/>
      <c r="N157" s="74">
        <f t="shared" si="17"/>
        <v>0</v>
      </c>
      <c r="O157" s="74">
        <f t="shared" si="18"/>
        <v>0</v>
      </c>
      <c r="P157" s="74">
        <f t="shared" si="18"/>
        <v>0</v>
      </c>
    </row>
    <row r="158" spans="1:16" x14ac:dyDescent="0.25">
      <c r="A158" s="183"/>
      <c r="B158" s="184"/>
      <c r="C158" s="184"/>
      <c r="D158" s="153"/>
      <c r="E158" s="71" t="str">
        <f>IF(D158&gt;0,IF((LEFT(D158,2)=LEFT(Data!C$4,2)),"Intra","Inter"),"")</f>
        <v/>
      </c>
      <c r="F158" s="72">
        <f t="shared" si="14"/>
        <v>0</v>
      </c>
      <c r="G158" s="22"/>
      <c r="H158" s="23"/>
      <c r="I158" s="74">
        <f t="shared" si="15"/>
        <v>0</v>
      </c>
      <c r="J158" s="74">
        <f t="shared" si="16"/>
        <v>0</v>
      </c>
      <c r="K158" s="74">
        <f t="shared" si="16"/>
        <v>0</v>
      </c>
      <c r="M158" s="21"/>
      <c r="N158" s="74">
        <f t="shared" si="17"/>
        <v>0</v>
      </c>
      <c r="O158" s="74">
        <f t="shared" si="18"/>
        <v>0</v>
      </c>
      <c r="P158" s="74">
        <f t="shared" si="18"/>
        <v>0</v>
      </c>
    </row>
    <row r="159" spans="1:16" x14ac:dyDescent="0.25">
      <c r="A159" s="183"/>
      <c r="B159" s="184"/>
      <c r="C159" s="184"/>
      <c r="D159" s="153"/>
      <c r="E159" s="71" t="str">
        <f>IF(D159&gt;0,IF((LEFT(D159,2)=LEFT(Data!C$4,2)),"Intra","Inter"),"")</f>
        <v/>
      </c>
      <c r="F159" s="72">
        <f t="shared" si="14"/>
        <v>0</v>
      </c>
      <c r="G159" s="22"/>
      <c r="H159" s="23"/>
      <c r="I159" s="74">
        <f t="shared" si="15"/>
        <v>0</v>
      </c>
      <c r="J159" s="74">
        <f t="shared" si="16"/>
        <v>0</v>
      </c>
      <c r="K159" s="74">
        <f t="shared" si="16"/>
        <v>0</v>
      </c>
      <c r="M159" s="21"/>
      <c r="N159" s="74">
        <f t="shared" si="17"/>
        <v>0</v>
      </c>
      <c r="O159" s="74">
        <f t="shared" si="18"/>
        <v>0</v>
      </c>
      <c r="P159" s="74">
        <f t="shared" si="18"/>
        <v>0</v>
      </c>
    </row>
    <row r="160" spans="1:16" x14ac:dyDescent="0.25">
      <c r="A160" s="183"/>
      <c r="B160" s="184"/>
      <c r="C160" s="184"/>
      <c r="D160" s="153"/>
      <c r="E160" s="71" t="str">
        <f>IF(D160&gt;0,IF((LEFT(D160,2)=LEFT(Data!C$4,2)),"Intra","Inter"),"")</f>
        <v/>
      </c>
      <c r="F160" s="72">
        <f t="shared" si="14"/>
        <v>0</v>
      </c>
      <c r="G160" s="22"/>
      <c r="H160" s="23"/>
      <c r="I160" s="74">
        <f t="shared" si="15"/>
        <v>0</v>
      </c>
      <c r="J160" s="74">
        <f t="shared" si="16"/>
        <v>0</v>
      </c>
      <c r="K160" s="74">
        <f t="shared" si="16"/>
        <v>0</v>
      </c>
      <c r="M160" s="21"/>
      <c r="N160" s="74">
        <f t="shared" si="17"/>
        <v>0</v>
      </c>
      <c r="O160" s="74">
        <f t="shared" si="18"/>
        <v>0</v>
      </c>
      <c r="P160" s="74">
        <f t="shared" si="18"/>
        <v>0</v>
      </c>
    </row>
    <row r="161" spans="1:16" x14ac:dyDescent="0.25">
      <c r="A161" s="183"/>
      <c r="B161" s="184"/>
      <c r="C161" s="184"/>
      <c r="D161" s="153"/>
      <c r="E161" s="71" t="str">
        <f>IF(D161&gt;0,IF((LEFT(D161,2)=LEFT(Data!C$4,2)),"Intra","Inter"),"")</f>
        <v/>
      </c>
      <c r="F161" s="72">
        <f t="shared" si="14"/>
        <v>0</v>
      </c>
      <c r="G161" s="22"/>
      <c r="H161" s="23"/>
      <c r="I161" s="74">
        <f t="shared" si="15"/>
        <v>0</v>
      </c>
      <c r="J161" s="74">
        <f t="shared" si="16"/>
        <v>0</v>
      </c>
      <c r="K161" s="74">
        <f t="shared" si="16"/>
        <v>0</v>
      </c>
      <c r="M161" s="21"/>
      <c r="N161" s="74">
        <f t="shared" si="17"/>
        <v>0</v>
      </c>
      <c r="O161" s="74">
        <f t="shared" si="18"/>
        <v>0</v>
      </c>
      <c r="P161" s="74">
        <f t="shared" si="18"/>
        <v>0</v>
      </c>
    </row>
    <row r="162" spans="1:16" x14ac:dyDescent="0.25">
      <c r="A162" s="183"/>
      <c r="B162" s="184"/>
      <c r="C162" s="184"/>
      <c r="D162" s="153"/>
      <c r="E162" s="71" t="str">
        <f>IF(D162&gt;0,IF((LEFT(D162,2)=LEFT(Data!C$4,2)),"Intra","Inter"),"")</f>
        <v/>
      </c>
      <c r="F162" s="72">
        <f t="shared" si="14"/>
        <v>0</v>
      </c>
      <c r="G162" s="22"/>
      <c r="H162" s="23"/>
      <c r="I162" s="74">
        <f t="shared" si="15"/>
        <v>0</v>
      </c>
      <c r="J162" s="74">
        <f t="shared" si="16"/>
        <v>0</v>
      </c>
      <c r="K162" s="74">
        <f t="shared" si="16"/>
        <v>0</v>
      </c>
      <c r="M162" s="21"/>
      <c r="N162" s="74">
        <f t="shared" si="17"/>
        <v>0</v>
      </c>
      <c r="O162" s="74">
        <f t="shared" si="18"/>
        <v>0</v>
      </c>
      <c r="P162" s="74">
        <f t="shared" si="18"/>
        <v>0</v>
      </c>
    </row>
    <row r="163" spans="1:16" x14ac:dyDescent="0.25">
      <c r="A163" s="183"/>
      <c r="B163" s="184"/>
      <c r="C163" s="184"/>
      <c r="D163" s="153"/>
      <c r="E163" s="71" t="str">
        <f>IF(D163&gt;0,IF((LEFT(D163,2)=LEFT(Data!C$4,2)),"Intra","Inter"),"")</f>
        <v/>
      </c>
      <c r="F163" s="72">
        <f t="shared" si="14"/>
        <v>0</v>
      </c>
      <c r="G163" s="22"/>
      <c r="H163" s="23"/>
      <c r="I163" s="74">
        <f t="shared" si="15"/>
        <v>0</v>
      </c>
      <c r="J163" s="74">
        <f t="shared" si="16"/>
        <v>0</v>
      </c>
      <c r="K163" s="74">
        <f t="shared" si="16"/>
        <v>0</v>
      </c>
      <c r="M163" s="21"/>
      <c r="N163" s="74">
        <f t="shared" si="17"/>
        <v>0</v>
      </c>
      <c r="O163" s="74">
        <f t="shared" si="18"/>
        <v>0</v>
      </c>
      <c r="P163" s="74">
        <f t="shared" si="18"/>
        <v>0</v>
      </c>
    </row>
    <row r="164" spans="1:16" x14ac:dyDescent="0.25">
      <c r="A164" s="183"/>
      <c r="B164" s="184"/>
      <c r="C164" s="184"/>
      <c r="D164" s="153"/>
      <c r="E164" s="71" t="str">
        <f>IF(D164&gt;0,IF((LEFT(D164,2)=LEFT(Data!C$4,2)),"Intra","Inter"),"")</f>
        <v/>
      </c>
      <c r="F164" s="72">
        <f t="shared" si="14"/>
        <v>0</v>
      </c>
      <c r="G164" s="22"/>
      <c r="H164" s="23"/>
      <c r="I164" s="74">
        <f t="shared" si="15"/>
        <v>0</v>
      </c>
      <c r="J164" s="74">
        <f t="shared" si="16"/>
        <v>0</v>
      </c>
      <c r="K164" s="74">
        <f t="shared" si="16"/>
        <v>0</v>
      </c>
      <c r="M164" s="21"/>
      <c r="N164" s="74">
        <f t="shared" si="17"/>
        <v>0</v>
      </c>
      <c r="O164" s="74">
        <f t="shared" si="18"/>
        <v>0</v>
      </c>
      <c r="P164" s="74">
        <f t="shared" si="18"/>
        <v>0</v>
      </c>
    </row>
    <row r="165" spans="1:16" x14ac:dyDescent="0.25">
      <c r="A165" s="183"/>
      <c r="B165" s="184"/>
      <c r="C165" s="184"/>
      <c r="D165" s="153"/>
      <c r="E165" s="71" t="str">
        <f>IF(D165&gt;0,IF((LEFT(D165,2)=LEFT(Data!C$4,2)),"Intra","Inter"),"")</f>
        <v/>
      </c>
      <c r="F165" s="72">
        <f t="shared" si="14"/>
        <v>0</v>
      </c>
      <c r="G165" s="22"/>
      <c r="H165" s="23"/>
      <c r="I165" s="74">
        <f t="shared" si="15"/>
        <v>0</v>
      </c>
      <c r="J165" s="74">
        <f t="shared" si="16"/>
        <v>0</v>
      </c>
      <c r="K165" s="74">
        <f t="shared" si="16"/>
        <v>0</v>
      </c>
      <c r="M165" s="21"/>
      <c r="N165" s="74">
        <f t="shared" si="17"/>
        <v>0</v>
      </c>
      <c r="O165" s="74">
        <f t="shared" si="18"/>
        <v>0</v>
      </c>
      <c r="P165" s="74">
        <f t="shared" si="18"/>
        <v>0</v>
      </c>
    </row>
    <row r="166" spans="1:16" x14ac:dyDescent="0.25">
      <c r="A166" s="183"/>
      <c r="B166" s="184"/>
      <c r="C166" s="184"/>
      <c r="D166" s="153"/>
      <c r="E166" s="71" t="str">
        <f>IF(D166&gt;0,IF((LEFT(D166,2)=LEFT(Data!C$4,2)),"Intra","Inter"),"")</f>
        <v/>
      </c>
      <c r="F166" s="72">
        <f t="shared" si="14"/>
        <v>0</v>
      </c>
      <c r="G166" s="22"/>
      <c r="H166" s="23"/>
      <c r="I166" s="74">
        <f t="shared" si="15"/>
        <v>0</v>
      </c>
      <c r="J166" s="74">
        <f t="shared" si="16"/>
        <v>0</v>
      </c>
      <c r="K166" s="74">
        <f t="shared" si="16"/>
        <v>0</v>
      </c>
      <c r="M166" s="21"/>
      <c r="N166" s="74">
        <f t="shared" si="17"/>
        <v>0</v>
      </c>
      <c r="O166" s="74">
        <f t="shared" si="18"/>
        <v>0</v>
      </c>
      <c r="P166" s="74">
        <f t="shared" si="18"/>
        <v>0</v>
      </c>
    </row>
    <row r="167" spans="1:16" x14ac:dyDescent="0.25">
      <c r="A167" s="183"/>
      <c r="B167" s="184"/>
      <c r="C167" s="184"/>
      <c r="D167" s="153"/>
      <c r="E167" s="71" t="str">
        <f>IF(D167&gt;0,IF((LEFT(D167,2)=LEFT(Data!C$4,2)),"Intra","Inter"),"")</f>
        <v/>
      </c>
      <c r="F167" s="72">
        <f t="shared" si="14"/>
        <v>0</v>
      </c>
      <c r="G167" s="22"/>
      <c r="H167" s="23"/>
      <c r="I167" s="74">
        <f t="shared" si="15"/>
        <v>0</v>
      </c>
      <c r="J167" s="74">
        <f t="shared" si="16"/>
        <v>0</v>
      </c>
      <c r="K167" s="74">
        <f t="shared" si="16"/>
        <v>0</v>
      </c>
      <c r="M167" s="21"/>
      <c r="N167" s="74">
        <f t="shared" si="17"/>
        <v>0</v>
      </c>
      <c r="O167" s="74">
        <f t="shared" si="18"/>
        <v>0</v>
      </c>
      <c r="P167" s="74">
        <f t="shared" si="18"/>
        <v>0</v>
      </c>
    </row>
    <row r="168" spans="1:16" x14ac:dyDescent="0.25">
      <c r="A168" s="183"/>
      <c r="B168" s="184"/>
      <c r="C168" s="184"/>
      <c r="D168" s="153"/>
      <c r="E168" s="71" t="str">
        <f>IF(D168&gt;0,IF((LEFT(D168,2)=LEFT(Data!C$4,2)),"Intra","Inter"),"")</f>
        <v/>
      </c>
      <c r="F168" s="72">
        <f t="shared" si="14"/>
        <v>0</v>
      </c>
      <c r="G168" s="22"/>
      <c r="H168" s="23"/>
      <c r="I168" s="74">
        <f t="shared" si="15"/>
        <v>0</v>
      </c>
      <c r="J168" s="74">
        <f t="shared" si="16"/>
        <v>0</v>
      </c>
      <c r="K168" s="74">
        <f t="shared" si="16"/>
        <v>0</v>
      </c>
      <c r="M168" s="21"/>
      <c r="N168" s="74">
        <f t="shared" si="17"/>
        <v>0</v>
      </c>
      <c r="O168" s="74">
        <f t="shared" si="18"/>
        <v>0</v>
      </c>
      <c r="P168" s="74">
        <f t="shared" si="18"/>
        <v>0</v>
      </c>
    </row>
    <row r="169" spans="1:16" x14ac:dyDescent="0.25">
      <c r="A169" s="183"/>
      <c r="B169" s="184"/>
      <c r="C169" s="184"/>
      <c r="D169" s="153"/>
      <c r="E169" s="71" t="str">
        <f>IF(D169&gt;0,IF((LEFT(D169,2)=LEFT(Data!C$4,2)),"Intra","Inter"),"")</f>
        <v/>
      </c>
      <c r="F169" s="72">
        <f t="shared" si="14"/>
        <v>0</v>
      </c>
      <c r="G169" s="22"/>
      <c r="H169" s="23"/>
      <c r="I169" s="74">
        <f t="shared" si="15"/>
        <v>0</v>
      </c>
      <c r="J169" s="74">
        <f t="shared" si="16"/>
        <v>0</v>
      </c>
      <c r="K169" s="74">
        <f t="shared" si="16"/>
        <v>0</v>
      </c>
      <c r="M169" s="21"/>
      <c r="N169" s="74">
        <f t="shared" si="17"/>
        <v>0</v>
      </c>
      <c r="O169" s="74">
        <f t="shared" si="18"/>
        <v>0</v>
      </c>
      <c r="P169" s="74">
        <f t="shared" si="18"/>
        <v>0</v>
      </c>
    </row>
    <row r="170" spans="1:16" x14ac:dyDescent="0.25">
      <c r="A170" s="183"/>
      <c r="B170" s="184"/>
      <c r="C170" s="184"/>
      <c r="D170" s="153"/>
      <c r="E170" s="71" t="str">
        <f>IF(D170&gt;0,IF((LEFT(D170,2)=LEFT(Data!C$4,2)),"Intra","Inter"),"")</f>
        <v/>
      </c>
      <c r="F170" s="72">
        <f t="shared" si="14"/>
        <v>0</v>
      </c>
      <c r="G170" s="22"/>
      <c r="H170" s="23"/>
      <c r="I170" s="74">
        <f t="shared" si="15"/>
        <v>0</v>
      </c>
      <c r="J170" s="74">
        <f t="shared" si="16"/>
        <v>0</v>
      </c>
      <c r="K170" s="74">
        <f t="shared" si="16"/>
        <v>0</v>
      </c>
      <c r="M170" s="21"/>
      <c r="N170" s="74">
        <f t="shared" si="17"/>
        <v>0</v>
      </c>
      <c r="O170" s="74">
        <f t="shared" si="18"/>
        <v>0</v>
      </c>
      <c r="P170" s="74">
        <f t="shared" si="18"/>
        <v>0</v>
      </c>
    </row>
    <row r="171" spans="1:16" x14ac:dyDescent="0.25">
      <c r="A171" s="183"/>
      <c r="B171" s="184"/>
      <c r="C171" s="184"/>
      <c r="D171" s="153"/>
      <c r="E171" s="71" t="str">
        <f>IF(D171&gt;0,IF((LEFT(D171,2)=LEFT(Data!C$4,2)),"Intra","Inter"),"")</f>
        <v/>
      </c>
      <c r="F171" s="72">
        <f t="shared" si="14"/>
        <v>0</v>
      </c>
      <c r="G171" s="22"/>
      <c r="H171" s="23"/>
      <c r="I171" s="74">
        <f t="shared" si="15"/>
        <v>0</v>
      </c>
      <c r="J171" s="74">
        <f t="shared" si="16"/>
        <v>0</v>
      </c>
      <c r="K171" s="74">
        <f t="shared" si="16"/>
        <v>0</v>
      </c>
      <c r="M171" s="21"/>
      <c r="N171" s="74">
        <f t="shared" si="17"/>
        <v>0</v>
      </c>
      <c r="O171" s="74">
        <f t="shared" si="18"/>
        <v>0</v>
      </c>
      <c r="P171" s="74">
        <f t="shared" si="18"/>
        <v>0</v>
      </c>
    </row>
    <row r="172" spans="1:16" x14ac:dyDescent="0.25">
      <c r="A172" s="183"/>
      <c r="B172" s="184"/>
      <c r="C172" s="184"/>
      <c r="D172" s="153"/>
      <c r="E172" s="71" t="str">
        <f>IF(D172&gt;0,IF((LEFT(D172,2)=LEFT(Data!C$4,2)),"Intra","Inter"),"")</f>
        <v/>
      </c>
      <c r="F172" s="72">
        <f t="shared" si="14"/>
        <v>0</v>
      </c>
      <c r="G172" s="22"/>
      <c r="H172" s="23"/>
      <c r="I172" s="74">
        <f t="shared" si="15"/>
        <v>0</v>
      </c>
      <c r="J172" s="74">
        <f t="shared" si="16"/>
        <v>0</v>
      </c>
      <c r="K172" s="74">
        <f t="shared" si="16"/>
        <v>0</v>
      </c>
      <c r="M172" s="21"/>
      <c r="N172" s="74">
        <f t="shared" si="17"/>
        <v>0</v>
      </c>
      <c r="O172" s="74">
        <f t="shared" si="18"/>
        <v>0</v>
      </c>
      <c r="P172" s="74">
        <f t="shared" si="18"/>
        <v>0</v>
      </c>
    </row>
    <row r="173" spans="1:16" x14ac:dyDescent="0.25">
      <c r="A173" s="183"/>
      <c r="B173" s="184"/>
      <c r="C173" s="184"/>
      <c r="D173" s="153"/>
      <c r="E173" s="71" t="str">
        <f>IF(D173&gt;0,IF((LEFT(D173,2)=LEFT(Data!C$4,2)),"Intra","Inter"),"")</f>
        <v/>
      </c>
      <c r="F173" s="72">
        <f t="shared" si="14"/>
        <v>0</v>
      </c>
      <c r="G173" s="22"/>
      <c r="H173" s="23"/>
      <c r="I173" s="74">
        <f t="shared" si="15"/>
        <v>0</v>
      </c>
      <c r="J173" s="74">
        <f t="shared" si="16"/>
        <v>0</v>
      </c>
      <c r="K173" s="74">
        <f t="shared" si="16"/>
        <v>0</v>
      </c>
      <c r="M173" s="21"/>
      <c r="N173" s="74">
        <f t="shared" si="17"/>
        <v>0</v>
      </c>
      <c r="O173" s="74">
        <f t="shared" si="18"/>
        <v>0</v>
      </c>
      <c r="P173" s="74">
        <f t="shared" si="18"/>
        <v>0</v>
      </c>
    </row>
    <row r="174" spans="1:16" x14ac:dyDescent="0.25">
      <c r="A174" s="183"/>
      <c r="B174" s="184"/>
      <c r="C174" s="184"/>
      <c r="D174" s="153"/>
      <c r="E174" s="71" t="str">
        <f>IF(D174&gt;0,IF((LEFT(D174,2)=LEFT(Data!C$4,2)),"Intra","Inter"),"")</f>
        <v/>
      </c>
      <c r="F174" s="72">
        <f t="shared" si="14"/>
        <v>0</v>
      </c>
      <c r="G174" s="22"/>
      <c r="H174" s="23"/>
      <c r="I174" s="74">
        <f t="shared" si="15"/>
        <v>0</v>
      </c>
      <c r="J174" s="74">
        <f t="shared" si="16"/>
        <v>0</v>
      </c>
      <c r="K174" s="74">
        <f t="shared" si="16"/>
        <v>0</v>
      </c>
      <c r="M174" s="21"/>
      <c r="N174" s="74">
        <f t="shared" si="17"/>
        <v>0</v>
      </c>
      <c r="O174" s="74">
        <f t="shared" si="18"/>
        <v>0</v>
      </c>
      <c r="P174" s="74">
        <f t="shared" si="18"/>
        <v>0</v>
      </c>
    </row>
    <row r="175" spans="1:16" x14ac:dyDescent="0.25">
      <c r="A175" s="183"/>
      <c r="B175" s="184"/>
      <c r="C175" s="184"/>
      <c r="D175" s="153"/>
      <c r="E175" s="71" t="str">
        <f>IF(D175&gt;0,IF((LEFT(D175,2)=LEFT(Data!C$4,2)),"Intra","Inter"),"")</f>
        <v/>
      </c>
      <c r="F175" s="72">
        <f t="shared" si="14"/>
        <v>0</v>
      </c>
      <c r="G175" s="22"/>
      <c r="H175" s="23"/>
      <c r="I175" s="74">
        <f t="shared" si="15"/>
        <v>0</v>
      </c>
      <c r="J175" s="74">
        <f t="shared" si="16"/>
        <v>0</v>
      </c>
      <c r="K175" s="74">
        <f t="shared" si="16"/>
        <v>0</v>
      </c>
      <c r="M175" s="21"/>
      <c r="N175" s="74">
        <f t="shared" si="17"/>
        <v>0</v>
      </c>
      <c r="O175" s="74">
        <f t="shared" si="18"/>
        <v>0</v>
      </c>
      <c r="P175" s="74">
        <f t="shared" si="18"/>
        <v>0</v>
      </c>
    </row>
    <row r="176" spans="1:16" x14ac:dyDescent="0.25">
      <c r="A176" s="183"/>
      <c r="B176" s="184"/>
      <c r="C176" s="184"/>
      <c r="D176" s="153"/>
      <c r="E176" s="71" t="str">
        <f>IF(D176&gt;0,IF((LEFT(D176,2)=LEFT(Data!C$4,2)),"Intra","Inter"),"")</f>
        <v/>
      </c>
      <c r="F176" s="72">
        <f t="shared" si="14"/>
        <v>0</v>
      </c>
      <c r="G176" s="22"/>
      <c r="H176" s="23"/>
      <c r="I176" s="74">
        <f t="shared" si="15"/>
        <v>0</v>
      </c>
      <c r="J176" s="74">
        <f t="shared" si="16"/>
        <v>0</v>
      </c>
      <c r="K176" s="74">
        <f t="shared" si="16"/>
        <v>0</v>
      </c>
      <c r="M176" s="21"/>
      <c r="N176" s="74">
        <f t="shared" si="17"/>
        <v>0</v>
      </c>
      <c r="O176" s="74">
        <f t="shared" si="18"/>
        <v>0</v>
      </c>
      <c r="P176" s="74">
        <f t="shared" si="18"/>
        <v>0</v>
      </c>
    </row>
    <row r="177" spans="1:16" x14ac:dyDescent="0.25">
      <c r="A177" s="183"/>
      <c r="B177" s="184"/>
      <c r="C177" s="184"/>
      <c r="D177" s="153"/>
      <c r="E177" s="71" t="str">
        <f>IF(D177&gt;0,IF((LEFT(D177,2)=LEFT(Data!C$4,2)),"Intra","Inter"),"")</f>
        <v/>
      </c>
      <c r="F177" s="72">
        <f t="shared" si="14"/>
        <v>0</v>
      </c>
      <c r="G177" s="22"/>
      <c r="H177" s="23"/>
      <c r="I177" s="74">
        <f t="shared" si="15"/>
        <v>0</v>
      </c>
      <c r="J177" s="74">
        <f t="shared" si="16"/>
        <v>0</v>
      </c>
      <c r="K177" s="74">
        <f t="shared" si="16"/>
        <v>0</v>
      </c>
      <c r="M177" s="21"/>
      <c r="N177" s="74">
        <f t="shared" si="17"/>
        <v>0</v>
      </c>
      <c r="O177" s="74">
        <f t="shared" si="18"/>
        <v>0</v>
      </c>
      <c r="P177" s="74">
        <f t="shared" si="18"/>
        <v>0</v>
      </c>
    </row>
    <row r="178" spans="1:16" x14ac:dyDescent="0.25">
      <c r="A178" s="183"/>
      <c r="B178" s="184"/>
      <c r="C178" s="184"/>
      <c r="D178" s="153"/>
      <c r="E178" s="71" t="str">
        <f>IF(D178&gt;0,IF((LEFT(D178,2)=LEFT(Data!C$4,2)),"Intra","Inter"),"")</f>
        <v/>
      </c>
      <c r="F178" s="72">
        <f t="shared" si="14"/>
        <v>0</v>
      </c>
      <c r="G178" s="22"/>
      <c r="H178" s="23"/>
      <c r="I178" s="74">
        <f t="shared" si="15"/>
        <v>0</v>
      </c>
      <c r="J178" s="74">
        <f t="shared" si="16"/>
        <v>0</v>
      </c>
      <c r="K178" s="74">
        <f t="shared" si="16"/>
        <v>0</v>
      </c>
      <c r="M178" s="21"/>
      <c r="N178" s="74">
        <f t="shared" si="17"/>
        <v>0</v>
      </c>
      <c r="O178" s="74">
        <f t="shared" si="18"/>
        <v>0</v>
      </c>
      <c r="P178" s="74">
        <f t="shared" si="18"/>
        <v>0</v>
      </c>
    </row>
    <row r="179" spans="1:16" x14ac:dyDescent="0.25">
      <c r="A179" s="183"/>
      <c r="B179" s="184"/>
      <c r="C179" s="184"/>
      <c r="D179" s="153"/>
      <c r="E179" s="71" t="str">
        <f>IF(D179&gt;0,IF((LEFT(D179,2)=LEFT(Data!C$4,2)),"Intra","Inter"),"")</f>
        <v/>
      </c>
      <c r="F179" s="72">
        <f t="shared" si="14"/>
        <v>0</v>
      </c>
      <c r="G179" s="22"/>
      <c r="H179" s="23"/>
      <c r="I179" s="74">
        <f t="shared" si="15"/>
        <v>0</v>
      </c>
      <c r="J179" s="74">
        <f t="shared" si="16"/>
        <v>0</v>
      </c>
      <c r="K179" s="74">
        <f t="shared" si="16"/>
        <v>0</v>
      </c>
      <c r="M179" s="21"/>
      <c r="N179" s="74">
        <f t="shared" si="17"/>
        <v>0</v>
      </c>
      <c r="O179" s="74">
        <f t="shared" si="18"/>
        <v>0</v>
      </c>
      <c r="P179" s="74">
        <f t="shared" si="18"/>
        <v>0</v>
      </c>
    </row>
    <row r="180" spans="1:16" x14ac:dyDescent="0.25">
      <c r="A180" s="183"/>
      <c r="B180" s="184"/>
      <c r="C180" s="184"/>
      <c r="D180" s="153"/>
      <c r="E180" s="71" t="str">
        <f>IF(D180&gt;0,IF((LEFT(D180,2)=LEFT(Data!C$4,2)),"Intra","Inter"),"")</f>
        <v/>
      </c>
      <c r="F180" s="72">
        <f t="shared" si="14"/>
        <v>0</v>
      </c>
      <c r="G180" s="22"/>
      <c r="H180" s="23"/>
      <c r="I180" s="74">
        <f t="shared" si="15"/>
        <v>0</v>
      </c>
      <c r="J180" s="74">
        <f t="shared" si="16"/>
        <v>0</v>
      </c>
      <c r="K180" s="74">
        <f t="shared" si="16"/>
        <v>0</v>
      </c>
      <c r="M180" s="21"/>
      <c r="N180" s="74">
        <f t="shared" si="17"/>
        <v>0</v>
      </c>
      <c r="O180" s="74">
        <f t="shared" si="18"/>
        <v>0</v>
      </c>
      <c r="P180" s="74">
        <f t="shared" si="18"/>
        <v>0</v>
      </c>
    </row>
    <row r="181" spans="1:16" x14ac:dyDescent="0.25">
      <c r="A181" s="183"/>
      <c r="B181" s="184"/>
      <c r="C181" s="184"/>
      <c r="D181" s="153"/>
      <c r="E181" s="71" t="str">
        <f>IF(D181&gt;0,IF((LEFT(D181,2)=LEFT(Data!C$4,2)),"Intra","Inter"),"")</f>
        <v/>
      </c>
      <c r="F181" s="72">
        <f t="shared" si="14"/>
        <v>0</v>
      </c>
      <c r="G181" s="22"/>
      <c r="H181" s="23"/>
      <c r="I181" s="74">
        <f t="shared" si="15"/>
        <v>0</v>
      </c>
      <c r="J181" s="74">
        <f t="shared" si="16"/>
        <v>0</v>
      </c>
      <c r="K181" s="74">
        <f t="shared" si="16"/>
        <v>0</v>
      </c>
      <c r="M181" s="21"/>
      <c r="N181" s="74">
        <f t="shared" si="17"/>
        <v>0</v>
      </c>
      <c r="O181" s="74">
        <f t="shared" si="18"/>
        <v>0</v>
      </c>
      <c r="P181" s="74">
        <f t="shared" si="18"/>
        <v>0</v>
      </c>
    </row>
    <row r="182" spans="1:16" x14ac:dyDescent="0.25">
      <c r="A182" s="183"/>
      <c r="B182" s="184"/>
      <c r="C182" s="184"/>
      <c r="D182" s="153"/>
      <c r="E182" s="71" t="str">
        <f>IF(D182&gt;0,IF((LEFT(D182,2)=LEFT(Data!C$4,2)),"Intra","Inter"),"")</f>
        <v/>
      </c>
      <c r="F182" s="72">
        <f t="shared" si="14"/>
        <v>0</v>
      </c>
      <c r="G182" s="22"/>
      <c r="H182" s="23"/>
      <c r="I182" s="74">
        <f t="shared" si="15"/>
        <v>0</v>
      </c>
      <c r="J182" s="74">
        <f t="shared" si="16"/>
        <v>0</v>
      </c>
      <c r="K182" s="74">
        <f t="shared" si="16"/>
        <v>0</v>
      </c>
      <c r="M182" s="21"/>
      <c r="N182" s="74">
        <f t="shared" si="17"/>
        <v>0</v>
      </c>
      <c r="O182" s="74">
        <f t="shared" si="18"/>
        <v>0</v>
      </c>
      <c r="P182" s="74">
        <f t="shared" si="18"/>
        <v>0</v>
      </c>
    </row>
    <row r="183" spans="1:16" x14ac:dyDescent="0.25">
      <c r="A183" s="183"/>
      <c r="B183" s="184"/>
      <c r="C183" s="184"/>
      <c r="D183" s="153"/>
      <c r="E183" s="71" t="str">
        <f>IF(D183&gt;0,IF((LEFT(D183,2)=LEFT(Data!C$4,2)),"Intra","Inter"),"")</f>
        <v/>
      </c>
      <c r="F183" s="72">
        <f t="shared" si="14"/>
        <v>0</v>
      </c>
      <c r="G183" s="22"/>
      <c r="H183" s="23"/>
      <c r="I183" s="74">
        <f t="shared" si="15"/>
        <v>0</v>
      </c>
      <c r="J183" s="74">
        <f t="shared" si="16"/>
        <v>0</v>
      </c>
      <c r="K183" s="74">
        <f t="shared" si="16"/>
        <v>0</v>
      </c>
      <c r="M183" s="21"/>
      <c r="N183" s="74">
        <f t="shared" si="17"/>
        <v>0</v>
      </c>
      <c r="O183" s="74">
        <f t="shared" si="18"/>
        <v>0</v>
      </c>
      <c r="P183" s="74">
        <f t="shared" si="18"/>
        <v>0</v>
      </c>
    </row>
    <row r="184" spans="1:16" x14ac:dyDescent="0.25">
      <c r="A184" s="183"/>
      <c r="B184" s="184"/>
      <c r="C184" s="184"/>
      <c r="D184" s="153"/>
      <c r="E184" s="71" t="str">
        <f>IF(D184&gt;0,IF((LEFT(D184,2)=LEFT(Data!C$4,2)),"Intra","Inter"),"")</f>
        <v/>
      </c>
      <c r="F184" s="72">
        <f t="shared" si="14"/>
        <v>0</v>
      </c>
      <c r="G184" s="22"/>
      <c r="H184" s="23"/>
      <c r="I184" s="74">
        <f t="shared" si="15"/>
        <v>0</v>
      </c>
      <c r="J184" s="74">
        <f t="shared" si="16"/>
        <v>0</v>
      </c>
      <c r="K184" s="74">
        <f t="shared" si="16"/>
        <v>0</v>
      </c>
      <c r="M184" s="21"/>
      <c r="N184" s="74">
        <f t="shared" si="17"/>
        <v>0</v>
      </c>
      <c r="O184" s="74">
        <f t="shared" si="18"/>
        <v>0</v>
      </c>
      <c r="P184" s="74">
        <f t="shared" si="18"/>
        <v>0</v>
      </c>
    </row>
    <row r="185" spans="1:16" x14ac:dyDescent="0.25">
      <c r="A185" s="183"/>
      <c r="B185" s="184"/>
      <c r="C185" s="184"/>
      <c r="D185" s="153"/>
      <c r="E185" s="71" t="str">
        <f>IF(D185&gt;0,IF((LEFT(D185,2)=LEFT(Data!C$4,2)),"Intra","Inter"),"")</f>
        <v/>
      </c>
      <c r="F185" s="72">
        <f t="shared" si="14"/>
        <v>0</v>
      </c>
      <c r="G185" s="22"/>
      <c r="H185" s="23"/>
      <c r="I185" s="74">
        <f t="shared" si="15"/>
        <v>0</v>
      </c>
      <c r="J185" s="74">
        <f t="shared" si="16"/>
        <v>0</v>
      </c>
      <c r="K185" s="74">
        <f t="shared" si="16"/>
        <v>0</v>
      </c>
      <c r="M185" s="21"/>
      <c r="N185" s="74">
        <f t="shared" si="17"/>
        <v>0</v>
      </c>
      <c r="O185" s="74">
        <f t="shared" si="18"/>
        <v>0</v>
      </c>
      <c r="P185" s="74">
        <f t="shared" si="18"/>
        <v>0</v>
      </c>
    </row>
    <row r="186" spans="1:16" x14ac:dyDescent="0.25">
      <c r="A186" s="183"/>
      <c r="B186" s="184"/>
      <c r="C186" s="184"/>
      <c r="D186" s="153"/>
      <c r="E186" s="71" t="str">
        <f>IF(D186&gt;0,IF((LEFT(D186,2)=LEFT(Data!C$4,2)),"Intra","Inter"),"")</f>
        <v/>
      </c>
      <c r="F186" s="72">
        <f t="shared" si="14"/>
        <v>0</v>
      </c>
      <c r="G186" s="22"/>
      <c r="H186" s="23"/>
      <c r="I186" s="74">
        <f t="shared" si="15"/>
        <v>0</v>
      </c>
      <c r="J186" s="74">
        <f t="shared" si="16"/>
        <v>0</v>
      </c>
      <c r="K186" s="74">
        <f t="shared" si="16"/>
        <v>0</v>
      </c>
      <c r="M186" s="21"/>
      <c r="N186" s="74">
        <f t="shared" si="17"/>
        <v>0</v>
      </c>
      <c r="O186" s="74">
        <f t="shared" si="18"/>
        <v>0</v>
      </c>
      <c r="P186" s="74">
        <f t="shared" si="18"/>
        <v>0</v>
      </c>
    </row>
    <row r="187" spans="1:16" x14ac:dyDescent="0.25">
      <c r="A187" s="183"/>
      <c r="B187" s="184"/>
      <c r="C187" s="184"/>
      <c r="D187" s="153"/>
      <c r="E187" s="71" t="str">
        <f>IF(D187&gt;0,IF((LEFT(D187,2)=LEFT(Data!C$4,2)),"Intra","Inter"),"")</f>
        <v/>
      </c>
      <c r="F187" s="72">
        <f t="shared" si="14"/>
        <v>0</v>
      </c>
      <c r="G187" s="22"/>
      <c r="H187" s="23"/>
      <c r="I187" s="74">
        <f t="shared" si="15"/>
        <v>0</v>
      </c>
      <c r="J187" s="74">
        <f t="shared" si="16"/>
        <v>0</v>
      </c>
      <c r="K187" s="74">
        <f t="shared" si="16"/>
        <v>0</v>
      </c>
      <c r="M187" s="21"/>
      <c r="N187" s="74">
        <f t="shared" si="17"/>
        <v>0</v>
      </c>
      <c r="O187" s="74">
        <f t="shared" si="18"/>
        <v>0</v>
      </c>
      <c r="P187" s="74">
        <f t="shared" si="18"/>
        <v>0</v>
      </c>
    </row>
    <row r="188" spans="1:16" x14ac:dyDescent="0.25">
      <c r="A188" s="183"/>
      <c r="B188" s="184"/>
      <c r="C188" s="184"/>
      <c r="D188" s="153"/>
      <c r="E188" s="71" t="str">
        <f>IF(D188&gt;0,IF((LEFT(D188,2)=LEFT(Data!C$4,2)),"Intra","Inter"),"")</f>
        <v/>
      </c>
      <c r="F188" s="72">
        <f t="shared" si="14"/>
        <v>0</v>
      </c>
      <c r="G188" s="22"/>
      <c r="H188" s="23"/>
      <c r="I188" s="74">
        <f t="shared" si="15"/>
        <v>0</v>
      </c>
      <c r="J188" s="74">
        <f t="shared" si="16"/>
        <v>0</v>
      </c>
      <c r="K188" s="74">
        <f t="shared" si="16"/>
        <v>0</v>
      </c>
      <c r="M188" s="21"/>
      <c r="N188" s="74">
        <f t="shared" si="17"/>
        <v>0</v>
      </c>
      <c r="O188" s="74">
        <f t="shared" si="18"/>
        <v>0</v>
      </c>
      <c r="P188" s="74">
        <f t="shared" si="18"/>
        <v>0</v>
      </c>
    </row>
    <row r="189" spans="1:16" x14ac:dyDescent="0.25">
      <c r="A189" s="183"/>
      <c r="B189" s="184"/>
      <c r="C189" s="184"/>
      <c r="D189" s="153"/>
      <c r="E189" s="71" t="str">
        <f>IF(D189&gt;0,IF((LEFT(D189,2)=LEFT(Data!C$4,2)),"Intra","Inter"),"")</f>
        <v/>
      </c>
      <c r="F189" s="72">
        <f t="shared" si="14"/>
        <v>0</v>
      </c>
      <c r="G189" s="22"/>
      <c r="H189" s="23"/>
      <c r="I189" s="74">
        <f t="shared" si="15"/>
        <v>0</v>
      </c>
      <c r="J189" s="74">
        <f t="shared" si="16"/>
        <v>0</v>
      </c>
      <c r="K189" s="74">
        <f t="shared" si="16"/>
        <v>0</v>
      </c>
      <c r="M189" s="21"/>
      <c r="N189" s="74">
        <f t="shared" si="17"/>
        <v>0</v>
      </c>
      <c r="O189" s="74">
        <f t="shared" si="18"/>
        <v>0</v>
      </c>
      <c r="P189" s="74">
        <f t="shared" si="18"/>
        <v>0</v>
      </c>
    </row>
    <row r="190" spans="1:16" x14ac:dyDescent="0.25">
      <c r="A190" s="183"/>
      <c r="B190" s="184"/>
      <c r="C190" s="184"/>
      <c r="D190" s="153"/>
      <c r="E190" s="71" t="str">
        <f>IF(D190&gt;0,IF((LEFT(D190,2)=LEFT(Data!C$4,2)),"Intra","Inter"),"")</f>
        <v/>
      </c>
      <c r="F190" s="72">
        <f t="shared" si="14"/>
        <v>0</v>
      </c>
      <c r="G190" s="22"/>
      <c r="H190" s="23"/>
      <c r="I190" s="74">
        <f t="shared" si="15"/>
        <v>0</v>
      </c>
      <c r="J190" s="74">
        <f t="shared" si="16"/>
        <v>0</v>
      </c>
      <c r="K190" s="74">
        <f t="shared" si="16"/>
        <v>0</v>
      </c>
      <c r="M190" s="21"/>
      <c r="N190" s="74">
        <f t="shared" si="17"/>
        <v>0</v>
      </c>
      <c r="O190" s="74">
        <f t="shared" si="18"/>
        <v>0</v>
      </c>
      <c r="P190" s="74">
        <f t="shared" si="18"/>
        <v>0</v>
      </c>
    </row>
    <row r="191" spans="1:16" x14ac:dyDescent="0.25">
      <c r="A191" s="183"/>
      <c r="B191" s="184"/>
      <c r="C191" s="184"/>
      <c r="D191" s="153"/>
      <c r="E191" s="71" t="str">
        <f>IF(D191&gt;0,IF((LEFT(D191,2)=LEFT(Data!C$4,2)),"Intra","Inter"),"")</f>
        <v/>
      </c>
      <c r="F191" s="72">
        <f t="shared" si="14"/>
        <v>0</v>
      </c>
      <c r="G191" s="22"/>
      <c r="H191" s="23"/>
      <c r="I191" s="74">
        <f t="shared" si="15"/>
        <v>0</v>
      </c>
      <c r="J191" s="74">
        <f t="shared" si="16"/>
        <v>0</v>
      </c>
      <c r="K191" s="74">
        <f t="shared" si="16"/>
        <v>0</v>
      </c>
      <c r="M191" s="21"/>
      <c r="N191" s="74">
        <f t="shared" si="17"/>
        <v>0</v>
      </c>
      <c r="O191" s="74">
        <f t="shared" si="18"/>
        <v>0</v>
      </c>
      <c r="P191" s="74">
        <f t="shared" si="18"/>
        <v>0</v>
      </c>
    </row>
    <row r="192" spans="1:16" x14ac:dyDescent="0.25">
      <c r="A192" s="183"/>
      <c r="B192" s="184"/>
      <c r="C192" s="184"/>
      <c r="D192" s="153"/>
      <c r="E192" s="71" t="str">
        <f>IF(D192&gt;0,IF((LEFT(D192,2)=LEFT(Data!C$4,2)),"Intra","Inter"),"")</f>
        <v/>
      </c>
      <c r="F192" s="72">
        <f t="shared" si="14"/>
        <v>0</v>
      </c>
      <c r="G192" s="22"/>
      <c r="H192" s="23"/>
      <c r="I192" s="74">
        <f t="shared" si="15"/>
        <v>0</v>
      </c>
      <c r="J192" s="74">
        <f t="shared" si="16"/>
        <v>0</v>
      </c>
      <c r="K192" s="74">
        <f t="shared" si="16"/>
        <v>0</v>
      </c>
      <c r="M192" s="21"/>
      <c r="N192" s="74">
        <f t="shared" si="17"/>
        <v>0</v>
      </c>
      <c r="O192" s="74">
        <f t="shared" si="18"/>
        <v>0</v>
      </c>
      <c r="P192" s="74">
        <f t="shared" si="18"/>
        <v>0</v>
      </c>
    </row>
    <row r="193" spans="1:16" x14ac:dyDescent="0.25">
      <c r="A193" s="183"/>
      <c r="B193" s="184"/>
      <c r="C193" s="184"/>
      <c r="D193" s="153"/>
      <c r="E193" s="71" t="str">
        <f>IF(D193&gt;0,IF((LEFT(D193,2)=LEFT(Data!C$4,2)),"Intra","Inter"),"")</f>
        <v/>
      </c>
      <c r="F193" s="72">
        <f t="shared" si="14"/>
        <v>0</v>
      </c>
      <c r="G193" s="22"/>
      <c r="H193" s="23"/>
      <c r="I193" s="74">
        <f t="shared" si="15"/>
        <v>0</v>
      </c>
      <c r="J193" s="74">
        <f t="shared" si="16"/>
        <v>0</v>
      </c>
      <c r="K193" s="74">
        <f t="shared" si="16"/>
        <v>0</v>
      </c>
      <c r="M193" s="21"/>
      <c r="N193" s="74">
        <f t="shared" si="17"/>
        <v>0</v>
      </c>
      <c r="O193" s="74">
        <f t="shared" si="18"/>
        <v>0</v>
      </c>
      <c r="P193" s="74">
        <f t="shared" si="18"/>
        <v>0</v>
      </c>
    </row>
    <row r="194" spans="1:16" x14ac:dyDescent="0.25">
      <c r="A194" s="183"/>
      <c r="B194" s="184"/>
      <c r="C194" s="184"/>
      <c r="D194" s="153"/>
      <c r="E194" s="71" t="str">
        <f>IF(D194&gt;0,IF((LEFT(D194,2)=LEFT(Data!C$4,2)),"Intra","Inter"),"")</f>
        <v/>
      </c>
      <c r="F194" s="72">
        <f t="shared" si="14"/>
        <v>0</v>
      </c>
      <c r="G194" s="22"/>
      <c r="H194" s="23"/>
      <c r="I194" s="74">
        <f t="shared" si="15"/>
        <v>0</v>
      </c>
      <c r="J194" s="74">
        <f t="shared" si="16"/>
        <v>0</v>
      </c>
      <c r="K194" s="74">
        <f t="shared" si="16"/>
        <v>0</v>
      </c>
      <c r="M194" s="21"/>
      <c r="N194" s="74">
        <f t="shared" si="17"/>
        <v>0</v>
      </c>
      <c r="O194" s="74">
        <f t="shared" si="18"/>
        <v>0</v>
      </c>
      <c r="P194" s="74">
        <f t="shared" si="18"/>
        <v>0</v>
      </c>
    </row>
    <row r="195" spans="1:16" x14ac:dyDescent="0.25">
      <c r="A195" s="183"/>
      <c r="B195" s="184"/>
      <c r="C195" s="184"/>
      <c r="D195" s="153"/>
      <c r="E195" s="71" t="str">
        <f>IF(D195&gt;0,IF((LEFT(D195,2)=LEFT(Data!C$4,2)),"Intra","Inter"),"")</f>
        <v/>
      </c>
      <c r="F195" s="72">
        <f t="shared" si="14"/>
        <v>0</v>
      </c>
      <c r="G195" s="22"/>
      <c r="H195" s="23"/>
      <c r="I195" s="74">
        <f t="shared" si="15"/>
        <v>0</v>
      </c>
      <c r="J195" s="74">
        <f t="shared" si="16"/>
        <v>0</v>
      </c>
      <c r="K195" s="74">
        <f t="shared" si="16"/>
        <v>0</v>
      </c>
      <c r="M195" s="21"/>
      <c r="N195" s="74">
        <f t="shared" si="17"/>
        <v>0</v>
      </c>
      <c r="O195" s="74">
        <f t="shared" si="18"/>
        <v>0</v>
      </c>
      <c r="P195" s="74">
        <f t="shared" si="18"/>
        <v>0</v>
      </c>
    </row>
    <row r="196" spans="1:16" x14ac:dyDescent="0.25">
      <c r="A196" s="183"/>
      <c r="B196" s="184"/>
      <c r="C196" s="184"/>
      <c r="D196" s="153"/>
      <c r="E196" s="71" t="str">
        <f>IF(D196&gt;0,IF((LEFT(D196,2)=LEFT(Data!C$4,2)),"Intra","Inter"),"")</f>
        <v/>
      </c>
      <c r="F196" s="72">
        <f t="shared" si="14"/>
        <v>0</v>
      </c>
      <c r="G196" s="22"/>
      <c r="H196" s="23"/>
      <c r="I196" s="74">
        <f t="shared" si="15"/>
        <v>0</v>
      </c>
      <c r="J196" s="74">
        <f t="shared" si="16"/>
        <v>0</v>
      </c>
      <c r="K196" s="74">
        <f t="shared" si="16"/>
        <v>0</v>
      </c>
      <c r="M196" s="21"/>
      <c r="N196" s="74">
        <f t="shared" si="17"/>
        <v>0</v>
      </c>
      <c r="O196" s="74">
        <f t="shared" si="18"/>
        <v>0</v>
      </c>
      <c r="P196" s="74">
        <f t="shared" si="18"/>
        <v>0</v>
      </c>
    </row>
    <row r="197" spans="1:16" x14ac:dyDescent="0.25">
      <c r="A197" s="183"/>
      <c r="B197" s="184"/>
      <c r="C197" s="184"/>
      <c r="D197" s="153"/>
      <c r="E197" s="71" t="str">
        <f>IF(D197&gt;0,IF((LEFT(D197,2)=LEFT(Data!C$4,2)),"Intra","Inter"),"")</f>
        <v/>
      </c>
      <c r="F197" s="72">
        <f t="shared" si="14"/>
        <v>0</v>
      </c>
      <c r="G197" s="22"/>
      <c r="H197" s="23"/>
      <c r="I197" s="74">
        <f t="shared" si="15"/>
        <v>0</v>
      </c>
      <c r="J197" s="74">
        <f t="shared" si="16"/>
        <v>0</v>
      </c>
      <c r="K197" s="74">
        <f t="shared" si="16"/>
        <v>0</v>
      </c>
      <c r="M197" s="21"/>
      <c r="N197" s="74">
        <f t="shared" si="17"/>
        <v>0</v>
      </c>
      <c r="O197" s="74">
        <f t="shared" si="18"/>
        <v>0</v>
      </c>
      <c r="P197" s="74">
        <f t="shared" si="18"/>
        <v>0</v>
      </c>
    </row>
    <row r="198" spans="1:16" x14ac:dyDescent="0.25">
      <c r="A198" s="183"/>
      <c r="B198" s="184"/>
      <c r="C198" s="184"/>
      <c r="D198" s="153"/>
      <c r="E198" s="71" t="str">
        <f>IF(D198&gt;0,IF((LEFT(D198,2)=LEFT(Data!C$4,2)),"Intra","Inter"),"")</f>
        <v/>
      </c>
      <c r="F198" s="72">
        <f t="shared" si="14"/>
        <v>0</v>
      </c>
      <c r="G198" s="22"/>
      <c r="H198" s="23"/>
      <c r="I198" s="74">
        <f t="shared" si="15"/>
        <v>0</v>
      </c>
      <c r="J198" s="74">
        <f t="shared" si="16"/>
        <v>0</v>
      </c>
      <c r="K198" s="74">
        <f t="shared" si="16"/>
        <v>0</v>
      </c>
      <c r="M198" s="21"/>
      <c r="N198" s="74">
        <f t="shared" si="17"/>
        <v>0</v>
      </c>
      <c r="O198" s="74">
        <f t="shared" si="18"/>
        <v>0</v>
      </c>
      <c r="P198" s="74">
        <f t="shared" si="18"/>
        <v>0</v>
      </c>
    </row>
    <row r="199" spans="1:16" x14ac:dyDescent="0.25">
      <c r="A199" s="183"/>
      <c r="B199" s="184"/>
      <c r="C199" s="184"/>
      <c r="D199" s="153"/>
      <c r="E199" s="71" t="str">
        <f>IF(D199&gt;0,IF((LEFT(D199,2)=LEFT(Data!C$4,2)),"Intra","Inter"),"")</f>
        <v/>
      </c>
      <c r="F199" s="72">
        <f t="shared" si="14"/>
        <v>0</v>
      </c>
      <c r="G199" s="22"/>
      <c r="H199" s="23"/>
      <c r="I199" s="74">
        <f t="shared" si="15"/>
        <v>0</v>
      </c>
      <c r="J199" s="74">
        <f t="shared" si="16"/>
        <v>0</v>
      </c>
      <c r="K199" s="74">
        <f t="shared" si="16"/>
        <v>0</v>
      </c>
      <c r="M199" s="21"/>
      <c r="N199" s="74">
        <f t="shared" si="17"/>
        <v>0</v>
      </c>
      <c r="O199" s="74">
        <f t="shared" si="18"/>
        <v>0</v>
      </c>
      <c r="P199" s="74">
        <f t="shared" si="18"/>
        <v>0</v>
      </c>
    </row>
    <row r="200" spans="1:16" x14ac:dyDescent="0.25">
      <c r="A200" s="183"/>
      <c r="B200" s="184"/>
      <c r="C200" s="184"/>
      <c r="D200" s="153"/>
      <c r="E200" s="71" t="str">
        <f>IF(D200&gt;0,IF((LEFT(D200,2)=LEFT(Data!C$4,2)),"Intra","Inter"),"")</f>
        <v/>
      </c>
      <c r="F200" s="72">
        <f t="shared" si="14"/>
        <v>0</v>
      </c>
      <c r="G200" s="22"/>
      <c r="H200" s="23"/>
      <c r="I200" s="74">
        <f t="shared" si="15"/>
        <v>0</v>
      </c>
      <c r="J200" s="74">
        <f t="shared" si="16"/>
        <v>0</v>
      </c>
      <c r="K200" s="74">
        <f t="shared" si="16"/>
        <v>0</v>
      </c>
      <c r="M200" s="21"/>
      <c r="N200" s="74">
        <f t="shared" si="17"/>
        <v>0</v>
      </c>
      <c r="O200" s="74">
        <f t="shared" si="18"/>
        <v>0</v>
      </c>
      <c r="P200" s="74">
        <f t="shared" si="18"/>
        <v>0</v>
      </c>
    </row>
    <row r="201" spans="1:16" x14ac:dyDescent="0.25">
      <c r="A201" s="183"/>
      <c r="B201" s="184"/>
      <c r="C201" s="184"/>
      <c r="D201" s="153"/>
      <c r="E201" s="71" t="str">
        <f>IF(D201&gt;0,IF((LEFT(D201,2)=LEFT(Data!C$4,2)),"Intra","Inter"),"")</f>
        <v/>
      </c>
      <c r="F201" s="72">
        <f t="shared" si="14"/>
        <v>0</v>
      </c>
      <c r="G201" s="22"/>
      <c r="H201" s="23"/>
      <c r="I201" s="74">
        <f t="shared" si="15"/>
        <v>0</v>
      </c>
      <c r="J201" s="74">
        <f t="shared" si="16"/>
        <v>0</v>
      </c>
      <c r="K201" s="74">
        <f t="shared" si="16"/>
        <v>0</v>
      </c>
      <c r="M201" s="21"/>
      <c r="N201" s="74">
        <f t="shared" si="17"/>
        <v>0</v>
      </c>
      <c r="O201" s="74">
        <f t="shared" si="18"/>
        <v>0</v>
      </c>
      <c r="P201" s="74">
        <f t="shared" si="18"/>
        <v>0</v>
      </c>
    </row>
    <row r="202" spans="1:16" x14ac:dyDescent="0.25">
      <c r="A202" s="183"/>
      <c r="B202" s="184"/>
      <c r="C202" s="184"/>
      <c r="D202" s="153"/>
      <c r="E202" s="71" t="str">
        <f>IF(D202&gt;0,IF((LEFT(D202,2)=LEFT(Data!C$4,2)),"Intra","Inter"),"")</f>
        <v/>
      </c>
      <c r="F202" s="72">
        <f t="shared" si="14"/>
        <v>0</v>
      </c>
      <c r="G202" s="22"/>
      <c r="H202" s="23"/>
      <c r="I202" s="74">
        <f t="shared" si="15"/>
        <v>0</v>
      </c>
      <c r="J202" s="74">
        <f t="shared" si="16"/>
        <v>0</v>
      </c>
      <c r="K202" s="74">
        <f t="shared" si="16"/>
        <v>0</v>
      </c>
      <c r="M202" s="21"/>
      <c r="N202" s="74">
        <f t="shared" si="17"/>
        <v>0</v>
      </c>
      <c r="O202" s="74">
        <f t="shared" si="18"/>
        <v>0</v>
      </c>
      <c r="P202" s="74">
        <f t="shared" si="18"/>
        <v>0</v>
      </c>
    </row>
    <row r="203" spans="1:16" x14ac:dyDescent="0.25">
      <c r="A203" s="183"/>
      <c r="B203" s="184"/>
      <c r="C203" s="184"/>
      <c r="D203" s="153"/>
      <c r="E203" s="71" t="str">
        <f>IF(D203&gt;0,IF((LEFT(D203,2)=LEFT(Data!C$4,2)),"Intra","Inter"),"")</f>
        <v/>
      </c>
      <c r="F203" s="72">
        <f t="shared" si="14"/>
        <v>0</v>
      </c>
      <c r="G203" s="22"/>
      <c r="H203" s="23"/>
      <c r="I203" s="74">
        <f t="shared" si="15"/>
        <v>0</v>
      </c>
      <c r="J203" s="74">
        <f t="shared" si="16"/>
        <v>0</v>
      </c>
      <c r="K203" s="74">
        <f t="shared" si="16"/>
        <v>0</v>
      </c>
      <c r="M203" s="21"/>
      <c r="N203" s="74">
        <f t="shared" si="17"/>
        <v>0</v>
      </c>
      <c r="O203" s="74">
        <f t="shared" si="18"/>
        <v>0</v>
      </c>
      <c r="P203" s="74">
        <f t="shared" si="18"/>
        <v>0</v>
      </c>
    </row>
    <row r="204" spans="1:16" x14ac:dyDescent="0.25">
      <c r="A204" s="183"/>
      <c r="B204" s="184"/>
      <c r="C204" s="184"/>
      <c r="D204" s="153"/>
      <c r="E204" s="71" t="str">
        <f>IF(D204&gt;0,IF((LEFT(D204,2)=LEFT(Data!C$4,2)),"Intra","Inter"),"")</f>
        <v/>
      </c>
      <c r="F204" s="72">
        <f t="shared" ref="F204:F267" si="19">ROUND(G204+I204+J204+K204,0)</f>
        <v>0</v>
      </c>
      <c r="G204" s="22"/>
      <c r="H204" s="23"/>
      <c r="I204" s="74">
        <f t="shared" ref="I204:I267" si="20">IF($E204="inter",IF($H204&lt;&gt;"Exempt",IF($H204&lt;&gt;"Non GST",($G204*($H204)),(0)),(0)),(0))</f>
        <v>0</v>
      </c>
      <c r="J204" s="74">
        <f t="shared" ref="J204:K267" si="21">IF($E204="intra",IF($H204&lt;&gt;"Exempt",IF($H204&lt;&gt;"Non GST",($G204*($H204/2)),(0)),(0)),(0))</f>
        <v>0</v>
      </c>
      <c r="K204" s="74">
        <f t="shared" si="21"/>
        <v>0</v>
      </c>
      <c r="M204" s="21"/>
      <c r="N204" s="74">
        <f t="shared" ref="N204:N267" si="22">IF($M204="Yes",IF($E204="Inter",($G204*(2%)),(0)),(0))</f>
        <v>0</v>
      </c>
      <c r="O204" s="74">
        <f t="shared" ref="O204:P267" si="23">IF($M204="Yes",IF($E204="Intra",($G204*(1%)),(0)),(0))</f>
        <v>0</v>
      </c>
      <c r="P204" s="74">
        <f t="shared" si="23"/>
        <v>0</v>
      </c>
    </row>
    <row r="205" spans="1:16" x14ac:dyDescent="0.25">
      <c r="A205" s="183"/>
      <c r="B205" s="184"/>
      <c r="C205" s="184"/>
      <c r="D205" s="153"/>
      <c r="E205" s="71" t="str">
        <f>IF(D205&gt;0,IF((LEFT(D205,2)=LEFT(Data!C$4,2)),"Intra","Inter"),"")</f>
        <v/>
      </c>
      <c r="F205" s="72">
        <f t="shared" si="19"/>
        <v>0</v>
      </c>
      <c r="G205" s="22"/>
      <c r="H205" s="23"/>
      <c r="I205" s="74">
        <f t="shared" si="20"/>
        <v>0</v>
      </c>
      <c r="J205" s="74">
        <f t="shared" si="21"/>
        <v>0</v>
      </c>
      <c r="K205" s="74">
        <f t="shared" si="21"/>
        <v>0</v>
      </c>
      <c r="M205" s="21"/>
      <c r="N205" s="74">
        <f t="shared" si="22"/>
        <v>0</v>
      </c>
      <c r="O205" s="74">
        <f t="shared" si="23"/>
        <v>0</v>
      </c>
      <c r="P205" s="74">
        <f t="shared" si="23"/>
        <v>0</v>
      </c>
    </row>
    <row r="206" spans="1:16" x14ac:dyDescent="0.25">
      <c r="A206" s="183"/>
      <c r="B206" s="184"/>
      <c r="C206" s="184"/>
      <c r="D206" s="153"/>
      <c r="E206" s="71" t="str">
        <f>IF(D206&gt;0,IF((LEFT(D206,2)=LEFT(Data!C$4,2)),"Intra","Inter"),"")</f>
        <v/>
      </c>
      <c r="F206" s="72">
        <f t="shared" si="19"/>
        <v>0</v>
      </c>
      <c r="G206" s="22"/>
      <c r="H206" s="23"/>
      <c r="I206" s="74">
        <f t="shared" si="20"/>
        <v>0</v>
      </c>
      <c r="J206" s="74">
        <f t="shared" si="21"/>
        <v>0</v>
      </c>
      <c r="K206" s="74">
        <f t="shared" si="21"/>
        <v>0</v>
      </c>
      <c r="M206" s="21"/>
      <c r="N206" s="74">
        <f t="shared" si="22"/>
        <v>0</v>
      </c>
      <c r="O206" s="74">
        <f t="shared" si="23"/>
        <v>0</v>
      </c>
      <c r="P206" s="74">
        <f t="shared" si="23"/>
        <v>0</v>
      </c>
    </row>
    <row r="207" spans="1:16" x14ac:dyDescent="0.25">
      <c r="A207" s="183"/>
      <c r="B207" s="184"/>
      <c r="C207" s="184"/>
      <c r="D207" s="153"/>
      <c r="E207" s="71" t="str">
        <f>IF(D207&gt;0,IF((LEFT(D207,2)=LEFT(Data!C$4,2)),"Intra","Inter"),"")</f>
        <v/>
      </c>
      <c r="F207" s="72">
        <f t="shared" si="19"/>
        <v>0</v>
      </c>
      <c r="G207" s="22"/>
      <c r="H207" s="23"/>
      <c r="I207" s="74">
        <f t="shared" si="20"/>
        <v>0</v>
      </c>
      <c r="J207" s="74">
        <f t="shared" si="21"/>
        <v>0</v>
      </c>
      <c r="K207" s="74">
        <f t="shared" si="21"/>
        <v>0</v>
      </c>
      <c r="M207" s="21"/>
      <c r="N207" s="74">
        <f t="shared" si="22"/>
        <v>0</v>
      </c>
      <c r="O207" s="74">
        <f t="shared" si="23"/>
        <v>0</v>
      </c>
      <c r="P207" s="74">
        <f t="shared" si="23"/>
        <v>0</v>
      </c>
    </row>
    <row r="208" spans="1:16" x14ac:dyDescent="0.25">
      <c r="A208" s="183"/>
      <c r="B208" s="184"/>
      <c r="C208" s="184"/>
      <c r="D208" s="153"/>
      <c r="E208" s="71" t="str">
        <f>IF(D208&gt;0,IF((LEFT(D208,2)=LEFT(Data!C$4,2)),"Intra","Inter"),"")</f>
        <v/>
      </c>
      <c r="F208" s="72">
        <f t="shared" si="19"/>
        <v>0</v>
      </c>
      <c r="G208" s="22"/>
      <c r="H208" s="23"/>
      <c r="I208" s="74">
        <f t="shared" si="20"/>
        <v>0</v>
      </c>
      <c r="J208" s="74">
        <f t="shared" si="21"/>
        <v>0</v>
      </c>
      <c r="K208" s="74">
        <f t="shared" si="21"/>
        <v>0</v>
      </c>
      <c r="M208" s="21"/>
      <c r="N208" s="74">
        <f t="shared" si="22"/>
        <v>0</v>
      </c>
      <c r="O208" s="74">
        <f t="shared" si="23"/>
        <v>0</v>
      </c>
      <c r="P208" s="74">
        <f t="shared" si="23"/>
        <v>0</v>
      </c>
    </row>
    <row r="209" spans="1:16" x14ac:dyDescent="0.25">
      <c r="A209" s="183"/>
      <c r="B209" s="184"/>
      <c r="C209" s="184"/>
      <c r="D209" s="153"/>
      <c r="E209" s="71" t="str">
        <f>IF(D209&gt;0,IF((LEFT(D209,2)=LEFT(Data!C$4,2)),"Intra","Inter"),"")</f>
        <v/>
      </c>
      <c r="F209" s="72">
        <f t="shared" si="19"/>
        <v>0</v>
      </c>
      <c r="G209" s="22"/>
      <c r="H209" s="23"/>
      <c r="I209" s="74">
        <f t="shared" si="20"/>
        <v>0</v>
      </c>
      <c r="J209" s="74">
        <f t="shared" si="21"/>
        <v>0</v>
      </c>
      <c r="K209" s="74">
        <f t="shared" si="21"/>
        <v>0</v>
      </c>
      <c r="M209" s="21"/>
      <c r="N209" s="74">
        <f t="shared" si="22"/>
        <v>0</v>
      </c>
      <c r="O209" s="74">
        <f t="shared" si="23"/>
        <v>0</v>
      </c>
      <c r="P209" s="74">
        <f t="shared" si="23"/>
        <v>0</v>
      </c>
    </row>
    <row r="210" spans="1:16" x14ac:dyDescent="0.25">
      <c r="A210" s="183"/>
      <c r="B210" s="184"/>
      <c r="C210" s="184"/>
      <c r="D210" s="153"/>
      <c r="E210" s="71" t="str">
        <f>IF(D210&gt;0,IF((LEFT(D210,2)=LEFT(Data!C$4,2)),"Intra","Inter"),"")</f>
        <v/>
      </c>
      <c r="F210" s="72">
        <f t="shared" si="19"/>
        <v>0</v>
      </c>
      <c r="G210" s="22"/>
      <c r="H210" s="23"/>
      <c r="I210" s="74">
        <f t="shared" si="20"/>
        <v>0</v>
      </c>
      <c r="J210" s="74">
        <f t="shared" si="21"/>
        <v>0</v>
      </c>
      <c r="K210" s="74">
        <f t="shared" si="21"/>
        <v>0</v>
      </c>
      <c r="M210" s="21"/>
      <c r="N210" s="74">
        <f t="shared" si="22"/>
        <v>0</v>
      </c>
      <c r="O210" s="74">
        <f t="shared" si="23"/>
        <v>0</v>
      </c>
      <c r="P210" s="74">
        <f t="shared" si="23"/>
        <v>0</v>
      </c>
    </row>
    <row r="211" spans="1:16" x14ac:dyDescent="0.25">
      <c r="A211" s="183"/>
      <c r="B211" s="184"/>
      <c r="C211" s="184"/>
      <c r="D211" s="153"/>
      <c r="E211" s="71" t="str">
        <f>IF(D211&gt;0,IF((LEFT(D211,2)=LEFT(Data!C$4,2)),"Intra","Inter"),"")</f>
        <v/>
      </c>
      <c r="F211" s="72">
        <f t="shared" si="19"/>
        <v>0</v>
      </c>
      <c r="G211" s="22"/>
      <c r="H211" s="23"/>
      <c r="I211" s="74">
        <f t="shared" si="20"/>
        <v>0</v>
      </c>
      <c r="J211" s="74">
        <f t="shared" si="21"/>
        <v>0</v>
      </c>
      <c r="K211" s="74">
        <f t="shared" si="21"/>
        <v>0</v>
      </c>
      <c r="M211" s="21"/>
      <c r="N211" s="74">
        <f t="shared" si="22"/>
        <v>0</v>
      </c>
      <c r="O211" s="74">
        <f t="shared" si="23"/>
        <v>0</v>
      </c>
      <c r="P211" s="74">
        <f t="shared" si="23"/>
        <v>0</v>
      </c>
    </row>
    <row r="212" spans="1:16" x14ac:dyDescent="0.25">
      <c r="A212" s="183"/>
      <c r="B212" s="184"/>
      <c r="C212" s="184"/>
      <c r="D212" s="153"/>
      <c r="E212" s="71" t="str">
        <f>IF(D212&gt;0,IF((LEFT(D212,2)=LEFT(Data!C$4,2)),"Intra","Inter"),"")</f>
        <v/>
      </c>
      <c r="F212" s="72">
        <f t="shared" si="19"/>
        <v>0</v>
      </c>
      <c r="G212" s="22"/>
      <c r="H212" s="23"/>
      <c r="I212" s="74">
        <f t="shared" si="20"/>
        <v>0</v>
      </c>
      <c r="J212" s="74">
        <f t="shared" si="21"/>
        <v>0</v>
      </c>
      <c r="K212" s="74">
        <f t="shared" si="21"/>
        <v>0</v>
      </c>
      <c r="M212" s="21"/>
      <c r="N212" s="74">
        <f t="shared" si="22"/>
        <v>0</v>
      </c>
      <c r="O212" s="74">
        <f t="shared" si="23"/>
        <v>0</v>
      </c>
      <c r="P212" s="74">
        <f t="shared" si="23"/>
        <v>0</v>
      </c>
    </row>
    <row r="213" spans="1:16" x14ac:dyDescent="0.25">
      <c r="A213" s="183"/>
      <c r="B213" s="184"/>
      <c r="C213" s="184"/>
      <c r="D213" s="153"/>
      <c r="E213" s="71" t="str">
        <f>IF(D213&gt;0,IF((LEFT(D213,2)=LEFT(Data!C$4,2)),"Intra","Inter"),"")</f>
        <v/>
      </c>
      <c r="F213" s="72">
        <f t="shared" si="19"/>
        <v>0</v>
      </c>
      <c r="G213" s="22"/>
      <c r="H213" s="23"/>
      <c r="I213" s="74">
        <f t="shared" si="20"/>
        <v>0</v>
      </c>
      <c r="J213" s="74">
        <f t="shared" si="21"/>
        <v>0</v>
      </c>
      <c r="K213" s="74">
        <f t="shared" si="21"/>
        <v>0</v>
      </c>
      <c r="M213" s="21"/>
      <c r="N213" s="74">
        <f t="shared" si="22"/>
        <v>0</v>
      </c>
      <c r="O213" s="74">
        <f t="shared" si="23"/>
        <v>0</v>
      </c>
      <c r="P213" s="74">
        <f t="shared" si="23"/>
        <v>0</v>
      </c>
    </row>
    <row r="214" spans="1:16" x14ac:dyDescent="0.25">
      <c r="A214" s="183"/>
      <c r="B214" s="184"/>
      <c r="C214" s="184"/>
      <c r="D214" s="153"/>
      <c r="E214" s="71" t="str">
        <f>IF(D214&gt;0,IF((LEFT(D214,2)=LEFT(Data!C$4,2)),"Intra","Inter"),"")</f>
        <v/>
      </c>
      <c r="F214" s="72">
        <f t="shared" si="19"/>
        <v>0</v>
      </c>
      <c r="G214" s="22"/>
      <c r="H214" s="23"/>
      <c r="I214" s="74">
        <f t="shared" si="20"/>
        <v>0</v>
      </c>
      <c r="J214" s="74">
        <f t="shared" si="21"/>
        <v>0</v>
      </c>
      <c r="K214" s="74">
        <f t="shared" si="21"/>
        <v>0</v>
      </c>
      <c r="M214" s="21"/>
      <c r="N214" s="74">
        <f t="shared" si="22"/>
        <v>0</v>
      </c>
      <c r="O214" s="74">
        <f t="shared" si="23"/>
        <v>0</v>
      </c>
      <c r="P214" s="74">
        <f t="shared" si="23"/>
        <v>0</v>
      </c>
    </row>
    <row r="215" spans="1:16" x14ac:dyDescent="0.25">
      <c r="A215" s="183"/>
      <c r="B215" s="184"/>
      <c r="C215" s="184"/>
      <c r="D215" s="153"/>
      <c r="E215" s="71" t="str">
        <f>IF(D215&gt;0,IF((LEFT(D215,2)=LEFT(Data!C$4,2)),"Intra","Inter"),"")</f>
        <v/>
      </c>
      <c r="F215" s="72">
        <f t="shared" si="19"/>
        <v>0</v>
      </c>
      <c r="G215" s="22"/>
      <c r="H215" s="23"/>
      <c r="I215" s="74">
        <f t="shared" si="20"/>
        <v>0</v>
      </c>
      <c r="J215" s="74">
        <f t="shared" si="21"/>
        <v>0</v>
      </c>
      <c r="K215" s="74">
        <f t="shared" si="21"/>
        <v>0</v>
      </c>
      <c r="M215" s="21"/>
      <c r="N215" s="74">
        <f t="shared" si="22"/>
        <v>0</v>
      </c>
      <c r="O215" s="74">
        <f t="shared" si="23"/>
        <v>0</v>
      </c>
      <c r="P215" s="74">
        <f t="shared" si="23"/>
        <v>0</v>
      </c>
    </row>
    <row r="216" spans="1:16" x14ac:dyDescent="0.25">
      <c r="A216" s="183"/>
      <c r="B216" s="184"/>
      <c r="C216" s="184"/>
      <c r="D216" s="153"/>
      <c r="E216" s="71" t="str">
        <f>IF(D216&gt;0,IF((LEFT(D216,2)=LEFT(Data!C$4,2)),"Intra","Inter"),"")</f>
        <v/>
      </c>
      <c r="F216" s="72">
        <f t="shared" si="19"/>
        <v>0</v>
      </c>
      <c r="G216" s="22"/>
      <c r="H216" s="23"/>
      <c r="I216" s="74">
        <f t="shared" si="20"/>
        <v>0</v>
      </c>
      <c r="J216" s="74">
        <f t="shared" si="21"/>
        <v>0</v>
      </c>
      <c r="K216" s="74">
        <f t="shared" si="21"/>
        <v>0</v>
      </c>
      <c r="M216" s="21"/>
      <c r="N216" s="74">
        <f t="shared" si="22"/>
        <v>0</v>
      </c>
      <c r="O216" s="74">
        <f t="shared" si="23"/>
        <v>0</v>
      </c>
      <c r="P216" s="74">
        <f t="shared" si="23"/>
        <v>0</v>
      </c>
    </row>
    <row r="217" spans="1:16" x14ac:dyDescent="0.25">
      <c r="A217" s="183"/>
      <c r="B217" s="184"/>
      <c r="C217" s="184"/>
      <c r="D217" s="153"/>
      <c r="E217" s="71" t="str">
        <f>IF(D217&gt;0,IF((LEFT(D217,2)=LEFT(Data!C$4,2)),"Intra","Inter"),"")</f>
        <v/>
      </c>
      <c r="F217" s="72">
        <f t="shared" si="19"/>
        <v>0</v>
      </c>
      <c r="G217" s="22"/>
      <c r="H217" s="23"/>
      <c r="I217" s="74">
        <f t="shared" si="20"/>
        <v>0</v>
      </c>
      <c r="J217" s="74">
        <f t="shared" si="21"/>
        <v>0</v>
      </c>
      <c r="K217" s="74">
        <f t="shared" si="21"/>
        <v>0</v>
      </c>
      <c r="M217" s="21"/>
      <c r="N217" s="74">
        <f t="shared" si="22"/>
        <v>0</v>
      </c>
      <c r="O217" s="74">
        <f t="shared" si="23"/>
        <v>0</v>
      </c>
      <c r="P217" s="74">
        <f t="shared" si="23"/>
        <v>0</v>
      </c>
    </row>
    <row r="218" spans="1:16" x14ac:dyDescent="0.25">
      <c r="A218" s="183"/>
      <c r="B218" s="184"/>
      <c r="C218" s="184"/>
      <c r="D218" s="153"/>
      <c r="E218" s="71" t="str">
        <f>IF(D218&gt;0,IF((LEFT(D218,2)=LEFT(Data!C$4,2)),"Intra","Inter"),"")</f>
        <v/>
      </c>
      <c r="F218" s="72">
        <f t="shared" si="19"/>
        <v>0</v>
      </c>
      <c r="G218" s="22"/>
      <c r="H218" s="23"/>
      <c r="I218" s="74">
        <f t="shared" si="20"/>
        <v>0</v>
      </c>
      <c r="J218" s="74">
        <f t="shared" si="21"/>
        <v>0</v>
      </c>
      <c r="K218" s="74">
        <f t="shared" si="21"/>
        <v>0</v>
      </c>
      <c r="M218" s="21"/>
      <c r="N218" s="74">
        <f t="shared" si="22"/>
        <v>0</v>
      </c>
      <c r="O218" s="74">
        <f t="shared" si="23"/>
        <v>0</v>
      </c>
      <c r="P218" s="74">
        <f t="shared" si="23"/>
        <v>0</v>
      </c>
    </row>
    <row r="219" spans="1:16" x14ac:dyDescent="0.25">
      <c r="A219" s="183"/>
      <c r="B219" s="184"/>
      <c r="C219" s="184"/>
      <c r="D219" s="153"/>
      <c r="E219" s="71" t="str">
        <f>IF(D219&gt;0,IF((LEFT(D219,2)=LEFT(Data!C$4,2)),"Intra","Inter"),"")</f>
        <v/>
      </c>
      <c r="F219" s="72">
        <f t="shared" si="19"/>
        <v>0</v>
      </c>
      <c r="G219" s="22"/>
      <c r="H219" s="23"/>
      <c r="I219" s="74">
        <f t="shared" si="20"/>
        <v>0</v>
      </c>
      <c r="J219" s="74">
        <f t="shared" si="21"/>
        <v>0</v>
      </c>
      <c r="K219" s="74">
        <f t="shared" si="21"/>
        <v>0</v>
      </c>
      <c r="M219" s="21"/>
      <c r="N219" s="74">
        <f t="shared" si="22"/>
        <v>0</v>
      </c>
      <c r="O219" s="74">
        <f t="shared" si="23"/>
        <v>0</v>
      </c>
      <c r="P219" s="74">
        <f t="shared" si="23"/>
        <v>0</v>
      </c>
    </row>
    <row r="220" spans="1:16" x14ac:dyDescent="0.25">
      <c r="A220" s="183"/>
      <c r="B220" s="184"/>
      <c r="C220" s="184"/>
      <c r="D220" s="153"/>
      <c r="E220" s="71" t="str">
        <f>IF(D220&gt;0,IF((LEFT(D220,2)=LEFT(Data!C$4,2)),"Intra","Inter"),"")</f>
        <v/>
      </c>
      <c r="F220" s="72">
        <f t="shared" si="19"/>
        <v>0</v>
      </c>
      <c r="G220" s="22"/>
      <c r="H220" s="23"/>
      <c r="I220" s="74">
        <f t="shared" si="20"/>
        <v>0</v>
      </c>
      <c r="J220" s="74">
        <f t="shared" si="21"/>
        <v>0</v>
      </c>
      <c r="K220" s="74">
        <f t="shared" si="21"/>
        <v>0</v>
      </c>
      <c r="M220" s="21"/>
      <c r="N220" s="74">
        <f t="shared" si="22"/>
        <v>0</v>
      </c>
      <c r="O220" s="74">
        <f t="shared" si="23"/>
        <v>0</v>
      </c>
      <c r="P220" s="74">
        <f t="shared" si="23"/>
        <v>0</v>
      </c>
    </row>
    <row r="221" spans="1:16" x14ac:dyDescent="0.25">
      <c r="A221" s="183"/>
      <c r="B221" s="184"/>
      <c r="C221" s="184"/>
      <c r="D221" s="153"/>
      <c r="E221" s="71" t="str">
        <f>IF(D221&gt;0,IF((LEFT(D221,2)=LEFT(Data!C$4,2)),"Intra","Inter"),"")</f>
        <v/>
      </c>
      <c r="F221" s="72">
        <f t="shared" si="19"/>
        <v>0</v>
      </c>
      <c r="G221" s="22"/>
      <c r="H221" s="23"/>
      <c r="I221" s="74">
        <f t="shared" si="20"/>
        <v>0</v>
      </c>
      <c r="J221" s="74">
        <f t="shared" si="21"/>
        <v>0</v>
      </c>
      <c r="K221" s="74">
        <f t="shared" si="21"/>
        <v>0</v>
      </c>
      <c r="M221" s="21"/>
      <c r="N221" s="74">
        <f t="shared" si="22"/>
        <v>0</v>
      </c>
      <c r="O221" s="74">
        <f t="shared" si="23"/>
        <v>0</v>
      </c>
      <c r="P221" s="74">
        <f t="shared" si="23"/>
        <v>0</v>
      </c>
    </row>
    <row r="222" spans="1:16" x14ac:dyDescent="0.25">
      <c r="A222" s="183"/>
      <c r="B222" s="184"/>
      <c r="C222" s="184"/>
      <c r="D222" s="153"/>
      <c r="E222" s="71" t="str">
        <f>IF(D222&gt;0,IF((LEFT(D222,2)=LEFT(Data!C$4,2)),"Intra","Inter"),"")</f>
        <v/>
      </c>
      <c r="F222" s="72">
        <f t="shared" si="19"/>
        <v>0</v>
      </c>
      <c r="G222" s="22"/>
      <c r="H222" s="23"/>
      <c r="I222" s="74">
        <f t="shared" si="20"/>
        <v>0</v>
      </c>
      <c r="J222" s="74">
        <f t="shared" si="21"/>
        <v>0</v>
      </c>
      <c r="K222" s="74">
        <f t="shared" si="21"/>
        <v>0</v>
      </c>
      <c r="M222" s="21"/>
      <c r="N222" s="74">
        <f t="shared" si="22"/>
        <v>0</v>
      </c>
      <c r="O222" s="74">
        <f t="shared" si="23"/>
        <v>0</v>
      </c>
      <c r="P222" s="74">
        <f t="shared" si="23"/>
        <v>0</v>
      </c>
    </row>
    <row r="223" spans="1:16" x14ac:dyDescent="0.25">
      <c r="A223" s="183"/>
      <c r="B223" s="184"/>
      <c r="C223" s="184"/>
      <c r="D223" s="153"/>
      <c r="E223" s="71" t="str">
        <f>IF(D223&gt;0,IF((LEFT(D223,2)=LEFT(Data!C$4,2)),"Intra","Inter"),"")</f>
        <v/>
      </c>
      <c r="F223" s="72">
        <f t="shared" si="19"/>
        <v>0</v>
      </c>
      <c r="G223" s="22"/>
      <c r="H223" s="23"/>
      <c r="I223" s="74">
        <f t="shared" si="20"/>
        <v>0</v>
      </c>
      <c r="J223" s="74">
        <f t="shared" si="21"/>
        <v>0</v>
      </c>
      <c r="K223" s="74">
        <f t="shared" si="21"/>
        <v>0</v>
      </c>
      <c r="M223" s="21"/>
      <c r="N223" s="74">
        <f t="shared" si="22"/>
        <v>0</v>
      </c>
      <c r="O223" s="74">
        <f t="shared" si="23"/>
        <v>0</v>
      </c>
      <c r="P223" s="74">
        <f t="shared" si="23"/>
        <v>0</v>
      </c>
    </row>
    <row r="224" spans="1:16" x14ac:dyDescent="0.25">
      <c r="A224" s="183"/>
      <c r="B224" s="184"/>
      <c r="C224" s="184"/>
      <c r="D224" s="153"/>
      <c r="E224" s="71" t="str">
        <f>IF(D224&gt;0,IF((LEFT(D224,2)=LEFT(Data!C$4,2)),"Intra","Inter"),"")</f>
        <v/>
      </c>
      <c r="F224" s="72">
        <f t="shared" si="19"/>
        <v>0</v>
      </c>
      <c r="G224" s="22"/>
      <c r="H224" s="23"/>
      <c r="I224" s="74">
        <f t="shared" si="20"/>
        <v>0</v>
      </c>
      <c r="J224" s="74">
        <f t="shared" si="21"/>
        <v>0</v>
      </c>
      <c r="K224" s="74">
        <f t="shared" si="21"/>
        <v>0</v>
      </c>
      <c r="M224" s="21"/>
      <c r="N224" s="74">
        <f t="shared" si="22"/>
        <v>0</v>
      </c>
      <c r="O224" s="74">
        <f t="shared" si="23"/>
        <v>0</v>
      </c>
      <c r="P224" s="74">
        <f t="shared" si="23"/>
        <v>0</v>
      </c>
    </row>
    <row r="225" spans="1:16" x14ac:dyDescent="0.25">
      <c r="A225" s="183"/>
      <c r="B225" s="184"/>
      <c r="C225" s="184"/>
      <c r="D225" s="153"/>
      <c r="E225" s="71" t="str">
        <f>IF(D225&gt;0,IF((LEFT(D225,2)=LEFT(Data!C$4,2)),"Intra","Inter"),"")</f>
        <v/>
      </c>
      <c r="F225" s="72">
        <f t="shared" si="19"/>
        <v>0</v>
      </c>
      <c r="G225" s="22"/>
      <c r="H225" s="23"/>
      <c r="I225" s="74">
        <f t="shared" si="20"/>
        <v>0</v>
      </c>
      <c r="J225" s="74">
        <f t="shared" si="21"/>
        <v>0</v>
      </c>
      <c r="K225" s="74">
        <f t="shared" si="21"/>
        <v>0</v>
      </c>
      <c r="M225" s="21"/>
      <c r="N225" s="74">
        <f t="shared" si="22"/>
        <v>0</v>
      </c>
      <c r="O225" s="74">
        <f t="shared" si="23"/>
        <v>0</v>
      </c>
      <c r="P225" s="74">
        <f t="shared" si="23"/>
        <v>0</v>
      </c>
    </row>
    <row r="226" spans="1:16" x14ac:dyDescent="0.25">
      <c r="A226" s="183"/>
      <c r="B226" s="184"/>
      <c r="C226" s="184"/>
      <c r="D226" s="153"/>
      <c r="E226" s="71" t="str">
        <f>IF(D226&gt;0,IF((LEFT(D226,2)=LEFT(Data!C$4,2)),"Intra","Inter"),"")</f>
        <v/>
      </c>
      <c r="F226" s="72">
        <f t="shared" si="19"/>
        <v>0</v>
      </c>
      <c r="G226" s="22"/>
      <c r="H226" s="23"/>
      <c r="I226" s="74">
        <f t="shared" si="20"/>
        <v>0</v>
      </c>
      <c r="J226" s="74">
        <f t="shared" si="21"/>
        <v>0</v>
      </c>
      <c r="K226" s="74">
        <f t="shared" si="21"/>
        <v>0</v>
      </c>
      <c r="M226" s="21"/>
      <c r="N226" s="74">
        <f t="shared" si="22"/>
        <v>0</v>
      </c>
      <c r="O226" s="74">
        <f t="shared" si="23"/>
        <v>0</v>
      </c>
      <c r="P226" s="74">
        <f t="shared" si="23"/>
        <v>0</v>
      </c>
    </row>
    <row r="227" spans="1:16" x14ac:dyDescent="0.25">
      <c r="A227" s="183"/>
      <c r="B227" s="184"/>
      <c r="C227" s="184"/>
      <c r="D227" s="153"/>
      <c r="E227" s="71" t="str">
        <f>IF(D227&gt;0,IF((LEFT(D227,2)=LEFT(Data!C$4,2)),"Intra","Inter"),"")</f>
        <v/>
      </c>
      <c r="F227" s="72">
        <f t="shared" si="19"/>
        <v>0</v>
      </c>
      <c r="G227" s="22"/>
      <c r="H227" s="23"/>
      <c r="I227" s="74">
        <f t="shared" si="20"/>
        <v>0</v>
      </c>
      <c r="J227" s="74">
        <f t="shared" si="21"/>
        <v>0</v>
      </c>
      <c r="K227" s="74">
        <f t="shared" si="21"/>
        <v>0</v>
      </c>
      <c r="M227" s="21"/>
      <c r="N227" s="74">
        <f t="shared" si="22"/>
        <v>0</v>
      </c>
      <c r="O227" s="74">
        <f t="shared" si="23"/>
        <v>0</v>
      </c>
      <c r="P227" s="74">
        <f t="shared" si="23"/>
        <v>0</v>
      </c>
    </row>
    <row r="228" spans="1:16" x14ac:dyDescent="0.25">
      <c r="A228" s="183"/>
      <c r="B228" s="184"/>
      <c r="C228" s="184"/>
      <c r="D228" s="153"/>
      <c r="E228" s="71" t="str">
        <f>IF(D228&gt;0,IF((LEFT(D228,2)=LEFT(Data!C$4,2)),"Intra","Inter"),"")</f>
        <v/>
      </c>
      <c r="F228" s="72">
        <f t="shared" si="19"/>
        <v>0</v>
      </c>
      <c r="G228" s="22"/>
      <c r="H228" s="23"/>
      <c r="I228" s="74">
        <f t="shared" si="20"/>
        <v>0</v>
      </c>
      <c r="J228" s="74">
        <f t="shared" si="21"/>
        <v>0</v>
      </c>
      <c r="K228" s="74">
        <f t="shared" si="21"/>
        <v>0</v>
      </c>
      <c r="M228" s="21"/>
      <c r="N228" s="74">
        <f t="shared" si="22"/>
        <v>0</v>
      </c>
      <c r="O228" s="74">
        <f t="shared" si="23"/>
        <v>0</v>
      </c>
      <c r="P228" s="74">
        <f t="shared" si="23"/>
        <v>0</v>
      </c>
    </row>
    <row r="229" spans="1:16" x14ac:dyDescent="0.25">
      <c r="A229" s="183"/>
      <c r="B229" s="184"/>
      <c r="C229" s="184"/>
      <c r="D229" s="153"/>
      <c r="E229" s="71" t="str">
        <f>IF(D229&gt;0,IF((LEFT(D229,2)=LEFT(Data!C$4,2)),"Intra","Inter"),"")</f>
        <v/>
      </c>
      <c r="F229" s="72">
        <f t="shared" si="19"/>
        <v>0</v>
      </c>
      <c r="G229" s="22"/>
      <c r="H229" s="23"/>
      <c r="I229" s="74">
        <f t="shared" si="20"/>
        <v>0</v>
      </c>
      <c r="J229" s="74">
        <f t="shared" si="21"/>
        <v>0</v>
      </c>
      <c r="K229" s="74">
        <f t="shared" si="21"/>
        <v>0</v>
      </c>
      <c r="M229" s="21"/>
      <c r="N229" s="74">
        <f t="shared" si="22"/>
        <v>0</v>
      </c>
      <c r="O229" s="74">
        <f t="shared" si="23"/>
        <v>0</v>
      </c>
      <c r="P229" s="74">
        <f t="shared" si="23"/>
        <v>0</v>
      </c>
    </row>
    <row r="230" spans="1:16" x14ac:dyDescent="0.25">
      <c r="A230" s="183"/>
      <c r="B230" s="184"/>
      <c r="C230" s="184"/>
      <c r="D230" s="153"/>
      <c r="E230" s="71" t="str">
        <f>IF(D230&gt;0,IF((LEFT(D230,2)=LEFT(Data!C$4,2)),"Intra","Inter"),"")</f>
        <v/>
      </c>
      <c r="F230" s="72">
        <f t="shared" si="19"/>
        <v>0</v>
      </c>
      <c r="G230" s="22"/>
      <c r="H230" s="23"/>
      <c r="I230" s="74">
        <f t="shared" si="20"/>
        <v>0</v>
      </c>
      <c r="J230" s="74">
        <f t="shared" si="21"/>
        <v>0</v>
      </c>
      <c r="K230" s="74">
        <f t="shared" si="21"/>
        <v>0</v>
      </c>
      <c r="M230" s="21"/>
      <c r="N230" s="74">
        <f t="shared" si="22"/>
        <v>0</v>
      </c>
      <c r="O230" s="74">
        <f t="shared" si="23"/>
        <v>0</v>
      </c>
      <c r="P230" s="74">
        <f t="shared" si="23"/>
        <v>0</v>
      </c>
    </row>
    <row r="231" spans="1:16" x14ac:dyDescent="0.25">
      <c r="A231" s="183"/>
      <c r="B231" s="184"/>
      <c r="C231" s="184"/>
      <c r="D231" s="153"/>
      <c r="E231" s="71" t="str">
        <f>IF(D231&gt;0,IF((LEFT(D231,2)=LEFT(Data!C$4,2)),"Intra","Inter"),"")</f>
        <v/>
      </c>
      <c r="F231" s="72">
        <f t="shared" si="19"/>
        <v>0</v>
      </c>
      <c r="G231" s="22"/>
      <c r="H231" s="23"/>
      <c r="I231" s="74">
        <f t="shared" si="20"/>
        <v>0</v>
      </c>
      <c r="J231" s="74">
        <f t="shared" si="21"/>
        <v>0</v>
      </c>
      <c r="K231" s="74">
        <f t="shared" si="21"/>
        <v>0</v>
      </c>
      <c r="M231" s="21"/>
      <c r="N231" s="74">
        <f t="shared" si="22"/>
        <v>0</v>
      </c>
      <c r="O231" s="74">
        <f t="shared" si="23"/>
        <v>0</v>
      </c>
      <c r="P231" s="74">
        <f t="shared" si="23"/>
        <v>0</v>
      </c>
    </row>
    <row r="232" spans="1:16" x14ac:dyDescent="0.25">
      <c r="A232" s="183"/>
      <c r="B232" s="184"/>
      <c r="C232" s="184"/>
      <c r="D232" s="153"/>
      <c r="E232" s="71" t="str">
        <f>IF(D232&gt;0,IF((LEFT(D232,2)=LEFT(Data!C$4,2)),"Intra","Inter"),"")</f>
        <v/>
      </c>
      <c r="F232" s="72">
        <f t="shared" si="19"/>
        <v>0</v>
      </c>
      <c r="G232" s="22"/>
      <c r="H232" s="23"/>
      <c r="I232" s="74">
        <f t="shared" si="20"/>
        <v>0</v>
      </c>
      <c r="J232" s="74">
        <f t="shared" si="21"/>
        <v>0</v>
      </c>
      <c r="K232" s="74">
        <f t="shared" si="21"/>
        <v>0</v>
      </c>
      <c r="M232" s="21"/>
      <c r="N232" s="74">
        <f t="shared" si="22"/>
        <v>0</v>
      </c>
      <c r="O232" s="74">
        <f t="shared" si="23"/>
        <v>0</v>
      </c>
      <c r="P232" s="74">
        <f t="shared" si="23"/>
        <v>0</v>
      </c>
    </row>
    <row r="233" spans="1:16" x14ac:dyDescent="0.25">
      <c r="A233" s="183"/>
      <c r="B233" s="184"/>
      <c r="C233" s="184"/>
      <c r="D233" s="153"/>
      <c r="E233" s="71" t="str">
        <f>IF(D233&gt;0,IF((LEFT(D233,2)=LEFT(Data!C$4,2)),"Intra","Inter"),"")</f>
        <v/>
      </c>
      <c r="F233" s="72">
        <f t="shared" si="19"/>
        <v>0</v>
      </c>
      <c r="G233" s="22"/>
      <c r="H233" s="23"/>
      <c r="I233" s="74">
        <f t="shared" si="20"/>
        <v>0</v>
      </c>
      <c r="J233" s="74">
        <f t="shared" si="21"/>
        <v>0</v>
      </c>
      <c r="K233" s="74">
        <f t="shared" si="21"/>
        <v>0</v>
      </c>
      <c r="M233" s="21"/>
      <c r="N233" s="74">
        <f t="shared" si="22"/>
        <v>0</v>
      </c>
      <c r="O233" s="74">
        <f t="shared" si="23"/>
        <v>0</v>
      </c>
      <c r="P233" s="74">
        <f t="shared" si="23"/>
        <v>0</v>
      </c>
    </row>
    <row r="234" spans="1:16" x14ac:dyDescent="0.25">
      <c r="A234" s="183"/>
      <c r="B234" s="184"/>
      <c r="C234" s="184"/>
      <c r="D234" s="153"/>
      <c r="E234" s="71" t="str">
        <f>IF(D234&gt;0,IF((LEFT(D234,2)=LEFT(Data!C$4,2)),"Intra","Inter"),"")</f>
        <v/>
      </c>
      <c r="F234" s="72">
        <f t="shared" si="19"/>
        <v>0</v>
      </c>
      <c r="G234" s="22"/>
      <c r="H234" s="23"/>
      <c r="I234" s="74">
        <f t="shared" si="20"/>
        <v>0</v>
      </c>
      <c r="J234" s="74">
        <f t="shared" si="21"/>
        <v>0</v>
      </c>
      <c r="K234" s="74">
        <f t="shared" si="21"/>
        <v>0</v>
      </c>
      <c r="M234" s="21"/>
      <c r="N234" s="74">
        <f t="shared" si="22"/>
        <v>0</v>
      </c>
      <c r="O234" s="74">
        <f t="shared" si="23"/>
        <v>0</v>
      </c>
      <c r="P234" s="74">
        <f t="shared" si="23"/>
        <v>0</v>
      </c>
    </row>
    <row r="235" spans="1:16" x14ac:dyDescent="0.25">
      <c r="A235" s="183"/>
      <c r="B235" s="184"/>
      <c r="C235" s="184"/>
      <c r="D235" s="153"/>
      <c r="E235" s="71" t="str">
        <f>IF(D235&gt;0,IF((LEFT(D235,2)=LEFT(Data!C$4,2)),"Intra","Inter"),"")</f>
        <v/>
      </c>
      <c r="F235" s="72">
        <f t="shared" si="19"/>
        <v>0</v>
      </c>
      <c r="G235" s="22"/>
      <c r="H235" s="23"/>
      <c r="I235" s="74">
        <f t="shared" si="20"/>
        <v>0</v>
      </c>
      <c r="J235" s="74">
        <f t="shared" si="21"/>
        <v>0</v>
      </c>
      <c r="K235" s="74">
        <f t="shared" si="21"/>
        <v>0</v>
      </c>
      <c r="M235" s="21"/>
      <c r="N235" s="74">
        <f t="shared" si="22"/>
        <v>0</v>
      </c>
      <c r="O235" s="74">
        <f t="shared" si="23"/>
        <v>0</v>
      </c>
      <c r="P235" s="74">
        <f t="shared" si="23"/>
        <v>0</v>
      </c>
    </row>
    <row r="236" spans="1:16" x14ac:dyDescent="0.25">
      <c r="A236" s="183"/>
      <c r="B236" s="184"/>
      <c r="C236" s="184"/>
      <c r="D236" s="153"/>
      <c r="E236" s="71" t="str">
        <f>IF(D236&gt;0,IF((LEFT(D236,2)=LEFT(Data!C$4,2)),"Intra","Inter"),"")</f>
        <v/>
      </c>
      <c r="F236" s="72">
        <f t="shared" si="19"/>
        <v>0</v>
      </c>
      <c r="G236" s="22"/>
      <c r="H236" s="23"/>
      <c r="I236" s="74">
        <f t="shared" si="20"/>
        <v>0</v>
      </c>
      <c r="J236" s="74">
        <f t="shared" si="21"/>
        <v>0</v>
      </c>
      <c r="K236" s="74">
        <f t="shared" si="21"/>
        <v>0</v>
      </c>
      <c r="M236" s="21"/>
      <c r="N236" s="74">
        <f t="shared" si="22"/>
        <v>0</v>
      </c>
      <c r="O236" s="74">
        <f t="shared" si="23"/>
        <v>0</v>
      </c>
      <c r="P236" s="74">
        <f t="shared" si="23"/>
        <v>0</v>
      </c>
    </row>
    <row r="237" spans="1:16" x14ac:dyDescent="0.25">
      <c r="A237" s="183"/>
      <c r="B237" s="184"/>
      <c r="C237" s="184"/>
      <c r="D237" s="153"/>
      <c r="E237" s="71" t="str">
        <f>IF(D237&gt;0,IF((LEFT(D237,2)=LEFT(Data!C$4,2)),"Intra","Inter"),"")</f>
        <v/>
      </c>
      <c r="F237" s="72">
        <f t="shared" si="19"/>
        <v>0</v>
      </c>
      <c r="G237" s="22"/>
      <c r="H237" s="23"/>
      <c r="I237" s="74">
        <f t="shared" si="20"/>
        <v>0</v>
      </c>
      <c r="J237" s="74">
        <f t="shared" si="21"/>
        <v>0</v>
      </c>
      <c r="K237" s="74">
        <f t="shared" si="21"/>
        <v>0</v>
      </c>
      <c r="M237" s="21"/>
      <c r="N237" s="74">
        <f t="shared" si="22"/>
        <v>0</v>
      </c>
      <c r="O237" s="74">
        <f t="shared" si="23"/>
        <v>0</v>
      </c>
      <c r="P237" s="74">
        <f t="shared" si="23"/>
        <v>0</v>
      </c>
    </row>
    <row r="238" spans="1:16" x14ac:dyDescent="0.25">
      <c r="A238" s="183"/>
      <c r="B238" s="184"/>
      <c r="C238" s="184"/>
      <c r="D238" s="153"/>
      <c r="E238" s="71" t="str">
        <f>IF(D238&gt;0,IF((LEFT(D238,2)=LEFT(Data!C$4,2)),"Intra","Inter"),"")</f>
        <v/>
      </c>
      <c r="F238" s="72">
        <f t="shared" si="19"/>
        <v>0</v>
      </c>
      <c r="G238" s="22"/>
      <c r="H238" s="23"/>
      <c r="I238" s="74">
        <f t="shared" si="20"/>
        <v>0</v>
      </c>
      <c r="J238" s="74">
        <f t="shared" si="21"/>
        <v>0</v>
      </c>
      <c r="K238" s="74">
        <f t="shared" si="21"/>
        <v>0</v>
      </c>
      <c r="M238" s="21"/>
      <c r="N238" s="74">
        <f t="shared" si="22"/>
        <v>0</v>
      </c>
      <c r="O238" s="74">
        <f t="shared" si="23"/>
        <v>0</v>
      </c>
      <c r="P238" s="74">
        <f t="shared" si="23"/>
        <v>0</v>
      </c>
    </row>
    <row r="239" spans="1:16" x14ac:dyDescent="0.25">
      <c r="A239" s="183"/>
      <c r="B239" s="184"/>
      <c r="C239" s="184"/>
      <c r="D239" s="153"/>
      <c r="E239" s="71" t="str">
        <f>IF(D239&gt;0,IF((LEFT(D239,2)=LEFT(Data!C$4,2)),"Intra","Inter"),"")</f>
        <v/>
      </c>
      <c r="F239" s="72">
        <f t="shared" si="19"/>
        <v>0</v>
      </c>
      <c r="G239" s="22"/>
      <c r="H239" s="23"/>
      <c r="I239" s="74">
        <f t="shared" si="20"/>
        <v>0</v>
      </c>
      <c r="J239" s="74">
        <f t="shared" si="21"/>
        <v>0</v>
      </c>
      <c r="K239" s="74">
        <f t="shared" si="21"/>
        <v>0</v>
      </c>
      <c r="M239" s="21"/>
      <c r="N239" s="74">
        <f t="shared" si="22"/>
        <v>0</v>
      </c>
      <c r="O239" s="74">
        <f t="shared" si="23"/>
        <v>0</v>
      </c>
      <c r="P239" s="74">
        <f t="shared" si="23"/>
        <v>0</v>
      </c>
    </row>
    <row r="240" spans="1:16" x14ac:dyDescent="0.25">
      <c r="A240" s="183"/>
      <c r="B240" s="184"/>
      <c r="C240" s="184"/>
      <c r="D240" s="153"/>
      <c r="E240" s="71" t="str">
        <f>IF(D240&gt;0,IF((LEFT(D240,2)=LEFT(Data!C$4,2)),"Intra","Inter"),"")</f>
        <v/>
      </c>
      <c r="F240" s="72">
        <f t="shared" si="19"/>
        <v>0</v>
      </c>
      <c r="G240" s="22"/>
      <c r="H240" s="23"/>
      <c r="I240" s="74">
        <f t="shared" si="20"/>
        <v>0</v>
      </c>
      <c r="J240" s="74">
        <f t="shared" si="21"/>
        <v>0</v>
      </c>
      <c r="K240" s="74">
        <f t="shared" si="21"/>
        <v>0</v>
      </c>
      <c r="M240" s="21"/>
      <c r="N240" s="74">
        <f t="shared" si="22"/>
        <v>0</v>
      </c>
      <c r="O240" s="74">
        <f t="shared" si="23"/>
        <v>0</v>
      </c>
      <c r="P240" s="74">
        <f t="shared" si="23"/>
        <v>0</v>
      </c>
    </row>
    <row r="241" spans="1:16" x14ac:dyDescent="0.25">
      <c r="A241" s="183"/>
      <c r="B241" s="184"/>
      <c r="C241" s="184"/>
      <c r="D241" s="153"/>
      <c r="E241" s="71" t="str">
        <f>IF(D241&gt;0,IF((LEFT(D241,2)=LEFT(Data!C$4,2)),"Intra","Inter"),"")</f>
        <v/>
      </c>
      <c r="F241" s="72">
        <f t="shared" si="19"/>
        <v>0</v>
      </c>
      <c r="G241" s="22"/>
      <c r="H241" s="23"/>
      <c r="I241" s="74">
        <f t="shared" si="20"/>
        <v>0</v>
      </c>
      <c r="J241" s="74">
        <f t="shared" si="21"/>
        <v>0</v>
      </c>
      <c r="K241" s="74">
        <f t="shared" si="21"/>
        <v>0</v>
      </c>
      <c r="M241" s="21"/>
      <c r="N241" s="74">
        <f t="shared" si="22"/>
        <v>0</v>
      </c>
      <c r="O241" s="74">
        <f t="shared" si="23"/>
        <v>0</v>
      </c>
      <c r="P241" s="74">
        <f t="shared" si="23"/>
        <v>0</v>
      </c>
    </row>
    <row r="242" spans="1:16" x14ac:dyDescent="0.25">
      <c r="A242" s="183"/>
      <c r="B242" s="184"/>
      <c r="C242" s="184"/>
      <c r="D242" s="153"/>
      <c r="E242" s="71" t="str">
        <f>IF(D242&gt;0,IF((LEFT(D242,2)=LEFT(Data!C$4,2)),"Intra","Inter"),"")</f>
        <v/>
      </c>
      <c r="F242" s="72">
        <f t="shared" si="19"/>
        <v>0</v>
      </c>
      <c r="G242" s="22"/>
      <c r="H242" s="23"/>
      <c r="I242" s="74">
        <f t="shared" si="20"/>
        <v>0</v>
      </c>
      <c r="J242" s="74">
        <f t="shared" si="21"/>
        <v>0</v>
      </c>
      <c r="K242" s="74">
        <f t="shared" si="21"/>
        <v>0</v>
      </c>
      <c r="M242" s="21"/>
      <c r="N242" s="74">
        <f t="shared" si="22"/>
        <v>0</v>
      </c>
      <c r="O242" s="74">
        <f t="shared" si="23"/>
        <v>0</v>
      </c>
      <c r="P242" s="74">
        <f t="shared" si="23"/>
        <v>0</v>
      </c>
    </row>
    <row r="243" spans="1:16" x14ac:dyDescent="0.25">
      <c r="A243" s="183"/>
      <c r="B243" s="184"/>
      <c r="C243" s="184"/>
      <c r="D243" s="153"/>
      <c r="E243" s="71" t="str">
        <f>IF(D243&gt;0,IF((LEFT(D243,2)=LEFT(Data!C$4,2)),"Intra","Inter"),"")</f>
        <v/>
      </c>
      <c r="F243" s="72">
        <f t="shared" si="19"/>
        <v>0</v>
      </c>
      <c r="G243" s="22"/>
      <c r="H243" s="23"/>
      <c r="I243" s="74">
        <f t="shared" si="20"/>
        <v>0</v>
      </c>
      <c r="J243" s="74">
        <f t="shared" si="21"/>
        <v>0</v>
      </c>
      <c r="K243" s="74">
        <f t="shared" si="21"/>
        <v>0</v>
      </c>
      <c r="M243" s="21"/>
      <c r="N243" s="74">
        <f t="shared" si="22"/>
        <v>0</v>
      </c>
      <c r="O243" s="74">
        <f t="shared" si="23"/>
        <v>0</v>
      </c>
      <c r="P243" s="74">
        <f t="shared" si="23"/>
        <v>0</v>
      </c>
    </row>
    <row r="244" spans="1:16" x14ac:dyDescent="0.25">
      <c r="A244" s="183"/>
      <c r="B244" s="184"/>
      <c r="C244" s="184"/>
      <c r="D244" s="153"/>
      <c r="E244" s="71" t="str">
        <f>IF(D244&gt;0,IF((LEFT(D244,2)=LEFT(Data!C$4,2)),"Intra","Inter"),"")</f>
        <v/>
      </c>
      <c r="F244" s="72">
        <f t="shared" si="19"/>
        <v>0</v>
      </c>
      <c r="G244" s="22"/>
      <c r="H244" s="23"/>
      <c r="I244" s="74">
        <f t="shared" si="20"/>
        <v>0</v>
      </c>
      <c r="J244" s="74">
        <f t="shared" si="21"/>
        <v>0</v>
      </c>
      <c r="K244" s="74">
        <f t="shared" si="21"/>
        <v>0</v>
      </c>
      <c r="M244" s="21"/>
      <c r="N244" s="74">
        <f t="shared" si="22"/>
        <v>0</v>
      </c>
      <c r="O244" s="74">
        <f t="shared" si="23"/>
        <v>0</v>
      </c>
      <c r="P244" s="74">
        <f t="shared" si="23"/>
        <v>0</v>
      </c>
    </row>
    <row r="245" spans="1:16" x14ac:dyDescent="0.25">
      <c r="A245" s="183"/>
      <c r="B245" s="184"/>
      <c r="C245" s="184"/>
      <c r="D245" s="153"/>
      <c r="E245" s="71" t="str">
        <f>IF(D245&gt;0,IF((LEFT(D245,2)=LEFT(Data!C$4,2)),"Intra","Inter"),"")</f>
        <v/>
      </c>
      <c r="F245" s="72">
        <f t="shared" si="19"/>
        <v>0</v>
      </c>
      <c r="G245" s="22"/>
      <c r="H245" s="23"/>
      <c r="I245" s="74">
        <f t="shared" si="20"/>
        <v>0</v>
      </c>
      <c r="J245" s="74">
        <f t="shared" si="21"/>
        <v>0</v>
      </c>
      <c r="K245" s="74">
        <f t="shared" si="21"/>
        <v>0</v>
      </c>
      <c r="M245" s="21"/>
      <c r="N245" s="74">
        <f t="shared" si="22"/>
        <v>0</v>
      </c>
      <c r="O245" s="74">
        <f t="shared" si="23"/>
        <v>0</v>
      </c>
      <c r="P245" s="74">
        <f t="shared" si="23"/>
        <v>0</v>
      </c>
    </row>
    <row r="246" spans="1:16" x14ac:dyDescent="0.25">
      <c r="A246" s="183"/>
      <c r="B246" s="184"/>
      <c r="C246" s="184"/>
      <c r="D246" s="153"/>
      <c r="E246" s="71" t="str">
        <f>IF(D246&gt;0,IF((LEFT(D246,2)=LEFT(Data!C$4,2)),"Intra","Inter"),"")</f>
        <v/>
      </c>
      <c r="F246" s="72">
        <f t="shared" si="19"/>
        <v>0</v>
      </c>
      <c r="G246" s="22"/>
      <c r="H246" s="23"/>
      <c r="I246" s="74">
        <f t="shared" si="20"/>
        <v>0</v>
      </c>
      <c r="J246" s="74">
        <f t="shared" si="21"/>
        <v>0</v>
      </c>
      <c r="K246" s="74">
        <f t="shared" si="21"/>
        <v>0</v>
      </c>
      <c r="M246" s="21"/>
      <c r="N246" s="74">
        <f t="shared" si="22"/>
        <v>0</v>
      </c>
      <c r="O246" s="74">
        <f t="shared" si="23"/>
        <v>0</v>
      </c>
      <c r="P246" s="74">
        <f t="shared" si="23"/>
        <v>0</v>
      </c>
    </row>
    <row r="247" spans="1:16" x14ac:dyDescent="0.25">
      <c r="A247" s="183"/>
      <c r="B247" s="184"/>
      <c r="C247" s="184"/>
      <c r="D247" s="153"/>
      <c r="E247" s="71" t="str">
        <f>IF(D247&gt;0,IF((LEFT(D247,2)=LEFT(Data!C$4,2)),"Intra","Inter"),"")</f>
        <v/>
      </c>
      <c r="F247" s="72">
        <f t="shared" si="19"/>
        <v>0</v>
      </c>
      <c r="G247" s="22"/>
      <c r="H247" s="23"/>
      <c r="I247" s="74">
        <f t="shared" si="20"/>
        <v>0</v>
      </c>
      <c r="J247" s="74">
        <f t="shared" si="21"/>
        <v>0</v>
      </c>
      <c r="K247" s="74">
        <f t="shared" si="21"/>
        <v>0</v>
      </c>
      <c r="M247" s="21"/>
      <c r="N247" s="74">
        <f t="shared" si="22"/>
        <v>0</v>
      </c>
      <c r="O247" s="74">
        <f t="shared" si="23"/>
        <v>0</v>
      </c>
      <c r="P247" s="74">
        <f t="shared" si="23"/>
        <v>0</v>
      </c>
    </row>
    <row r="248" spans="1:16" x14ac:dyDescent="0.25">
      <c r="A248" s="183"/>
      <c r="B248" s="184"/>
      <c r="C248" s="184"/>
      <c r="D248" s="153"/>
      <c r="E248" s="71" t="str">
        <f>IF(D248&gt;0,IF((LEFT(D248,2)=LEFT(Data!C$4,2)),"Intra","Inter"),"")</f>
        <v/>
      </c>
      <c r="F248" s="72">
        <f t="shared" si="19"/>
        <v>0</v>
      </c>
      <c r="G248" s="22"/>
      <c r="H248" s="23"/>
      <c r="I248" s="74">
        <f t="shared" si="20"/>
        <v>0</v>
      </c>
      <c r="J248" s="74">
        <f t="shared" si="21"/>
        <v>0</v>
      </c>
      <c r="K248" s="74">
        <f t="shared" si="21"/>
        <v>0</v>
      </c>
      <c r="M248" s="21"/>
      <c r="N248" s="74">
        <f t="shared" si="22"/>
        <v>0</v>
      </c>
      <c r="O248" s="74">
        <f t="shared" si="23"/>
        <v>0</v>
      </c>
      <c r="P248" s="74">
        <f t="shared" si="23"/>
        <v>0</v>
      </c>
    </row>
    <row r="249" spans="1:16" x14ac:dyDescent="0.25">
      <c r="A249" s="183"/>
      <c r="B249" s="184"/>
      <c r="C249" s="184"/>
      <c r="D249" s="153"/>
      <c r="E249" s="71" t="str">
        <f>IF(D249&gt;0,IF((LEFT(D249,2)=LEFT(Data!C$4,2)),"Intra","Inter"),"")</f>
        <v/>
      </c>
      <c r="F249" s="72">
        <f t="shared" si="19"/>
        <v>0</v>
      </c>
      <c r="G249" s="22"/>
      <c r="H249" s="23"/>
      <c r="I249" s="74">
        <f t="shared" si="20"/>
        <v>0</v>
      </c>
      <c r="J249" s="74">
        <f t="shared" si="21"/>
        <v>0</v>
      </c>
      <c r="K249" s="74">
        <f t="shared" si="21"/>
        <v>0</v>
      </c>
      <c r="M249" s="21"/>
      <c r="N249" s="74">
        <f t="shared" si="22"/>
        <v>0</v>
      </c>
      <c r="O249" s="74">
        <f t="shared" si="23"/>
        <v>0</v>
      </c>
      <c r="P249" s="74">
        <f t="shared" si="23"/>
        <v>0</v>
      </c>
    </row>
    <row r="250" spans="1:16" x14ac:dyDescent="0.25">
      <c r="A250" s="183"/>
      <c r="B250" s="184"/>
      <c r="C250" s="184"/>
      <c r="D250" s="153"/>
      <c r="E250" s="71" t="str">
        <f>IF(D250&gt;0,IF((LEFT(D250,2)=LEFT(Data!C$4,2)),"Intra","Inter"),"")</f>
        <v/>
      </c>
      <c r="F250" s="72">
        <f t="shared" si="19"/>
        <v>0</v>
      </c>
      <c r="G250" s="22"/>
      <c r="H250" s="23"/>
      <c r="I250" s="74">
        <f t="shared" si="20"/>
        <v>0</v>
      </c>
      <c r="J250" s="74">
        <f t="shared" si="21"/>
        <v>0</v>
      </c>
      <c r="K250" s="74">
        <f t="shared" si="21"/>
        <v>0</v>
      </c>
      <c r="M250" s="21"/>
      <c r="N250" s="74">
        <f t="shared" si="22"/>
        <v>0</v>
      </c>
      <c r="O250" s="74">
        <f t="shared" si="23"/>
        <v>0</v>
      </c>
      <c r="P250" s="74">
        <f t="shared" si="23"/>
        <v>0</v>
      </c>
    </row>
    <row r="251" spans="1:16" x14ac:dyDescent="0.25">
      <c r="A251" s="183"/>
      <c r="B251" s="184"/>
      <c r="C251" s="184"/>
      <c r="D251" s="153"/>
      <c r="E251" s="71" t="str">
        <f>IF(D251&gt;0,IF((LEFT(D251,2)=LEFT(Data!C$4,2)),"Intra","Inter"),"")</f>
        <v/>
      </c>
      <c r="F251" s="72">
        <f t="shared" si="19"/>
        <v>0</v>
      </c>
      <c r="G251" s="22"/>
      <c r="H251" s="23"/>
      <c r="I251" s="74">
        <f t="shared" si="20"/>
        <v>0</v>
      </c>
      <c r="J251" s="74">
        <f t="shared" si="21"/>
        <v>0</v>
      </c>
      <c r="K251" s="74">
        <f t="shared" si="21"/>
        <v>0</v>
      </c>
      <c r="M251" s="21"/>
      <c r="N251" s="74">
        <f t="shared" si="22"/>
        <v>0</v>
      </c>
      <c r="O251" s="74">
        <f t="shared" si="23"/>
        <v>0</v>
      </c>
      <c r="P251" s="74">
        <f t="shared" si="23"/>
        <v>0</v>
      </c>
    </row>
    <row r="252" spans="1:16" x14ac:dyDescent="0.25">
      <c r="A252" s="183"/>
      <c r="B252" s="184"/>
      <c r="C252" s="184"/>
      <c r="D252" s="153"/>
      <c r="E252" s="71" t="str">
        <f>IF(D252&gt;0,IF((LEFT(D252,2)=LEFT(Data!C$4,2)),"Intra","Inter"),"")</f>
        <v/>
      </c>
      <c r="F252" s="72">
        <f t="shared" si="19"/>
        <v>0</v>
      </c>
      <c r="G252" s="22"/>
      <c r="H252" s="23"/>
      <c r="I252" s="74">
        <f t="shared" si="20"/>
        <v>0</v>
      </c>
      <c r="J252" s="74">
        <f t="shared" si="21"/>
        <v>0</v>
      </c>
      <c r="K252" s="74">
        <f t="shared" si="21"/>
        <v>0</v>
      </c>
      <c r="M252" s="21"/>
      <c r="N252" s="74">
        <f t="shared" si="22"/>
        <v>0</v>
      </c>
      <c r="O252" s="74">
        <f t="shared" si="23"/>
        <v>0</v>
      </c>
      <c r="P252" s="74">
        <f t="shared" si="23"/>
        <v>0</v>
      </c>
    </row>
    <row r="253" spans="1:16" x14ac:dyDescent="0.25">
      <c r="A253" s="183"/>
      <c r="B253" s="184"/>
      <c r="C253" s="184"/>
      <c r="D253" s="153"/>
      <c r="E253" s="71" t="str">
        <f>IF(D253&gt;0,IF((LEFT(D253,2)=LEFT(Data!C$4,2)),"Intra","Inter"),"")</f>
        <v/>
      </c>
      <c r="F253" s="72">
        <f t="shared" si="19"/>
        <v>0</v>
      </c>
      <c r="G253" s="22"/>
      <c r="H253" s="23"/>
      <c r="I253" s="74">
        <f t="shared" si="20"/>
        <v>0</v>
      </c>
      <c r="J253" s="74">
        <f t="shared" si="21"/>
        <v>0</v>
      </c>
      <c r="K253" s="74">
        <f t="shared" si="21"/>
        <v>0</v>
      </c>
      <c r="M253" s="21"/>
      <c r="N253" s="74">
        <f t="shared" si="22"/>
        <v>0</v>
      </c>
      <c r="O253" s="74">
        <f t="shared" si="23"/>
        <v>0</v>
      </c>
      <c r="P253" s="74">
        <f t="shared" si="23"/>
        <v>0</v>
      </c>
    </row>
    <row r="254" spans="1:16" x14ac:dyDescent="0.25">
      <c r="A254" s="183"/>
      <c r="B254" s="184"/>
      <c r="C254" s="184"/>
      <c r="D254" s="153"/>
      <c r="E254" s="71" t="str">
        <f>IF(D254&gt;0,IF((LEFT(D254,2)=LEFT(Data!C$4,2)),"Intra","Inter"),"")</f>
        <v/>
      </c>
      <c r="F254" s="72">
        <f t="shared" si="19"/>
        <v>0</v>
      </c>
      <c r="G254" s="22"/>
      <c r="H254" s="23"/>
      <c r="I254" s="74">
        <f t="shared" si="20"/>
        <v>0</v>
      </c>
      <c r="J254" s="74">
        <f t="shared" si="21"/>
        <v>0</v>
      </c>
      <c r="K254" s="74">
        <f t="shared" si="21"/>
        <v>0</v>
      </c>
      <c r="M254" s="21"/>
      <c r="N254" s="74">
        <f t="shared" si="22"/>
        <v>0</v>
      </c>
      <c r="O254" s="74">
        <f t="shared" si="23"/>
        <v>0</v>
      </c>
      <c r="P254" s="74">
        <f t="shared" si="23"/>
        <v>0</v>
      </c>
    </row>
    <row r="255" spans="1:16" x14ac:dyDescent="0.25">
      <c r="A255" s="183"/>
      <c r="B255" s="184"/>
      <c r="C255" s="184"/>
      <c r="D255" s="153"/>
      <c r="E255" s="71" t="str">
        <f>IF(D255&gt;0,IF((LEFT(D255,2)=LEFT(Data!C$4,2)),"Intra","Inter"),"")</f>
        <v/>
      </c>
      <c r="F255" s="72">
        <f t="shared" si="19"/>
        <v>0</v>
      </c>
      <c r="G255" s="22"/>
      <c r="H255" s="23"/>
      <c r="I255" s="74">
        <f t="shared" si="20"/>
        <v>0</v>
      </c>
      <c r="J255" s="74">
        <f t="shared" si="21"/>
        <v>0</v>
      </c>
      <c r="K255" s="74">
        <f t="shared" si="21"/>
        <v>0</v>
      </c>
      <c r="M255" s="21"/>
      <c r="N255" s="74">
        <f t="shared" si="22"/>
        <v>0</v>
      </c>
      <c r="O255" s="74">
        <f t="shared" si="23"/>
        <v>0</v>
      </c>
      <c r="P255" s="74">
        <f t="shared" si="23"/>
        <v>0</v>
      </c>
    </row>
    <row r="256" spans="1:16" x14ac:dyDescent="0.25">
      <c r="A256" s="183"/>
      <c r="B256" s="184"/>
      <c r="C256" s="184"/>
      <c r="D256" s="153"/>
      <c r="E256" s="71" t="str">
        <f>IF(D256&gt;0,IF((LEFT(D256,2)=LEFT(Data!C$4,2)),"Intra","Inter"),"")</f>
        <v/>
      </c>
      <c r="F256" s="72">
        <f t="shared" si="19"/>
        <v>0</v>
      </c>
      <c r="G256" s="22"/>
      <c r="H256" s="23"/>
      <c r="I256" s="74">
        <f t="shared" si="20"/>
        <v>0</v>
      </c>
      <c r="J256" s="74">
        <f t="shared" si="21"/>
        <v>0</v>
      </c>
      <c r="K256" s="74">
        <f t="shared" si="21"/>
        <v>0</v>
      </c>
      <c r="M256" s="21"/>
      <c r="N256" s="74">
        <f t="shared" si="22"/>
        <v>0</v>
      </c>
      <c r="O256" s="74">
        <f t="shared" si="23"/>
        <v>0</v>
      </c>
      <c r="P256" s="74">
        <f t="shared" si="23"/>
        <v>0</v>
      </c>
    </row>
    <row r="257" spans="1:16" x14ac:dyDescent="0.25">
      <c r="A257" s="183"/>
      <c r="B257" s="184"/>
      <c r="C257" s="184"/>
      <c r="D257" s="153"/>
      <c r="E257" s="71" t="str">
        <f>IF(D257&gt;0,IF((LEFT(D257,2)=LEFT(Data!C$4,2)),"Intra","Inter"),"")</f>
        <v/>
      </c>
      <c r="F257" s="72">
        <f t="shared" si="19"/>
        <v>0</v>
      </c>
      <c r="G257" s="22"/>
      <c r="H257" s="23"/>
      <c r="I257" s="74">
        <f t="shared" si="20"/>
        <v>0</v>
      </c>
      <c r="J257" s="74">
        <f t="shared" si="21"/>
        <v>0</v>
      </c>
      <c r="K257" s="74">
        <f t="shared" si="21"/>
        <v>0</v>
      </c>
      <c r="M257" s="21"/>
      <c r="N257" s="74">
        <f t="shared" si="22"/>
        <v>0</v>
      </c>
      <c r="O257" s="74">
        <f t="shared" si="23"/>
        <v>0</v>
      </c>
      <c r="P257" s="74">
        <f t="shared" si="23"/>
        <v>0</v>
      </c>
    </row>
    <row r="258" spans="1:16" x14ac:dyDescent="0.25">
      <c r="A258" s="183"/>
      <c r="B258" s="184"/>
      <c r="C258" s="184"/>
      <c r="D258" s="153"/>
      <c r="E258" s="71" t="str">
        <f>IF(D258&gt;0,IF((LEFT(D258,2)=LEFT(Data!C$4,2)),"Intra","Inter"),"")</f>
        <v/>
      </c>
      <c r="F258" s="72">
        <f t="shared" si="19"/>
        <v>0</v>
      </c>
      <c r="G258" s="22"/>
      <c r="H258" s="23"/>
      <c r="I258" s="74">
        <f t="shared" si="20"/>
        <v>0</v>
      </c>
      <c r="J258" s="74">
        <f t="shared" si="21"/>
        <v>0</v>
      </c>
      <c r="K258" s="74">
        <f t="shared" si="21"/>
        <v>0</v>
      </c>
      <c r="M258" s="21"/>
      <c r="N258" s="74">
        <f t="shared" si="22"/>
        <v>0</v>
      </c>
      <c r="O258" s="74">
        <f t="shared" si="23"/>
        <v>0</v>
      </c>
      <c r="P258" s="74">
        <f t="shared" si="23"/>
        <v>0</v>
      </c>
    </row>
    <row r="259" spans="1:16" x14ac:dyDescent="0.25">
      <c r="A259" s="183"/>
      <c r="B259" s="184"/>
      <c r="C259" s="184"/>
      <c r="D259" s="153"/>
      <c r="E259" s="71" t="str">
        <f>IF(D259&gt;0,IF((LEFT(D259,2)=LEFT(Data!C$4,2)),"Intra","Inter"),"")</f>
        <v/>
      </c>
      <c r="F259" s="72">
        <f t="shared" si="19"/>
        <v>0</v>
      </c>
      <c r="G259" s="22"/>
      <c r="H259" s="23"/>
      <c r="I259" s="74">
        <f t="shared" si="20"/>
        <v>0</v>
      </c>
      <c r="J259" s="74">
        <f t="shared" si="21"/>
        <v>0</v>
      </c>
      <c r="K259" s="74">
        <f t="shared" si="21"/>
        <v>0</v>
      </c>
      <c r="M259" s="21"/>
      <c r="N259" s="74">
        <f t="shared" si="22"/>
        <v>0</v>
      </c>
      <c r="O259" s="74">
        <f t="shared" si="23"/>
        <v>0</v>
      </c>
      <c r="P259" s="74">
        <f t="shared" si="23"/>
        <v>0</v>
      </c>
    </row>
    <row r="260" spans="1:16" x14ac:dyDescent="0.25">
      <c r="A260" s="183"/>
      <c r="B260" s="184"/>
      <c r="C260" s="184"/>
      <c r="D260" s="153"/>
      <c r="E260" s="71" t="str">
        <f>IF(D260&gt;0,IF((LEFT(D260,2)=LEFT(Data!C$4,2)),"Intra","Inter"),"")</f>
        <v/>
      </c>
      <c r="F260" s="72">
        <f t="shared" si="19"/>
        <v>0</v>
      </c>
      <c r="G260" s="22"/>
      <c r="H260" s="23"/>
      <c r="I260" s="74">
        <f t="shared" si="20"/>
        <v>0</v>
      </c>
      <c r="J260" s="74">
        <f t="shared" si="21"/>
        <v>0</v>
      </c>
      <c r="K260" s="74">
        <f t="shared" si="21"/>
        <v>0</v>
      </c>
      <c r="M260" s="21"/>
      <c r="N260" s="74">
        <f t="shared" si="22"/>
        <v>0</v>
      </c>
      <c r="O260" s="74">
        <f t="shared" si="23"/>
        <v>0</v>
      </c>
      <c r="P260" s="74">
        <f t="shared" si="23"/>
        <v>0</v>
      </c>
    </row>
    <row r="261" spans="1:16" x14ac:dyDescent="0.25">
      <c r="A261" s="183"/>
      <c r="B261" s="184"/>
      <c r="C261" s="184"/>
      <c r="D261" s="153"/>
      <c r="E261" s="71" t="str">
        <f>IF(D261&gt;0,IF((LEFT(D261,2)=LEFT(Data!C$4,2)),"Intra","Inter"),"")</f>
        <v/>
      </c>
      <c r="F261" s="72">
        <f t="shared" si="19"/>
        <v>0</v>
      </c>
      <c r="G261" s="22"/>
      <c r="H261" s="23"/>
      <c r="I261" s="74">
        <f t="shared" si="20"/>
        <v>0</v>
      </c>
      <c r="J261" s="74">
        <f t="shared" si="21"/>
        <v>0</v>
      </c>
      <c r="K261" s="74">
        <f t="shared" si="21"/>
        <v>0</v>
      </c>
      <c r="M261" s="21"/>
      <c r="N261" s="74">
        <f t="shared" si="22"/>
        <v>0</v>
      </c>
      <c r="O261" s="74">
        <f t="shared" si="23"/>
        <v>0</v>
      </c>
      <c r="P261" s="74">
        <f t="shared" si="23"/>
        <v>0</v>
      </c>
    </row>
    <row r="262" spans="1:16" x14ac:dyDescent="0.25">
      <c r="A262" s="183"/>
      <c r="B262" s="184"/>
      <c r="C262" s="184"/>
      <c r="D262" s="153"/>
      <c r="E262" s="71" t="str">
        <f>IF(D262&gt;0,IF((LEFT(D262,2)=LEFT(Data!C$4,2)),"Intra","Inter"),"")</f>
        <v/>
      </c>
      <c r="F262" s="72">
        <f t="shared" si="19"/>
        <v>0</v>
      </c>
      <c r="G262" s="22"/>
      <c r="H262" s="23"/>
      <c r="I262" s="74">
        <f t="shared" si="20"/>
        <v>0</v>
      </c>
      <c r="J262" s="74">
        <f t="shared" si="21"/>
        <v>0</v>
      </c>
      <c r="K262" s="74">
        <f t="shared" si="21"/>
        <v>0</v>
      </c>
      <c r="M262" s="21"/>
      <c r="N262" s="74">
        <f t="shared" si="22"/>
        <v>0</v>
      </c>
      <c r="O262" s="74">
        <f t="shared" si="23"/>
        <v>0</v>
      </c>
      <c r="P262" s="74">
        <f t="shared" si="23"/>
        <v>0</v>
      </c>
    </row>
    <row r="263" spans="1:16" x14ac:dyDescent="0.25">
      <c r="A263" s="183"/>
      <c r="B263" s="184"/>
      <c r="C263" s="184"/>
      <c r="D263" s="153"/>
      <c r="E263" s="71" t="str">
        <f>IF(D263&gt;0,IF((LEFT(D263,2)=LEFT(Data!C$4,2)),"Intra","Inter"),"")</f>
        <v/>
      </c>
      <c r="F263" s="72">
        <f t="shared" si="19"/>
        <v>0</v>
      </c>
      <c r="G263" s="22"/>
      <c r="H263" s="23"/>
      <c r="I263" s="74">
        <f t="shared" si="20"/>
        <v>0</v>
      </c>
      <c r="J263" s="74">
        <f t="shared" si="21"/>
        <v>0</v>
      </c>
      <c r="K263" s="74">
        <f t="shared" si="21"/>
        <v>0</v>
      </c>
      <c r="M263" s="21"/>
      <c r="N263" s="74">
        <f t="shared" si="22"/>
        <v>0</v>
      </c>
      <c r="O263" s="74">
        <f t="shared" si="23"/>
        <v>0</v>
      </c>
      <c r="P263" s="74">
        <f t="shared" si="23"/>
        <v>0</v>
      </c>
    </row>
    <row r="264" spans="1:16" x14ac:dyDescent="0.25">
      <c r="A264" s="183"/>
      <c r="B264" s="184"/>
      <c r="C264" s="184"/>
      <c r="D264" s="153"/>
      <c r="E264" s="71" t="str">
        <f>IF(D264&gt;0,IF((LEFT(D264,2)=LEFT(Data!C$4,2)),"Intra","Inter"),"")</f>
        <v/>
      </c>
      <c r="F264" s="72">
        <f t="shared" si="19"/>
        <v>0</v>
      </c>
      <c r="G264" s="22"/>
      <c r="H264" s="23"/>
      <c r="I264" s="74">
        <f t="shared" si="20"/>
        <v>0</v>
      </c>
      <c r="J264" s="74">
        <f t="shared" si="21"/>
        <v>0</v>
      </c>
      <c r="K264" s="74">
        <f t="shared" si="21"/>
        <v>0</v>
      </c>
      <c r="M264" s="21"/>
      <c r="N264" s="74">
        <f t="shared" si="22"/>
        <v>0</v>
      </c>
      <c r="O264" s="74">
        <f t="shared" si="23"/>
        <v>0</v>
      </c>
      <c r="P264" s="74">
        <f t="shared" si="23"/>
        <v>0</v>
      </c>
    </row>
    <row r="265" spans="1:16" x14ac:dyDescent="0.25">
      <c r="A265" s="183"/>
      <c r="B265" s="184"/>
      <c r="C265" s="184"/>
      <c r="D265" s="153"/>
      <c r="E265" s="71" t="str">
        <f>IF(D265&gt;0,IF((LEFT(D265,2)=LEFT(Data!C$4,2)),"Intra","Inter"),"")</f>
        <v/>
      </c>
      <c r="F265" s="72">
        <f t="shared" si="19"/>
        <v>0</v>
      </c>
      <c r="G265" s="22"/>
      <c r="H265" s="23"/>
      <c r="I265" s="74">
        <f t="shared" si="20"/>
        <v>0</v>
      </c>
      <c r="J265" s="74">
        <f t="shared" si="21"/>
        <v>0</v>
      </c>
      <c r="K265" s="74">
        <f t="shared" si="21"/>
        <v>0</v>
      </c>
      <c r="M265" s="21"/>
      <c r="N265" s="74">
        <f t="shared" si="22"/>
        <v>0</v>
      </c>
      <c r="O265" s="74">
        <f t="shared" si="23"/>
        <v>0</v>
      </c>
      <c r="P265" s="74">
        <f t="shared" si="23"/>
        <v>0</v>
      </c>
    </row>
    <row r="266" spans="1:16" x14ac:dyDescent="0.25">
      <c r="A266" s="183"/>
      <c r="B266" s="184"/>
      <c r="C266" s="184"/>
      <c r="D266" s="153"/>
      <c r="E266" s="71" t="str">
        <f>IF(D266&gt;0,IF((LEFT(D266,2)=LEFT(Data!C$4,2)),"Intra","Inter"),"")</f>
        <v/>
      </c>
      <c r="F266" s="72">
        <f t="shared" si="19"/>
        <v>0</v>
      </c>
      <c r="G266" s="22"/>
      <c r="H266" s="23"/>
      <c r="I266" s="74">
        <f t="shared" si="20"/>
        <v>0</v>
      </c>
      <c r="J266" s="74">
        <f t="shared" si="21"/>
        <v>0</v>
      </c>
      <c r="K266" s="74">
        <f t="shared" si="21"/>
        <v>0</v>
      </c>
      <c r="M266" s="21"/>
      <c r="N266" s="74">
        <f t="shared" si="22"/>
        <v>0</v>
      </c>
      <c r="O266" s="74">
        <f t="shared" si="23"/>
        <v>0</v>
      </c>
      <c r="P266" s="74">
        <f t="shared" si="23"/>
        <v>0</v>
      </c>
    </row>
    <row r="267" spans="1:16" x14ac:dyDescent="0.25">
      <c r="A267" s="183"/>
      <c r="B267" s="184"/>
      <c r="C267" s="184"/>
      <c r="D267" s="153"/>
      <c r="E267" s="71" t="str">
        <f>IF(D267&gt;0,IF((LEFT(D267,2)=LEFT(Data!C$4,2)),"Intra","Inter"),"")</f>
        <v/>
      </c>
      <c r="F267" s="72">
        <f t="shared" si="19"/>
        <v>0</v>
      </c>
      <c r="G267" s="22"/>
      <c r="H267" s="23"/>
      <c r="I267" s="74">
        <f t="shared" si="20"/>
        <v>0</v>
      </c>
      <c r="J267" s="74">
        <f t="shared" si="21"/>
        <v>0</v>
      </c>
      <c r="K267" s="74">
        <f t="shared" si="21"/>
        <v>0</v>
      </c>
      <c r="M267" s="21"/>
      <c r="N267" s="74">
        <f t="shared" si="22"/>
        <v>0</v>
      </c>
      <c r="O267" s="74">
        <f t="shared" si="23"/>
        <v>0</v>
      </c>
      <c r="P267" s="74">
        <f t="shared" si="23"/>
        <v>0</v>
      </c>
    </row>
    <row r="268" spans="1:16" x14ac:dyDescent="0.25">
      <c r="A268" s="183"/>
      <c r="B268" s="184"/>
      <c r="C268" s="184"/>
      <c r="D268" s="153"/>
      <c r="E268" s="71" t="str">
        <f>IF(D268&gt;0,IF((LEFT(D268,2)=LEFT(Data!C$4,2)),"Intra","Inter"),"")</f>
        <v/>
      </c>
      <c r="F268" s="72">
        <f t="shared" ref="F268:F331" si="24">ROUND(G268+I268+J268+K268,0)</f>
        <v>0</v>
      </c>
      <c r="G268" s="22"/>
      <c r="H268" s="23"/>
      <c r="I268" s="74">
        <f t="shared" ref="I268:I331" si="25">IF($E268="inter",IF($H268&lt;&gt;"Exempt",IF($H268&lt;&gt;"Non GST",($G268*($H268)),(0)),(0)),(0))</f>
        <v>0</v>
      </c>
      <c r="J268" s="74">
        <f t="shared" ref="J268:K331" si="26">IF($E268="intra",IF($H268&lt;&gt;"Exempt",IF($H268&lt;&gt;"Non GST",($G268*($H268/2)),(0)),(0)),(0))</f>
        <v>0</v>
      </c>
      <c r="K268" s="74">
        <f t="shared" si="26"/>
        <v>0</v>
      </c>
      <c r="M268" s="21"/>
      <c r="N268" s="74">
        <f t="shared" ref="N268:N331" si="27">IF($M268="Yes",IF($E268="Inter",($G268*(2%)),(0)),(0))</f>
        <v>0</v>
      </c>
      <c r="O268" s="74">
        <f t="shared" ref="O268:P331" si="28">IF($M268="Yes",IF($E268="Intra",($G268*(1%)),(0)),(0))</f>
        <v>0</v>
      </c>
      <c r="P268" s="74">
        <f t="shared" si="28"/>
        <v>0</v>
      </c>
    </row>
    <row r="269" spans="1:16" x14ac:dyDescent="0.25">
      <c r="A269" s="183"/>
      <c r="B269" s="184"/>
      <c r="C269" s="184"/>
      <c r="D269" s="153"/>
      <c r="E269" s="71" t="str">
        <f>IF(D269&gt;0,IF((LEFT(D269,2)=LEFT(Data!C$4,2)),"Intra","Inter"),"")</f>
        <v/>
      </c>
      <c r="F269" s="72">
        <f t="shared" si="24"/>
        <v>0</v>
      </c>
      <c r="G269" s="22"/>
      <c r="H269" s="23"/>
      <c r="I269" s="74">
        <f t="shared" si="25"/>
        <v>0</v>
      </c>
      <c r="J269" s="74">
        <f t="shared" si="26"/>
        <v>0</v>
      </c>
      <c r="K269" s="74">
        <f t="shared" si="26"/>
        <v>0</v>
      </c>
      <c r="M269" s="21"/>
      <c r="N269" s="74">
        <f t="shared" si="27"/>
        <v>0</v>
      </c>
      <c r="O269" s="74">
        <f t="shared" si="28"/>
        <v>0</v>
      </c>
      <c r="P269" s="74">
        <f t="shared" si="28"/>
        <v>0</v>
      </c>
    </row>
    <row r="270" spans="1:16" x14ac:dyDescent="0.25">
      <c r="A270" s="183"/>
      <c r="B270" s="184"/>
      <c r="C270" s="184"/>
      <c r="D270" s="153"/>
      <c r="E270" s="71" t="str">
        <f>IF(D270&gt;0,IF((LEFT(D270,2)=LEFT(Data!C$4,2)),"Intra","Inter"),"")</f>
        <v/>
      </c>
      <c r="F270" s="72">
        <f t="shared" si="24"/>
        <v>0</v>
      </c>
      <c r="G270" s="22"/>
      <c r="H270" s="23"/>
      <c r="I270" s="74">
        <f t="shared" si="25"/>
        <v>0</v>
      </c>
      <c r="J270" s="74">
        <f t="shared" si="26"/>
        <v>0</v>
      </c>
      <c r="K270" s="74">
        <f t="shared" si="26"/>
        <v>0</v>
      </c>
      <c r="M270" s="21"/>
      <c r="N270" s="74">
        <f t="shared" si="27"/>
        <v>0</v>
      </c>
      <c r="O270" s="74">
        <f t="shared" si="28"/>
        <v>0</v>
      </c>
      <c r="P270" s="74">
        <f t="shared" si="28"/>
        <v>0</v>
      </c>
    </row>
    <row r="271" spans="1:16" x14ac:dyDescent="0.25">
      <c r="A271" s="183"/>
      <c r="B271" s="184"/>
      <c r="C271" s="184"/>
      <c r="D271" s="153"/>
      <c r="E271" s="71" t="str">
        <f>IF(D271&gt;0,IF((LEFT(D271,2)=LEFT(Data!C$4,2)),"Intra","Inter"),"")</f>
        <v/>
      </c>
      <c r="F271" s="72">
        <f t="shared" si="24"/>
        <v>0</v>
      </c>
      <c r="G271" s="22"/>
      <c r="H271" s="23"/>
      <c r="I271" s="74">
        <f t="shared" si="25"/>
        <v>0</v>
      </c>
      <c r="J271" s="74">
        <f t="shared" si="26"/>
        <v>0</v>
      </c>
      <c r="K271" s="74">
        <f t="shared" si="26"/>
        <v>0</v>
      </c>
      <c r="M271" s="21"/>
      <c r="N271" s="74">
        <f t="shared" si="27"/>
        <v>0</v>
      </c>
      <c r="O271" s="74">
        <f t="shared" si="28"/>
        <v>0</v>
      </c>
      <c r="P271" s="74">
        <f t="shared" si="28"/>
        <v>0</v>
      </c>
    </row>
    <row r="272" spans="1:16" x14ac:dyDescent="0.25">
      <c r="A272" s="183"/>
      <c r="B272" s="184"/>
      <c r="C272" s="184"/>
      <c r="D272" s="153"/>
      <c r="E272" s="71" t="str">
        <f>IF(D272&gt;0,IF((LEFT(D272,2)=LEFT(Data!C$4,2)),"Intra","Inter"),"")</f>
        <v/>
      </c>
      <c r="F272" s="72">
        <f t="shared" si="24"/>
        <v>0</v>
      </c>
      <c r="G272" s="22"/>
      <c r="H272" s="23"/>
      <c r="I272" s="74">
        <f t="shared" si="25"/>
        <v>0</v>
      </c>
      <c r="J272" s="74">
        <f t="shared" si="26"/>
        <v>0</v>
      </c>
      <c r="K272" s="74">
        <f t="shared" si="26"/>
        <v>0</v>
      </c>
      <c r="M272" s="21"/>
      <c r="N272" s="74">
        <f t="shared" si="27"/>
        <v>0</v>
      </c>
      <c r="O272" s="74">
        <f t="shared" si="28"/>
        <v>0</v>
      </c>
      <c r="P272" s="74">
        <f t="shared" si="28"/>
        <v>0</v>
      </c>
    </row>
    <row r="273" spans="1:16" x14ac:dyDescent="0.25">
      <c r="A273" s="183"/>
      <c r="B273" s="184"/>
      <c r="C273" s="184"/>
      <c r="D273" s="153"/>
      <c r="E273" s="71" t="str">
        <f>IF(D273&gt;0,IF((LEFT(D273,2)=LEFT(Data!C$4,2)),"Intra","Inter"),"")</f>
        <v/>
      </c>
      <c r="F273" s="72">
        <f t="shared" si="24"/>
        <v>0</v>
      </c>
      <c r="G273" s="22"/>
      <c r="H273" s="23"/>
      <c r="I273" s="74">
        <f t="shared" si="25"/>
        <v>0</v>
      </c>
      <c r="J273" s="74">
        <f t="shared" si="26"/>
        <v>0</v>
      </c>
      <c r="K273" s="74">
        <f t="shared" si="26"/>
        <v>0</v>
      </c>
      <c r="M273" s="21"/>
      <c r="N273" s="74">
        <f t="shared" si="27"/>
        <v>0</v>
      </c>
      <c r="O273" s="74">
        <f t="shared" si="28"/>
        <v>0</v>
      </c>
      <c r="P273" s="74">
        <f t="shared" si="28"/>
        <v>0</v>
      </c>
    </row>
    <row r="274" spans="1:16" x14ac:dyDescent="0.25">
      <c r="A274" s="183"/>
      <c r="B274" s="184"/>
      <c r="C274" s="184"/>
      <c r="D274" s="153"/>
      <c r="E274" s="71" t="str">
        <f>IF(D274&gt;0,IF((LEFT(D274,2)=LEFT(Data!C$4,2)),"Intra","Inter"),"")</f>
        <v/>
      </c>
      <c r="F274" s="72">
        <f t="shared" si="24"/>
        <v>0</v>
      </c>
      <c r="G274" s="22"/>
      <c r="H274" s="23"/>
      <c r="I274" s="74">
        <f t="shared" si="25"/>
        <v>0</v>
      </c>
      <c r="J274" s="74">
        <f t="shared" si="26"/>
        <v>0</v>
      </c>
      <c r="K274" s="74">
        <f t="shared" si="26"/>
        <v>0</v>
      </c>
      <c r="M274" s="21"/>
      <c r="N274" s="74">
        <f t="shared" si="27"/>
        <v>0</v>
      </c>
      <c r="O274" s="74">
        <f t="shared" si="28"/>
        <v>0</v>
      </c>
      <c r="P274" s="74">
        <f t="shared" si="28"/>
        <v>0</v>
      </c>
    </row>
    <row r="275" spans="1:16" x14ac:dyDescent="0.25">
      <c r="A275" s="183"/>
      <c r="B275" s="184"/>
      <c r="C275" s="184"/>
      <c r="D275" s="153"/>
      <c r="E275" s="71" t="str">
        <f>IF(D275&gt;0,IF((LEFT(D275,2)=LEFT(Data!C$4,2)),"Intra","Inter"),"")</f>
        <v/>
      </c>
      <c r="F275" s="72">
        <f t="shared" si="24"/>
        <v>0</v>
      </c>
      <c r="G275" s="22"/>
      <c r="H275" s="23"/>
      <c r="I275" s="74">
        <f t="shared" si="25"/>
        <v>0</v>
      </c>
      <c r="J275" s="74">
        <f t="shared" si="26"/>
        <v>0</v>
      </c>
      <c r="K275" s="74">
        <f t="shared" si="26"/>
        <v>0</v>
      </c>
      <c r="M275" s="21"/>
      <c r="N275" s="74">
        <f t="shared" si="27"/>
        <v>0</v>
      </c>
      <c r="O275" s="74">
        <f t="shared" si="28"/>
        <v>0</v>
      </c>
      <c r="P275" s="74">
        <f t="shared" si="28"/>
        <v>0</v>
      </c>
    </row>
    <row r="276" spans="1:16" x14ac:dyDescent="0.25">
      <c r="A276" s="183"/>
      <c r="B276" s="184"/>
      <c r="C276" s="184"/>
      <c r="D276" s="153"/>
      <c r="E276" s="71" t="str">
        <f>IF(D276&gt;0,IF((LEFT(D276,2)=LEFT(Data!C$4,2)),"Intra","Inter"),"")</f>
        <v/>
      </c>
      <c r="F276" s="72">
        <f t="shared" si="24"/>
        <v>0</v>
      </c>
      <c r="G276" s="22"/>
      <c r="H276" s="23"/>
      <c r="I276" s="74">
        <f t="shared" si="25"/>
        <v>0</v>
      </c>
      <c r="J276" s="74">
        <f t="shared" si="26"/>
        <v>0</v>
      </c>
      <c r="K276" s="74">
        <f t="shared" si="26"/>
        <v>0</v>
      </c>
      <c r="M276" s="21"/>
      <c r="N276" s="74">
        <f t="shared" si="27"/>
        <v>0</v>
      </c>
      <c r="O276" s="74">
        <f t="shared" si="28"/>
        <v>0</v>
      </c>
      <c r="P276" s="74">
        <f t="shared" si="28"/>
        <v>0</v>
      </c>
    </row>
    <row r="277" spans="1:16" x14ac:dyDescent="0.25">
      <c r="A277" s="183"/>
      <c r="B277" s="184"/>
      <c r="C277" s="184"/>
      <c r="D277" s="153"/>
      <c r="E277" s="71" t="str">
        <f>IF(D277&gt;0,IF((LEFT(D277,2)=LEFT(Data!C$4,2)),"Intra","Inter"),"")</f>
        <v/>
      </c>
      <c r="F277" s="72">
        <f t="shared" si="24"/>
        <v>0</v>
      </c>
      <c r="G277" s="22"/>
      <c r="H277" s="23"/>
      <c r="I277" s="74">
        <f t="shared" si="25"/>
        <v>0</v>
      </c>
      <c r="J277" s="74">
        <f t="shared" si="26"/>
        <v>0</v>
      </c>
      <c r="K277" s="74">
        <f t="shared" si="26"/>
        <v>0</v>
      </c>
      <c r="M277" s="21"/>
      <c r="N277" s="74">
        <f t="shared" si="27"/>
        <v>0</v>
      </c>
      <c r="O277" s="74">
        <f t="shared" si="28"/>
        <v>0</v>
      </c>
      <c r="P277" s="74">
        <f t="shared" si="28"/>
        <v>0</v>
      </c>
    </row>
    <row r="278" spans="1:16" x14ac:dyDescent="0.25">
      <c r="A278" s="183"/>
      <c r="B278" s="184"/>
      <c r="C278" s="184"/>
      <c r="D278" s="153"/>
      <c r="E278" s="71" t="str">
        <f>IF(D278&gt;0,IF((LEFT(D278,2)=LEFT(Data!C$4,2)),"Intra","Inter"),"")</f>
        <v/>
      </c>
      <c r="F278" s="72">
        <f t="shared" si="24"/>
        <v>0</v>
      </c>
      <c r="G278" s="22"/>
      <c r="H278" s="23"/>
      <c r="I278" s="74">
        <f t="shared" si="25"/>
        <v>0</v>
      </c>
      <c r="J278" s="74">
        <f t="shared" si="26"/>
        <v>0</v>
      </c>
      <c r="K278" s="74">
        <f t="shared" si="26"/>
        <v>0</v>
      </c>
      <c r="M278" s="21"/>
      <c r="N278" s="74">
        <f t="shared" si="27"/>
        <v>0</v>
      </c>
      <c r="O278" s="74">
        <f t="shared" si="28"/>
        <v>0</v>
      </c>
      <c r="P278" s="74">
        <f t="shared" si="28"/>
        <v>0</v>
      </c>
    </row>
    <row r="279" spans="1:16" x14ac:dyDescent="0.25">
      <c r="A279" s="183"/>
      <c r="B279" s="184"/>
      <c r="C279" s="184"/>
      <c r="D279" s="153"/>
      <c r="E279" s="71" t="str">
        <f>IF(D279&gt;0,IF((LEFT(D279,2)=LEFT(Data!C$4,2)),"Intra","Inter"),"")</f>
        <v/>
      </c>
      <c r="F279" s="72">
        <f t="shared" si="24"/>
        <v>0</v>
      </c>
      <c r="G279" s="22"/>
      <c r="H279" s="23"/>
      <c r="I279" s="74">
        <f t="shared" si="25"/>
        <v>0</v>
      </c>
      <c r="J279" s="74">
        <f t="shared" si="26"/>
        <v>0</v>
      </c>
      <c r="K279" s="74">
        <f t="shared" si="26"/>
        <v>0</v>
      </c>
      <c r="M279" s="21"/>
      <c r="N279" s="74">
        <f t="shared" si="27"/>
        <v>0</v>
      </c>
      <c r="O279" s="74">
        <f t="shared" si="28"/>
        <v>0</v>
      </c>
      <c r="P279" s="74">
        <f t="shared" si="28"/>
        <v>0</v>
      </c>
    </row>
    <row r="280" spans="1:16" x14ac:dyDescent="0.25">
      <c r="A280" s="183"/>
      <c r="B280" s="184"/>
      <c r="C280" s="184"/>
      <c r="D280" s="153"/>
      <c r="E280" s="71" t="str">
        <f>IF(D280&gt;0,IF((LEFT(D280,2)=LEFT(Data!C$4,2)),"Intra","Inter"),"")</f>
        <v/>
      </c>
      <c r="F280" s="72">
        <f t="shared" si="24"/>
        <v>0</v>
      </c>
      <c r="G280" s="22"/>
      <c r="H280" s="23"/>
      <c r="I280" s="74">
        <f t="shared" si="25"/>
        <v>0</v>
      </c>
      <c r="J280" s="74">
        <f t="shared" si="26"/>
        <v>0</v>
      </c>
      <c r="K280" s="74">
        <f t="shared" si="26"/>
        <v>0</v>
      </c>
      <c r="M280" s="21"/>
      <c r="N280" s="74">
        <f t="shared" si="27"/>
        <v>0</v>
      </c>
      <c r="O280" s="74">
        <f t="shared" si="28"/>
        <v>0</v>
      </c>
      <c r="P280" s="74">
        <f t="shared" si="28"/>
        <v>0</v>
      </c>
    </row>
    <row r="281" spans="1:16" x14ac:dyDescent="0.25">
      <c r="A281" s="183"/>
      <c r="B281" s="184"/>
      <c r="C281" s="184"/>
      <c r="D281" s="153"/>
      <c r="E281" s="71" t="str">
        <f>IF(D281&gt;0,IF((LEFT(D281,2)=LEFT(Data!C$4,2)),"Intra","Inter"),"")</f>
        <v/>
      </c>
      <c r="F281" s="72">
        <f t="shared" si="24"/>
        <v>0</v>
      </c>
      <c r="G281" s="22"/>
      <c r="H281" s="23"/>
      <c r="I281" s="74">
        <f t="shared" si="25"/>
        <v>0</v>
      </c>
      <c r="J281" s="74">
        <f t="shared" si="26"/>
        <v>0</v>
      </c>
      <c r="K281" s="74">
        <f t="shared" si="26"/>
        <v>0</v>
      </c>
      <c r="M281" s="21"/>
      <c r="N281" s="74">
        <f t="shared" si="27"/>
        <v>0</v>
      </c>
      <c r="O281" s="74">
        <f t="shared" si="28"/>
        <v>0</v>
      </c>
      <c r="P281" s="74">
        <f t="shared" si="28"/>
        <v>0</v>
      </c>
    </row>
    <row r="282" spans="1:16" x14ac:dyDescent="0.25">
      <c r="A282" s="183"/>
      <c r="B282" s="184"/>
      <c r="C282" s="184"/>
      <c r="D282" s="153"/>
      <c r="E282" s="71" t="str">
        <f>IF(D282&gt;0,IF((LEFT(D282,2)=LEFT(Data!C$4,2)),"Intra","Inter"),"")</f>
        <v/>
      </c>
      <c r="F282" s="72">
        <f t="shared" si="24"/>
        <v>0</v>
      </c>
      <c r="G282" s="22"/>
      <c r="H282" s="23"/>
      <c r="I282" s="74">
        <f t="shared" si="25"/>
        <v>0</v>
      </c>
      <c r="J282" s="74">
        <f t="shared" si="26"/>
        <v>0</v>
      </c>
      <c r="K282" s="74">
        <f t="shared" si="26"/>
        <v>0</v>
      </c>
      <c r="M282" s="21"/>
      <c r="N282" s="74">
        <f t="shared" si="27"/>
        <v>0</v>
      </c>
      <c r="O282" s="74">
        <f t="shared" si="28"/>
        <v>0</v>
      </c>
      <c r="P282" s="74">
        <f t="shared" si="28"/>
        <v>0</v>
      </c>
    </row>
    <row r="283" spans="1:16" x14ac:dyDescent="0.25">
      <c r="A283" s="183"/>
      <c r="B283" s="184"/>
      <c r="C283" s="184"/>
      <c r="D283" s="153"/>
      <c r="E283" s="71" t="str">
        <f>IF(D283&gt;0,IF((LEFT(D283,2)=LEFT(Data!C$4,2)),"Intra","Inter"),"")</f>
        <v/>
      </c>
      <c r="F283" s="72">
        <f t="shared" si="24"/>
        <v>0</v>
      </c>
      <c r="G283" s="22"/>
      <c r="H283" s="23"/>
      <c r="I283" s="74">
        <f t="shared" si="25"/>
        <v>0</v>
      </c>
      <c r="J283" s="74">
        <f t="shared" si="26"/>
        <v>0</v>
      </c>
      <c r="K283" s="74">
        <f t="shared" si="26"/>
        <v>0</v>
      </c>
      <c r="M283" s="21"/>
      <c r="N283" s="74">
        <f t="shared" si="27"/>
        <v>0</v>
      </c>
      <c r="O283" s="74">
        <f t="shared" si="28"/>
        <v>0</v>
      </c>
      <c r="P283" s="74">
        <f t="shared" si="28"/>
        <v>0</v>
      </c>
    </row>
    <row r="284" spans="1:16" x14ac:dyDescent="0.25">
      <c r="A284" s="183"/>
      <c r="B284" s="184"/>
      <c r="C284" s="184"/>
      <c r="D284" s="153"/>
      <c r="E284" s="71" t="str">
        <f>IF(D284&gt;0,IF((LEFT(D284,2)=LEFT(Data!C$4,2)),"Intra","Inter"),"")</f>
        <v/>
      </c>
      <c r="F284" s="72">
        <f t="shared" si="24"/>
        <v>0</v>
      </c>
      <c r="G284" s="22"/>
      <c r="H284" s="23"/>
      <c r="I284" s="74">
        <f t="shared" si="25"/>
        <v>0</v>
      </c>
      <c r="J284" s="74">
        <f t="shared" si="26"/>
        <v>0</v>
      </c>
      <c r="K284" s="74">
        <f t="shared" si="26"/>
        <v>0</v>
      </c>
      <c r="M284" s="21"/>
      <c r="N284" s="74">
        <f t="shared" si="27"/>
        <v>0</v>
      </c>
      <c r="O284" s="74">
        <f t="shared" si="28"/>
        <v>0</v>
      </c>
      <c r="P284" s="74">
        <f t="shared" si="28"/>
        <v>0</v>
      </c>
    </row>
    <row r="285" spans="1:16" x14ac:dyDescent="0.25">
      <c r="A285" s="183"/>
      <c r="B285" s="184"/>
      <c r="C285" s="184"/>
      <c r="D285" s="153"/>
      <c r="E285" s="71" t="str">
        <f>IF(D285&gt;0,IF((LEFT(D285,2)=LEFT(Data!C$4,2)),"Intra","Inter"),"")</f>
        <v/>
      </c>
      <c r="F285" s="72">
        <f t="shared" si="24"/>
        <v>0</v>
      </c>
      <c r="G285" s="22"/>
      <c r="H285" s="23"/>
      <c r="I285" s="74">
        <f t="shared" si="25"/>
        <v>0</v>
      </c>
      <c r="J285" s="74">
        <f t="shared" si="26"/>
        <v>0</v>
      </c>
      <c r="K285" s="74">
        <f t="shared" si="26"/>
        <v>0</v>
      </c>
      <c r="M285" s="21"/>
      <c r="N285" s="74">
        <f t="shared" si="27"/>
        <v>0</v>
      </c>
      <c r="O285" s="74">
        <f t="shared" si="28"/>
        <v>0</v>
      </c>
      <c r="P285" s="74">
        <f t="shared" si="28"/>
        <v>0</v>
      </c>
    </row>
    <row r="286" spans="1:16" x14ac:dyDescent="0.25">
      <c r="A286" s="183"/>
      <c r="B286" s="184"/>
      <c r="C286" s="184"/>
      <c r="D286" s="153"/>
      <c r="E286" s="71" t="str">
        <f>IF(D286&gt;0,IF((LEFT(D286,2)=LEFT(Data!C$4,2)),"Intra","Inter"),"")</f>
        <v/>
      </c>
      <c r="F286" s="72">
        <f t="shared" si="24"/>
        <v>0</v>
      </c>
      <c r="G286" s="22"/>
      <c r="H286" s="23"/>
      <c r="I286" s="74">
        <f t="shared" si="25"/>
        <v>0</v>
      </c>
      <c r="J286" s="74">
        <f t="shared" si="26"/>
        <v>0</v>
      </c>
      <c r="K286" s="74">
        <f t="shared" si="26"/>
        <v>0</v>
      </c>
      <c r="M286" s="21"/>
      <c r="N286" s="74">
        <f t="shared" si="27"/>
        <v>0</v>
      </c>
      <c r="O286" s="74">
        <f t="shared" si="28"/>
        <v>0</v>
      </c>
      <c r="P286" s="74">
        <f t="shared" si="28"/>
        <v>0</v>
      </c>
    </row>
    <row r="287" spans="1:16" x14ac:dyDescent="0.25">
      <c r="A287" s="183"/>
      <c r="B287" s="184"/>
      <c r="C287" s="184"/>
      <c r="D287" s="153"/>
      <c r="E287" s="71" t="str">
        <f>IF(D287&gt;0,IF((LEFT(D287,2)=LEFT(Data!C$4,2)),"Intra","Inter"),"")</f>
        <v/>
      </c>
      <c r="F287" s="72">
        <f t="shared" si="24"/>
        <v>0</v>
      </c>
      <c r="G287" s="22"/>
      <c r="H287" s="23"/>
      <c r="I287" s="74">
        <f t="shared" si="25"/>
        <v>0</v>
      </c>
      <c r="J287" s="74">
        <f t="shared" si="26"/>
        <v>0</v>
      </c>
      <c r="K287" s="74">
        <f t="shared" si="26"/>
        <v>0</v>
      </c>
      <c r="M287" s="21"/>
      <c r="N287" s="74">
        <f t="shared" si="27"/>
        <v>0</v>
      </c>
      <c r="O287" s="74">
        <f t="shared" si="28"/>
        <v>0</v>
      </c>
      <c r="P287" s="74">
        <f t="shared" si="28"/>
        <v>0</v>
      </c>
    </row>
    <row r="288" spans="1:16" x14ac:dyDescent="0.25">
      <c r="A288" s="183"/>
      <c r="B288" s="184"/>
      <c r="C288" s="184"/>
      <c r="D288" s="153"/>
      <c r="E288" s="71" t="str">
        <f>IF(D288&gt;0,IF((LEFT(D288,2)=LEFT(Data!C$4,2)),"Intra","Inter"),"")</f>
        <v/>
      </c>
      <c r="F288" s="72">
        <f t="shared" si="24"/>
        <v>0</v>
      </c>
      <c r="G288" s="22"/>
      <c r="H288" s="23"/>
      <c r="I288" s="74">
        <f t="shared" si="25"/>
        <v>0</v>
      </c>
      <c r="J288" s="74">
        <f t="shared" si="26"/>
        <v>0</v>
      </c>
      <c r="K288" s="74">
        <f t="shared" si="26"/>
        <v>0</v>
      </c>
      <c r="M288" s="21"/>
      <c r="N288" s="74">
        <f t="shared" si="27"/>
        <v>0</v>
      </c>
      <c r="O288" s="74">
        <f t="shared" si="28"/>
        <v>0</v>
      </c>
      <c r="P288" s="74">
        <f t="shared" si="28"/>
        <v>0</v>
      </c>
    </row>
    <row r="289" spans="1:16" x14ac:dyDescent="0.25">
      <c r="A289" s="183"/>
      <c r="B289" s="184"/>
      <c r="C289" s="184"/>
      <c r="D289" s="153"/>
      <c r="E289" s="71" t="str">
        <f>IF(D289&gt;0,IF((LEFT(D289,2)=LEFT(Data!C$4,2)),"Intra","Inter"),"")</f>
        <v/>
      </c>
      <c r="F289" s="72">
        <f t="shared" si="24"/>
        <v>0</v>
      </c>
      <c r="G289" s="22"/>
      <c r="H289" s="23"/>
      <c r="I289" s="74">
        <f t="shared" si="25"/>
        <v>0</v>
      </c>
      <c r="J289" s="74">
        <f t="shared" si="26"/>
        <v>0</v>
      </c>
      <c r="K289" s="74">
        <f t="shared" si="26"/>
        <v>0</v>
      </c>
      <c r="M289" s="21"/>
      <c r="N289" s="74">
        <f t="shared" si="27"/>
        <v>0</v>
      </c>
      <c r="O289" s="74">
        <f t="shared" si="28"/>
        <v>0</v>
      </c>
      <c r="P289" s="74">
        <f t="shared" si="28"/>
        <v>0</v>
      </c>
    </row>
    <row r="290" spans="1:16" x14ac:dyDescent="0.25">
      <c r="A290" s="183"/>
      <c r="B290" s="184"/>
      <c r="C290" s="184"/>
      <c r="D290" s="153"/>
      <c r="E290" s="71" t="str">
        <f>IF(D290&gt;0,IF((LEFT(D290,2)=LEFT(Data!C$4,2)),"Intra","Inter"),"")</f>
        <v/>
      </c>
      <c r="F290" s="72">
        <f t="shared" si="24"/>
        <v>0</v>
      </c>
      <c r="G290" s="22"/>
      <c r="H290" s="23"/>
      <c r="I290" s="74">
        <f t="shared" si="25"/>
        <v>0</v>
      </c>
      <c r="J290" s="74">
        <f t="shared" si="26"/>
        <v>0</v>
      </c>
      <c r="K290" s="74">
        <f t="shared" si="26"/>
        <v>0</v>
      </c>
      <c r="M290" s="21"/>
      <c r="N290" s="74">
        <f t="shared" si="27"/>
        <v>0</v>
      </c>
      <c r="O290" s="74">
        <f t="shared" si="28"/>
        <v>0</v>
      </c>
      <c r="P290" s="74">
        <f t="shared" si="28"/>
        <v>0</v>
      </c>
    </row>
    <row r="291" spans="1:16" x14ac:dyDescent="0.25">
      <c r="A291" s="183"/>
      <c r="B291" s="184"/>
      <c r="C291" s="184"/>
      <c r="D291" s="153"/>
      <c r="E291" s="71" t="str">
        <f>IF(D291&gt;0,IF((LEFT(D291,2)=LEFT(Data!C$4,2)),"Intra","Inter"),"")</f>
        <v/>
      </c>
      <c r="F291" s="72">
        <f t="shared" si="24"/>
        <v>0</v>
      </c>
      <c r="G291" s="22"/>
      <c r="H291" s="23"/>
      <c r="I291" s="74">
        <f t="shared" si="25"/>
        <v>0</v>
      </c>
      <c r="J291" s="74">
        <f t="shared" si="26"/>
        <v>0</v>
      </c>
      <c r="K291" s="74">
        <f t="shared" si="26"/>
        <v>0</v>
      </c>
      <c r="M291" s="21"/>
      <c r="N291" s="74">
        <f t="shared" si="27"/>
        <v>0</v>
      </c>
      <c r="O291" s="74">
        <f t="shared" si="28"/>
        <v>0</v>
      </c>
      <c r="P291" s="74">
        <f t="shared" si="28"/>
        <v>0</v>
      </c>
    </row>
    <row r="292" spans="1:16" x14ac:dyDescent="0.25">
      <c r="A292" s="183"/>
      <c r="B292" s="184"/>
      <c r="C292" s="184"/>
      <c r="D292" s="153"/>
      <c r="E292" s="71" t="str">
        <f>IF(D292&gt;0,IF((LEFT(D292,2)=LEFT(Data!C$4,2)),"Intra","Inter"),"")</f>
        <v/>
      </c>
      <c r="F292" s="72">
        <f t="shared" si="24"/>
        <v>0</v>
      </c>
      <c r="G292" s="22"/>
      <c r="H292" s="23"/>
      <c r="I292" s="74">
        <f t="shared" si="25"/>
        <v>0</v>
      </c>
      <c r="J292" s="74">
        <f t="shared" si="26"/>
        <v>0</v>
      </c>
      <c r="K292" s="74">
        <f t="shared" si="26"/>
        <v>0</v>
      </c>
      <c r="M292" s="21"/>
      <c r="N292" s="74">
        <f t="shared" si="27"/>
        <v>0</v>
      </c>
      <c r="O292" s="74">
        <f t="shared" si="28"/>
        <v>0</v>
      </c>
      <c r="P292" s="74">
        <f t="shared" si="28"/>
        <v>0</v>
      </c>
    </row>
    <row r="293" spans="1:16" x14ac:dyDescent="0.25">
      <c r="A293" s="183"/>
      <c r="B293" s="184"/>
      <c r="C293" s="184"/>
      <c r="D293" s="153"/>
      <c r="E293" s="71" t="str">
        <f>IF(D293&gt;0,IF((LEFT(D293,2)=LEFT(Data!C$4,2)),"Intra","Inter"),"")</f>
        <v/>
      </c>
      <c r="F293" s="72">
        <f t="shared" si="24"/>
        <v>0</v>
      </c>
      <c r="G293" s="22"/>
      <c r="H293" s="23"/>
      <c r="I293" s="74">
        <f t="shared" si="25"/>
        <v>0</v>
      </c>
      <c r="J293" s="74">
        <f t="shared" si="26"/>
        <v>0</v>
      </c>
      <c r="K293" s="74">
        <f t="shared" si="26"/>
        <v>0</v>
      </c>
      <c r="M293" s="21"/>
      <c r="N293" s="74">
        <f t="shared" si="27"/>
        <v>0</v>
      </c>
      <c r="O293" s="74">
        <f t="shared" si="28"/>
        <v>0</v>
      </c>
      <c r="P293" s="74">
        <f t="shared" si="28"/>
        <v>0</v>
      </c>
    </row>
    <row r="294" spans="1:16" x14ac:dyDescent="0.25">
      <c r="A294" s="183"/>
      <c r="B294" s="184"/>
      <c r="C294" s="184"/>
      <c r="D294" s="153"/>
      <c r="E294" s="71" t="str">
        <f>IF(D294&gt;0,IF((LEFT(D294,2)=LEFT(Data!C$4,2)),"Intra","Inter"),"")</f>
        <v/>
      </c>
      <c r="F294" s="72">
        <f t="shared" si="24"/>
        <v>0</v>
      </c>
      <c r="G294" s="22"/>
      <c r="H294" s="23"/>
      <c r="I294" s="74">
        <f t="shared" si="25"/>
        <v>0</v>
      </c>
      <c r="J294" s="74">
        <f t="shared" si="26"/>
        <v>0</v>
      </c>
      <c r="K294" s="74">
        <f t="shared" si="26"/>
        <v>0</v>
      </c>
      <c r="M294" s="21"/>
      <c r="N294" s="74">
        <f t="shared" si="27"/>
        <v>0</v>
      </c>
      <c r="O294" s="74">
        <f t="shared" si="28"/>
        <v>0</v>
      </c>
      <c r="P294" s="74">
        <f t="shared" si="28"/>
        <v>0</v>
      </c>
    </row>
    <row r="295" spans="1:16" x14ac:dyDescent="0.25">
      <c r="A295" s="183"/>
      <c r="B295" s="184"/>
      <c r="C295" s="184"/>
      <c r="D295" s="153"/>
      <c r="E295" s="71" t="str">
        <f>IF(D295&gt;0,IF((LEFT(D295,2)=LEFT(Data!C$4,2)),"Intra","Inter"),"")</f>
        <v/>
      </c>
      <c r="F295" s="72">
        <f t="shared" si="24"/>
        <v>0</v>
      </c>
      <c r="G295" s="22"/>
      <c r="H295" s="23"/>
      <c r="I295" s="74">
        <f t="shared" si="25"/>
        <v>0</v>
      </c>
      <c r="J295" s="74">
        <f t="shared" si="26"/>
        <v>0</v>
      </c>
      <c r="K295" s="74">
        <f t="shared" si="26"/>
        <v>0</v>
      </c>
      <c r="M295" s="21"/>
      <c r="N295" s="74">
        <f t="shared" si="27"/>
        <v>0</v>
      </c>
      <c r="O295" s="74">
        <f t="shared" si="28"/>
        <v>0</v>
      </c>
      <c r="P295" s="74">
        <f t="shared" si="28"/>
        <v>0</v>
      </c>
    </row>
    <row r="296" spans="1:16" x14ac:dyDescent="0.25">
      <c r="A296" s="183"/>
      <c r="B296" s="184"/>
      <c r="C296" s="184"/>
      <c r="D296" s="153"/>
      <c r="E296" s="71" t="str">
        <f>IF(D296&gt;0,IF((LEFT(D296,2)=LEFT(Data!C$4,2)),"Intra","Inter"),"")</f>
        <v/>
      </c>
      <c r="F296" s="72">
        <f t="shared" si="24"/>
        <v>0</v>
      </c>
      <c r="G296" s="22"/>
      <c r="H296" s="23"/>
      <c r="I296" s="74">
        <f t="shared" si="25"/>
        <v>0</v>
      </c>
      <c r="J296" s="74">
        <f t="shared" si="26"/>
        <v>0</v>
      </c>
      <c r="K296" s="74">
        <f t="shared" si="26"/>
        <v>0</v>
      </c>
      <c r="M296" s="21"/>
      <c r="N296" s="74">
        <f t="shared" si="27"/>
        <v>0</v>
      </c>
      <c r="O296" s="74">
        <f t="shared" si="28"/>
        <v>0</v>
      </c>
      <c r="P296" s="74">
        <f t="shared" si="28"/>
        <v>0</v>
      </c>
    </row>
    <row r="297" spans="1:16" x14ac:dyDescent="0.25">
      <c r="A297" s="183"/>
      <c r="B297" s="184"/>
      <c r="C297" s="184"/>
      <c r="D297" s="153"/>
      <c r="E297" s="71" t="str">
        <f>IF(D297&gt;0,IF((LEFT(D297,2)=LEFT(Data!C$4,2)),"Intra","Inter"),"")</f>
        <v/>
      </c>
      <c r="F297" s="72">
        <f t="shared" si="24"/>
        <v>0</v>
      </c>
      <c r="G297" s="22"/>
      <c r="H297" s="23"/>
      <c r="I297" s="74">
        <f t="shared" si="25"/>
        <v>0</v>
      </c>
      <c r="J297" s="74">
        <f t="shared" si="26"/>
        <v>0</v>
      </c>
      <c r="K297" s="74">
        <f t="shared" si="26"/>
        <v>0</v>
      </c>
      <c r="M297" s="21"/>
      <c r="N297" s="74">
        <f t="shared" si="27"/>
        <v>0</v>
      </c>
      <c r="O297" s="74">
        <f t="shared" si="28"/>
        <v>0</v>
      </c>
      <c r="P297" s="74">
        <f t="shared" si="28"/>
        <v>0</v>
      </c>
    </row>
    <row r="298" spans="1:16" x14ac:dyDescent="0.25">
      <c r="A298" s="183"/>
      <c r="B298" s="184"/>
      <c r="C298" s="184"/>
      <c r="D298" s="153"/>
      <c r="E298" s="71" t="str">
        <f>IF(D298&gt;0,IF((LEFT(D298,2)=LEFT(Data!C$4,2)),"Intra","Inter"),"")</f>
        <v/>
      </c>
      <c r="F298" s="72">
        <f t="shared" si="24"/>
        <v>0</v>
      </c>
      <c r="G298" s="22"/>
      <c r="H298" s="23"/>
      <c r="I298" s="74">
        <f t="shared" si="25"/>
        <v>0</v>
      </c>
      <c r="J298" s="74">
        <f t="shared" si="26"/>
        <v>0</v>
      </c>
      <c r="K298" s="74">
        <f t="shared" si="26"/>
        <v>0</v>
      </c>
      <c r="M298" s="21"/>
      <c r="N298" s="74">
        <f t="shared" si="27"/>
        <v>0</v>
      </c>
      <c r="O298" s="74">
        <f t="shared" si="28"/>
        <v>0</v>
      </c>
      <c r="P298" s="74">
        <f t="shared" si="28"/>
        <v>0</v>
      </c>
    </row>
    <row r="299" spans="1:16" x14ac:dyDescent="0.25">
      <c r="A299" s="183"/>
      <c r="B299" s="184"/>
      <c r="C299" s="184"/>
      <c r="D299" s="153"/>
      <c r="E299" s="71" t="str">
        <f>IF(D299&gt;0,IF((LEFT(D299,2)=LEFT(Data!C$4,2)),"Intra","Inter"),"")</f>
        <v/>
      </c>
      <c r="F299" s="72">
        <f t="shared" si="24"/>
        <v>0</v>
      </c>
      <c r="G299" s="22"/>
      <c r="H299" s="23"/>
      <c r="I299" s="74">
        <f t="shared" si="25"/>
        <v>0</v>
      </c>
      <c r="J299" s="74">
        <f t="shared" si="26"/>
        <v>0</v>
      </c>
      <c r="K299" s="74">
        <f t="shared" si="26"/>
        <v>0</v>
      </c>
      <c r="M299" s="21"/>
      <c r="N299" s="74">
        <f t="shared" si="27"/>
        <v>0</v>
      </c>
      <c r="O299" s="74">
        <f t="shared" si="28"/>
        <v>0</v>
      </c>
      <c r="P299" s="74">
        <f t="shared" si="28"/>
        <v>0</v>
      </c>
    </row>
    <row r="300" spans="1:16" x14ac:dyDescent="0.25">
      <c r="A300" s="183"/>
      <c r="B300" s="184"/>
      <c r="C300" s="184"/>
      <c r="D300" s="153"/>
      <c r="E300" s="71" t="str">
        <f>IF(D300&gt;0,IF((LEFT(D300,2)=LEFT(Data!C$4,2)),"Intra","Inter"),"")</f>
        <v/>
      </c>
      <c r="F300" s="72">
        <f t="shared" si="24"/>
        <v>0</v>
      </c>
      <c r="G300" s="22"/>
      <c r="H300" s="23"/>
      <c r="I300" s="74">
        <f t="shared" si="25"/>
        <v>0</v>
      </c>
      <c r="J300" s="74">
        <f t="shared" si="26"/>
        <v>0</v>
      </c>
      <c r="K300" s="74">
        <f t="shared" si="26"/>
        <v>0</v>
      </c>
      <c r="M300" s="21"/>
      <c r="N300" s="74">
        <f t="shared" si="27"/>
        <v>0</v>
      </c>
      <c r="O300" s="74">
        <f t="shared" si="28"/>
        <v>0</v>
      </c>
      <c r="P300" s="74">
        <f t="shared" si="28"/>
        <v>0</v>
      </c>
    </row>
    <row r="301" spans="1:16" x14ac:dyDescent="0.25">
      <c r="A301" s="183"/>
      <c r="B301" s="184"/>
      <c r="C301" s="184"/>
      <c r="D301" s="153"/>
      <c r="E301" s="71" t="str">
        <f>IF(D301&gt;0,IF((LEFT(D301,2)=LEFT(Data!C$4,2)),"Intra","Inter"),"")</f>
        <v/>
      </c>
      <c r="F301" s="72">
        <f t="shared" si="24"/>
        <v>0</v>
      </c>
      <c r="G301" s="22"/>
      <c r="H301" s="23"/>
      <c r="I301" s="74">
        <f t="shared" si="25"/>
        <v>0</v>
      </c>
      <c r="J301" s="74">
        <f t="shared" si="26"/>
        <v>0</v>
      </c>
      <c r="K301" s="74">
        <f t="shared" si="26"/>
        <v>0</v>
      </c>
      <c r="M301" s="21"/>
      <c r="N301" s="74">
        <f t="shared" si="27"/>
        <v>0</v>
      </c>
      <c r="O301" s="74">
        <f t="shared" si="28"/>
        <v>0</v>
      </c>
      <c r="P301" s="74">
        <f t="shared" si="28"/>
        <v>0</v>
      </c>
    </row>
    <row r="302" spans="1:16" x14ac:dyDescent="0.25">
      <c r="A302" s="183"/>
      <c r="B302" s="184"/>
      <c r="C302" s="184"/>
      <c r="D302" s="153"/>
      <c r="E302" s="71" t="str">
        <f>IF(D302&gt;0,IF((LEFT(D302,2)=LEFT(Data!C$4,2)),"Intra","Inter"),"")</f>
        <v/>
      </c>
      <c r="F302" s="72">
        <f t="shared" si="24"/>
        <v>0</v>
      </c>
      <c r="G302" s="22"/>
      <c r="H302" s="23"/>
      <c r="I302" s="74">
        <f t="shared" si="25"/>
        <v>0</v>
      </c>
      <c r="J302" s="74">
        <f t="shared" si="26"/>
        <v>0</v>
      </c>
      <c r="K302" s="74">
        <f t="shared" si="26"/>
        <v>0</v>
      </c>
      <c r="M302" s="21"/>
      <c r="N302" s="74">
        <f t="shared" si="27"/>
        <v>0</v>
      </c>
      <c r="O302" s="74">
        <f t="shared" si="28"/>
        <v>0</v>
      </c>
      <c r="P302" s="74">
        <f t="shared" si="28"/>
        <v>0</v>
      </c>
    </row>
    <row r="303" spans="1:16" x14ac:dyDescent="0.25">
      <c r="A303" s="183"/>
      <c r="B303" s="184"/>
      <c r="C303" s="184"/>
      <c r="D303" s="153"/>
      <c r="E303" s="71" t="str">
        <f>IF(D303&gt;0,IF((LEFT(D303,2)=LEFT(Data!C$4,2)),"Intra","Inter"),"")</f>
        <v/>
      </c>
      <c r="F303" s="72">
        <f t="shared" si="24"/>
        <v>0</v>
      </c>
      <c r="G303" s="22"/>
      <c r="H303" s="23"/>
      <c r="I303" s="74">
        <f t="shared" si="25"/>
        <v>0</v>
      </c>
      <c r="J303" s="74">
        <f t="shared" si="26"/>
        <v>0</v>
      </c>
      <c r="K303" s="74">
        <f t="shared" si="26"/>
        <v>0</v>
      </c>
      <c r="M303" s="21"/>
      <c r="N303" s="74">
        <f t="shared" si="27"/>
        <v>0</v>
      </c>
      <c r="O303" s="74">
        <f t="shared" si="28"/>
        <v>0</v>
      </c>
      <c r="P303" s="74">
        <f t="shared" si="28"/>
        <v>0</v>
      </c>
    </row>
    <row r="304" spans="1:16" x14ac:dyDescent="0.25">
      <c r="A304" s="183"/>
      <c r="B304" s="184"/>
      <c r="C304" s="184"/>
      <c r="D304" s="153"/>
      <c r="E304" s="71" t="str">
        <f>IF(D304&gt;0,IF((LEFT(D304,2)=LEFT(Data!C$4,2)),"Intra","Inter"),"")</f>
        <v/>
      </c>
      <c r="F304" s="72">
        <f t="shared" si="24"/>
        <v>0</v>
      </c>
      <c r="G304" s="22"/>
      <c r="H304" s="23"/>
      <c r="I304" s="74">
        <f t="shared" si="25"/>
        <v>0</v>
      </c>
      <c r="J304" s="74">
        <f t="shared" si="26"/>
        <v>0</v>
      </c>
      <c r="K304" s="74">
        <f t="shared" si="26"/>
        <v>0</v>
      </c>
      <c r="M304" s="21"/>
      <c r="N304" s="74">
        <f t="shared" si="27"/>
        <v>0</v>
      </c>
      <c r="O304" s="74">
        <f t="shared" si="28"/>
        <v>0</v>
      </c>
      <c r="P304" s="74">
        <f t="shared" si="28"/>
        <v>0</v>
      </c>
    </row>
    <row r="305" spans="1:16" x14ac:dyDescent="0.25">
      <c r="A305" s="183"/>
      <c r="B305" s="184"/>
      <c r="C305" s="184"/>
      <c r="D305" s="153"/>
      <c r="E305" s="71" t="str">
        <f>IF(D305&gt;0,IF((LEFT(D305,2)=LEFT(Data!C$4,2)),"Intra","Inter"),"")</f>
        <v/>
      </c>
      <c r="F305" s="72">
        <f t="shared" si="24"/>
        <v>0</v>
      </c>
      <c r="G305" s="22"/>
      <c r="H305" s="23"/>
      <c r="I305" s="74">
        <f t="shared" si="25"/>
        <v>0</v>
      </c>
      <c r="J305" s="74">
        <f t="shared" si="26"/>
        <v>0</v>
      </c>
      <c r="K305" s="74">
        <f t="shared" si="26"/>
        <v>0</v>
      </c>
      <c r="M305" s="21"/>
      <c r="N305" s="74">
        <f t="shared" si="27"/>
        <v>0</v>
      </c>
      <c r="O305" s="74">
        <f t="shared" si="28"/>
        <v>0</v>
      </c>
      <c r="P305" s="74">
        <f t="shared" si="28"/>
        <v>0</v>
      </c>
    </row>
    <row r="306" spans="1:16" x14ac:dyDescent="0.25">
      <c r="A306" s="183"/>
      <c r="B306" s="184"/>
      <c r="C306" s="184"/>
      <c r="D306" s="153"/>
      <c r="E306" s="71" t="str">
        <f>IF(D306&gt;0,IF((LEFT(D306,2)=LEFT(Data!C$4,2)),"Intra","Inter"),"")</f>
        <v/>
      </c>
      <c r="F306" s="72">
        <f t="shared" si="24"/>
        <v>0</v>
      </c>
      <c r="G306" s="22"/>
      <c r="H306" s="23"/>
      <c r="I306" s="74">
        <f t="shared" si="25"/>
        <v>0</v>
      </c>
      <c r="J306" s="74">
        <f t="shared" si="26"/>
        <v>0</v>
      </c>
      <c r="K306" s="74">
        <f t="shared" si="26"/>
        <v>0</v>
      </c>
      <c r="M306" s="21"/>
      <c r="N306" s="74">
        <f t="shared" si="27"/>
        <v>0</v>
      </c>
      <c r="O306" s="74">
        <f t="shared" si="28"/>
        <v>0</v>
      </c>
      <c r="P306" s="74">
        <f t="shared" si="28"/>
        <v>0</v>
      </c>
    </row>
    <row r="307" spans="1:16" x14ac:dyDescent="0.25">
      <c r="A307" s="183"/>
      <c r="B307" s="184"/>
      <c r="C307" s="184"/>
      <c r="D307" s="153"/>
      <c r="E307" s="71" t="str">
        <f>IF(D307&gt;0,IF((LEFT(D307,2)=LEFT(Data!C$4,2)),"Intra","Inter"),"")</f>
        <v/>
      </c>
      <c r="F307" s="72">
        <f t="shared" si="24"/>
        <v>0</v>
      </c>
      <c r="G307" s="22"/>
      <c r="H307" s="23"/>
      <c r="I307" s="74">
        <f t="shared" si="25"/>
        <v>0</v>
      </c>
      <c r="J307" s="74">
        <f t="shared" si="26"/>
        <v>0</v>
      </c>
      <c r="K307" s="74">
        <f t="shared" si="26"/>
        <v>0</v>
      </c>
      <c r="M307" s="21"/>
      <c r="N307" s="74">
        <f t="shared" si="27"/>
        <v>0</v>
      </c>
      <c r="O307" s="74">
        <f t="shared" si="28"/>
        <v>0</v>
      </c>
      <c r="P307" s="74">
        <f t="shared" si="28"/>
        <v>0</v>
      </c>
    </row>
    <row r="308" spans="1:16" x14ac:dyDescent="0.25">
      <c r="A308" s="183"/>
      <c r="B308" s="184"/>
      <c r="C308" s="184"/>
      <c r="D308" s="153"/>
      <c r="E308" s="71" t="str">
        <f>IF(D308&gt;0,IF((LEFT(D308,2)=LEFT(Data!C$4,2)),"Intra","Inter"),"")</f>
        <v/>
      </c>
      <c r="F308" s="72">
        <f t="shared" si="24"/>
        <v>0</v>
      </c>
      <c r="G308" s="22"/>
      <c r="H308" s="23"/>
      <c r="I308" s="74">
        <f t="shared" si="25"/>
        <v>0</v>
      </c>
      <c r="J308" s="74">
        <f t="shared" si="26"/>
        <v>0</v>
      </c>
      <c r="K308" s="74">
        <f t="shared" si="26"/>
        <v>0</v>
      </c>
      <c r="M308" s="21"/>
      <c r="N308" s="74">
        <f t="shared" si="27"/>
        <v>0</v>
      </c>
      <c r="O308" s="74">
        <f t="shared" si="28"/>
        <v>0</v>
      </c>
      <c r="P308" s="74">
        <f t="shared" si="28"/>
        <v>0</v>
      </c>
    </row>
    <row r="309" spans="1:16" x14ac:dyDescent="0.25">
      <c r="A309" s="183"/>
      <c r="B309" s="184"/>
      <c r="C309" s="184"/>
      <c r="D309" s="153"/>
      <c r="E309" s="71" t="str">
        <f>IF(D309&gt;0,IF((LEFT(D309,2)=LEFT(Data!C$4,2)),"Intra","Inter"),"")</f>
        <v/>
      </c>
      <c r="F309" s="72">
        <f t="shared" si="24"/>
        <v>0</v>
      </c>
      <c r="G309" s="22"/>
      <c r="H309" s="23"/>
      <c r="I309" s="74">
        <f t="shared" si="25"/>
        <v>0</v>
      </c>
      <c r="J309" s="74">
        <f t="shared" si="26"/>
        <v>0</v>
      </c>
      <c r="K309" s="74">
        <f t="shared" si="26"/>
        <v>0</v>
      </c>
      <c r="M309" s="21"/>
      <c r="N309" s="74">
        <f t="shared" si="27"/>
        <v>0</v>
      </c>
      <c r="O309" s="74">
        <f t="shared" si="28"/>
        <v>0</v>
      </c>
      <c r="P309" s="74">
        <f t="shared" si="28"/>
        <v>0</v>
      </c>
    </row>
    <row r="310" spans="1:16" x14ac:dyDescent="0.25">
      <c r="A310" s="183"/>
      <c r="B310" s="184"/>
      <c r="C310" s="184"/>
      <c r="D310" s="153"/>
      <c r="E310" s="71" t="str">
        <f>IF(D310&gt;0,IF((LEFT(D310,2)=LEFT(Data!C$4,2)),"Intra","Inter"),"")</f>
        <v/>
      </c>
      <c r="F310" s="72">
        <f t="shared" si="24"/>
        <v>0</v>
      </c>
      <c r="G310" s="22"/>
      <c r="H310" s="23"/>
      <c r="I310" s="74">
        <f t="shared" si="25"/>
        <v>0</v>
      </c>
      <c r="J310" s="74">
        <f t="shared" si="26"/>
        <v>0</v>
      </c>
      <c r="K310" s="74">
        <f t="shared" si="26"/>
        <v>0</v>
      </c>
      <c r="M310" s="21"/>
      <c r="N310" s="74">
        <f t="shared" si="27"/>
        <v>0</v>
      </c>
      <c r="O310" s="74">
        <f t="shared" si="28"/>
        <v>0</v>
      </c>
      <c r="P310" s="74">
        <f t="shared" si="28"/>
        <v>0</v>
      </c>
    </row>
    <row r="311" spans="1:16" x14ac:dyDescent="0.25">
      <c r="A311" s="183"/>
      <c r="B311" s="184"/>
      <c r="C311" s="184"/>
      <c r="D311" s="153"/>
      <c r="E311" s="71" t="str">
        <f>IF(D311&gt;0,IF((LEFT(D311,2)=LEFT(Data!C$4,2)),"Intra","Inter"),"")</f>
        <v/>
      </c>
      <c r="F311" s="72">
        <f t="shared" si="24"/>
        <v>0</v>
      </c>
      <c r="G311" s="22"/>
      <c r="H311" s="23"/>
      <c r="I311" s="74">
        <f t="shared" si="25"/>
        <v>0</v>
      </c>
      <c r="J311" s="74">
        <f t="shared" si="26"/>
        <v>0</v>
      </c>
      <c r="K311" s="74">
        <f t="shared" si="26"/>
        <v>0</v>
      </c>
      <c r="M311" s="21"/>
      <c r="N311" s="74">
        <f t="shared" si="27"/>
        <v>0</v>
      </c>
      <c r="O311" s="74">
        <f t="shared" si="28"/>
        <v>0</v>
      </c>
      <c r="P311" s="74">
        <f t="shared" si="28"/>
        <v>0</v>
      </c>
    </row>
    <row r="312" spans="1:16" x14ac:dyDescent="0.25">
      <c r="A312" s="183"/>
      <c r="B312" s="184"/>
      <c r="C312" s="184"/>
      <c r="D312" s="153"/>
      <c r="E312" s="71" t="str">
        <f>IF(D312&gt;0,IF((LEFT(D312,2)=LEFT(Data!C$4,2)),"Intra","Inter"),"")</f>
        <v/>
      </c>
      <c r="F312" s="72">
        <f t="shared" si="24"/>
        <v>0</v>
      </c>
      <c r="G312" s="22"/>
      <c r="H312" s="23"/>
      <c r="I312" s="74">
        <f t="shared" si="25"/>
        <v>0</v>
      </c>
      <c r="J312" s="74">
        <f t="shared" si="26"/>
        <v>0</v>
      </c>
      <c r="K312" s="74">
        <f t="shared" si="26"/>
        <v>0</v>
      </c>
      <c r="M312" s="21"/>
      <c r="N312" s="74">
        <f t="shared" si="27"/>
        <v>0</v>
      </c>
      <c r="O312" s="74">
        <f t="shared" si="28"/>
        <v>0</v>
      </c>
      <c r="P312" s="74">
        <f t="shared" si="28"/>
        <v>0</v>
      </c>
    </row>
    <row r="313" spans="1:16" x14ac:dyDescent="0.25">
      <c r="A313" s="183"/>
      <c r="B313" s="184"/>
      <c r="C313" s="184"/>
      <c r="D313" s="153"/>
      <c r="E313" s="71" t="str">
        <f>IF(D313&gt;0,IF((LEFT(D313,2)=LEFT(Data!C$4,2)),"Intra","Inter"),"")</f>
        <v/>
      </c>
      <c r="F313" s="72">
        <f t="shared" si="24"/>
        <v>0</v>
      </c>
      <c r="G313" s="22"/>
      <c r="H313" s="23"/>
      <c r="I313" s="74">
        <f t="shared" si="25"/>
        <v>0</v>
      </c>
      <c r="J313" s="74">
        <f t="shared" si="26"/>
        <v>0</v>
      </c>
      <c r="K313" s="74">
        <f t="shared" si="26"/>
        <v>0</v>
      </c>
      <c r="M313" s="21"/>
      <c r="N313" s="74">
        <f t="shared" si="27"/>
        <v>0</v>
      </c>
      <c r="O313" s="74">
        <f t="shared" si="28"/>
        <v>0</v>
      </c>
      <c r="P313" s="74">
        <f t="shared" si="28"/>
        <v>0</v>
      </c>
    </row>
    <row r="314" spans="1:16" x14ac:dyDescent="0.25">
      <c r="A314" s="183"/>
      <c r="B314" s="184"/>
      <c r="C314" s="184"/>
      <c r="D314" s="153"/>
      <c r="E314" s="71" t="str">
        <f>IF(D314&gt;0,IF((LEFT(D314,2)=LEFT(Data!C$4,2)),"Intra","Inter"),"")</f>
        <v/>
      </c>
      <c r="F314" s="72">
        <f t="shared" si="24"/>
        <v>0</v>
      </c>
      <c r="G314" s="22"/>
      <c r="H314" s="23"/>
      <c r="I314" s="74">
        <f t="shared" si="25"/>
        <v>0</v>
      </c>
      <c r="J314" s="74">
        <f t="shared" si="26"/>
        <v>0</v>
      </c>
      <c r="K314" s="74">
        <f t="shared" si="26"/>
        <v>0</v>
      </c>
      <c r="M314" s="21"/>
      <c r="N314" s="74">
        <f t="shared" si="27"/>
        <v>0</v>
      </c>
      <c r="O314" s="74">
        <f t="shared" si="28"/>
        <v>0</v>
      </c>
      <c r="P314" s="74">
        <f t="shared" si="28"/>
        <v>0</v>
      </c>
    </row>
    <row r="315" spans="1:16" x14ac:dyDescent="0.25">
      <c r="A315" s="183"/>
      <c r="B315" s="184"/>
      <c r="C315" s="184"/>
      <c r="D315" s="153"/>
      <c r="E315" s="71" t="str">
        <f>IF(D315&gt;0,IF((LEFT(D315,2)=LEFT(Data!C$4,2)),"Intra","Inter"),"")</f>
        <v/>
      </c>
      <c r="F315" s="72">
        <f t="shared" si="24"/>
        <v>0</v>
      </c>
      <c r="G315" s="22"/>
      <c r="H315" s="23"/>
      <c r="I315" s="74">
        <f t="shared" si="25"/>
        <v>0</v>
      </c>
      <c r="J315" s="74">
        <f t="shared" si="26"/>
        <v>0</v>
      </c>
      <c r="K315" s="74">
        <f t="shared" si="26"/>
        <v>0</v>
      </c>
      <c r="M315" s="21"/>
      <c r="N315" s="74">
        <f t="shared" si="27"/>
        <v>0</v>
      </c>
      <c r="O315" s="74">
        <f t="shared" si="28"/>
        <v>0</v>
      </c>
      <c r="P315" s="74">
        <f t="shared" si="28"/>
        <v>0</v>
      </c>
    </row>
    <row r="316" spans="1:16" x14ac:dyDescent="0.25">
      <c r="A316" s="183"/>
      <c r="B316" s="184"/>
      <c r="C316" s="184"/>
      <c r="D316" s="153"/>
      <c r="E316" s="71" t="str">
        <f>IF(D316&gt;0,IF((LEFT(D316,2)=LEFT(Data!C$4,2)),"Intra","Inter"),"")</f>
        <v/>
      </c>
      <c r="F316" s="72">
        <f t="shared" si="24"/>
        <v>0</v>
      </c>
      <c r="G316" s="22"/>
      <c r="H316" s="23"/>
      <c r="I316" s="74">
        <f t="shared" si="25"/>
        <v>0</v>
      </c>
      <c r="J316" s="74">
        <f t="shared" si="26"/>
        <v>0</v>
      </c>
      <c r="K316" s="74">
        <f t="shared" si="26"/>
        <v>0</v>
      </c>
      <c r="M316" s="21"/>
      <c r="N316" s="74">
        <f t="shared" si="27"/>
        <v>0</v>
      </c>
      <c r="O316" s="74">
        <f t="shared" si="28"/>
        <v>0</v>
      </c>
      <c r="P316" s="74">
        <f t="shared" si="28"/>
        <v>0</v>
      </c>
    </row>
    <row r="317" spans="1:16" x14ac:dyDescent="0.25">
      <c r="A317" s="183"/>
      <c r="B317" s="184"/>
      <c r="C317" s="184"/>
      <c r="D317" s="153"/>
      <c r="E317" s="71" t="str">
        <f>IF(D317&gt;0,IF((LEFT(D317,2)=LEFT(Data!C$4,2)),"Intra","Inter"),"")</f>
        <v/>
      </c>
      <c r="F317" s="72">
        <f t="shared" si="24"/>
        <v>0</v>
      </c>
      <c r="G317" s="22"/>
      <c r="H317" s="23"/>
      <c r="I317" s="74">
        <f t="shared" si="25"/>
        <v>0</v>
      </c>
      <c r="J317" s="74">
        <f t="shared" si="26"/>
        <v>0</v>
      </c>
      <c r="K317" s="74">
        <f t="shared" si="26"/>
        <v>0</v>
      </c>
      <c r="M317" s="21"/>
      <c r="N317" s="74">
        <f t="shared" si="27"/>
        <v>0</v>
      </c>
      <c r="O317" s="74">
        <f t="shared" si="28"/>
        <v>0</v>
      </c>
      <c r="P317" s="74">
        <f t="shared" si="28"/>
        <v>0</v>
      </c>
    </row>
    <row r="318" spans="1:16" x14ac:dyDescent="0.25">
      <c r="A318" s="183"/>
      <c r="B318" s="184"/>
      <c r="C318" s="184"/>
      <c r="D318" s="153"/>
      <c r="E318" s="71" t="str">
        <f>IF(D318&gt;0,IF((LEFT(D318,2)=LEFT(Data!C$4,2)),"Intra","Inter"),"")</f>
        <v/>
      </c>
      <c r="F318" s="72">
        <f t="shared" si="24"/>
        <v>0</v>
      </c>
      <c r="G318" s="22"/>
      <c r="H318" s="23"/>
      <c r="I318" s="74">
        <f t="shared" si="25"/>
        <v>0</v>
      </c>
      <c r="J318" s="74">
        <f t="shared" si="26"/>
        <v>0</v>
      </c>
      <c r="K318" s="74">
        <f t="shared" si="26"/>
        <v>0</v>
      </c>
      <c r="M318" s="21"/>
      <c r="N318" s="74">
        <f t="shared" si="27"/>
        <v>0</v>
      </c>
      <c r="O318" s="74">
        <f t="shared" si="28"/>
        <v>0</v>
      </c>
      <c r="P318" s="74">
        <f t="shared" si="28"/>
        <v>0</v>
      </c>
    </row>
    <row r="319" spans="1:16" x14ac:dyDescent="0.25">
      <c r="A319" s="183"/>
      <c r="B319" s="184"/>
      <c r="C319" s="184"/>
      <c r="D319" s="153"/>
      <c r="E319" s="71" t="str">
        <f>IF(D319&gt;0,IF((LEFT(D319,2)=LEFT(Data!C$4,2)),"Intra","Inter"),"")</f>
        <v/>
      </c>
      <c r="F319" s="72">
        <f t="shared" si="24"/>
        <v>0</v>
      </c>
      <c r="G319" s="22"/>
      <c r="H319" s="23"/>
      <c r="I319" s="74">
        <f t="shared" si="25"/>
        <v>0</v>
      </c>
      <c r="J319" s="74">
        <f t="shared" si="26"/>
        <v>0</v>
      </c>
      <c r="K319" s="74">
        <f t="shared" si="26"/>
        <v>0</v>
      </c>
      <c r="M319" s="21"/>
      <c r="N319" s="74">
        <f t="shared" si="27"/>
        <v>0</v>
      </c>
      <c r="O319" s="74">
        <f t="shared" si="28"/>
        <v>0</v>
      </c>
      <c r="P319" s="74">
        <f t="shared" si="28"/>
        <v>0</v>
      </c>
    </row>
    <row r="320" spans="1:16" x14ac:dyDescent="0.25">
      <c r="A320" s="183"/>
      <c r="B320" s="184"/>
      <c r="C320" s="184"/>
      <c r="D320" s="153"/>
      <c r="E320" s="71" t="str">
        <f>IF(D320&gt;0,IF((LEFT(D320,2)=LEFT(Data!C$4,2)),"Intra","Inter"),"")</f>
        <v/>
      </c>
      <c r="F320" s="72">
        <f t="shared" si="24"/>
        <v>0</v>
      </c>
      <c r="G320" s="22"/>
      <c r="H320" s="23"/>
      <c r="I320" s="74">
        <f t="shared" si="25"/>
        <v>0</v>
      </c>
      <c r="J320" s="74">
        <f t="shared" si="26"/>
        <v>0</v>
      </c>
      <c r="K320" s="74">
        <f t="shared" si="26"/>
        <v>0</v>
      </c>
      <c r="M320" s="21"/>
      <c r="N320" s="74">
        <f t="shared" si="27"/>
        <v>0</v>
      </c>
      <c r="O320" s="74">
        <f t="shared" si="28"/>
        <v>0</v>
      </c>
      <c r="P320" s="74">
        <f t="shared" si="28"/>
        <v>0</v>
      </c>
    </row>
    <row r="321" spans="1:16" x14ac:dyDescent="0.25">
      <c r="A321" s="183"/>
      <c r="B321" s="184"/>
      <c r="C321" s="184"/>
      <c r="D321" s="153"/>
      <c r="E321" s="71" t="str">
        <f>IF(D321&gt;0,IF((LEFT(D321,2)=LEFT(Data!C$4,2)),"Intra","Inter"),"")</f>
        <v/>
      </c>
      <c r="F321" s="72">
        <f t="shared" si="24"/>
        <v>0</v>
      </c>
      <c r="G321" s="22"/>
      <c r="H321" s="23"/>
      <c r="I321" s="74">
        <f t="shared" si="25"/>
        <v>0</v>
      </c>
      <c r="J321" s="74">
        <f t="shared" si="26"/>
        <v>0</v>
      </c>
      <c r="K321" s="74">
        <f t="shared" si="26"/>
        <v>0</v>
      </c>
      <c r="M321" s="21"/>
      <c r="N321" s="74">
        <f t="shared" si="27"/>
        <v>0</v>
      </c>
      <c r="O321" s="74">
        <f t="shared" si="28"/>
        <v>0</v>
      </c>
      <c r="P321" s="74">
        <f t="shared" si="28"/>
        <v>0</v>
      </c>
    </row>
    <row r="322" spans="1:16" x14ac:dyDescent="0.25">
      <c r="A322" s="183"/>
      <c r="B322" s="184"/>
      <c r="C322" s="184"/>
      <c r="D322" s="153"/>
      <c r="E322" s="71" t="str">
        <f>IF(D322&gt;0,IF((LEFT(D322,2)=LEFT(Data!C$4,2)),"Intra","Inter"),"")</f>
        <v/>
      </c>
      <c r="F322" s="72">
        <f t="shared" si="24"/>
        <v>0</v>
      </c>
      <c r="G322" s="22"/>
      <c r="H322" s="23"/>
      <c r="I322" s="74">
        <f t="shared" si="25"/>
        <v>0</v>
      </c>
      <c r="J322" s="74">
        <f t="shared" si="26"/>
        <v>0</v>
      </c>
      <c r="K322" s="74">
        <f t="shared" si="26"/>
        <v>0</v>
      </c>
      <c r="M322" s="21"/>
      <c r="N322" s="74">
        <f t="shared" si="27"/>
        <v>0</v>
      </c>
      <c r="O322" s="74">
        <f t="shared" si="28"/>
        <v>0</v>
      </c>
      <c r="P322" s="74">
        <f t="shared" si="28"/>
        <v>0</v>
      </c>
    </row>
    <row r="323" spans="1:16" x14ac:dyDescent="0.25">
      <c r="A323" s="183"/>
      <c r="B323" s="184"/>
      <c r="C323" s="184"/>
      <c r="D323" s="153"/>
      <c r="E323" s="71" t="str">
        <f>IF(D323&gt;0,IF((LEFT(D323,2)=LEFT(Data!C$4,2)),"Intra","Inter"),"")</f>
        <v/>
      </c>
      <c r="F323" s="72">
        <f t="shared" si="24"/>
        <v>0</v>
      </c>
      <c r="G323" s="22"/>
      <c r="H323" s="23"/>
      <c r="I323" s="74">
        <f t="shared" si="25"/>
        <v>0</v>
      </c>
      <c r="J323" s="74">
        <f t="shared" si="26"/>
        <v>0</v>
      </c>
      <c r="K323" s="74">
        <f t="shared" si="26"/>
        <v>0</v>
      </c>
      <c r="M323" s="21"/>
      <c r="N323" s="74">
        <f t="shared" si="27"/>
        <v>0</v>
      </c>
      <c r="O323" s="74">
        <f t="shared" si="28"/>
        <v>0</v>
      </c>
      <c r="P323" s="74">
        <f t="shared" si="28"/>
        <v>0</v>
      </c>
    </row>
    <row r="324" spans="1:16" x14ac:dyDescent="0.25">
      <c r="A324" s="183"/>
      <c r="B324" s="184"/>
      <c r="C324" s="184"/>
      <c r="D324" s="153"/>
      <c r="E324" s="71" t="str">
        <f>IF(D324&gt;0,IF((LEFT(D324,2)=LEFT(Data!C$4,2)),"Intra","Inter"),"")</f>
        <v/>
      </c>
      <c r="F324" s="72">
        <f t="shared" si="24"/>
        <v>0</v>
      </c>
      <c r="G324" s="22"/>
      <c r="H324" s="23"/>
      <c r="I324" s="74">
        <f t="shared" si="25"/>
        <v>0</v>
      </c>
      <c r="J324" s="74">
        <f t="shared" si="26"/>
        <v>0</v>
      </c>
      <c r="K324" s="74">
        <f t="shared" si="26"/>
        <v>0</v>
      </c>
      <c r="M324" s="21"/>
      <c r="N324" s="74">
        <f t="shared" si="27"/>
        <v>0</v>
      </c>
      <c r="O324" s="74">
        <f t="shared" si="28"/>
        <v>0</v>
      </c>
      <c r="P324" s="74">
        <f t="shared" si="28"/>
        <v>0</v>
      </c>
    </row>
    <row r="325" spans="1:16" x14ac:dyDescent="0.25">
      <c r="A325" s="183"/>
      <c r="B325" s="184"/>
      <c r="C325" s="184"/>
      <c r="D325" s="153"/>
      <c r="E325" s="71" t="str">
        <f>IF(D325&gt;0,IF((LEFT(D325,2)=LEFT(Data!C$4,2)),"Intra","Inter"),"")</f>
        <v/>
      </c>
      <c r="F325" s="72">
        <f t="shared" si="24"/>
        <v>0</v>
      </c>
      <c r="G325" s="22"/>
      <c r="H325" s="23"/>
      <c r="I325" s="74">
        <f t="shared" si="25"/>
        <v>0</v>
      </c>
      <c r="J325" s="74">
        <f t="shared" si="26"/>
        <v>0</v>
      </c>
      <c r="K325" s="74">
        <f t="shared" si="26"/>
        <v>0</v>
      </c>
      <c r="M325" s="21"/>
      <c r="N325" s="74">
        <f t="shared" si="27"/>
        <v>0</v>
      </c>
      <c r="O325" s="74">
        <f t="shared" si="28"/>
        <v>0</v>
      </c>
      <c r="P325" s="74">
        <f t="shared" si="28"/>
        <v>0</v>
      </c>
    </row>
    <row r="326" spans="1:16" x14ac:dyDescent="0.25">
      <c r="A326" s="183"/>
      <c r="B326" s="184"/>
      <c r="C326" s="184"/>
      <c r="D326" s="153"/>
      <c r="E326" s="71" t="str">
        <f>IF(D326&gt;0,IF((LEFT(D326,2)=LEFT(Data!C$4,2)),"Intra","Inter"),"")</f>
        <v/>
      </c>
      <c r="F326" s="72">
        <f t="shared" si="24"/>
        <v>0</v>
      </c>
      <c r="G326" s="22"/>
      <c r="H326" s="23"/>
      <c r="I326" s="74">
        <f t="shared" si="25"/>
        <v>0</v>
      </c>
      <c r="J326" s="74">
        <f t="shared" si="26"/>
        <v>0</v>
      </c>
      <c r="K326" s="74">
        <f t="shared" si="26"/>
        <v>0</v>
      </c>
      <c r="M326" s="21"/>
      <c r="N326" s="74">
        <f t="shared" si="27"/>
        <v>0</v>
      </c>
      <c r="O326" s="74">
        <f t="shared" si="28"/>
        <v>0</v>
      </c>
      <c r="P326" s="74">
        <f t="shared" si="28"/>
        <v>0</v>
      </c>
    </row>
    <row r="327" spans="1:16" x14ac:dyDescent="0.25">
      <c r="A327" s="183"/>
      <c r="B327" s="184"/>
      <c r="C327" s="184"/>
      <c r="D327" s="153"/>
      <c r="E327" s="71" t="str">
        <f>IF(D327&gt;0,IF((LEFT(D327,2)=LEFT(Data!C$4,2)),"Intra","Inter"),"")</f>
        <v/>
      </c>
      <c r="F327" s="72">
        <f t="shared" si="24"/>
        <v>0</v>
      </c>
      <c r="G327" s="22"/>
      <c r="H327" s="23"/>
      <c r="I327" s="74">
        <f t="shared" si="25"/>
        <v>0</v>
      </c>
      <c r="J327" s="74">
        <f t="shared" si="26"/>
        <v>0</v>
      </c>
      <c r="K327" s="74">
        <f t="shared" si="26"/>
        <v>0</v>
      </c>
      <c r="M327" s="21"/>
      <c r="N327" s="74">
        <f t="shared" si="27"/>
        <v>0</v>
      </c>
      <c r="O327" s="74">
        <f t="shared" si="28"/>
        <v>0</v>
      </c>
      <c r="P327" s="74">
        <f t="shared" si="28"/>
        <v>0</v>
      </c>
    </row>
    <row r="328" spans="1:16" x14ac:dyDescent="0.25">
      <c r="A328" s="183"/>
      <c r="B328" s="184"/>
      <c r="C328" s="184"/>
      <c r="D328" s="153"/>
      <c r="E328" s="71" t="str">
        <f>IF(D328&gt;0,IF((LEFT(D328,2)=LEFT(Data!C$4,2)),"Intra","Inter"),"")</f>
        <v/>
      </c>
      <c r="F328" s="72">
        <f t="shared" si="24"/>
        <v>0</v>
      </c>
      <c r="G328" s="22"/>
      <c r="H328" s="23"/>
      <c r="I328" s="74">
        <f t="shared" si="25"/>
        <v>0</v>
      </c>
      <c r="J328" s="74">
        <f t="shared" si="26"/>
        <v>0</v>
      </c>
      <c r="K328" s="74">
        <f t="shared" si="26"/>
        <v>0</v>
      </c>
      <c r="M328" s="21"/>
      <c r="N328" s="74">
        <f t="shared" si="27"/>
        <v>0</v>
      </c>
      <c r="O328" s="74">
        <f t="shared" si="28"/>
        <v>0</v>
      </c>
      <c r="P328" s="74">
        <f t="shared" si="28"/>
        <v>0</v>
      </c>
    </row>
    <row r="329" spans="1:16" x14ac:dyDescent="0.25">
      <c r="A329" s="183"/>
      <c r="B329" s="184"/>
      <c r="C329" s="184"/>
      <c r="D329" s="153"/>
      <c r="E329" s="71" t="str">
        <f>IF(D329&gt;0,IF((LEFT(D329,2)=LEFT(Data!C$4,2)),"Intra","Inter"),"")</f>
        <v/>
      </c>
      <c r="F329" s="72">
        <f t="shared" si="24"/>
        <v>0</v>
      </c>
      <c r="G329" s="22"/>
      <c r="H329" s="23"/>
      <c r="I329" s="74">
        <f t="shared" si="25"/>
        <v>0</v>
      </c>
      <c r="J329" s="74">
        <f t="shared" si="26"/>
        <v>0</v>
      </c>
      <c r="K329" s="74">
        <f t="shared" si="26"/>
        <v>0</v>
      </c>
      <c r="M329" s="21"/>
      <c r="N329" s="74">
        <f t="shared" si="27"/>
        <v>0</v>
      </c>
      <c r="O329" s="74">
        <f t="shared" si="28"/>
        <v>0</v>
      </c>
      <c r="P329" s="74">
        <f t="shared" si="28"/>
        <v>0</v>
      </c>
    </row>
    <row r="330" spans="1:16" x14ac:dyDescent="0.25">
      <c r="A330" s="183"/>
      <c r="B330" s="184"/>
      <c r="C330" s="184"/>
      <c r="D330" s="153"/>
      <c r="E330" s="71" t="str">
        <f>IF(D330&gt;0,IF((LEFT(D330,2)=LEFT(Data!C$4,2)),"Intra","Inter"),"")</f>
        <v/>
      </c>
      <c r="F330" s="72">
        <f t="shared" si="24"/>
        <v>0</v>
      </c>
      <c r="G330" s="22"/>
      <c r="H330" s="23"/>
      <c r="I330" s="74">
        <f t="shared" si="25"/>
        <v>0</v>
      </c>
      <c r="J330" s="74">
        <f t="shared" si="26"/>
        <v>0</v>
      </c>
      <c r="K330" s="74">
        <f t="shared" si="26"/>
        <v>0</v>
      </c>
      <c r="M330" s="21"/>
      <c r="N330" s="74">
        <f t="shared" si="27"/>
        <v>0</v>
      </c>
      <c r="O330" s="74">
        <f t="shared" si="28"/>
        <v>0</v>
      </c>
      <c r="P330" s="74">
        <f t="shared" si="28"/>
        <v>0</v>
      </c>
    </row>
    <row r="331" spans="1:16" x14ac:dyDescent="0.25">
      <c r="A331" s="183"/>
      <c r="B331" s="184"/>
      <c r="C331" s="184"/>
      <c r="D331" s="153"/>
      <c r="E331" s="71" t="str">
        <f>IF(D331&gt;0,IF((LEFT(D331,2)=LEFT(Data!C$4,2)),"Intra","Inter"),"")</f>
        <v/>
      </c>
      <c r="F331" s="72">
        <f t="shared" si="24"/>
        <v>0</v>
      </c>
      <c r="G331" s="22"/>
      <c r="H331" s="23"/>
      <c r="I331" s="74">
        <f t="shared" si="25"/>
        <v>0</v>
      </c>
      <c r="J331" s="74">
        <f t="shared" si="26"/>
        <v>0</v>
      </c>
      <c r="K331" s="74">
        <f t="shared" si="26"/>
        <v>0</v>
      </c>
      <c r="M331" s="21"/>
      <c r="N331" s="74">
        <f t="shared" si="27"/>
        <v>0</v>
      </c>
      <c r="O331" s="74">
        <f t="shared" si="28"/>
        <v>0</v>
      </c>
      <c r="P331" s="74">
        <f t="shared" si="28"/>
        <v>0</v>
      </c>
    </row>
    <row r="332" spans="1:16" x14ac:dyDescent="0.25">
      <c r="A332" s="183"/>
      <c r="B332" s="184"/>
      <c r="C332" s="184"/>
      <c r="D332" s="153"/>
      <c r="E332" s="71" t="str">
        <f>IF(D332&gt;0,IF((LEFT(D332,2)=LEFT(Data!C$4,2)),"Intra","Inter"),"")</f>
        <v/>
      </c>
      <c r="F332" s="72">
        <f t="shared" ref="F332:F395" si="29">ROUND(G332+I332+J332+K332,0)</f>
        <v>0</v>
      </c>
      <c r="G332" s="22"/>
      <c r="H332" s="23"/>
      <c r="I332" s="74">
        <f t="shared" ref="I332:I395" si="30">IF($E332="inter",IF($H332&lt;&gt;"Exempt",IF($H332&lt;&gt;"Non GST",($G332*($H332)),(0)),(0)),(0))</f>
        <v>0</v>
      </c>
      <c r="J332" s="74">
        <f t="shared" ref="J332:K395" si="31">IF($E332="intra",IF($H332&lt;&gt;"Exempt",IF($H332&lt;&gt;"Non GST",($G332*($H332/2)),(0)),(0)),(0))</f>
        <v>0</v>
      </c>
      <c r="K332" s="74">
        <f t="shared" si="31"/>
        <v>0</v>
      </c>
      <c r="M332" s="21"/>
      <c r="N332" s="74">
        <f t="shared" ref="N332:N395" si="32">IF($M332="Yes",IF($E332="Inter",($G332*(2%)),(0)),(0))</f>
        <v>0</v>
      </c>
      <c r="O332" s="74">
        <f t="shared" ref="O332:P395" si="33">IF($M332="Yes",IF($E332="Intra",($G332*(1%)),(0)),(0))</f>
        <v>0</v>
      </c>
      <c r="P332" s="74">
        <f t="shared" si="33"/>
        <v>0</v>
      </c>
    </row>
    <row r="333" spans="1:16" x14ac:dyDescent="0.25">
      <c r="A333" s="183"/>
      <c r="B333" s="184"/>
      <c r="C333" s="184"/>
      <c r="D333" s="153"/>
      <c r="E333" s="71" t="str">
        <f>IF(D333&gt;0,IF((LEFT(D333,2)=LEFT(Data!C$4,2)),"Intra","Inter"),"")</f>
        <v/>
      </c>
      <c r="F333" s="72">
        <f t="shared" si="29"/>
        <v>0</v>
      </c>
      <c r="G333" s="22"/>
      <c r="H333" s="23"/>
      <c r="I333" s="74">
        <f t="shared" si="30"/>
        <v>0</v>
      </c>
      <c r="J333" s="74">
        <f t="shared" si="31"/>
        <v>0</v>
      </c>
      <c r="K333" s="74">
        <f t="shared" si="31"/>
        <v>0</v>
      </c>
      <c r="M333" s="21"/>
      <c r="N333" s="74">
        <f t="shared" si="32"/>
        <v>0</v>
      </c>
      <c r="O333" s="74">
        <f t="shared" si="33"/>
        <v>0</v>
      </c>
      <c r="P333" s="74">
        <f t="shared" si="33"/>
        <v>0</v>
      </c>
    </row>
    <row r="334" spans="1:16" x14ac:dyDescent="0.25">
      <c r="A334" s="183"/>
      <c r="B334" s="184"/>
      <c r="C334" s="184"/>
      <c r="D334" s="153"/>
      <c r="E334" s="71" t="str">
        <f>IF(D334&gt;0,IF((LEFT(D334,2)=LEFT(Data!C$4,2)),"Intra","Inter"),"")</f>
        <v/>
      </c>
      <c r="F334" s="72">
        <f t="shared" si="29"/>
        <v>0</v>
      </c>
      <c r="G334" s="22"/>
      <c r="H334" s="23"/>
      <c r="I334" s="74">
        <f t="shared" si="30"/>
        <v>0</v>
      </c>
      <c r="J334" s="74">
        <f t="shared" si="31"/>
        <v>0</v>
      </c>
      <c r="K334" s="74">
        <f t="shared" si="31"/>
        <v>0</v>
      </c>
      <c r="M334" s="21"/>
      <c r="N334" s="74">
        <f t="shared" si="32"/>
        <v>0</v>
      </c>
      <c r="O334" s="74">
        <f t="shared" si="33"/>
        <v>0</v>
      </c>
      <c r="P334" s="74">
        <f t="shared" si="33"/>
        <v>0</v>
      </c>
    </row>
    <row r="335" spans="1:16" x14ac:dyDescent="0.25">
      <c r="A335" s="183"/>
      <c r="B335" s="184"/>
      <c r="C335" s="184"/>
      <c r="D335" s="153"/>
      <c r="E335" s="71" t="str">
        <f>IF(D335&gt;0,IF((LEFT(D335,2)=LEFT(Data!C$4,2)),"Intra","Inter"),"")</f>
        <v/>
      </c>
      <c r="F335" s="72">
        <f t="shared" si="29"/>
        <v>0</v>
      </c>
      <c r="G335" s="22"/>
      <c r="H335" s="23"/>
      <c r="I335" s="74">
        <f t="shared" si="30"/>
        <v>0</v>
      </c>
      <c r="J335" s="74">
        <f t="shared" si="31"/>
        <v>0</v>
      </c>
      <c r="K335" s="74">
        <f t="shared" si="31"/>
        <v>0</v>
      </c>
      <c r="M335" s="21"/>
      <c r="N335" s="74">
        <f t="shared" si="32"/>
        <v>0</v>
      </c>
      <c r="O335" s="74">
        <f t="shared" si="33"/>
        <v>0</v>
      </c>
      <c r="P335" s="74">
        <f t="shared" si="33"/>
        <v>0</v>
      </c>
    </row>
    <row r="336" spans="1:16" x14ac:dyDescent="0.25">
      <c r="A336" s="183"/>
      <c r="B336" s="184"/>
      <c r="C336" s="184"/>
      <c r="D336" s="153"/>
      <c r="E336" s="71" t="str">
        <f>IF(D336&gt;0,IF((LEFT(D336,2)=LEFT(Data!C$4,2)),"Intra","Inter"),"")</f>
        <v/>
      </c>
      <c r="F336" s="72">
        <f t="shared" si="29"/>
        <v>0</v>
      </c>
      <c r="G336" s="22"/>
      <c r="H336" s="23"/>
      <c r="I336" s="74">
        <f t="shared" si="30"/>
        <v>0</v>
      </c>
      <c r="J336" s="74">
        <f t="shared" si="31"/>
        <v>0</v>
      </c>
      <c r="K336" s="74">
        <f t="shared" si="31"/>
        <v>0</v>
      </c>
      <c r="M336" s="21"/>
      <c r="N336" s="74">
        <f t="shared" si="32"/>
        <v>0</v>
      </c>
      <c r="O336" s="74">
        <f t="shared" si="33"/>
        <v>0</v>
      </c>
      <c r="P336" s="74">
        <f t="shared" si="33"/>
        <v>0</v>
      </c>
    </row>
    <row r="337" spans="1:16" x14ac:dyDescent="0.25">
      <c r="A337" s="183"/>
      <c r="B337" s="184"/>
      <c r="C337" s="184"/>
      <c r="D337" s="153"/>
      <c r="E337" s="71" t="str">
        <f>IF(D337&gt;0,IF((LEFT(D337,2)=LEFT(Data!C$4,2)),"Intra","Inter"),"")</f>
        <v/>
      </c>
      <c r="F337" s="72">
        <f t="shared" si="29"/>
        <v>0</v>
      </c>
      <c r="G337" s="22"/>
      <c r="H337" s="23"/>
      <c r="I337" s="74">
        <f t="shared" si="30"/>
        <v>0</v>
      </c>
      <c r="J337" s="74">
        <f t="shared" si="31"/>
        <v>0</v>
      </c>
      <c r="K337" s="74">
        <f t="shared" si="31"/>
        <v>0</v>
      </c>
      <c r="M337" s="21"/>
      <c r="N337" s="74">
        <f t="shared" si="32"/>
        <v>0</v>
      </c>
      <c r="O337" s="74">
        <f t="shared" si="33"/>
        <v>0</v>
      </c>
      <c r="P337" s="74">
        <f t="shared" si="33"/>
        <v>0</v>
      </c>
    </row>
    <row r="338" spans="1:16" x14ac:dyDescent="0.25">
      <c r="A338" s="183"/>
      <c r="B338" s="184"/>
      <c r="C338" s="184"/>
      <c r="D338" s="153"/>
      <c r="E338" s="71" t="str">
        <f>IF(D338&gt;0,IF((LEFT(D338,2)=LEFT(Data!C$4,2)),"Intra","Inter"),"")</f>
        <v/>
      </c>
      <c r="F338" s="72">
        <f t="shared" si="29"/>
        <v>0</v>
      </c>
      <c r="G338" s="22"/>
      <c r="H338" s="23"/>
      <c r="I338" s="74">
        <f t="shared" si="30"/>
        <v>0</v>
      </c>
      <c r="J338" s="74">
        <f t="shared" si="31"/>
        <v>0</v>
      </c>
      <c r="K338" s="74">
        <f t="shared" si="31"/>
        <v>0</v>
      </c>
      <c r="M338" s="21"/>
      <c r="N338" s="74">
        <f t="shared" si="32"/>
        <v>0</v>
      </c>
      <c r="O338" s="74">
        <f t="shared" si="33"/>
        <v>0</v>
      </c>
      <c r="P338" s="74">
        <f t="shared" si="33"/>
        <v>0</v>
      </c>
    </row>
    <row r="339" spans="1:16" x14ac:dyDescent="0.25">
      <c r="A339" s="183"/>
      <c r="B339" s="184"/>
      <c r="C339" s="184"/>
      <c r="D339" s="153"/>
      <c r="E339" s="71" t="str">
        <f>IF(D339&gt;0,IF((LEFT(D339,2)=LEFT(Data!C$4,2)),"Intra","Inter"),"")</f>
        <v/>
      </c>
      <c r="F339" s="72">
        <f t="shared" si="29"/>
        <v>0</v>
      </c>
      <c r="G339" s="22"/>
      <c r="H339" s="23"/>
      <c r="I339" s="74">
        <f t="shared" si="30"/>
        <v>0</v>
      </c>
      <c r="J339" s="74">
        <f t="shared" si="31"/>
        <v>0</v>
      </c>
      <c r="K339" s="74">
        <f t="shared" si="31"/>
        <v>0</v>
      </c>
      <c r="M339" s="21"/>
      <c r="N339" s="74">
        <f t="shared" si="32"/>
        <v>0</v>
      </c>
      <c r="O339" s="74">
        <f t="shared" si="33"/>
        <v>0</v>
      </c>
      <c r="P339" s="74">
        <f t="shared" si="33"/>
        <v>0</v>
      </c>
    </row>
    <row r="340" spans="1:16" x14ac:dyDescent="0.25">
      <c r="A340" s="183"/>
      <c r="B340" s="184"/>
      <c r="C340" s="184"/>
      <c r="D340" s="153"/>
      <c r="E340" s="71" t="str">
        <f>IF(D340&gt;0,IF((LEFT(D340,2)=LEFT(Data!C$4,2)),"Intra","Inter"),"")</f>
        <v/>
      </c>
      <c r="F340" s="72">
        <f t="shared" si="29"/>
        <v>0</v>
      </c>
      <c r="G340" s="22"/>
      <c r="H340" s="23"/>
      <c r="I340" s="74">
        <f t="shared" si="30"/>
        <v>0</v>
      </c>
      <c r="J340" s="74">
        <f t="shared" si="31"/>
        <v>0</v>
      </c>
      <c r="K340" s="74">
        <f t="shared" si="31"/>
        <v>0</v>
      </c>
      <c r="M340" s="21"/>
      <c r="N340" s="74">
        <f t="shared" si="32"/>
        <v>0</v>
      </c>
      <c r="O340" s="74">
        <f t="shared" si="33"/>
        <v>0</v>
      </c>
      <c r="P340" s="74">
        <f t="shared" si="33"/>
        <v>0</v>
      </c>
    </row>
    <row r="341" spans="1:16" x14ac:dyDescent="0.25">
      <c r="A341" s="183"/>
      <c r="B341" s="184"/>
      <c r="C341" s="184"/>
      <c r="D341" s="153"/>
      <c r="E341" s="71" t="str">
        <f>IF(D341&gt;0,IF((LEFT(D341,2)=LEFT(Data!C$4,2)),"Intra","Inter"),"")</f>
        <v/>
      </c>
      <c r="F341" s="72">
        <f t="shared" si="29"/>
        <v>0</v>
      </c>
      <c r="G341" s="22"/>
      <c r="H341" s="23"/>
      <c r="I341" s="74">
        <f t="shared" si="30"/>
        <v>0</v>
      </c>
      <c r="J341" s="74">
        <f t="shared" si="31"/>
        <v>0</v>
      </c>
      <c r="K341" s="74">
        <f t="shared" si="31"/>
        <v>0</v>
      </c>
      <c r="M341" s="21"/>
      <c r="N341" s="74">
        <f t="shared" si="32"/>
        <v>0</v>
      </c>
      <c r="O341" s="74">
        <f t="shared" si="33"/>
        <v>0</v>
      </c>
      <c r="P341" s="74">
        <f t="shared" si="33"/>
        <v>0</v>
      </c>
    </row>
    <row r="342" spans="1:16" x14ac:dyDescent="0.25">
      <c r="A342" s="183"/>
      <c r="B342" s="184"/>
      <c r="C342" s="184"/>
      <c r="D342" s="153"/>
      <c r="E342" s="71" t="str">
        <f>IF(D342&gt;0,IF((LEFT(D342,2)=LEFT(Data!C$4,2)),"Intra","Inter"),"")</f>
        <v/>
      </c>
      <c r="F342" s="72">
        <f t="shared" si="29"/>
        <v>0</v>
      </c>
      <c r="G342" s="22"/>
      <c r="H342" s="23"/>
      <c r="I342" s="74">
        <f t="shared" si="30"/>
        <v>0</v>
      </c>
      <c r="J342" s="74">
        <f t="shared" si="31"/>
        <v>0</v>
      </c>
      <c r="K342" s="74">
        <f t="shared" si="31"/>
        <v>0</v>
      </c>
      <c r="M342" s="21"/>
      <c r="N342" s="74">
        <f t="shared" si="32"/>
        <v>0</v>
      </c>
      <c r="O342" s="74">
        <f t="shared" si="33"/>
        <v>0</v>
      </c>
      <c r="P342" s="74">
        <f t="shared" si="33"/>
        <v>0</v>
      </c>
    </row>
    <row r="343" spans="1:16" x14ac:dyDescent="0.25">
      <c r="A343" s="183"/>
      <c r="B343" s="184"/>
      <c r="C343" s="184"/>
      <c r="D343" s="153"/>
      <c r="E343" s="71" t="str">
        <f>IF(D343&gt;0,IF((LEFT(D343,2)=LEFT(Data!C$4,2)),"Intra","Inter"),"")</f>
        <v/>
      </c>
      <c r="F343" s="72">
        <f t="shared" si="29"/>
        <v>0</v>
      </c>
      <c r="G343" s="22"/>
      <c r="H343" s="23"/>
      <c r="I343" s="74">
        <f t="shared" si="30"/>
        <v>0</v>
      </c>
      <c r="J343" s="74">
        <f t="shared" si="31"/>
        <v>0</v>
      </c>
      <c r="K343" s="74">
        <f t="shared" si="31"/>
        <v>0</v>
      </c>
      <c r="M343" s="21"/>
      <c r="N343" s="74">
        <f t="shared" si="32"/>
        <v>0</v>
      </c>
      <c r="O343" s="74">
        <f t="shared" si="33"/>
        <v>0</v>
      </c>
      <c r="P343" s="74">
        <f t="shared" si="33"/>
        <v>0</v>
      </c>
    </row>
    <row r="344" spans="1:16" x14ac:dyDescent="0.25">
      <c r="A344" s="183"/>
      <c r="B344" s="184"/>
      <c r="C344" s="184"/>
      <c r="D344" s="153"/>
      <c r="E344" s="71" t="str">
        <f>IF(D344&gt;0,IF((LEFT(D344,2)=LEFT(Data!C$4,2)),"Intra","Inter"),"")</f>
        <v/>
      </c>
      <c r="F344" s="72">
        <f t="shared" si="29"/>
        <v>0</v>
      </c>
      <c r="G344" s="22"/>
      <c r="H344" s="23"/>
      <c r="I344" s="74">
        <f t="shared" si="30"/>
        <v>0</v>
      </c>
      <c r="J344" s="74">
        <f t="shared" si="31"/>
        <v>0</v>
      </c>
      <c r="K344" s="74">
        <f t="shared" si="31"/>
        <v>0</v>
      </c>
      <c r="M344" s="21"/>
      <c r="N344" s="74">
        <f t="shared" si="32"/>
        <v>0</v>
      </c>
      <c r="O344" s="74">
        <f t="shared" si="33"/>
        <v>0</v>
      </c>
      <c r="P344" s="74">
        <f t="shared" si="33"/>
        <v>0</v>
      </c>
    </row>
    <row r="345" spans="1:16" x14ac:dyDescent="0.25">
      <c r="A345" s="183"/>
      <c r="B345" s="184"/>
      <c r="C345" s="184"/>
      <c r="D345" s="153"/>
      <c r="E345" s="71" t="str">
        <f>IF(D345&gt;0,IF((LEFT(D345,2)=LEFT(Data!C$4,2)),"Intra","Inter"),"")</f>
        <v/>
      </c>
      <c r="F345" s="72">
        <f t="shared" si="29"/>
        <v>0</v>
      </c>
      <c r="G345" s="22"/>
      <c r="H345" s="23"/>
      <c r="I345" s="74">
        <f t="shared" si="30"/>
        <v>0</v>
      </c>
      <c r="J345" s="74">
        <f t="shared" si="31"/>
        <v>0</v>
      </c>
      <c r="K345" s="74">
        <f t="shared" si="31"/>
        <v>0</v>
      </c>
      <c r="M345" s="21"/>
      <c r="N345" s="74">
        <f t="shared" si="32"/>
        <v>0</v>
      </c>
      <c r="O345" s="74">
        <f t="shared" si="33"/>
        <v>0</v>
      </c>
      <c r="P345" s="74">
        <f t="shared" si="33"/>
        <v>0</v>
      </c>
    </row>
    <row r="346" spans="1:16" x14ac:dyDescent="0.25">
      <c r="A346" s="183"/>
      <c r="B346" s="184"/>
      <c r="C346" s="184"/>
      <c r="D346" s="153"/>
      <c r="E346" s="71" t="str">
        <f>IF(D346&gt;0,IF((LEFT(D346,2)=LEFT(Data!C$4,2)),"Intra","Inter"),"")</f>
        <v/>
      </c>
      <c r="F346" s="72">
        <f t="shared" si="29"/>
        <v>0</v>
      </c>
      <c r="G346" s="22"/>
      <c r="H346" s="23"/>
      <c r="I346" s="74">
        <f t="shared" si="30"/>
        <v>0</v>
      </c>
      <c r="J346" s="74">
        <f t="shared" si="31"/>
        <v>0</v>
      </c>
      <c r="K346" s="74">
        <f t="shared" si="31"/>
        <v>0</v>
      </c>
      <c r="M346" s="21"/>
      <c r="N346" s="74">
        <f t="shared" si="32"/>
        <v>0</v>
      </c>
      <c r="O346" s="74">
        <f t="shared" si="33"/>
        <v>0</v>
      </c>
      <c r="P346" s="74">
        <f t="shared" si="33"/>
        <v>0</v>
      </c>
    </row>
    <row r="347" spans="1:16" x14ac:dyDescent="0.25">
      <c r="A347" s="183"/>
      <c r="B347" s="184"/>
      <c r="C347" s="184"/>
      <c r="D347" s="153"/>
      <c r="E347" s="71" t="str">
        <f>IF(D347&gt;0,IF((LEFT(D347,2)=LEFT(Data!C$4,2)),"Intra","Inter"),"")</f>
        <v/>
      </c>
      <c r="F347" s="72">
        <f t="shared" si="29"/>
        <v>0</v>
      </c>
      <c r="G347" s="22"/>
      <c r="H347" s="23"/>
      <c r="I347" s="74">
        <f t="shared" si="30"/>
        <v>0</v>
      </c>
      <c r="J347" s="74">
        <f t="shared" si="31"/>
        <v>0</v>
      </c>
      <c r="K347" s="74">
        <f t="shared" si="31"/>
        <v>0</v>
      </c>
      <c r="M347" s="21"/>
      <c r="N347" s="74">
        <f t="shared" si="32"/>
        <v>0</v>
      </c>
      <c r="O347" s="74">
        <f t="shared" si="33"/>
        <v>0</v>
      </c>
      <c r="P347" s="74">
        <f t="shared" si="33"/>
        <v>0</v>
      </c>
    </row>
    <row r="348" spans="1:16" x14ac:dyDescent="0.25">
      <c r="A348" s="183"/>
      <c r="B348" s="184"/>
      <c r="C348" s="184"/>
      <c r="D348" s="153"/>
      <c r="E348" s="71" t="str">
        <f>IF(D348&gt;0,IF((LEFT(D348,2)=LEFT(Data!C$4,2)),"Intra","Inter"),"")</f>
        <v/>
      </c>
      <c r="F348" s="72">
        <f t="shared" si="29"/>
        <v>0</v>
      </c>
      <c r="G348" s="22"/>
      <c r="H348" s="23"/>
      <c r="I348" s="74">
        <f t="shared" si="30"/>
        <v>0</v>
      </c>
      <c r="J348" s="74">
        <f t="shared" si="31"/>
        <v>0</v>
      </c>
      <c r="K348" s="74">
        <f t="shared" si="31"/>
        <v>0</v>
      </c>
      <c r="M348" s="21"/>
      <c r="N348" s="74">
        <f t="shared" si="32"/>
        <v>0</v>
      </c>
      <c r="O348" s="74">
        <f t="shared" si="33"/>
        <v>0</v>
      </c>
      <c r="P348" s="74">
        <f t="shared" si="33"/>
        <v>0</v>
      </c>
    </row>
    <row r="349" spans="1:16" x14ac:dyDescent="0.25">
      <c r="A349" s="183"/>
      <c r="B349" s="184"/>
      <c r="C349" s="184"/>
      <c r="D349" s="153"/>
      <c r="E349" s="71" t="str">
        <f>IF(D349&gt;0,IF((LEFT(D349,2)=LEFT(Data!C$4,2)),"Intra","Inter"),"")</f>
        <v/>
      </c>
      <c r="F349" s="72">
        <f t="shared" si="29"/>
        <v>0</v>
      </c>
      <c r="G349" s="22"/>
      <c r="H349" s="23"/>
      <c r="I349" s="74">
        <f t="shared" si="30"/>
        <v>0</v>
      </c>
      <c r="J349" s="74">
        <f t="shared" si="31"/>
        <v>0</v>
      </c>
      <c r="K349" s="74">
        <f t="shared" si="31"/>
        <v>0</v>
      </c>
      <c r="M349" s="21"/>
      <c r="N349" s="74">
        <f t="shared" si="32"/>
        <v>0</v>
      </c>
      <c r="O349" s="74">
        <f t="shared" si="33"/>
        <v>0</v>
      </c>
      <c r="P349" s="74">
        <f t="shared" si="33"/>
        <v>0</v>
      </c>
    </row>
    <row r="350" spans="1:16" x14ac:dyDescent="0.25">
      <c r="A350" s="183"/>
      <c r="B350" s="184"/>
      <c r="C350" s="184"/>
      <c r="D350" s="153"/>
      <c r="E350" s="71" t="str">
        <f>IF(D350&gt;0,IF((LEFT(D350,2)=LEFT(Data!C$4,2)),"Intra","Inter"),"")</f>
        <v/>
      </c>
      <c r="F350" s="72">
        <f t="shared" si="29"/>
        <v>0</v>
      </c>
      <c r="G350" s="22"/>
      <c r="H350" s="23"/>
      <c r="I350" s="74">
        <f t="shared" si="30"/>
        <v>0</v>
      </c>
      <c r="J350" s="74">
        <f t="shared" si="31"/>
        <v>0</v>
      </c>
      <c r="K350" s="74">
        <f t="shared" si="31"/>
        <v>0</v>
      </c>
      <c r="M350" s="21"/>
      <c r="N350" s="74">
        <f t="shared" si="32"/>
        <v>0</v>
      </c>
      <c r="O350" s="74">
        <f t="shared" si="33"/>
        <v>0</v>
      </c>
      <c r="P350" s="74">
        <f t="shared" si="33"/>
        <v>0</v>
      </c>
    </row>
    <row r="351" spans="1:16" x14ac:dyDescent="0.25">
      <c r="A351" s="183"/>
      <c r="B351" s="184"/>
      <c r="C351" s="184"/>
      <c r="D351" s="153"/>
      <c r="E351" s="71" t="str">
        <f>IF(D351&gt;0,IF((LEFT(D351,2)=LEFT(Data!C$4,2)),"Intra","Inter"),"")</f>
        <v/>
      </c>
      <c r="F351" s="72">
        <f t="shared" si="29"/>
        <v>0</v>
      </c>
      <c r="G351" s="22"/>
      <c r="H351" s="23"/>
      <c r="I351" s="74">
        <f t="shared" si="30"/>
        <v>0</v>
      </c>
      <c r="J351" s="74">
        <f t="shared" si="31"/>
        <v>0</v>
      </c>
      <c r="K351" s="74">
        <f t="shared" si="31"/>
        <v>0</v>
      </c>
      <c r="M351" s="21"/>
      <c r="N351" s="74">
        <f t="shared" si="32"/>
        <v>0</v>
      </c>
      <c r="O351" s="74">
        <f t="shared" si="33"/>
        <v>0</v>
      </c>
      <c r="P351" s="74">
        <f t="shared" si="33"/>
        <v>0</v>
      </c>
    </row>
    <row r="352" spans="1:16" x14ac:dyDescent="0.25">
      <c r="A352" s="183"/>
      <c r="B352" s="184"/>
      <c r="C352" s="184"/>
      <c r="D352" s="153"/>
      <c r="E352" s="71" t="str">
        <f>IF(D352&gt;0,IF((LEFT(D352,2)=LEFT(Data!C$4,2)),"Intra","Inter"),"")</f>
        <v/>
      </c>
      <c r="F352" s="72">
        <f t="shared" si="29"/>
        <v>0</v>
      </c>
      <c r="G352" s="22"/>
      <c r="H352" s="23"/>
      <c r="I352" s="74">
        <f t="shared" si="30"/>
        <v>0</v>
      </c>
      <c r="J352" s="74">
        <f t="shared" si="31"/>
        <v>0</v>
      </c>
      <c r="K352" s="74">
        <f t="shared" si="31"/>
        <v>0</v>
      </c>
      <c r="M352" s="21"/>
      <c r="N352" s="74">
        <f t="shared" si="32"/>
        <v>0</v>
      </c>
      <c r="O352" s="74">
        <f t="shared" si="33"/>
        <v>0</v>
      </c>
      <c r="P352" s="74">
        <f t="shared" si="33"/>
        <v>0</v>
      </c>
    </row>
    <row r="353" spans="1:16" x14ac:dyDescent="0.25">
      <c r="A353" s="183"/>
      <c r="B353" s="184"/>
      <c r="C353" s="184"/>
      <c r="D353" s="153"/>
      <c r="E353" s="71" t="str">
        <f>IF(D353&gt;0,IF((LEFT(D353,2)=LEFT(Data!C$4,2)),"Intra","Inter"),"")</f>
        <v/>
      </c>
      <c r="F353" s="72">
        <f t="shared" si="29"/>
        <v>0</v>
      </c>
      <c r="G353" s="22"/>
      <c r="H353" s="23"/>
      <c r="I353" s="74">
        <f t="shared" si="30"/>
        <v>0</v>
      </c>
      <c r="J353" s="74">
        <f t="shared" si="31"/>
        <v>0</v>
      </c>
      <c r="K353" s="74">
        <f t="shared" si="31"/>
        <v>0</v>
      </c>
      <c r="M353" s="21"/>
      <c r="N353" s="74">
        <f t="shared" si="32"/>
        <v>0</v>
      </c>
      <c r="O353" s="74">
        <f t="shared" si="33"/>
        <v>0</v>
      </c>
      <c r="P353" s="74">
        <f t="shared" si="33"/>
        <v>0</v>
      </c>
    </row>
    <row r="354" spans="1:16" x14ac:dyDescent="0.25">
      <c r="A354" s="183"/>
      <c r="B354" s="184"/>
      <c r="C354" s="184"/>
      <c r="D354" s="153"/>
      <c r="E354" s="71" t="str">
        <f>IF(D354&gt;0,IF((LEFT(D354,2)=LEFT(Data!C$4,2)),"Intra","Inter"),"")</f>
        <v/>
      </c>
      <c r="F354" s="72">
        <f t="shared" si="29"/>
        <v>0</v>
      </c>
      <c r="G354" s="22"/>
      <c r="H354" s="23"/>
      <c r="I354" s="74">
        <f t="shared" si="30"/>
        <v>0</v>
      </c>
      <c r="J354" s="74">
        <f t="shared" si="31"/>
        <v>0</v>
      </c>
      <c r="K354" s="74">
        <f t="shared" si="31"/>
        <v>0</v>
      </c>
      <c r="M354" s="21"/>
      <c r="N354" s="74">
        <f t="shared" si="32"/>
        <v>0</v>
      </c>
      <c r="O354" s="74">
        <f t="shared" si="33"/>
        <v>0</v>
      </c>
      <c r="P354" s="74">
        <f t="shared" si="33"/>
        <v>0</v>
      </c>
    </row>
    <row r="355" spans="1:16" x14ac:dyDescent="0.25">
      <c r="A355" s="183"/>
      <c r="B355" s="184"/>
      <c r="C355" s="184"/>
      <c r="D355" s="153"/>
      <c r="E355" s="71" t="str">
        <f>IF(D355&gt;0,IF((LEFT(D355,2)=LEFT(Data!C$4,2)),"Intra","Inter"),"")</f>
        <v/>
      </c>
      <c r="F355" s="72">
        <f t="shared" si="29"/>
        <v>0</v>
      </c>
      <c r="G355" s="22"/>
      <c r="H355" s="23"/>
      <c r="I355" s="74">
        <f t="shared" si="30"/>
        <v>0</v>
      </c>
      <c r="J355" s="74">
        <f t="shared" si="31"/>
        <v>0</v>
      </c>
      <c r="K355" s="74">
        <f t="shared" si="31"/>
        <v>0</v>
      </c>
      <c r="M355" s="21"/>
      <c r="N355" s="74">
        <f t="shared" si="32"/>
        <v>0</v>
      </c>
      <c r="O355" s="74">
        <f t="shared" si="33"/>
        <v>0</v>
      </c>
      <c r="P355" s="74">
        <f t="shared" si="33"/>
        <v>0</v>
      </c>
    </row>
    <row r="356" spans="1:16" x14ac:dyDescent="0.25">
      <c r="A356" s="183"/>
      <c r="B356" s="184"/>
      <c r="C356" s="184"/>
      <c r="D356" s="153"/>
      <c r="E356" s="71" t="str">
        <f>IF(D356&gt;0,IF((LEFT(D356,2)=LEFT(Data!C$4,2)),"Intra","Inter"),"")</f>
        <v/>
      </c>
      <c r="F356" s="72">
        <f t="shared" si="29"/>
        <v>0</v>
      </c>
      <c r="G356" s="22"/>
      <c r="H356" s="23"/>
      <c r="I356" s="74">
        <f t="shared" si="30"/>
        <v>0</v>
      </c>
      <c r="J356" s="74">
        <f t="shared" si="31"/>
        <v>0</v>
      </c>
      <c r="K356" s="74">
        <f t="shared" si="31"/>
        <v>0</v>
      </c>
      <c r="M356" s="21"/>
      <c r="N356" s="74">
        <f t="shared" si="32"/>
        <v>0</v>
      </c>
      <c r="O356" s="74">
        <f t="shared" si="33"/>
        <v>0</v>
      </c>
      <c r="P356" s="74">
        <f t="shared" si="33"/>
        <v>0</v>
      </c>
    </row>
    <row r="357" spans="1:16" x14ac:dyDescent="0.25">
      <c r="A357" s="183"/>
      <c r="B357" s="184"/>
      <c r="C357" s="184"/>
      <c r="D357" s="153"/>
      <c r="E357" s="71" t="str">
        <f>IF(D357&gt;0,IF((LEFT(D357,2)=LEFT(Data!C$4,2)),"Intra","Inter"),"")</f>
        <v/>
      </c>
      <c r="F357" s="72">
        <f t="shared" si="29"/>
        <v>0</v>
      </c>
      <c r="G357" s="22"/>
      <c r="H357" s="23"/>
      <c r="I357" s="74">
        <f t="shared" si="30"/>
        <v>0</v>
      </c>
      <c r="J357" s="74">
        <f t="shared" si="31"/>
        <v>0</v>
      </c>
      <c r="K357" s="74">
        <f t="shared" si="31"/>
        <v>0</v>
      </c>
      <c r="M357" s="21"/>
      <c r="N357" s="74">
        <f t="shared" si="32"/>
        <v>0</v>
      </c>
      <c r="O357" s="74">
        <f t="shared" si="33"/>
        <v>0</v>
      </c>
      <c r="P357" s="74">
        <f t="shared" si="33"/>
        <v>0</v>
      </c>
    </row>
    <row r="358" spans="1:16" x14ac:dyDescent="0.25">
      <c r="A358" s="183"/>
      <c r="B358" s="184"/>
      <c r="C358" s="184"/>
      <c r="D358" s="153"/>
      <c r="E358" s="71" t="str">
        <f>IF(D358&gt;0,IF((LEFT(D358,2)=LEFT(Data!C$4,2)),"Intra","Inter"),"")</f>
        <v/>
      </c>
      <c r="F358" s="72">
        <f t="shared" si="29"/>
        <v>0</v>
      </c>
      <c r="G358" s="22"/>
      <c r="H358" s="23"/>
      <c r="I358" s="74">
        <f t="shared" si="30"/>
        <v>0</v>
      </c>
      <c r="J358" s="74">
        <f t="shared" si="31"/>
        <v>0</v>
      </c>
      <c r="K358" s="74">
        <f t="shared" si="31"/>
        <v>0</v>
      </c>
      <c r="M358" s="21"/>
      <c r="N358" s="74">
        <f t="shared" si="32"/>
        <v>0</v>
      </c>
      <c r="O358" s="74">
        <f t="shared" si="33"/>
        <v>0</v>
      </c>
      <c r="P358" s="74">
        <f t="shared" si="33"/>
        <v>0</v>
      </c>
    </row>
    <row r="359" spans="1:16" x14ac:dyDescent="0.25">
      <c r="A359" s="183"/>
      <c r="B359" s="184"/>
      <c r="C359" s="184"/>
      <c r="D359" s="153"/>
      <c r="E359" s="71" t="str">
        <f>IF(D359&gt;0,IF((LEFT(D359,2)=LEFT(Data!C$4,2)),"Intra","Inter"),"")</f>
        <v/>
      </c>
      <c r="F359" s="72">
        <f t="shared" si="29"/>
        <v>0</v>
      </c>
      <c r="G359" s="22"/>
      <c r="H359" s="23"/>
      <c r="I359" s="74">
        <f t="shared" si="30"/>
        <v>0</v>
      </c>
      <c r="J359" s="74">
        <f t="shared" si="31"/>
        <v>0</v>
      </c>
      <c r="K359" s="74">
        <f t="shared" si="31"/>
        <v>0</v>
      </c>
      <c r="M359" s="21"/>
      <c r="N359" s="74">
        <f t="shared" si="32"/>
        <v>0</v>
      </c>
      <c r="O359" s="74">
        <f t="shared" si="33"/>
        <v>0</v>
      </c>
      <c r="P359" s="74">
        <f t="shared" si="33"/>
        <v>0</v>
      </c>
    </row>
    <row r="360" spans="1:16" x14ac:dyDescent="0.25">
      <c r="A360" s="183"/>
      <c r="B360" s="184"/>
      <c r="C360" s="184"/>
      <c r="D360" s="153"/>
      <c r="E360" s="71" t="str">
        <f>IF(D360&gt;0,IF((LEFT(D360,2)=LEFT(Data!C$4,2)),"Intra","Inter"),"")</f>
        <v/>
      </c>
      <c r="F360" s="72">
        <f t="shared" si="29"/>
        <v>0</v>
      </c>
      <c r="G360" s="22"/>
      <c r="H360" s="23"/>
      <c r="I360" s="74">
        <f t="shared" si="30"/>
        <v>0</v>
      </c>
      <c r="J360" s="74">
        <f t="shared" si="31"/>
        <v>0</v>
      </c>
      <c r="K360" s="74">
        <f t="shared" si="31"/>
        <v>0</v>
      </c>
      <c r="M360" s="21"/>
      <c r="N360" s="74">
        <f t="shared" si="32"/>
        <v>0</v>
      </c>
      <c r="O360" s="74">
        <f t="shared" si="33"/>
        <v>0</v>
      </c>
      <c r="P360" s="74">
        <f t="shared" si="33"/>
        <v>0</v>
      </c>
    </row>
    <row r="361" spans="1:16" x14ac:dyDescent="0.25">
      <c r="A361" s="183"/>
      <c r="B361" s="184"/>
      <c r="C361" s="184"/>
      <c r="D361" s="153"/>
      <c r="E361" s="71" t="str">
        <f>IF(D361&gt;0,IF((LEFT(D361,2)=LEFT(Data!C$4,2)),"Intra","Inter"),"")</f>
        <v/>
      </c>
      <c r="F361" s="72">
        <f t="shared" si="29"/>
        <v>0</v>
      </c>
      <c r="G361" s="22"/>
      <c r="H361" s="23"/>
      <c r="I361" s="74">
        <f t="shared" si="30"/>
        <v>0</v>
      </c>
      <c r="J361" s="74">
        <f t="shared" si="31"/>
        <v>0</v>
      </c>
      <c r="K361" s="74">
        <f t="shared" si="31"/>
        <v>0</v>
      </c>
      <c r="M361" s="21"/>
      <c r="N361" s="74">
        <f t="shared" si="32"/>
        <v>0</v>
      </c>
      <c r="O361" s="74">
        <f t="shared" si="33"/>
        <v>0</v>
      </c>
      <c r="P361" s="74">
        <f t="shared" si="33"/>
        <v>0</v>
      </c>
    </row>
    <row r="362" spans="1:16" x14ac:dyDescent="0.25">
      <c r="A362" s="183"/>
      <c r="B362" s="184"/>
      <c r="C362" s="184"/>
      <c r="D362" s="153"/>
      <c r="E362" s="71" t="str">
        <f>IF(D362&gt;0,IF((LEFT(D362,2)=LEFT(Data!C$4,2)),"Intra","Inter"),"")</f>
        <v/>
      </c>
      <c r="F362" s="72">
        <f t="shared" si="29"/>
        <v>0</v>
      </c>
      <c r="G362" s="22"/>
      <c r="H362" s="23"/>
      <c r="I362" s="74">
        <f t="shared" si="30"/>
        <v>0</v>
      </c>
      <c r="J362" s="74">
        <f t="shared" si="31"/>
        <v>0</v>
      </c>
      <c r="K362" s="74">
        <f t="shared" si="31"/>
        <v>0</v>
      </c>
      <c r="M362" s="21"/>
      <c r="N362" s="74">
        <f t="shared" si="32"/>
        <v>0</v>
      </c>
      <c r="O362" s="74">
        <f t="shared" si="33"/>
        <v>0</v>
      </c>
      <c r="P362" s="74">
        <f t="shared" si="33"/>
        <v>0</v>
      </c>
    </row>
    <row r="363" spans="1:16" x14ac:dyDescent="0.25">
      <c r="A363" s="183"/>
      <c r="B363" s="184"/>
      <c r="C363" s="184"/>
      <c r="D363" s="153"/>
      <c r="E363" s="71" t="str">
        <f>IF(D363&gt;0,IF((LEFT(D363,2)=LEFT(Data!C$4,2)),"Intra","Inter"),"")</f>
        <v/>
      </c>
      <c r="F363" s="72">
        <f t="shared" si="29"/>
        <v>0</v>
      </c>
      <c r="G363" s="22"/>
      <c r="H363" s="23"/>
      <c r="I363" s="74">
        <f t="shared" si="30"/>
        <v>0</v>
      </c>
      <c r="J363" s="74">
        <f t="shared" si="31"/>
        <v>0</v>
      </c>
      <c r="K363" s="74">
        <f t="shared" si="31"/>
        <v>0</v>
      </c>
      <c r="M363" s="21"/>
      <c r="N363" s="74">
        <f t="shared" si="32"/>
        <v>0</v>
      </c>
      <c r="O363" s="74">
        <f t="shared" si="33"/>
        <v>0</v>
      </c>
      <c r="P363" s="74">
        <f t="shared" si="33"/>
        <v>0</v>
      </c>
    </row>
    <row r="364" spans="1:16" x14ac:dyDescent="0.25">
      <c r="A364" s="183"/>
      <c r="B364" s="184"/>
      <c r="C364" s="184"/>
      <c r="D364" s="153"/>
      <c r="E364" s="71" t="str">
        <f>IF(D364&gt;0,IF((LEFT(D364,2)=LEFT(Data!C$4,2)),"Intra","Inter"),"")</f>
        <v/>
      </c>
      <c r="F364" s="72">
        <f t="shared" si="29"/>
        <v>0</v>
      </c>
      <c r="G364" s="22"/>
      <c r="H364" s="23"/>
      <c r="I364" s="74">
        <f t="shared" si="30"/>
        <v>0</v>
      </c>
      <c r="J364" s="74">
        <f t="shared" si="31"/>
        <v>0</v>
      </c>
      <c r="K364" s="74">
        <f t="shared" si="31"/>
        <v>0</v>
      </c>
      <c r="M364" s="21"/>
      <c r="N364" s="74">
        <f t="shared" si="32"/>
        <v>0</v>
      </c>
      <c r="O364" s="74">
        <f t="shared" si="33"/>
        <v>0</v>
      </c>
      <c r="P364" s="74">
        <f t="shared" si="33"/>
        <v>0</v>
      </c>
    </row>
    <row r="365" spans="1:16" x14ac:dyDescent="0.25">
      <c r="A365" s="183"/>
      <c r="B365" s="184"/>
      <c r="C365" s="184"/>
      <c r="D365" s="153"/>
      <c r="E365" s="71" t="str">
        <f>IF(D365&gt;0,IF((LEFT(D365,2)=LEFT(Data!C$4,2)),"Intra","Inter"),"")</f>
        <v/>
      </c>
      <c r="F365" s="72">
        <f t="shared" si="29"/>
        <v>0</v>
      </c>
      <c r="G365" s="22"/>
      <c r="H365" s="23"/>
      <c r="I365" s="74">
        <f t="shared" si="30"/>
        <v>0</v>
      </c>
      <c r="J365" s="74">
        <f t="shared" si="31"/>
        <v>0</v>
      </c>
      <c r="K365" s="74">
        <f t="shared" si="31"/>
        <v>0</v>
      </c>
      <c r="M365" s="21"/>
      <c r="N365" s="74">
        <f t="shared" si="32"/>
        <v>0</v>
      </c>
      <c r="O365" s="74">
        <f t="shared" si="33"/>
        <v>0</v>
      </c>
      <c r="P365" s="74">
        <f t="shared" si="33"/>
        <v>0</v>
      </c>
    </row>
    <row r="366" spans="1:16" x14ac:dyDescent="0.25">
      <c r="A366" s="183"/>
      <c r="B366" s="184"/>
      <c r="C366" s="184"/>
      <c r="D366" s="153"/>
      <c r="E366" s="71" t="str">
        <f>IF(D366&gt;0,IF((LEFT(D366,2)=LEFT(Data!C$4,2)),"Intra","Inter"),"")</f>
        <v/>
      </c>
      <c r="F366" s="72">
        <f t="shared" si="29"/>
        <v>0</v>
      </c>
      <c r="G366" s="22"/>
      <c r="H366" s="23"/>
      <c r="I366" s="74">
        <f t="shared" si="30"/>
        <v>0</v>
      </c>
      <c r="J366" s="74">
        <f t="shared" si="31"/>
        <v>0</v>
      </c>
      <c r="K366" s="74">
        <f t="shared" si="31"/>
        <v>0</v>
      </c>
      <c r="M366" s="21"/>
      <c r="N366" s="74">
        <f t="shared" si="32"/>
        <v>0</v>
      </c>
      <c r="O366" s="74">
        <f t="shared" si="33"/>
        <v>0</v>
      </c>
      <c r="P366" s="74">
        <f t="shared" si="33"/>
        <v>0</v>
      </c>
    </row>
    <row r="367" spans="1:16" x14ac:dyDescent="0.25">
      <c r="A367" s="183"/>
      <c r="B367" s="184"/>
      <c r="C367" s="184"/>
      <c r="D367" s="153"/>
      <c r="E367" s="71" t="str">
        <f>IF(D367&gt;0,IF((LEFT(D367,2)=LEFT(Data!C$4,2)),"Intra","Inter"),"")</f>
        <v/>
      </c>
      <c r="F367" s="72">
        <f t="shared" si="29"/>
        <v>0</v>
      </c>
      <c r="G367" s="22"/>
      <c r="H367" s="23"/>
      <c r="I367" s="74">
        <f t="shared" si="30"/>
        <v>0</v>
      </c>
      <c r="J367" s="74">
        <f t="shared" si="31"/>
        <v>0</v>
      </c>
      <c r="K367" s="74">
        <f t="shared" si="31"/>
        <v>0</v>
      </c>
      <c r="M367" s="21"/>
      <c r="N367" s="74">
        <f t="shared" si="32"/>
        <v>0</v>
      </c>
      <c r="O367" s="74">
        <f t="shared" si="33"/>
        <v>0</v>
      </c>
      <c r="P367" s="74">
        <f t="shared" si="33"/>
        <v>0</v>
      </c>
    </row>
    <row r="368" spans="1:16" x14ac:dyDescent="0.25">
      <c r="A368" s="183"/>
      <c r="B368" s="184"/>
      <c r="C368" s="184"/>
      <c r="D368" s="153"/>
      <c r="E368" s="71" t="str">
        <f>IF(D368&gt;0,IF((LEFT(D368,2)=LEFT(Data!C$4,2)),"Intra","Inter"),"")</f>
        <v/>
      </c>
      <c r="F368" s="72">
        <f t="shared" si="29"/>
        <v>0</v>
      </c>
      <c r="G368" s="22"/>
      <c r="H368" s="23"/>
      <c r="I368" s="74">
        <f t="shared" si="30"/>
        <v>0</v>
      </c>
      <c r="J368" s="74">
        <f t="shared" si="31"/>
        <v>0</v>
      </c>
      <c r="K368" s="74">
        <f t="shared" si="31"/>
        <v>0</v>
      </c>
      <c r="M368" s="21"/>
      <c r="N368" s="74">
        <f t="shared" si="32"/>
        <v>0</v>
      </c>
      <c r="O368" s="74">
        <f t="shared" si="33"/>
        <v>0</v>
      </c>
      <c r="P368" s="74">
        <f t="shared" si="33"/>
        <v>0</v>
      </c>
    </row>
    <row r="369" spans="1:16" x14ac:dyDescent="0.25">
      <c r="A369" s="183"/>
      <c r="B369" s="184"/>
      <c r="C369" s="184"/>
      <c r="D369" s="153"/>
      <c r="E369" s="71" t="str">
        <f>IF(D369&gt;0,IF((LEFT(D369,2)=LEFT(Data!C$4,2)),"Intra","Inter"),"")</f>
        <v/>
      </c>
      <c r="F369" s="72">
        <f t="shared" si="29"/>
        <v>0</v>
      </c>
      <c r="G369" s="22"/>
      <c r="H369" s="23"/>
      <c r="I369" s="74">
        <f t="shared" si="30"/>
        <v>0</v>
      </c>
      <c r="J369" s="74">
        <f t="shared" si="31"/>
        <v>0</v>
      </c>
      <c r="K369" s="74">
        <f t="shared" si="31"/>
        <v>0</v>
      </c>
      <c r="M369" s="21"/>
      <c r="N369" s="74">
        <f t="shared" si="32"/>
        <v>0</v>
      </c>
      <c r="O369" s="74">
        <f t="shared" si="33"/>
        <v>0</v>
      </c>
      <c r="P369" s="74">
        <f t="shared" si="33"/>
        <v>0</v>
      </c>
    </row>
    <row r="370" spans="1:16" x14ac:dyDescent="0.25">
      <c r="A370" s="183"/>
      <c r="B370" s="184"/>
      <c r="C370" s="184"/>
      <c r="D370" s="153"/>
      <c r="E370" s="71" t="str">
        <f>IF(D370&gt;0,IF((LEFT(D370,2)=LEFT(Data!C$4,2)),"Intra","Inter"),"")</f>
        <v/>
      </c>
      <c r="F370" s="72">
        <f t="shared" si="29"/>
        <v>0</v>
      </c>
      <c r="G370" s="22"/>
      <c r="H370" s="23"/>
      <c r="I370" s="74">
        <f t="shared" si="30"/>
        <v>0</v>
      </c>
      <c r="J370" s="74">
        <f t="shared" si="31"/>
        <v>0</v>
      </c>
      <c r="K370" s="74">
        <f t="shared" si="31"/>
        <v>0</v>
      </c>
      <c r="M370" s="21"/>
      <c r="N370" s="74">
        <f t="shared" si="32"/>
        <v>0</v>
      </c>
      <c r="O370" s="74">
        <f t="shared" si="33"/>
        <v>0</v>
      </c>
      <c r="P370" s="74">
        <f t="shared" si="33"/>
        <v>0</v>
      </c>
    </row>
    <row r="371" spans="1:16" x14ac:dyDescent="0.25">
      <c r="A371" s="183"/>
      <c r="B371" s="184"/>
      <c r="C371" s="184"/>
      <c r="D371" s="153"/>
      <c r="E371" s="71" t="str">
        <f>IF(D371&gt;0,IF((LEFT(D371,2)=LEFT(Data!C$4,2)),"Intra","Inter"),"")</f>
        <v/>
      </c>
      <c r="F371" s="72">
        <f t="shared" si="29"/>
        <v>0</v>
      </c>
      <c r="G371" s="22"/>
      <c r="H371" s="23"/>
      <c r="I371" s="74">
        <f t="shared" si="30"/>
        <v>0</v>
      </c>
      <c r="J371" s="74">
        <f t="shared" si="31"/>
        <v>0</v>
      </c>
      <c r="K371" s="74">
        <f t="shared" si="31"/>
        <v>0</v>
      </c>
      <c r="M371" s="21"/>
      <c r="N371" s="74">
        <f t="shared" si="32"/>
        <v>0</v>
      </c>
      <c r="O371" s="74">
        <f t="shared" si="33"/>
        <v>0</v>
      </c>
      <c r="P371" s="74">
        <f t="shared" si="33"/>
        <v>0</v>
      </c>
    </row>
    <row r="372" spans="1:16" x14ac:dyDescent="0.25">
      <c r="A372" s="183"/>
      <c r="B372" s="184"/>
      <c r="C372" s="184"/>
      <c r="D372" s="153"/>
      <c r="E372" s="71" t="str">
        <f>IF(D372&gt;0,IF((LEFT(D372,2)=LEFT(Data!C$4,2)),"Intra","Inter"),"")</f>
        <v/>
      </c>
      <c r="F372" s="72">
        <f t="shared" si="29"/>
        <v>0</v>
      </c>
      <c r="G372" s="22"/>
      <c r="H372" s="23"/>
      <c r="I372" s="74">
        <f t="shared" si="30"/>
        <v>0</v>
      </c>
      <c r="J372" s="74">
        <f t="shared" si="31"/>
        <v>0</v>
      </c>
      <c r="K372" s="74">
        <f t="shared" si="31"/>
        <v>0</v>
      </c>
      <c r="M372" s="21"/>
      <c r="N372" s="74">
        <f t="shared" si="32"/>
        <v>0</v>
      </c>
      <c r="O372" s="74">
        <f t="shared" si="33"/>
        <v>0</v>
      </c>
      <c r="P372" s="74">
        <f t="shared" si="33"/>
        <v>0</v>
      </c>
    </row>
    <row r="373" spans="1:16" x14ac:dyDescent="0.25">
      <c r="A373" s="183"/>
      <c r="B373" s="184"/>
      <c r="C373" s="184"/>
      <c r="D373" s="153"/>
      <c r="E373" s="71" t="str">
        <f>IF(D373&gt;0,IF((LEFT(D373,2)=LEFT(Data!C$4,2)),"Intra","Inter"),"")</f>
        <v/>
      </c>
      <c r="F373" s="72">
        <f t="shared" si="29"/>
        <v>0</v>
      </c>
      <c r="G373" s="22"/>
      <c r="H373" s="23"/>
      <c r="I373" s="74">
        <f t="shared" si="30"/>
        <v>0</v>
      </c>
      <c r="J373" s="74">
        <f t="shared" si="31"/>
        <v>0</v>
      </c>
      <c r="K373" s="74">
        <f t="shared" si="31"/>
        <v>0</v>
      </c>
      <c r="M373" s="21"/>
      <c r="N373" s="74">
        <f t="shared" si="32"/>
        <v>0</v>
      </c>
      <c r="O373" s="74">
        <f t="shared" si="33"/>
        <v>0</v>
      </c>
      <c r="P373" s="74">
        <f t="shared" si="33"/>
        <v>0</v>
      </c>
    </row>
    <row r="374" spans="1:16" x14ac:dyDescent="0.25">
      <c r="A374" s="183"/>
      <c r="B374" s="184"/>
      <c r="C374" s="184"/>
      <c r="D374" s="153"/>
      <c r="E374" s="71" t="str">
        <f>IF(D374&gt;0,IF((LEFT(D374,2)=LEFT(Data!C$4,2)),"Intra","Inter"),"")</f>
        <v/>
      </c>
      <c r="F374" s="72">
        <f t="shared" si="29"/>
        <v>0</v>
      </c>
      <c r="G374" s="22"/>
      <c r="H374" s="23"/>
      <c r="I374" s="74">
        <f t="shared" si="30"/>
        <v>0</v>
      </c>
      <c r="J374" s="74">
        <f t="shared" si="31"/>
        <v>0</v>
      </c>
      <c r="K374" s="74">
        <f t="shared" si="31"/>
        <v>0</v>
      </c>
      <c r="M374" s="21"/>
      <c r="N374" s="74">
        <f t="shared" si="32"/>
        <v>0</v>
      </c>
      <c r="O374" s="74">
        <f t="shared" si="33"/>
        <v>0</v>
      </c>
      <c r="P374" s="74">
        <f t="shared" si="33"/>
        <v>0</v>
      </c>
    </row>
    <row r="375" spans="1:16" x14ac:dyDescent="0.25">
      <c r="A375" s="183"/>
      <c r="B375" s="184"/>
      <c r="C375" s="184"/>
      <c r="D375" s="153"/>
      <c r="E375" s="71" t="str">
        <f>IF(D375&gt;0,IF((LEFT(D375,2)=LEFT(Data!C$4,2)),"Intra","Inter"),"")</f>
        <v/>
      </c>
      <c r="F375" s="72">
        <f t="shared" si="29"/>
        <v>0</v>
      </c>
      <c r="G375" s="22"/>
      <c r="H375" s="23"/>
      <c r="I375" s="74">
        <f t="shared" si="30"/>
        <v>0</v>
      </c>
      <c r="J375" s="74">
        <f t="shared" si="31"/>
        <v>0</v>
      </c>
      <c r="K375" s="74">
        <f t="shared" si="31"/>
        <v>0</v>
      </c>
      <c r="M375" s="21"/>
      <c r="N375" s="74">
        <f t="shared" si="32"/>
        <v>0</v>
      </c>
      <c r="O375" s="74">
        <f t="shared" si="33"/>
        <v>0</v>
      </c>
      <c r="P375" s="74">
        <f t="shared" si="33"/>
        <v>0</v>
      </c>
    </row>
    <row r="376" spans="1:16" x14ac:dyDescent="0.25">
      <c r="A376" s="183"/>
      <c r="B376" s="184"/>
      <c r="C376" s="184"/>
      <c r="D376" s="153"/>
      <c r="E376" s="71" t="str">
        <f>IF(D376&gt;0,IF((LEFT(D376,2)=LEFT(Data!C$4,2)),"Intra","Inter"),"")</f>
        <v/>
      </c>
      <c r="F376" s="72">
        <f t="shared" si="29"/>
        <v>0</v>
      </c>
      <c r="G376" s="22"/>
      <c r="H376" s="23"/>
      <c r="I376" s="74">
        <f t="shared" si="30"/>
        <v>0</v>
      </c>
      <c r="J376" s="74">
        <f t="shared" si="31"/>
        <v>0</v>
      </c>
      <c r="K376" s="74">
        <f t="shared" si="31"/>
        <v>0</v>
      </c>
      <c r="M376" s="21"/>
      <c r="N376" s="74">
        <f t="shared" si="32"/>
        <v>0</v>
      </c>
      <c r="O376" s="74">
        <f t="shared" si="33"/>
        <v>0</v>
      </c>
      <c r="P376" s="74">
        <f t="shared" si="33"/>
        <v>0</v>
      </c>
    </row>
    <row r="377" spans="1:16" x14ac:dyDescent="0.25">
      <c r="A377" s="183"/>
      <c r="B377" s="184"/>
      <c r="C377" s="184"/>
      <c r="D377" s="153"/>
      <c r="E377" s="71" t="str">
        <f>IF(D377&gt;0,IF((LEFT(D377,2)=LEFT(Data!C$4,2)),"Intra","Inter"),"")</f>
        <v/>
      </c>
      <c r="F377" s="72">
        <f t="shared" si="29"/>
        <v>0</v>
      </c>
      <c r="G377" s="22"/>
      <c r="H377" s="23"/>
      <c r="I377" s="74">
        <f t="shared" si="30"/>
        <v>0</v>
      </c>
      <c r="J377" s="74">
        <f t="shared" si="31"/>
        <v>0</v>
      </c>
      <c r="K377" s="74">
        <f t="shared" si="31"/>
        <v>0</v>
      </c>
      <c r="M377" s="21"/>
      <c r="N377" s="74">
        <f t="shared" si="32"/>
        <v>0</v>
      </c>
      <c r="O377" s="74">
        <f t="shared" si="33"/>
        <v>0</v>
      </c>
      <c r="P377" s="74">
        <f t="shared" si="33"/>
        <v>0</v>
      </c>
    </row>
    <row r="378" spans="1:16" x14ac:dyDescent="0.25">
      <c r="A378" s="183"/>
      <c r="B378" s="184"/>
      <c r="C378" s="184"/>
      <c r="D378" s="153"/>
      <c r="E378" s="71" t="str">
        <f>IF(D378&gt;0,IF((LEFT(D378,2)=LEFT(Data!C$4,2)),"Intra","Inter"),"")</f>
        <v/>
      </c>
      <c r="F378" s="72">
        <f t="shared" si="29"/>
        <v>0</v>
      </c>
      <c r="G378" s="22"/>
      <c r="H378" s="23"/>
      <c r="I378" s="74">
        <f t="shared" si="30"/>
        <v>0</v>
      </c>
      <c r="J378" s="74">
        <f t="shared" si="31"/>
        <v>0</v>
      </c>
      <c r="K378" s="74">
        <f t="shared" si="31"/>
        <v>0</v>
      </c>
      <c r="M378" s="21"/>
      <c r="N378" s="74">
        <f t="shared" si="32"/>
        <v>0</v>
      </c>
      <c r="O378" s="74">
        <f t="shared" si="33"/>
        <v>0</v>
      </c>
      <c r="P378" s="74">
        <f t="shared" si="33"/>
        <v>0</v>
      </c>
    </row>
    <row r="379" spans="1:16" x14ac:dyDescent="0.25">
      <c r="A379" s="183"/>
      <c r="B379" s="184"/>
      <c r="C379" s="184"/>
      <c r="D379" s="153"/>
      <c r="E379" s="71" t="str">
        <f>IF(D379&gt;0,IF((LEFT(D379,2)=LEFT(Data!C$4,2)),"Intra","Inter"),"")</f>
        <v/>
      </c>
      <c r="F379" s="72">
        <f t="shared" si="29"/>
        <v>0</v>
      </c>
      <c r="G379" s="22"/>
      <c r="H379" s="23"/>
      <c r="I379" s="74">
        <f t="shared" si="30"/>
        <v>0</v>
      </c>
      <c r="J379" s="74">
        <f t="shared" si="31"/>
        <v>0</v>
      </c>
      <c r="K379" s="74">
        <f t="shared" si="31"/>
        <v>0</v>
      </c>
      <c r="M379" s="21"/>
      <c r="N379" s="74">
        <f t="shared" si="32"/>
        <v>0</v>
      </c>
      <c r="O379" s="74">
        <f t="shared" si="33"/>
        <v>0</v>
      </c>
      <c r="P379" s="74">
        <f t="shared" si="33"/>
        <v>0</v>
      </c>
    </row>
    <row r="380" spans="1:16" x14ac:dyDescent="0.25">
      <c r="A380" s="183"/>
      <c r="B380" s="184"/>
      <c r="C380" s="184"/>
      <c r="D380" s="153"/>
      <c r="E380" s="71" t="str">
        <f>IF(D380&gt;0,IF((LEFT(D380,2)=LEFT(Data!C$4,2)),"Intra","Inter"),"")</f>
        <v/>
      </c>
      <c r="F380" s="72">
        <f t="shared" si="29"/>
        <v>0</v>
      </c>
      <c r="G380" s="22"/>
      <c r="H380" s="23"/>
      <c r="I380" s="74">
        <f t="shared" si="30"/>
        <v>0</v>
      </c>
      <c r="J380" s="74">
        <f t="shared" si="31"/>
        <v>0</v>
      </c>
      <c r="K380" s="74">
        <f t="shared" si="31"/>
        <v>0</v>
      </c>
      <c r="M380" s="21"/>
      <c r="N380" s="74">
        <f t="shared" si="32"/>
        <v>0</v>
      </c>
      <c r="O380" s="74">
        <f t="shared" si="33"/>
        <v>0</v>
      </c>
      <c r="P380" s="74">
        <f t="shared" si="33"/>
        <v>0</v>
      </c>
    </row>
    <row r="381" spans="1:16" x14ac:dyDescent="0.25">
      <c r="A381" s="183"/>
      <c r="B381" s="184"/>
      <c r="C381" s="184"/>
      <c r="D381" s="153"/>
      <c r="E381" s="71" t="str">
        <f>IF(D381&gt;0,IF((LEFT(D381,2)=LEFT(Data!C$4,2)),"Intra","Inter"),"")</f>
        <v/>
      </c>
      <c r="F381" s="72">
        <f t="shared" si="29"/>
        <v>0</v>
      </c>
      <c r="G381" s="22"/>
      <c r="H381" s="23"/>
      <c r="I381" s="74">
        <f t="shared" si="30"/>
        <v>0</v>
      </c>
      <c r="J381" s="74">
        <f t="shared" si="31"/>
        <v>0</v>
      </c>
      <c r="K381" s="74">
        <f t="shared" si="31"/>
        <v>0</v>
      </c>
      <c r="M381" s="21"/>
      <c r="N381" s="74">
        <f t="shared" si="32"/>
        <v>0</v>
      </c>
      <c r="O381" s="74">
        <f t="shared" si="33"/>
        <v>0</v>
      </c>
      <c r="P381" s="74">
        <f t="shared" si="33"/>
        <v>0</v>
      </c>
    </row>
    <row r="382" spans="1:16" x14ac:dyDescent="0.25">
      <c r="A382" s="183"/>
      <c r="B382" s="184"/>
      <c r="C382" s="184"/>
      <c r="D382" s="153"/>
      <c r="E382" s="71" t="str">
        <f>IF(D382&gt;0,IF((LEFT(D382,2)=LEFT(Data!C$4,2)),"Intra","Inter"),"")</f>
        <v/>
      </c>
      <c r="F382" s="72">
        <f t="shared" si="29"/>
        <v>0</v>
      </c>
      <c r="G382" s="22"/>
      <c r="H382" s="23"/>
      <c r="I382" s="74">
        <f t="shared" si="30"/>
        <v>0</v>
      </c>
      <c r="J382" s="74">
        <f t="shared" si="31"/>
        <v>0</v>
      </c>
      <c r="K382" s="74">
        <f t="shared" si="31"/>
        <v>0</v>
      </c>
      <c r="M382" s="21"/>
      <c r="N382" s="74">
        <f t="shared" si="32"/>
        <v>0</v>
      </c>
      <c r="O382" s="74">
        <f t="shared" si="33"/>
        <v>0</v>
      </c>
      <c r="P382" s="74">
        <f t="shared" si="33"/>
        <v>0</v>
      </c>
    </row>
    <row r="383" spans="1:16" x14ac:dyDescent="0.25">
      <c r="A383" s="183"/>
      <c r="B383" s="184"/>
      <c r="C383" s="184"/>
      <c r="D383" s="153"/>
      <c r="E383" s="71" t="str">
        <f>IF(D383&gt;0,IF((LEFT(D383,2)=LEFT(Data!C$4,2)),"Intra","Inter"),"")</f>
        <v/>
      </c>
      <c r="F383" s="72">
        <f t="shared" si="29"/>
        <v>0</v>
      </c>
      <c r="G383" s="22"/>
      <c r="H383" s="23"/>
      <c r="I383" s="74">
        <f t="shared" si="30"/>
        <v>0</v>
      </c>
      <c r="J383" s="74">
        <f t="shared" si="31"/>
        <v>0</v>
      </c>
      <c r="K383" s="74">
        <f t="shared" si="31"/>
        <v>0</v>
      </c>
      <c r="M383" s="21"/>
      <c r="N383" s="74">
        <f t="shared" si="32"/>
        <v>0</v>
      </c>
      <c r="O383" s="74">
        <f t="shared" si="33"/>
        <v>0</v>
      </c>
      <c r="P383" s="74">
        <f t="shared" si="33"/>
        <v>0</v>
      </c>
    </row>
    <row r="384" spans="1:16" x14ac:dyDescent="0.25">
      <c r="A384" s="183"/>
      <c r="B384" s="184"/>
      <c r="C384" s="184"/>
      <c r="D384" s="153"/>
      <c r="E384" s="71" t="str">
        <f>IF(D384&gt;0,IF((LEFT(D384,2)=LEFT(Data!C$4,2)),"Intra","Inter"),"")</f>
        <v/>
      </c>
      <c r="F384" s="72">
        <f t="shared" si="29"/>
        <v>0</v>
      </c>
      <c r="G384" s="22"/>
      <c r="H384" s="23"/>
      <c r="I384" s="74">
        <f t="shared" si="30"/>
        <v>0</v>
      </c>
      <c r="J384" s="74">
        <f t="shared" si="31"/>
        <v>0</v>
      </c>
      <c r="K384" s="74">
        <f t="shared" si="31"/>
        <v>0</v>
      </c>
      <c r="M384" s="21"/>
      <c r="N384" s="74">
        <f t="shared" si="32"/>
        <v>0</v>
      </c>
      <c r="O384" s="74">
        <f t="shared" si="33"/>
        <v>0</v>
      </c>
      <c r="P384" s="74">
        <f t="shared" si="33"/>
        <v>0</v>
      </c>
    </row>
    <row r="385" spans="1:16" x14ac:dyDescent="0.25">
      <c r="A385" s="183"/>
      <c r="B385" s="184"/>
      <c r="C385" s="184"/>
      <c r="D385" s="153"/>
      <c r="E385" s="71" t="str">
        <f>IF(D385&gt;0,IF((LEFT(D385,2)=LEFT(Data!C$4,2)),"Intra","Inter"),"")</f>
        <v/>
      </c>
      <c r="F385" s="72">
        <f t="shared" si="29"/>
        <v>0</v>
      </c>
      <c r="G385" s="22"/>
      <c r="H385" s="23"/>
      <c r="I385" s="74">
        <f t="shared" si="30"/>
        <v>0</v>
      </c>
      <c r="J385" s="74">
        <f t="shared" si="31"/>
        <v>0</v>
      </c>
      <c r="K385" s="74">
        <f t="shared" si="31"/>
        <v>0</v>
      </c>
      <c r="M385" s="21"/>
      <c r="N385" s="74">
        <f t="shared" si="32"/>
        <v>0</v>
      </c>
      <c r="O385" s="74">
        <f t="shared" si="33"/>
        <v>0</v>
      </c>
      <c r="P385" s="74">
        <f t="shared" si="33"/>
        <v>0</v>
      </c>
    </row>
    <row r="386" spans="1:16" x14ac:dyDescent="0.25">
      <c r="A386" s="183"/>
      <c r="B386" s="184"/>
      <c r="C386" s="184"/>
      <c r="D386" s="153"/>
      <c r="E386" s="71" t="str">
        <f>IF(D386&gt;0,IF((LEFT(D386,2)=LEFT(Data!C$4,2)),"Intra","Inter"),"")</f>
        <v/>
      </c>
      <c r="F386" s="72">
        <f t="shared" si="29"/>
        <v>0</v>
      </c>
      <c r="G386" s="22"/>
      <c r="H386" s="23"/>
      <c r="I386" s="74">
        <f t="shared" si="30"/>
        <v>0</v>
      </c>
      <c r="J386" s="74">
        <f t="shared" si="31"/>
        <v>0</v>
      </c>
      <c r="K386" s="74">
        <f t="shared" si="31"/>
        <v>0</v>
      </c>
      <c r="M386" s="21"/>
      <c r="N386" s="74">
        <f t="shared" si="32"/>
        <v>0</v>
      </c>
      <c r="O386" s="74">
        <f t="shared" si="33"/>
        <v>0</v>
      </c>
      <c r="P386" s="74">
        <f t="shared" si="33"/>
        <v>0</v>
      </c>
    </row>
    <row r="387" spans="1:16" x14ac:dyDescent="0.25">
      <c r="A387" s="183"/>
      <c r="B387" s="184"/>
      <c r="C387" s="184"/>
      <c r="D387" s="153"/>
      <c r="E387" s="71" t="str">
        <f>IF(D387&gt;0,IF((LEFT(D387,2)=LEFT(Data!C$4,2)),"Intra","Inter"),"")</f>
        <v/>
      </c>
      <c r="F387" s="72">
        <f t="shared" si="29"/>
        <v>0</v>
      </c>
      <c r="G387" s="22"/>
      <c r="H387" s="23"/>
      <c r="I387" s="74">
        <f t="shared" si="30"/>
        <v>0</v>
      </c>
      <c r="J387" s="74">
        <f t="shared" si="31"/>
        <v>0</v>
      </c>
      <c r="K387" s="74">
        <f t="shared" si="31"/>
        <v>0</v>
      </c>
      <c r="M387" s="21"/>
      <c r="N387" s="74">
        <f t="shared" si="32"/>
        <v>0</v>
      </c>
      <c r="O387" s="74">
        <f t="shared" si="33"/>
        <v>0</v>
      </c>
      <c r="P387" s="74">
        <f t="shared" si="33"/>
        <v>0</v>
      </c>
    </row>
    <row r="388" spans="1:16" x14ac:dyDescent="0.25">
      <c r="A388" s="183"/>
      <c r="B388" s="184"/>
      <c r="C388" s="184"/>
      <c r="D388" s="153"/>
      <c r="E388" s="71" t="str">
        <f>IF(D388&gt;0,IF((LEFT(D388,2)=LEFT(Data!C$4,2)),"Intra","Inter"),"")</f>
        <v/>
      </c>
      <c r="F388" s="72">
        <f t="shared" si="29"/>
        <v>0</v>
      </c>
      <c r="G388" s="22"/>
      <c r="H388" s="23"/>
      <c r="I388" s="74">
        <f t="shared" si="30"/>
        <v>0</v>
      </c>
      <c r="J388" s="74">
        <f t="shared" si="31"/>
        <v>0</v>
      </c>
      <c r="K388" s="74">
        <f t="shared" si="31"/>
        <v>0</v>
      </c>
      <c r="M388" s="21"/>
      <c r="N388" s="74">
        <f t="shared" si="32"/>
        <v>0</v>
      </c>
      <c r="O388" s="74">
        <f t="shared" si="33"/>
        <v>0</v>
      </c>
      <c r="P388" s="74">
        <f t="shared" si="33"/>
        <v>0</v>
      </c>
    </row>
    <row r="389" spans="1:16" x14ac:dyDescent="0.25">
      <c r="A389" s="183"/>
      <c r="B389" s="184"/>
      <c r="C389" s="184"/>
      <c r="D389" s="153"/>
      <c r="E389" s="71" t="str">
        <f>IF(D389&gt;0,IF((LEFT(D389,2)=LEFT(Data!C$4,2)),"Intra","Inter"),"")</f>
        <v/>
      </c>
      <c r="F389" s="72">
        <f t="shared" si="29"/>
        <v>0</v>
      </c>
      <c r="G389" s="22"/>
      <c r="H389" s="23"/>
      <c r="I389" s="74">
        <f t="shared" si="30"/>
        <v>0</v>
      </c>
      <c r="J389" s="74">
        <f t="shared" si="31"/>
        <v>0</v>
      </c>
      <c r="K389" s="74">
        <f t="shared" si="31"/>
        <v>0</v>
      </c>
      <c r="M389" s="21"/>
      <c r="N389" s="74">
        <f t="shared" si="32"/>
        <v>0</v>
      </c>
      <c r="O389" s="74">
        <f t="shared" si="33"/>
        <v>0</v>
      </c>
      <c r="P389" s="74">
        <f t="shared" si="33"/>
        <v>0</v>
      </c>
    </row>
    <row r="390" spans="1:16" x14ac:dyDescent="0.25">
      <c r="A390" s="183"/>
      <c r="B390" s="184"/>
      <c r="C390" s="184"/>
      <c r="D390" s="153"/>
      <c r="E390" s="71" t="str">
        <f>IF(D390&gt;0,IF((LEFT(D390,2)=LEFT(Data!C$4,2)),"Intra","Inter"),"")</f>
        <v/>
      </c>
      <c r="F390" s="72">
        <f t="shared" si="29"/>
        <v>0</v>
      </c>
      <c r="G390" s="22"/>
      <c r="H390" s="23"/>
      <c r="I390" s="74">
        <f t="shared" si="30"/>
        <v>0</v>
      </c>
      <c r="J390" s="74">
        <f t="shared" si="31"/>
        <v>0</v>
      </c>
      <c r="K390" s="74">
        <f t="shared" si="31"/>
        <v>0</v>
      </c>
      <c r="M390" s="21"/>
      <c r="N390" s="74">
        <f t="shared" si="32"/>
        <v>0</v>
      </c>
      <c r="O390" s="74">
        <f t="shared" si="33"/>
        <v>0</v>
      </c>
      <c r="P390" s="74">
        <f t="shared" si="33"/>
        <v>0</v>
      </c>
    </row>
    <row r="391" spans="1:16" x14ac:dyDescent="0.25">
      <c r="A391" s="183"/>
      <c r="B391" s="184"/>
      <c r="C391" s="184"/>
      <c r="D391" s="153"/>
      <c r="E391" s="71" t="str">
        <f>IF(D391&gt;0,IF((LEFT(D391,2)=LEFT(Data!C$4,2)),"Intra","Inter"),"")</f>
        <v/>
      </c>
      <c r="F391" s="72">
        <f t="shared" si="29"/>
        <v>0</v>
      </c>
      <c r="G391" s="22"/>
      <c r="H391" s="23"/>
      <c r="I391" s="74">
        <f t="shared" si="30"/>
        <v>0</v>
      </c>
      <c r="J391" s="74">
        <f t="shared" si="31"/>
        <v>0</v>
      </c>
      <c r="K391" s="74">
        <f t="shared" si="31"/>
        <v>0</v>
      </c>
      <c r="M391" s="21"/>
      <c r="N391" s="74">
        <f t="shared" si="32"/>
        <v>0</v>
      </c>
      <c r="O391" s="74">
        <f t="shared" si="33"/>
        <v>0</v>
      </c>
      <c r="P391" s="74">
        <f t="shared" si="33"/>
        <v>0</v>
      </c>
    </row>
    <row r="392" spans="1:16" x14ac:dyDescent="0.25">
      <c r="A392" s="183"/>
      <c r="B392" s="184"/>
      <c r="C392" s="184"/>
      <c r="D392" s="153"/>
      <c r="E392" s="71" t="str">
        <f>IF(D392&gt;0,IF((LEFT(D392,2)=LEFT(Data!C$4,2)),"Intra","Inter"),"")</f>
        <v/>
      </c>
      <c r="F392" s="72">
        <f t="shared" si="29"/>
        <v>0</v>
      </c>
      <c r="G392" s="22"/>
      <c r="H392" s="23"/>
      <c r="I392" s="74">
        <f t="shared" si="30"/>
        <v>0</v>
      </c>
      <c r="J392" s="74">
        <f t="shared" si="31"/>
        <v>0</v>
      </c>
      <c r="K392" s="74">
        <f t="shared" si="31"/>
        <v>0</v>
      </c>
      <c r="M392" s="21"/>
      <c r="N392" s="74">
        <f t="shared" si="32"/>
        <v>0</v>
      </c>
      <c r="O392" s="74">
        <f t="shared" si="33"/>
        <v>0</v>
      </c>
      <c r="P392" s="74">
        <f t="shared" si="33"/>
        <v>0</v>
      </c>
    </row>
    <row r="393" spans="1:16" x14ac:dyDescent="0.25">
      <c r="A393" s="183"/>
      <c r="B393" s="184"/>
      <c r="C393" s="184"/>
      <c r="D393" s="153"/>
      <c r="E393" s="71" t="str">
        <f>IF(D393&gt;0,IF((LEFT(D393,2)=LEFT(Data!C$4,2)),"Intra","Inter"),"")</f>
        <v/>
      </c>
      <c r="F393" s="72">
        <f t="shared" si="29"/>
        <v>0</v>
      </c>
      <c r="G393" s="22"/>
      <c r="H393" s="23"/>
      <c r="I393" s="74">
        <f t="shared" si="30"/>
        <v>0</v>
      </c>
      <c r="J393" s="74">
        <f t="shared" si="31"/>
        <v>0</v>
      </c>
      <c r="K393" s="74">
        <f t="shared" si="31"/>
        <v>0</v>
      </c>
      <c r="M393" s="21"/>
      <c r="N393" s="74">
        <f t="shared" si="32"/>
        <v>0</v>
      </c>
      <c r="O393" s="74">
        <f t="shared" si="33"/>
        <v>0</v>
      </c>
      <c r="P393" s="74">
        <f t="shared" si="33"/>
        <v>0</v>
      </c>
    </row>
    <row r="394" spans="1:16" x14ac:dyDescent="0.25">
      <c r="A394" s="183"/>
      <c r="B394" s="184"/>
      <c r="C394" s="184"/>
      <c r="D394" s="153"/>
      <c r="E394" s="71" t="str">
        <f>IF(D394&gt;0,IF((LEFT(D394,2)=LEFT(Data!C$4,2)),"Intra","Inter"),"")</f>
        <v/>
      </c>
      <c r="F394" s="72">
        <f t="shared" si="29"/>
        <v>0</v>
      </c>
      <c r="G394" s="22"/>
      <c r="H394" s="23"/>
      <c r="I394" s="74">
        <f t="shared" si="30"/>
        <v>0</v>
      </c>
      <c r="J394" s="74">
        <f t="shared" si="31"/>
        <v>0</v>
      </c>
      <c r="K394" s="74">
        <f t="shared" si="31"/>
        <v>0</v>
      </c>
      <c r="M394" s="21"/>
      <c r="N394" s="74">
        <f t="shared" si="32"/>
        <v>0</v>
      </c>
      <c r="O394" s="74">
        <f t="shared" si="33"/>
        <v>0</v>
      </c>
      <c r="P394" s="74">
        <f t="shared" si="33"/>
        <v>0</v>
      </c>
    </row>
    <row r="395" spans="1:16" x14ac:dyDescent="0.25">
      <c r="A395" s="183"/>
      <c r="B395" s="184"/>
      <c r="C395" s="184"/>
      <c r="D395" s="153"/>
      <c r="E395" s="71" t="str">
        <f>IF(D395&gt;0,IF((LEFT(D395,2)=LEFT(Data!C$4,2)),"Intra","Inter"),"")</f>
        <v/>
      </c>
      <c r="F395" s="72">
        <f t="shared" si="29"/>
        <v>0</v>
      </c>
      <c r="G395" s="22"/>
      <c r="H395" s="23"/>
      <c r="I395" s="74">
        <f t="shared" si="30"/>
        <v>0</v>
      </c>
      <c r="J395" s="74">
        <f t="shared" si="31"/>
        <v>0</v>
      </c>
      <c r="K395" s="74">
        <f t="shared" si="31"/>
        <v>0</v>
      </c>
      <c r="M395" s="21"/>
      <c r="N395" s="74">
        <f t="shared" si="32"/>
        <v>0</v>
      </c>
      <c r="O395" s="74">
        <f t="shared" si="33"/>
        <v>0</v>
      </c>
      <c r="P395" s="74">
        <f t="shared" si="33"/>
        <v>0</v>
      </c>
    </row>
    <row r="396" spans="1:16" x14ac:dyDescent="0.25">
      <c r="A396" s="183"/>
      <c r="B396" s="184"/>
      <c r="C396" s="184"/>
      <c r="D396" s="153"/>
      <c r="E396" s="71" t="str">
        <f>IF(D396&gt;0,IF((LEFT(D396,2)=LEFT(Data!C$4,2)),"Intra","Inter"),"")</f>
        <v/>
      </c>
      <c r="F396" s="72">
        <f t="shared" ref="F396:F459" si="34">ROUND(G396+I396+J396+K396,0)</f>
        <v>0</v>
      </c>
      <c r="G396" s="22"/>
      <c r="H396" s="23"/>
      <c r="I396" s="74">
        <f t="shared" ref="I396:I459" si="35">IF($E396="inter",IF($H396&lt;&gt;"Exempt",IF($H396&lt;&gt;"Non GST",($G396*($H396)),(0)),(0)),(0))</f>
        <v>0</v>
      </c>
      <c r="J396" s="74">
        <f t="shared" ref="J396:K459" si="36">IF($E396="intra",IF($H396&lt;&gt;"Exempt",IF($H396&lt;&gt;"Non GST",($G396*($H396/2)),(0)),(0)),(0))</f>
        <v>0</v>
      </c>
      <c r="K396" s="74">
        <f t="shared" si="36"/>
        <v>0</v>
      </c>
      <c r="M396" s="21"/>
      <c r="N396" s="74">
        <f t="shared" ref="N396:N459" si="37">IF($M396="Yes",IF($E396="Inter",($G396*(2%)),(0)),(0))</f>
        <v>0</v>
      </c>
      <c r="O396" s="74">
        <f t="shared" ref="O396:P459" si="38">IF($M396="Yes",IF($E396="Intra",($G396*(1%)),(0)),(0))</f>
        <v>0</v>
      </c>
      <c r="P396" s="74">
        <f t="shared" si="38"/>
        <v>0</v>
      </c>
    </row>
    <row r="397" spans="1:16" x14ac:dyDescent="0.25">
      <c r="A397" s="183"/>
      <c r="B397" s="184"/>
      <c r="C397" s="184"/>
      <c r="D397" s="153"/>
      <c r="E397" s="71" t="str">
        <f>IF(D397&gt;0,IF((LEFT(D397,2)=LEFT(Data!C$4,2)),"Intra","Inter"),"")</f>
        <v/>
      </c>
      <c r="F397" s="72">
        <f t="shared" si="34"/>
        <v>0</v>
      </c>
      <c r="G397" s="22"/>
      <c r="H397" s="23"/>
      <c r="I397" s="74">
        <f t="shared" si="35"/>
        <v>0</v>
      </c>
      <c r="J397" s="74">
        <f t="shared" si="36"/>
        <v>0</v>
      </c>
      <c r="K397" s="74">
        <f t="shared" si="36"/>
        <v>0</v>
      </c>
      <c r="M397" s="21"/>
      <c r="N397" s="74">
        <f t="shared" si="37"/>
        <v>0</v>
      </c>
      <c r="O397" s="74">
        <f t="shared" si="38"/>
        <v>0</v>
      </c>
      <c r="P397" s="74">
        <f t="shared" si="38"/>
        <v>0</v>
      </c>
    </row>
    <row r="398" spans="1:16" x14ac:dyDescent="0.25">
      <c r="A398" s="183"/>
      <c r="B398" s="184"/>
      <c r="C398" s="184"/>
      <c r="D398" s="153"/>
      <c r="E398" s="71" t="str">
        <f>IF(D398&gt;0,IF((LEFT(D398,2)=LEFT(Data!C$4,2)),"Intra","Inter"),"")</f>
        <v/>
      </c>
      <c r="F398" s="72">
        <f t="shared" si="34"/>
        <v>0</v>
      </c>
      <c r="G398" s="22"/>
      <c r="H398" s="23"/>
      <c r="I398" s="74">
        <f t="shared" si="35"/>
        <v>0</v>
      </c>
      <c r="J398" s="74">
        <f t="shared" si="36"/>
        <v>0</v>
      </c>
      <c r="K398" s="74">
        <f t="shared" si="36"/>
        <v>0</v>
      </c>
      <c r="M398" s="21"/>
      <c r="N398" s="74">
        <f t="shared" si="37"/>
        <v>0</v>
      </c>
      <c r="O398" s="74">
        <f t="shared" si="38"/>
        <v>0</v>
      </c>
      <c r="P398" s="74">
        <f t="shared" si="38"/>
        <v>0</v>
      </c>
    </row>
    <row r="399" spans="1:16" x14ac:dyDescent="0.25">
      <c r="A399" s="183"/>
      <c r="B399" s="184"/>
      <c r="C399" s="184"/>
      <c r="D399" s="153"/>
      <c r="E399" s="71" t="str">
        <f>IF(D399&gt;0,IF((LEFT(D399,2)=LEFT(Data!C$4,2)),"Intra","Inter"),"")</f>
        <v/>
      </c>
      <c r="F399" s="72">
        <f t="shared" si="34"/>
        <v>0</v>
      </c>
      <c r="G399" s="22"/>
      <c r="H399" s="23"/>
      <c r="I399" s="74">
        <f t="shared" si="35"/>
        <v>0</v>
      </c>
      <c r="J399" s="74">
        <f t="shared" si="36"/>
        <v>0</v>
      </c>
      <c r="K399" s="74">
        <f t="shared" si="36"/>
        <v>0</v>
      </c>
      <c r="M399" s="21"/>
      <c r="N399" s="74">
        <f t="shared" si="37"/>
        <v>0</v>
      </c>
      <c r="O399" s="74">
        <f t="shared" si="38"/>
        <v>0</v>
      </c>
      <c r="P399" s="74">
        <f t="shared" si="38"/>
        <v>0</v>
      </c>
    </row>
    <row r="400" spans="1:16" x14ac:dyDescent="0.25">
      <c r="A400" s="183"/>
      <c r="B400" s="184"/>
      <c r="C400" s="184"/>
      <c r="D400" s="153"/>
      <c r="E400" s="71" t="str">
        <f>IF(D400&gt;0,IF((LEFT(D400,2)=LEFT(Data!C$4,2)),"Intra","Inter"),"")</f>
        <v/>
      </c>
      <c r="F400" s="72">
        <f t="shared" si="34"/>
        <v>0</v>
      </c>
      <c r="G400" s="22"/>
      <c r="H400" s="23"/>
      <c r="I400" s="74">
        <f t="shared" si="35"/>
        <v>0</v>
      </c>
      <c r="J400" s="74">
        <f t="shared" si="36"/>
        <v>0</v>
      </c>
      <c r="K400" s="74">
        <f t="shared" si="36"/>
        <v>0</v>
      </c>
      <c r="M400" s="21"/>
      <c r="N400" s="74">
        <f t="shared" si="37"/>
        <v>0</v>
      </c>
      <c r="O400" s="74">
        <f t="shared" si="38"/>
        <v>0</v>
      </c>
      <c r="P400" s="74">
        <f t="shared" si="38"/>
        <v>0</v>
      </c>
    </row>
    <row r="401" spans="1:16" x14ac:dyDescent="0.25">
      <c r="A401" s="183"/>
      <c r="B401" s="184"/>
      <c r="C401" s="184"/>
      <c r="D401" s="153"/>
      <c r="E401" s="71" t="str">
        <f>IF(D401&gt;0,IF((LEFT(D401,2)=LEFT(Data!C$4,2)),"Intra","Inter"),"")</f>
        <v/>
      </c>
      <c r="F401" s="72">
        <f t="shared" si="34"/>
        <v>0</v>
      </c>
      <c r="G401" s="22"/>
      <c r="H401" s="23"/>
      <c r="I401" s="74">
        <f t="shared" si="35"/>
        <v>0</v>
      </c>
      <c r="J401" s="74">
        <f t="shared" si="36"/>
        <v>0</v>
      </c>
      <c r="K401" s="74">
        <f t="shared" si="36"/>
        <v>0</v>
      </c>
      <c r="M401" s="21"/>
      <c r="N401" s="74">
        <f t="shared" si="37"/>
        <v>0</v>
      </c>
      <c r="O401" s="74">
        <f t="shared" si="38"/>
        <v>0</v>
      </c>
      <c r="P401" s="74">
        <f t="shared" si="38"/>
        <v>0</v>
      </c>
    </row>
    <row r="402" spans="1:16" x14ac:dyDescent="0.25">
      <c r="A402" s="183"/>
      <c r="B402" s="184"/>
      <c r="C402" s="184"/>
      <c r="D402" s="153"/>
      <c r="E402" s="71" t="str">
        <f>IF(D402&gt;0,IF((LEFT(D402,2)=LEFT(Data!C$4,2)),"Intra","Inter"),"")</f>
        <v/>
      </c>
      <c r="F402" s="72">
        <f t="shared" si="34"/>
        <v>0</v>
      </c>
      <c r="G402" s="22"/>
      <c r="H402" s="23"/>
      <c r="I402" s="74">
        <f t="shared" si="35"/>
        <v>0</v>
      </c>
      <c r="J402" s="74">
        <f t="shared" si="36"/>
        <v>0</v>
      </c>
      <c r="K402" s="74">
        <f t="shared" si="36"/>
        <v>0</v>
      </c>
      <c r="M402" s="21"/>
      <c r="N402" s="74">
        <f t="shared" si="37"/>
        <v>0</v>
      </c>
      <c r="O402" s="74">
        <f t="shared" si="38"/>
        <v>0</v>
      </c>
      <c r="P402" s="74">
        <f t="shared" si="38"/>
        <v>0</v>
      </c>
    </row>
    <row r="403" spans="1:16" x14ac:dyDescent="0.25">
      <c r="A403" s="183"/>
      <c r="B403" s="184"/>
      <c r="C403" s="184"/>
      <c r="D403" s="153"/>
      <c r="E403" s="71" t="str">
        <f>IF(D403&gt;0,IF((LEFT(D403,2)=LEFT(Data!C$4,2)),"Intra","Inter"),"")</f>
        <v/>
      </c>
      <c r="F403" s="72">
        <f t="shared" si="34"/>
        <v>0</v>
      </c>
      <c r="G403" s="22"/>
      <c r="H403" s="23"/>
      <c r="I403" s="74">
        <f t="shared" si="35"/>
        <v>0</v>
      </c>
      <c r="J403" s="74">
        <f t="shared" si="36"/>
        <v>0</v>
      </c>
      <c r="K403" s="74">
        <f t="shared" si="36"/>
        <v>0</v>
      </c>
      <c r="M403" s="21"/>
      <c r="N403" s="74">
        <f t="shared" si="37"/>
        <v>0</v>
      </c>
      <c r="O403" s="74">
        <f t="shared" si="38"/>
        <v>0</v>
      </c>
      <c r="P403" s="74">
        <f t="shared" si="38"/>
        <v>0</v>
      </c>
    </row>
    <row r="404" spans="1:16" x14ac:dyDescent="0.25">
      <c r="A404" s="183"/>
      <c r="B404" s="184"/>
      <c r="C404" s="184"/>
      <c r="D404" s="153"/>
      <c r="E404" s="71" t="str">
        <f>IF(D404&gt;0,IF((LEFT(D404,2)=LEFT(Data!C$4,2)),"Intra","Inter"),"")</f>
        <v/>
      </c>
      <c r="F404" s="72">
        <f t="shared" si="34"/>
        <v>0</v>
      </c>
      <c r="G404" s="22"/>
      <c r="H404" s="23"/>
      <c r="I404" s="74">
        <f t="shared" si="35"/>
        <v>0</v>
      </c>
      <c r="J404" s="74">
        <f t="shared" si="36"/>
        <v>0</v>
      </c>
      <c r="K404" s="74">
        <f t="shared" si="36"/>
        <v>0</v>
      </c>
      <c r="M404" s="21"/>
      <c r="N404" s="74">
        <f t="shared" si="37"/>
        <v>0</v>
      </c>
      <c r="O404" s="74">
        <f t="shared" si="38"/>
        <v>0</v>
      </c>
      <c r="P404" s="74">
        <f t="shared" si="38"/>
        <v>0</v>
      </c>
    </row>
    <row r="405" spans="1:16" x14ac:dyDescent="0.25">
      <c r="A405" s="183"/>
      <c r="B405" s="184"/>
      <c r="C405" s="184"/>
      <c r="D405" s="153"/>
      <c r="E405" s="71" t="str">
        <f>IF(D405&gt;0,IF((LEFT(D405,2)=LEFT(Data!C$4,2)),"Intra","Inter"),"")</f>
        <v/>
      </c>
      <c r="F405" s="72">
        <f t="shared" si="34"/>
        <v>0</v>
      </c>
      <c r="G405" s="22"/>
      <c r="H405" s="23"/>
      <c r="I405" s="74">
        <f t="shared" si="35"/>
        <v>0</v>
      </c>
      <c r="J405" s="74">
        <f t="shared" si="36"/>
        <v>0</v>
      </c>
      <c r="K405" s="74">
        <f t="shared" si="36"/>
        <v>0</v>
      </c>
      <c r="M405" s="21"/>
      <c r="N405" s="74">
        <f t="shared" si="37"/>
        <v>0</v>
      </c>
      <c r="O405" s="74">
        <f t="shared" si="38"/>
        <v>0</v>
      </c>
      <c r="P405" s="74">
        <f t="shared" si="38"/>
        <v>0</v>
      </c>
    </row>
    <row r="406" spans="1:16" x14ac:dyDescent="0.25">
      <c r="A406" s="183"/>
      <c r="B406" s="184"/>
      <c r="C406" s="184"/>
      <c r="D406" s="153"/>
      <c r="E406" s="71" t="str">
        <f>IF(D406&gt;0,IF((LEFT(D406,2)=LEFT(Data!C$4,2)),"Intra","Inter"),"")</f>
        <v/>
      </c>
      <c r="F406" s="72">
        <f t="shared" si="34"/>
        <v>0</v>
      </c>
      <c r="G406" s="22"/>
      <c r="H406" s="23"/>
      <c r="I406" s="74">
        <f t="shared" si="35"/>
        <v>0</v>
      </c>
      <c r="J406" s="74">
        <f t="shared" si="36"/>
        <v>0</v>
      </c>
      <c r="K406" s="74">
        <f t="shared" si="36"/>
        <v>0</v>
      </c>
      <c r="M406" s="21"/>
      <c r="N406" s="74">
        <f t="shared" si="37"/>
        <v>0</v>
      </c>
      <c r="O406" s="74">
        <f t="shared" si="38"/>
        <v>0</v>
      </c>
      <c r="P406" s="74">
        <f t="shared" si="38"/>
        <v>0</v>
      </c>
    </row>
    <row r="407" spans="1:16" x14ac:dyDescent="0.25">
      <c r="A407" s="183"/>
      <c r="B407" s="184"/>
      <c r="C407" s="184"/>
      <c r="D407" s="153"/>
      <c r="E407" s="71" t="str">
        <f>IF(D407&gt;0,IF((LEFT(D407,2)=LEFT(Data!C$4,2)),"Intra","Inter"),"")</f>
        <v/>
      </c>
      <c r="F407" s="72">
        <f t="shared" si="34"/>
        <v>0</v>
      </c>
      <c r="G407" s="22"/>
      <c r="H407" s="23"/>
      <c r="I407" s="74">
        <f t="shared" si="35"/>
        <v>0</v>
      </c>
      <c r="J407" s="74">
        <f t="shared" si="36"/>
        <v>0</v>
      </c>
      <c r="K407" s="74">
        <f t="shared" si="36"/>
        <v>0</v>
      </c>
      <c r="M407" s="21"/>
      <c r="N407" s="74">
        <f t="shared" si="37"/>
        <v>0</v>
      </c>
      <c r="O407" s="74">
        <f t="shared" si="38"/>
        <v>0</v>
      </c>
      <c r="P407" s="74">
        <f t="shared" si="38"/>
        <v>0</v>
      </c>
    </row>
    <row r="408" spans="1:16" x14ac:dyDescent="0.25">
      <c r="A408" s="183"/>
      <c r="B408" s="184"/>
      <c r="C408" s="184"/>
      <c r="D408" s="153"/>
      <c r="E408" s="71" t="str">
        <f>IF(D408&gt;0,IF((LEFT(D408,2)=LEFT(Data!C$4,2)),"Intra","Inter"),"")</f>
        <v/>
      </c>
      <c r="F408" s="72">
        <f t="shared" si="34"/>
        <v>0</v>
      </c>
      <c r="G408" s="22"/>
      <c r="H408" s="23"/>
      <c r="I408" s="74">
        <f t="shared" si="35"/>
        <v>0</v>
      </c>
      <c r="J408" s="74">
        <f t="shared" si="36"/>
        <v>0</v>
      </c>
      <c r="K408" s="74">
        <f t="shared" si="36"/>
        <v>0</v>
      </c>
      <c r="M408" s="21"/>
      <c r="N408" s="74">
        <f t="shared" si="37"/>
        <v>0</v>
      </c>
      <c r="O408" s="74">
        <f t="shared" si="38"/>
        <v>0</v>
      </c>
      <c r="P408" s="74">
        <f t="shared" si="38"/>
        <v>0</v>
      </c>
    </row>
    <row r="409" spans="1:16" x14ac:dyDescent="0.25">
      <c r="A409" s="183"/>
      <c r="B409" s="184"/>
      <c r="C409" s="184"/>
      <c r="D409" s="153"/>
      <c r="E409" s="71" t="str">
        <f>IF(D409&gt;0,IF((LEFT(D409,2)=LEFT(Data!C$4,2)),"Intra","Inter"),"")</f>
        <v/>
      </c>
      <c r="F409" s="72">
        <f t="shared" si="34"/>
        <v>0</v>
      </c>
      <c r="G409" s="22"/>
      <c r="H409" s="23"/>
      <c r="I409" s="74">
        <f t="shared" si="35"/>
        <v>0</v>
      </c>
      <c r="J409" s="74">
        <f t="shared" si="36"/>
        <v>0</v>
      </c>
      <c r="K409" s="74">
        <f t="shared" si="36"/>
        <v>0</v>
      </c>
      <c r="M409" s="21"/>
      <c r="N409" s="74">
        <f t="shared" si="37"/>
        <v>0</v>
      </c>
      <c r="O409" s="74">
        <f t="shared" si="38"/>
        <v>0</v>
      </c>
      <c r="P409" s="74">
        <f t="shared" si="38"/>
        <v>0</v>
      </c>
    </row>
    <row r="410" spans="1:16" x14ac:dyDescent="0.25">
      <c r="A410" s="183"/>
      <c r="B410" s="184"/>
      <c r="C410" s="184"/>
      <c r="D410" s="153"/>
      <c r="E410" s="71" t="str">
        <f>IF(D410&gt;0,IF((LEFT(D410,2)=LEFT(Data!C$4,2)),"Intra","Inter"),"")</f>
        <v/>
      </c>
      <c r="F410" s="72">
        <f t="shared" si="34"/>
        <v>0</v>
      </c>
      <c r="G410" s="22"/>
      <c r="H410" s="23"/>
      <c r="I410" s="74">
        <f t="shared" si="35"/>
        <v>0</v>
      </c>
      <c r="J410" s="74">
        <f t="shared" si="36"/>
        <v>0</v>
      </c>
      <c r="K410" s="74">
        <f t="shared" si="36"/>
        <v>0</v>
      </c>
      <c r="M410" s="21"/>
      <c r="N410" s="74">
        <f t="shared" si="37"/>
        <v>0</v>
      </c>
      <c r="O410" s="74">
        <f t="shared" si="38"/>
        <v>0</v>
      </c>
      <c r="P410" s="74">
        <f t="shared" si="38"/>
        <v>0</v>
      </c>
    </row>
    <row r="411" spans="1:16" x14ac:dyDescent="0.25">
      <c r="A411" s="183"/>
      <c r="B411" s="184"/>
      <c r="C411" s="184"/>
      <c r="D411" s="153"/>
      <c r="E411" s="71" t="str">
        <f>IF(D411&gt;0,IF((LEFT(D411,2)=LEFT(Data!C$4,2)),"Intra","Inter"),"")</f>
        <v/>
      </c>
      <c r="F411" s="72">
        <f t="shared" si="34"/>
        <v>0</v>
      </c>
      <c r="G411" s="22"/>
      <c r="H411" s="23"/>
      <c r="I411" s="74">
        <f t="shared" si="35"/>
        <v>0</v>
      </c>
      <c r="J411" s="74">
        <f t="shared" si="36"/>
        <v>0</v>
      </c>
      <c r="K411" s="74">
        <f t="shared" si="36"/>
        <v>0</v>
      </c>
      <c r="M411" s="21"/>
      <c r="N411" s="74">
        <f t="shared" si="37"/>
        <v>0</v>
      </c>
      <c r="O411" s="74">
        <f t="shared" si="38"/>
        <v>0</v>
      </c>
      <c r="P411" s="74">
        <f t="shared" si="38"/>
        <v>0</v>
      </c>
    </row>
    <row r="412" spans="1:16" x14ac:dyDescent="0.25">
      <c r="A412" s="183"/>
      <c r="B412" s="184"/>
      <c r="C412" s="184"/>
      <c r="D412" s="153"/>
      <c r="E412" s="71" t="str">
        <f>IF(D412&gt;0,IF((LEFT(D412,2)=LEFT(Data!C$4,2)),"Intra","Inter"),"")</f>
        <v/>
      </c>
      <c r="F412" s="72">
        <f t="shared" si="34"/>
        <v>0</v>
      </c>
      <c r="G412" s="22"/>
      <c r="H412" s="23"/>
      <c r="I412" s="74">
        <f t="shared" si="35"/>
        <v>0</v>
      </c>
      <c r="J412" s="74">
        <f t="shared" si="36"/>
        <v>0</v>
      </c>
      <c r="K412" s="74">
        <f t="shared" si="36"/>
        <v>0</v>
      </c>
      <c r="M412" s="21"/>
      <c r="N412" s="74">
        <f t="shared" si="37"/>
        <v>0</v>
      </c>
      <c r="O412" s="74">
        <f t="shared" si="38"/>
        <v>0</v>
      </c>
      <c r="P412" s="74">
        <f t="shared" si="38"/>
        <v>0</v>
      </c>
    </row>
    <row r="413" spans="1:16" x14ac:dyDescent="0.25">
      <c r="A413" s="183"/>
      <c r="B413" s="184"/>
      <c r="C413" s="184"/>
      <c r="D413" s="153"/>
      <c r="E413" s="71" t="str">
        <f>IF(D413&gt;0,IF((LEFT(D413,2)=LEFT(Data!C$4,2)),"Intra","Inter"),"")</f>
        <v/>
      </c>
      <c r="F413" s="72">
        <f t="shared" si="34"/>
        <v>0</v>
      </c>
      <c r="G413" s="22"/>
      <c r="H413" s="23"/>
      <c r="I413" s="74">
        <f t="shared" si="35"/>
        <v>0</v>
      </c>
      <c r="J413" s="74">
        <f t="shared" si="36"/>
        <v>0</v>
      </c>
      <c r="K413" s="74">
        <f t="shared" si="36"/>
        <v>0</v>
      </c>
      <c r="M413" s="21"/>
      <c r="N413" s="74">
        <f t="shared" si="37"/>
        <v>0</v>
      </c>
      <c r="O413" s="74">
        <f t="shared" si="38"/>
        <v>0</v>
      </c>
      <c r="P413" s="74">
        <f t="shared" si="38"/>
        <v>0</v>
      </c>
    </row>
    <row r="414" spans="1:16" x14ac:dyDescent="0.25">
      <c r="A414" s="183"/>
      <c r="B414" s="184"/>
      <c r="C414" s="184"/>
      <c r="D414" s="153"/>
      <c r="E414" s="71" t="str">
        <f>IF(D414&gt;0,IF((LEFT(D414,2)=LEFT(Data!C$4,2)),"Intra","Inter"),"")</f>
        <v/>
      </c>
      <c r="F414" s="72">
        <f t="shared" si="34"/>
        <v>0</v>
      </c>
      <c r="G414" s="22"/>
      <c r="H414" s="23"/>
      <c r="I414" s="74">
        <f t="shared" si="35"/>
        <v>0</v>
      </c>
      <c r="J414" s="74">
        <f t="shared" si="36"/>
        <v>0</v>
      </c>
      <c r="K414" s="74">
        <f t="shared" si="36"/>
        <v>0</v>
      </c>
      <c r="M414" s="21"/>
      <c r="N414" s="74">
        <f t="shared" si="37"/>
        <v>0</v>
      </c>
      <c r="O414" s="74">
        <f t="shared" si="38"/>
        <v>0</v>
      </c>
      <c r="P414" s="74">
        <f t="shared" si="38"/>
        <v>0</v>
      </c>
    </row>
    <row r="415" spans="1:16" x14ac:dyDescent="0.25">
      <c r="A415" s="183"/>
      <c r="B415" s="184"/>
      <c r="C415" s="184"/>
      <c r="D415" s="153"/>
      <c r="E415" s="71" t="str">
        <f>IF(D415&gt;0,IF((LEFT(D415,2)=LEFT(Data!C$4,2)),"Intra","Inter"),"")</f>
        <v/>
      </c>
      <c r="F415" s="72">
        <f t="shared" si="34"/>
        <v>0</v>
      </c>
      <c r="G415" s="22"/>
      <c r="H415" s="23"/>
      <c r="I415" s="74">
        <f t="shared" si="35"/>
        <v>0</v>
      </c>
      <c r="J415" s="74">
        <f t="shared" si="36"/>
        <v>0</v>
      </c>
      <c r="K415" s="74">
        <f t="shared" si="36"/>
        <v>0</v>
      </c>
      <c r="M415" s="21"/>
      <c r="N415" s="74">
        <f t="shared" si="37"/>
        <v>0</v>
      </c>
      <c r="O415" s="74">
        <f t="shared" si="38"/>
        <v>0</v>
      </c>
      <c r="P415" s="74">
        <f t="shared" si="38"/>
        <v>0</v>
      </c>
    </row>
    <row r="416" spans="1:16" x14ac:dyDescent="0.25">
      <c r="A416" s="183"/>
      <c r="B416" s="184"/>
      <c r="C416" s="184"/>
      <c r="D416" s="153"/>
      <c r="E416" s="71" t="str">
        <f>IF(D416&gt;0,IF((LEFT(D416,2)=LEFT(Data!C$4,2)),"Intra","Inter"),"")</f>
        <v/>
      </c>
      <c r="F416" s="72">
        <f t="shared" si="34"/>
        <v>0</v>
      </c>
      <c r="G416" s="22"/>
      <c r="H416" s="23"/>
      <c r="I416" s="74">
        <f t="shared" si="35"/>
        <v>0</v>
      </c>
      <c r="J416" s="74">
        <f t="shared" si="36"/>
        <v>0</v>
      </c>
      <c r="K416" s="74">
        <f t="shared" si="36"/>
        <v>0</v>
      </c>
      <c r="M416" s="21"/>
      <c r="N416" s="74">
        <f t="shared" si="37"/>
        <v>0</v>
      </c>
      <c r="O416" s="74">
        <f t="shared" si="38"/>
        <v>0</v>
      </c>
      <c r="P416" s="74">
        <f t="shared" si="38"/>
        <v>0</v>
      </c>
    </row>
    <row r="417" spans="1:16" x14ac:dyDescent="0.25">
      <c r="A417" s="183"/>
      <c r="B417" s="184"/>
      <c r="C417" s="184"/>
      <c r="D417" s="153"/>
      <c r="E417" s="71" t="str">
        <f>IF(D417&gt;0,IF((LEFT(D417,2)=LEFT(Data!C$4,2)),"Intra","Inter"),"")</f>
        <v/>
      </c>
      <c r="F417" s="72">
        <f t="shared" si="34"/>
        <v>0</v>
      </c>
      <c r="G417" s="22"/>
      <c r="H417" s="23"/>
      <c r="I417" s="74">
        <f t="shared" si="35"/>
        <v>0</v>
      </c>
      <c r="J417" s="74">
        <f t="shared" si="36"/>
        <v>0</v>
      </c>
      <c r="K417" s="74">
        <f t="shared" si="36"/>
        <v>0</v>
      </c>
      <c r="M417" s="21"/>
      <c r="N417" s="74">
        <f t="shared" si="37"/>
        <v>0</v>
      </c>
      <c r="O417" s="74">
        <f t="shared" si="38"/>
        <v>0</v>
      </c>
      <c r="P417" s="74">
        <f t="shared" si="38"/>
        <v>0</v>
      </c>
    </row>
    <row r="418" spans="1:16" x14ac:dyDescent="0.25">
      <c r="A418" s="183"/>
      <c r="B418" s="184"/>
      <c r="C418" s="184"/>
      <c r="D418" s="153"/>
      <c r="E418" s="71" t="str">
        <f>IF(D418&gt;0,IF((LEFT(D418,2)=LEFT(Data!C$4,2)),"Intra","Inter"),"")</f>
        <v/>
      </c>
      <c r="F418" s="72">
        <f t="shared" si="34"/>
        <v>0</v>
      </c>
      <c r="G418" s="22"/>
      <c r="H418" s="23"/>
      <c r="I418" s="74">
        <f t="shared" si="35"/>
        <v>0</v>
      </c>
      <c r="J418" s="74">
        <f t="shared" si="36"/>
        <v>0</v>
      </c>
      <c r="K418" s="74">
        <f t="shared" si="36"/>
        <v>0</v>
      </c>
      <c r="M418" s="21"/>
      <c r="N418" s="74">
        <f t="shared" si="37"/>
        <v>0</v>
      </c>
      <c r="O418" s="74">
        <f t="shared" si="38"/>
        <v>0</v>
      </c>
      <c r="P418" s="74">
        <f t="shared" si="38"/>
        <v>0</v>
      </c>
    </row>
    <row r="419" spans="1:16" x14ac:dyDescent="0.25">
      <c r="A419" s="183"/>
      <c r="B419" s="184"/>
      <c r="C419" s="184"/>
      <c r="D419" s="153"/>
      <c r="E419" s="71" t="str">
        <f>IF(D419&gt;0,IF((LEFT(D419,2)=LEFT(Data!C$4,2)),"Intra","Inter"),"")</f>
        <v/>
      </c>
      <c r="F419" s="72">
        <f t="shared" si="34"/>
        <v>0</v>
      </c>
      <c r="G419" s="22"/>
      <c r="H419" s="23"/>
      <c r="I419" s="74">
        <f t="shared" si="35"/>
        <v>0</v>
      </c>
      <c r="J419" s="74">
        <f t="shared" si="36"/>
        <v>0</v>
      </c>
      <c r="K419" s="74">
        <f t="shared" si="36"/>
        <v>0</v>
      </c>
      <c r="M419" s="21"/>
      <c r="N419" s="74">
        <f t="shared" si="37"/>
        <v>0</v>
      </c>
      <c r="O419" s="74">
        <f t="shared" si="38"/>
        <v>0</v>
      </c>
      <c r="P419" s="74">
        <f t="shared" si="38"/>
        <v>0</v>
      </c>
    </row>
    <row r="420" spans="1:16" x14ac:dyDescent="0.25">
      <c r="A420" s="183"/>
      <c r="B420" s="184"/>
      <c r="C420" s="184"/>
      <c r="D420" s="153"/>
      <c r="E420" s="71" t="str">
        <f>IF(D420&gt;0,IF((LEFT(D420,2)=LEFT(Data!C$4,2)),"Intra","Inter"),"")</f>
        <v/>
      </c>
      <c r="F420" s="72">
        <f t="shared" si="34"/>
        <v>0</v>
      </c>
      <c r="G420" s="22"/>
      <c r="H420" s="23"/>
      <c r="I420" s="74">
        <f t="shared" si="35"/>
        <v>0</v>
      </c>
      <c r="J420" s="74">
        <f t="shared" si="36"/>
        <v>0</v>
      </c>
      <c r="K420" s="74">
        <f t="shared" si="36"/>
        <v>0</v>
      </c>
      <c r="M420" s="21"/>
      <c r="N420" s="74">
        <f t="shared" si="37"/>
        <v>0</v>
      </c>
      <c r="O420" s="74">
        <f t="shared" si="38"/>
        <v>0</v>
      </c>
      <c r="P420" s="74">
        <f t="shared" si="38"/>
        <v>0</v>
      </c>
    </row>
    <row r="421" spans="1:16" x14ac:dyDescent="0.25">
      <c r="A421" s="183"/>
      <c r="B421" s="184"/>
      <c r="C421" s="184"/>
      <c r="D421" s="153"/>
      <c r="E421" s="71" t="str">
        <f>IF(D421&gt;0,IF((LEFT(D421,2)=LEFT(Data!C$4,2)),"Intra","Inter"),"")</f>
        <v/>
      </c>
      <c r="F421" s="72">
        <f t="shared" si="34"/>
        <v>0</v>
      </c>
      <c r="G421" s="22"/>
      <c r="H421" s="23"/>
      <c r="I421" s="74">
        <f t="shared" si="35"/>
        <v>0</v>
      </c>
      <c r="J421" s="74">
        <f t="shared" si="36"/>
        <v>0</v>
      </c>
      <c r="K421" s="74">
        <f t="shared" si="36"/>
        <v>0</v>
      </c>
      <c r="M421" s="21"/>
      <c r="N421" s="74">
        <f t="shared" si="37"/>
        <v>0</v>
      </c>
      <c r="O421" s="74">
        <f t="shared" si="38"/>
        <v>0</v>
      </c>
      <c r="P421" s="74">
        <f t="shared" si="38"/>
        <v>0</v>
      </c>
    </row>
    <row r="422" spans="1:16" x14ac:dyDescent="0.25">
      <c r="A422" s="183"/>
      <c r="B422" s="184"/>
      <c r="C422" s="184"/>
      <c r="D422" s="153"/>
      <c r="E422" s="71" t="str">
        <f>IF(D422&gt;0,IF((LEFT(D422,2)=LEFT(Data!C$4,2)),"Intra","Inter"),"")</f>
        <v/>
      </c>
      <c r="F422" s="72">
        <f t="shared" si="34"/>
        <v>0</v>
      </c>
      <c r="G422" s="22"/>
      <c r="H422" s="23"/>
      <c r="I422" s="74">
        <f t="shared" si="35"/>
        <v>0</v>
      </c>
      <c r="J422" s="74">
        <f t="shared" si="36"/>
        <v>0</v>
      </c>
      <c r="K422" s="74">
        <f t="shared" si="36"/>
        <v>0</v>
      </c>
      <c r="M422" s="21"/>
      <c r="N422" s="74">
        <f t="shared" si="37"/>
        <v>0</v>
      </c>
      <c r="O422" s="74">
        <f t="shared" si="38"/>
        <v>0</v>
      </c>
      <c r="P422" s="74">
        <f t="shared" si="38"/>
        <v>0</v>
      </c>
    </row>
    <row r="423" spans="1:16" x14ac:dyDescent="0.25">
      <c r="A423" s="183"/>
      <c r="B423" s="184"/>
      <c r="C423" s="184"/>
      <c r="D423" s="153"/>
      <c r="E423" s="71" t="str">
        <f>IF(D423&gt;0,IF((LEFT(D423,2)=LEFT(Data!C$4,2)),"Intra","Inter"),"")</f>
        <v/>
      </c>
      <c r="F423" s="72">
        <f t="shared" si="34"/>
        <v>0</v>
      </c>
      <c r="G423" s="22"/>
      <c r="H423" s="23"/>
      <c r="I423" s="74">
        <f t="shared" si="35"/>
        <v>0</v>
      </c>
      <c r="J423" s="74">
        <f t="shared" si="36"/>
        <v>0</v>
      </c>
      <c r="K423" s="74">
        <f t="shared" si="36"/>
        <v>0</v>
      </c>
      <c r="M423" s="21"/>
      <c r="N423" s="74">
        <f t="shared" si="37"/>
        <v>0</v>
      </c>
      <c r="O423" s="74">
        <f t="shared" si="38"/>
        <v>0</v>
      </c>
      <c r="P423" s="74">
        <f t="shared" si="38"/>
        <v>0</v>
      </c>
    </row>
    <row r="424" spans="1:16" x14ac:dyDescent="0.25">
      <c r="A424" s="183"/>
      <c r="B424" s="184"/>
      <c r="C424" s="184"/>
      <c r="D424" s="153"/>
      <c r="E424" s="71" t="str">
        <f>IF(D424&gt;0,IF((LEFT(D424,2)=LEFT(Data!C$4,2)),"Intra","Inter"),"")</f>
        <v/>
      </c>
      <c r="F424" s="72">
        <f t="shared" si="34"/>
        <v>0</v>
      </c>
      <c r="G424" s="22"/>
      <c r="H424" s="23"/>
      <c r="I424" s="74">
        <f t="shared" si="35"/>
        <v>0</v>
      </c>
      <c r="J424" s="74">
        <f t="shared" si="36"/>
        <v>0</v>
      </c>
      <c r="K424" s="74">
        <f t="shared" si="36"/>
        <v>0</v>
      </c>
      <c r="M424" s="21"/>
      <c r="N424" s="74">
        <f t="shared" si="37"/>
        <v>0</v>
      </c>
      <c r="O424" s="74">
        <f t="shared" si="38"/>
        <v>0</v>
      </c>
      <c r="P424" s="74">
        <f t="shared" si="38"/>
        <v>0</v>
      </c>
    </row>
    <row r="425" spans="1:16" x14ac:dyDescent="0.25">
      <c r="A425" s="183"/>
      <c r="B425" s="184"/>
      <c r="C425" s="184"/>
      <c r="D425" s="153"/>
      <c r="E425" s="71" t="str">
        <f>IF(D425&gt;0,IF((LEFT(D425,2)=LEFT(Data!C$4,2)),"Intra","Inter"),"")</f>
        <v/>
      </c>
      <c r="F425" s="72">
        <f t="shared" si="34"/>
        <v>0</v>
      </c>
      <c r="G425" s="22"/>
      <c r="H425" s="23"/>
      <c r="I425" s="74">
        <f t="shared" si="35"/>
        <v>0</v>
      </c>
      <c r="J425" s="74">
        <f t="shared" si="36"/>
        <v>0</v>
      </c>
      <c r="K425" s="74">
        <f t="shared" si="36"/>
        <v>0</v>
      </c>
      <c r="M425" s="21"/>
      <c r="N425" s="74">
        <f t="shared" si="37"/>
        <v>0</v>
      </c>
      <c r="O425" s="74">
        <f t="shared" si="38"/>
        <v>0</v>
      </c>
      <c r="P425" s="74">
        <f t="shared" si="38"/>
        <v>0</v>
      </c>
    </row>
    <row r="426" spans="1:16" x14ac:dyDescent="0.25">
      <c r="A426" s="183"/>
      <c r="B426" s="184"/>
      <c r="C426" s="184"/>
      <c r="D426" s="153"/>
      <c r="E426" s="71" t="str">
        <f>IF(D426&gt;0,IF((LEFT(D426,2)=LEFT(Data!C$4,2)),"Intra","Inter"),"")</f>
        <v/>
      </c>
      <c r="F426" s="72">
        <f t="shared" si="34"/>
        <v>0</v>
      </c>
      <c r="G426" s="22"/>
      <c r="H426" s="23"/>
      <c r="I426" s="74">
        <f t="shared" si="35"/>
        <v>0</v>
      </c>
      <c r="J426" s="74">
        <f t="shared" si="36"/>
        <v>0</v>
      </c>
      <c r="K426" s="74">
        <f t="shared" si="36"/>
        <v>0</v>
      </c>
      <c r="M426" s="21"/>
      <c r="N426" s="74">
        <f t="shared" si="37"/>
        <v>0</v>
      </c>
      <c r="O426" s="74">
        <f t="shared" si="38"/>
        <v>0</v>
      </c>
      <c r="P426" s="74">
        <f t="shared" si="38"/>
        <v>0</v>
      </c>
    </row>
    <row r="427" spans="1:16" x14ac:dyDescent="0.25">
      <c r="A427" s="183"/>
      <c r="B427" s="184"/>
      <c r="C427" s="184"/>
      <c r="D427" s="153"/>
      <c r="E427" s="71" t="str">
        <f>IF(D427&gt;0,IF((LEFT(D427,2)=LEFT(Data!C$4,2)),"Intra","Inter"),"")</f>
        <v/>
      </c>
      <c r="F427" s="72">
        <f t="shared" si="34"/>
        <v>0</v>
      </c>
      <c r="G427" s="22"/>
      <c r="H427" s="23"/>
      <c r="I427" s="74">
        <f t="shared" si="35"/>
        <v>0</v>
      </c>
      <c r="J427" s="74">
        <f t="shared" si="36"/>
        <v>0</v>
      </c>
      <c r="K427" s="74">
        <f t="shared" si="36"/>
        <v>0</v>
      </c>
      <c r="M427" s="21"/>
      <c r="N427" s="74">
        <f t="shared" si="37"/>
        <v>0</v>
      </c>
      <c r="O427" s="74">
        <f t="shared" si="38"/>
        <v>0</v>
      </c>
      <c r="P427" s="74">
        <f t="shared" si="38"/>
        <v>0</v>
      </c>
    </row>
    <row r="428" spans="1:16" x14ac:dyDescent="0.25">
      <c r="A428" s="183"/>
      <c r="B428" s="184"/>
      <c r="C428" s="184"/>
      <c r="D428" s="153"/>
      <c r="E428" s="71" t="str">
        <f>IF(D428&gt;0,IF((LEFT(D428,2)=LEFT(Data!C$4,2)),"Intra","Inter"),"")</f>
        <v/>
      </c>
      <c r="F428" s="72">
        <f t="shared" si="34"/>
        <v>0</v>
      </c>
      <c r="G428" s="22"/>
      <c r="H428" s="23"/>
      <c r="I428" s="74">
        <f t="shared" si="35"/>
        <v>0</v>
      </c>
      <c r="J428" s="74">
        <f t="shared" si="36"/>
        <v>0</v>
      </c>
      <c r="K428" s="74">
        <f t="shared" si="36"/>
        <v>0</v>
      </c>
      <c r="M428" s="21"/>
      <c r="N428" s="74">
        <f t="shared" si="37"/>
        <v>0</v>
      </c>
      <c r="O428" s="74">
        <f t="shared" si="38"/>
        <v>0</v>
      </c>
      <c r="P428" s="74">
        <f t="shared" si="38"/>
        <v>0</v>
      </c>
    </row>
    <row r="429" spans="1:16" x14ac:dyDescent="0.25">
      <c r="A429" s="183"/>
      <c r="B429" s="184"/>
      <c r="C429" s="184"/>
      <c r="D429" s="153"/>
      <c r="E429" s="71" t="str">
        <f>IF(D429&gt;0,IF((LEFT(D429,2)=LEFT(Data!C$4,2)),"Intra","Inter"),"")</f>
        <v/>
      </c>
      <c r="F429" s="72">
        <f t="shared" si="34"/>
        <v>0</v>
      </c>
      <c r="G429" s="22"/>
      <c r="H429" s="23"/>
      <c r="I429" s="74">
        <f t="shared" si="35"/>
        <v>0</v>
      </c>
      <c r="J429" s="74">
        <f t="shared" si="36"/>
        <v>0</v>
      </c>
      <c r="K429" s="74">
        <f t="shared" si="36"/>
        <v>0</v>
      </c>
      <c r="M429" s="21"/>
      <c r="N429" s="74">
        <f t="shared" si="37"/>
        <v>0</v>
      </c>
      <c r="O429" s="74">
        <f t="shared" si="38"/>
        <v>0</v>
      </c>
      <c r="P429" s="74">
        <f t="shared" si="38"/>
        <v>0</v>
      </c>
    </row>
    <row r="430" spans="1:16" x14ac:dyDescent="0.25">
      <c r="A430" s="183"/>
      <c r="B430" s="184"/>
      <c r="C430" s="184"/>
      <c r="D430" s="153"/>
      <c r="E430" s="71" t="str">
        <f>IF(D430&gt;0,IF((LEFT(D430,2)=LEFT(Data!C$4,2)),"Intra","Inter"),"")</f>
        <v/>
      </c>
      <c r="F430" s="72">
        <f t="shared" si="34"/>
        <v>0</v>
      </c>
      <c r="G430" s="22"/>
      <c r="H430" s="23"/>
      <c r="I430" s="74">
        <f t="shared" si="35"/>
        <v>0</v>
      </c>
      <c r="J430" s="74">
        <f t="shared" si="36"/>
        <v>0</v>
      </c>
      <c r="K430" s="74">
        <f t="shared" si="36"/>
        <v>0</v>
      </c>
      <c r="M430" s="21"/>
      <c r="N430" s="74">
        <f t="shared" si="37"/>
        <v>0</v>
      </c>
      <c r="O430" s="74">
        <f t="shared" si="38"/>
        <v>0</v>
      </c>
      <c r="P430" s="74">
        <f t="shared" si="38"/>
        <v>0</v>
      </c>
    </row>
    <row r="431" spans="1:16" x14ac:dyDescent="0.25">
      <c r="A431" s="183"/>
      <c r="B431" s="184"/>
      <c r="C431" s="184"/>
      <c r="D431" s="153"/>
      <c r="E431" s="71" t="str">
        <f>IF(D431&gt;0,IF((LEFT(D431,2)=LEFT(Data!C$4,2)),"Intra","Inter"),"")</f>
        <v/>
      </c>
      <c r="F431" s="72">
        <f t="shared" si="34"/>
        <v>0</v>
      </c>
      <c r="G431" s="22"/>
      <c r="H431" s="23"/>
      <c r="I431" s="74">
        <f t="shared" si="35"/>
        <v>0</v>
      </c>
      <c r="J431" s="74">
        <f t="shared" si="36"/>
        <v>0</v>
      </c>
      <c r="K431" s="74">
        <f t="shared" si="36"/>
        <v>0</v>
      </c>
      <c r="M431" s="21"/>
      <c r="N431" s="74">
        <f t="shared" si="37"/>
        <v>0</v>
      </c>
      <c r="O431" s="74">
        <f t="shared" si="38"/>
        <v>0</v>
      </c>
      <c r="P431" s="74">
        <f t="shared" si="38"/>
        <v>0</v>
      </c>
    </row>
    <row r="432" spans="1:16" x14ac:dyDescent="0.25">
      <c r="A432" s="183"/>
      <c r="B432" s="184"/>
      <c r="C432" s="184"/>
      <c r="D432" s="153"/>
      <c r="E432" s="71" t="str">
        <f>IF(D432&gt;0,IF((LEFT(D432,2)=LEFT(Data!C$4,2)),"Intra","Inter"),"")</f>
        <v/>
      </c>
      <c r="F432" s="72">
        <f t="shared" si="34"/>
        <v>0</v>
      </c>
      <c r="G432" s="22"/>
      <c r="H432" s="23"/>
      <c r="I432" s="74">
        <f t="shared" si="35"/>
        <v>0</v>
      </c>
      <c r="J432" s="74">
        <f t="shared" si="36"/>
        <v>0</v>
      </c>
      <c r="K432" s="74">
        <f t="shared" si="36"/>
        <v>0</v>
      </c>
      <c r="M432" s="21"/>
      <c r="N432" s="74">
        <f t="shared" si="37"/>
        <v>0</v>
      </c>
      <c r="O432" s="74">
        <f t="shared" si="38"/>
        <v>0</v>
      </c>
      <c r="P432" s="74">
        <f t="shared" si="38"/>
        <v>0</v>
      </c>
    </row>
    <row r="433" spans="1:16" x14ac:dyDescent="0.25">
      <c r="A433" s="183"/>
      <c r="B433" s="184"/>
      <c r="C433" s="184"/>
      <c r="D433" s="153"/>
      <c r="E433" s="71" t="str">
        <f>IF(D433&gt;0,IF((LEFT(D433,2)=LEFT(Data!C$4,2)),"Intra","Inter"),"")</f>
        <v/>
      </c>
      <c r="F433" s="72">
        <f t="shared" si="34"/>
        <v>0</v>
      </c>
      <c r="G433" s="22"/>
      <c r="H433" s="23"/>
      <c r="I433" s="74">
        <f t="shared" si="35"/>
        <v>0</v>
      </c>
      <c r="J433" s="74">
        <f t="shared" si="36"/>
        <v>0</v>
      </c>
      <c r="K433" s="74">
        <f t="shared" si="36"/>
        <v>0</v>
      </c>
      <c r="M433" s="21"/>
      <c r="N433" s="74">
        <f t="shared" si="37"/>
        <v>0</v>
      </c>
      <c r="O433" s="74">
        <f t="shared" si="38"/>
        <v>0</v>
      </c>
      <c r="P433" s="74">
        <f t="shared" si="38"/>
        <v>0</v>
      </c>
    </row>
    <row r="434" spans="1:16" x14ac:dyDescent="0.25">
      <c r="A434" s="183"/>
      <c r="B434" s="184"/>
      <c r="C434" s="184"/>
      <c r="D434" s="153"/>
      <c r="E434" s="71" t="str">
        <f>IF(D434&gt;0,IF((LEFT(D434,2)=LEFT(Data!C$4,2)),"Intra","Inter"),"")</f>
        <v/>
      </c>
      <c r="F434" s="72">
        <f t="shared" si="34"/>
        <v>0</v>
      </c>
      <c r="G434" s="22"/>
      <c r="H434" s="23"/>
      <c r="I434" s="74">
        <f t="shared" si="35"/>
        <v>0</v>
      </c>
      <c r="J434" s="74">
        <f t="shared" si="36"/>
        <v>0</v>
      </c>
      <c r="K434" s="74">
        <f t="shared" si="36"/>
        <v>0</v>
      </c>
      <c r="M434" s="21"/>
      <c r="N434" s="74">
        <f t="shared" si="37"/>
        <v>0</v>
      </c>
      <c r="O434" s="74">
        <f t="shared" si="38"/>
        <v>0</v>
      </c>
      <c r="P434" s="74">
        <f t="shared" si="38"/>
        <v>0</v>
      </c>
    </row>
    <row r="435" spans="1:16" x14ac:dyDescent="0.25">
      <c r="A435" s="183"/>
      <c r="B435" s="184"/>
      <c r="C435" s="184"/>
      <c r="D435" s="153"/>
      <c r="E435" s="71" t="str">
        <f>IF(D435&gt;0,IF((LEFT(D435,2)=LEFT(Data!C$4,2)),"Intra","Inter"),"")</f>
        <v/>
      </c>
      <c r="F435" s="72">
        <f t="shared" si="34"/>
        <v>0</v>
      </c>
      <c r="G435" s="22"/>
      <c r="H435" s="23"/>
      <c r="I435" s="74">
        <f t="shared" si="35"/>
        <v>0</v>
      </c>
      <c r="J435" s="74">
        <f t="shared" si="36"/>
        <v>0</v>
      </c>
      <c r="K435" s="74">
        <f t="shared" si="36"/>
        <v>0</v>
      </c>
      <c r="M435" s="21"/>
      <c r="N435" s="74">
        <f t="shared" si="37"/>
        <v>0</v>
      </c>
      <c r="O435" s="74">
        <f t="shared" si="38"/>
        <v>0</v>
      </c>
      <c r="P435" s="74">
        <f t="shared" si="38"/>
        <v>0</v>
      </c>
    </row>
    <row r="436" spans="1:16" x14ac:dyDescent="0.25">
      <c r="A436" s="183"/>
      <c r="B436" s="184"/>
      <c r="C436" s="184"/>
      <c r="D436" s="153"/>
      <c r="E436" s="71" t="str">
        <f>IF(D436&gt;0,IF((LEFT(D436,2)=LEFT(Data!C$4,2)),"Intra","Inter"),"")</f>
        <v/>
      </c>
      <c r="F436" s="72">
        <f t="shared" si="34"/>
        <v>0</v>
      </c>
      <c r="G436" s="22"/>
      <c r="H436" s="23"/>
      <c r="I436" s="74">
        <f t="shared" si="35"/>
        <v>0</v>
      </c>
      <c r="J436" s="74">
        <f t="shared" si="36"/>
        <v>0</v>
      </c>
      <c r="K436" s="74">
        <f t="shared" si="36"/>
        <v>0</v>
      </c>
      <c r="M436" s="21"/>
      <c r="N436" s="74">
        <f t="shared" si="37"/>
        <v>0</v>
      </c>
      <c r="O436" s="74">
        <f t="shared" si="38"/>
        <v>0</v>
      </c>
      <c r="P436" s="74">
        <f t="shared" si="38"/>
        <v>0</v>
      </c>
    </row>
    <row r="437" spans="1:16" x14ac:dyDescent="0.25">
      <c r="A437" s="183"/>
      <c r="B437" s="184"/>
      <c r="C437" s="184"/>
      <c r="D437" s="153"/>
      <c r="E437" s="71" t="str">
        <f>IF(D437&gt;0,IF((LEFT(D437,2)=LEFT(Data!C$4,2)),"Intra","Inter"),"")</f>
        <v/>
      </c>
      <c r="F437" s="72">
        <f t="shared" si="34"/>
        <v>0</v>
      </c>
      <c r="G437" s="22"/>
      <c r="H437" s="23"/>
      <c r="I437" s="74">
        <f t="shared" si="35"/>
        <v>0</v>
      </c>
      <c r="J437" s="74">
        <f t="shared" si="36"/>
        <v>0</v>
      </c>
      <c r="K437" s="74">
        <f t="shared" si="36"/>
        <v>0</v>
      </c>
      <c r="M437" s="21"/>
      <c r="N437" s="74">
        <f t="shared" si="37"/>
        <v>0</v>
      </c>
      <c r="O437" s="74">
        <f t="shared" si="38"/>
        <v>0</v>
      </c>
      <c r="P437" s="74">
        <f t="shared" si="38"/>
        <v>0</v>
      </c>
    </row>
    <row r="438" spans="1:16" x14ac:dyDescent="0.25">
      <c r="A438" s="183"/>
      <c r="B438" s="184"/>
      <c r="C438" s="184"/>
      <c r="D438" s="153"/>
      <c r="E438" s="71" t="str">
        <f>IF(D438&gt;0,IF((LEFT(D438,2)=LEFT(Data!C$4,2)),"Intra","Inter"),"")</f>
        <v/>
      </c>
      <c r="F438" s="72">
        <f t="shared" si="34"/>
        <v>0</v>
      </c>
      <c r="G438" s="22"/>
      <c r="H438" s="23"/>
      <c r="I438" s="74">
        <f t="shared" si="35"/>
        <v>0</v>
      </c>
      <c r="J438" s="74">
        <f t="shared" si="36"/>
        <v>0</v>
      </c>
      <c r="K438" s="74">
        <f t="shared" si="36"/>
        <v>0</v>
      </c>
      <c r="M438" s="21"/>
      <c r="N438" s="74">
        <f t="shared" si="37"/>
        <v>0</v>
      </c>
      <c r="O438" s="74">
        <f t="shared" si="38"/>
        <v>0</v>
      </c>
      <c r="P438" s="74">
        <f t="shared" si="38"/>
        <v>0</v>
      </c>
    </row>
    <row r="439" spans="1:16" x14ac:dyDescent="0.25">
      <c r="A439" s="183"/>
      <c r="B439" s="184"/>
      <c r="C439" s="184"/>
      <c r="D439" s="153"/>
      <c r="E439" s="71" t="str">
        <f>IF(D439&gt;0,IF((LEFT(D439,2)=LEFT(Data!C$4,2)),"Intra","Inter"),"")</f>
        <v/>
      </c>
      <c r="F439" s="72">
        <f t="shared" si="34"/>
        <v>0</v>
      </c>
      <c r="G439" s="22"/>
      <c r="H439" s="23"/>
      <c r="I439" s="74">
        <f t="shared" si="35"/>
        <v>0</v>
      </c>
      <c r="J439" s="74">
        <f t="shared" si="36"/>
        <v>0</v>
      </c>
      <c r="K439" s="74">
        <f t="shared" si="36"/>
        <v>0</v>
      </c>
      <c r="M439" s="21"/>
      <c r="N439" s="74">
        <f t="shared" si="37"/>
        <v>0</v>
      </c>
      <c r="O439" s="74">
        <f t="shared" si="38"/>
        <v>0</v>
      </c>
      <c r="P439" s="74">
        <f t="shared" si="38"/>
        <v>0</v>
      </c>
    </row>
    <row r="440" spans="1:16" x14ac:dyDescent="0.25">
      <c r="A440" s="183"/>
      <c r="B440" s="184"/>
      <c r="C440" s="184"/>
      <c r="D440" s="153"/>
      <c r="E440" s="71" t="str">
        <f>IF(D440&gt;0,IF((LEFT(D440,2)=LEFT(Data!C$4,2)),"Intra","Inter"),"")</f>
        <v/>
      </c>
      <c r="F440" s="72">
        <f t="shared" si="34"/>
        <v>0</v>
      </c>
      <c r="G440" s="22"/>
      <c r="H440" s="23"/>
      <c r="I440" s="74">
        <f t="shared" si="35"/>
        <v>0</v>
      </c>
      <c r="J440" s="74">
        <f t="shared" si="36"/>
        <v>0</v>
      </c>
      <c r="K440" s="74">
        <f t="shared" si="36"/>
        <v>0</v>
      </c>
      <c r="M440" s="21"/>
      <c r="N440" s="74">
        <f t="shared" si="37"/>
        <v>0</v>
      </c>
      <c r="O440" s="74">
        <f t="shared" si="38"/>
        <v>0</v>
      </c>
      <c r="P440" s="74">
        <f t="shared" si="38"/>
        <v>0</v>
      </c>
    </row>
    <row r="441" spans="1:16" x14ac:dyDescent="0.25">
      <c r="A441" s="183"/>
      <c r="B441" s="184"/>
      <c r="C441" s="184"/>
      <c r="D441" s="153"/>
      <c r="E441" s="71" t="str">
        <f>IF(D441&gt;0,IF((LEFT(D441,2)=LEFT(Data!C$4,2)),"Intra","Inter"),"")</f>
        <v/>
      </c>
      <c r="F441" s="72">
        <f t="shared" si="34"/>
        <v>0</v>
      </c>
      <c r="G441" s="22"/>
      <c r="H441" s="23"/>
      <c r="I441" s="74">
        <f t="shared" si="35"/>
        <v>0</v>
      </c>
      <c r="J441" s="74">
        <f t="shared" si="36"/>
        <v>0</v>
      </c>
      <c r="K441" s="74">
        <f t="shared" si="36"/>
        <v>0</v>
      </c>
      <c r="M441" s="21"/>
      <c r="N441" s="74">
        <f t="shared" si="37"/>
        <v>0</v>
      </c>
      <c r="O441" s="74">
        <f t="shared" si="38"/>
        <v>0</v>
      </c>
      <c r="P441" s="74">
        <f t="shared" si="38"/>
        <v>0</v>
      </c>
    </row>
    <row r="442" spans="1:16" x14ac:dyDescent="0.25">
      <c r="A442" s="183"/>
      <c r="B442" s="184"/>
      <c r="C442" s="184"/>
      <c r="D442" s="153"/>
      <c r="E442" s="71" t="str">
        <f>IF(D442&gt;0,IF((LEFT(D442,2)=LEFT(Data!C$4,2)),"Intra","Inter"),"")</f>
        <v/>
      </c>
      <c r="F442" s="72">
        <f t="shared" si="34"/>
        <v>0</v>
      </c>
      <c r="G442" s="22"/>
      <c r="H442" s="23"/>
      <c r="I442" s="74">
        <f t="shared" si="35"/>
        <v>0</v>
      </c>
      <c r="J442" s="74">
        <f t="shared" si="36"/>
        <v>0</v>
      </c>
      <c r="K442" s="74">
        <f t="shared" si="36"/>
        <v>0</v>
      </c>
      <c r="M442" s="21"/>
      <c r="N442" s="74">
        <f t="shared" si="37"/>
        <v>0</v>
      </c>
      <c r="O442" s="74">
        <f t="shared" si="38"/>
        <v>0</v>
      </c>
      <c r="P442" s="74">
        <f t="shared" si="38"/>
        <v>0</v>
      </c>
    </row>
    <row r="443" spans="1:16" x14ac:dyDescent="0.25">
      <c r="A443" s="183"/>
      <c r="B443" s="184"/>
      <c r="C443" s="184"/>
      <c r="D443" s="153"/>
      <c r="E443" s="71" t="str">
        <f>IF(D443&gt;0,IF((LEFT(D443,2)=LEFT(Data!C$4,2)),"Intra","Inter"),"")</f>
        <v/>
      </c>
      <c r="F443" s="72">
        <f t="shared" si="34"/>
        <v>0</v>
      </c>
      <c r="G443" s="22"/>
      <c r="H443" s="23"/>
      <c r="I443" s="74">
        <f t="shared" si="35"/>
        <v>0</v>
      </c>
      <c r="J443" s="74">
        <f t="shared" si="36"/>
        <v>0</v>
      </c>
      <c r="K443" s="74">
        <f t="shared" si="36"/>
        <v>0</v>
      </c>
      <c r="M443" s="21"/>
      <c r="N443" s="74">
        <f t="shared" si="37"/>
        <v>0</v>
      </c>
      <c r="O443" s="74">
        <f t="shared" si="38"/>
        <v>0</v>
      </c>
      <c r="P443" s="74">
        <f t="shared" si="38"/>
        <v>0</v>
      </c>
    </row>
    <row r="444" spans="1:16" x14ac:dyDescent="0.25">
      <c r="A444" s="183"/>
      <c r="B444" s="184"/>
      <c r="C444" s="184"/>
      <c r="D444" s="153"/>
      <c r="E444" s="71" t="str">
        <f>IF(D444&gt;0,IF((LEFT(D444,2)=LEFT(Data!C$4,2)),"Intra","Inter"),"")</f>
        <v/>
      </c>
      <c r="F444" s="72">
        <f t="shared" si="34"/>
        <v>0</v>
      </c>
      <c r="G444" s="22"/>
      <c r="H444" s="23"/>
      <c r="I444" s="74">
        <f t="shared" si="35"/>
        <v>0</v>
      </c>
      <c r="J444" s="74">
        <f t="shared" si="36"/>
        <v>0</v>
      </c>
      <c r="K444" s="74">
        <f t="shared" si="36"/>
        <v>0</v>
      </c>
      <c r="M444" s="21"/>
      <c r="N444" s="74">
        <f t="shared" si="37"/>
        <v>0</v>
      </c>
      <c r="O444" s="74">
        <f t="shared" si="38"/>
        <v>0</v>
      </c>
      <c r="P444" s="74">
        <f t="shared" si="38"/>
        <v>0</v>
      </c>
    </row>
    <row r="445" spans="1:16" x14ac:dyDescent="0.25">
      <c r="A445" s="183"/>
      <c r="B445" s="184"/>
      <c r="C445" s="184"/>
      <c r="D445" s="153"/>
      <c r="E445" s="71" t="str">
        <f>IF(D445&gt;0,IF((LEFT(D445,2)=LEFT(Data!C$4,2)),"Intra","Inter"),"")</f>
        <v/>
      </c>
      <c r="F445" s="72">
        <f t="shared" si="34"/>
        <v>0</v>
      </c>
      <c r="G445" s="22"/>
      <c r="H445" s="23"/>
      <c r="I445" s="74">
        <f t="shared" si="35"/>
        <v>0</v>
      </c>
      <c r="J445" s="74">
        <f t="shared" si="36"/>
        <v>0</v>
      </c>
      <c r="K445" s="74">
        <f t="shared" si="36"/>
        <v>0</v>
      </c>
      <c r="M445" s="21"/>
      <c r="N445" s="74">
        <f t="shared" si="37"/>
        <v>0</v>
      </c>
      <c r="O445" s="74">
        <f t="shared" si="38"/>
        <v>0</v>
      </c>
      <c r="P445" s="74">
        <f t="shared" si="38"/>
        <v>0</v>
      </c>
    </row>
    <row r="446" spans="1:16" x14ac:dyDescent="0.25">
      <c r="A446" s="183"/>
      <c r="B446" s="184"/>
      <c r="C446" s="184"/>
      <c r="D446" s="153"/>
      <c r="E446" s="71" t="str">
        <f>IF(D446&gt;0,IF((LEFT(D446,2)=LEFT(Data!C$4,2)),"Intra","Inter"),"")</f>
        <v/>
      </c>
      <c r="F446" s="72">
        <f t="shared" si="34"/>
        <v>0</v>
      </c>
      <c r="G446" s="22"/>
      <c r="H446" s="23"/>
      <c r="I446" s="74">
        <f t="shared" si="35"/>
        <v>0</v>
      </c>
      <c r="J446" s="74">
        <f t="shared" si="36"/>
        <v>0</v>
      </c>
      <c r="K446" s="74">
        <f t="shared" si="36"/>
        <v>0</v>
      </c>
      <c r="M446" s="21"/>
      <c r="N446" s="74">
        <f t="shared" si="37"/>
        <v>0</v>
      </c>
      <c r="O446" s="74">
        <f t="shared" si="38"/>
        <v>0</v>
      </c>
      <c r="P446" s="74">
        <f t="shared" si="38"/>
        <v>0</v>
      </c>
    </row>
    <row r="447" spans="1:16" x14ac:dyDescent="0.25">
      <c r="A447" s="183"/>
      <c r="B447" s="184"/>
      <c r="C447" s="184"/>
      <c r="D447" s="153"/>
      <c r="E447" s="71" t="str">
        <f>IF(D447&gt;0,IF((LEFT(D447,2)=LEFT(Data!C$4,2)),"Intra","Inter"),"")</f>
        <v/>
      </c>
      <c r="F447" s="72">
        <f t="shared" si="34"/>
        <v>0</v>
      </c>
      <c r="G447" s="22"/>
      <c r="H447" s="23"/>
      <c r="I447" s="74">
        <f t="shared" si="35"/>
        <v>0</v>
      </c>
      <c r="J447" s="74">
        <f t="shared" si="36"/>
        <v>0</v>
      </c>
      <c r="K447" s="74">
        <f t="shared" si="36"/>
        <v>0</v>
      </c>
      <c r="M447" s="21"/>
      <c r="N447" s="74">
        <f t="shared" si="37"/>
        <v>0</v>
      </c>
      <c r="O447" s="74">
        <f t="shared" si="38"/>
        <v>0</v>
      </c>
      <c r="P447" s="74">
        <f t="shared" si="38"/>
        <v>0</v>
      </c>
    </row>
    <row r="448" spans="1:16" x14ac:dyDescent="0.25">
      <c r="A448" s="183"/>
      <c r="B448" s="184"/>
      <c r="C448" s="184"/>
      <c r="D448" s="153"/>
      <c r="E448" s="71" t="str">
        <f>IF(D448&gt;0,IF((LEFT(D448,2)=LEFT(Data!C$4,2)),"Intra","Inter"),"")</f>
        <v/>
      </c>
      <c r="F448" s="72">
        <f t="shared" si="34"/>
        <v>0</v>
      </c>
      <c r="G448" s="22"/>
      <c r="H448" s="23"/>
      <c r="I448" s="74">
        <f t="shared" si="35"/>
        <v>0</v>
      </c>
      <c r="J448" s="74">
        <f t="shared" si="36"/>
        <v>0</v>
      </c>
      <c r="K448" s="74">
        <f t="shared" si="36"/>
        <v>0</v>
      </c>
      <c r="M448" s="21"/>
      <c r="N448" s="74">
        <f t="shared" si="37"/>
        <v>0</v>
      </c>
      <c r="O448" s="74">
        <f t="shared" si="38"/>
        <v>0</v>
      </c>
      <c r="P448" s="74">
        <f t="shared" si="38"/>
        <v>0</v>
      </c>
    </row>
    <row r="449" spans="1:16" x14ac:dyDescent="0.25">
      <c r="A449" s="183"/>
      <c r="B449" s="184"/>
      <c r="C449" s="184"/>
      <c r="D449" s="153"/>
      <c r="E449" s="71" t="str">
        <f>IF(D449&gt;0,IF((LEFT(D449,2)=LEFT(Data!C$4,2)),"Intra","Inter"),"")</f>
        <v/>
      </c>
      <c r="F449" s="72">
        <f t="shared" si="34"/>
        <v>0</v>
      </c>
      <c r="G449" s="22"/>
      <c r="H449" s="23"/>
      <c r="I449" s="74">
        <f t="shared" si="35"/>
        <v>0</v>
      </c>
      <c r="J449" s="74">
        <f t="shared" si="36"/>
        <v>0</v>
      </c>
      <c r="K449" s="74">
        <f t="shared" si="36"/>
        <v>0</v>
      </c>
      <c r="M449" s="21"/>
      <c r="N449" s="74">
        <f t="shared" si="37"/>
        <v>0</v>
      </c>
      <c r="O449" s="74">
        <f t="shared" si="38"/>
        <v>0</v>
      </c>
      <c r="P449" s="74">
        <f t="shared" si="38"/>
        <v>0</v>
      </c>
    </row>
    <row r="450" spans="1:16" x14ac:dyDescent="0.25">
      <c r="A450" s="183"/>
      <c r="B450" s="184"/>
      <c r="C450" s="184"/>
      <c r="D450" s="153"/>
      <c r="E450" s="71" t="str">
        <f>IF(D450&gt;0,IF((LEFT(D450,2)=LEFT(Data!C$4,2)),"Intra","Inter"),"")</f>
        <v/>
      </c>
      <c r="F450" s="72">
        <f t="shared" si="34"/>
        <v>0</v>
      </c>
      <c r="G450" s="22"/>
      <c r="H450" s="23"/>
      <c r="I450" s="74">
        <f t="shared" si="35"/>
        <v>0</v>
      </c>
      <c r="J450" s="74">
        <f t="shared" si="36"/>
        <v>0</v>
      </c>
      <c r="K450" s="74">
        <f t="shared" si="36"/>
        <v>0</v>
      </c>
      <c r="M450" s="21"/>
      <c r="N450" s="74">
        <f t="shared" si="37"/>
        <v>0</v>
      </c>
      <c r="O450" s="74">
        <f t="shared" si="38"/>
        <v>0</v>
      </c>
      <c r="P450" s="74">
        <f t="shared" si="38"/>
        <v>0</v>
      </c>
    </row>
    <row r="451" spans="1:16" x14ac:dyDescent="0.25">
      <c r="A451" s="183"/>
      <c r="B451" s="184"/>
      <c r="C451" s="184"/>
      <c r="D451" s="153"/>
      <c r="E451" s="71" t="str">
        <f>IF(D451&gt;0,IF((LEFT(D451,2)=LEFT(Data!C$4,2)),"Intra","Inter"),"")</f>
        <v/>
      </c>
      <c r="F451" s="72">
        <f t="shared" si="34"/>
        <v>0</v>
      </c>
      <c r="G451" s="22"/>
      <c r="H451" s="23"/>
      <c r="I451" s="74">
        <f t="shared" si="35"/>
        <v>0</v>
      </c>
      <c r="J451" s="74">
        <f t="shared" si="36"/>
        <v>0</v>
      </c>
      <c r="K451" s="74">
        <f t="shared" si="36"/>
        <v>0</v>
      </c>
      <c r="M451" s="21"/>
      <c r="N451" s="74">
        <f t="shared" si="37"/>
        <v>0</v>
      </c>
      <c r="O451" s="74">
        <f t="shared" si="38"/>
        <v>0</v>
      </c>
      <c r="P451" s="74">
        <f t="shared" si="38"/>
        <v>0</v>
      </c>
    </row>
    <row r="452" spans="1:16" x14ac:dyDescent="0.25">
      <c r="A452" s="183"/>
      <c r="B452" s="184"/>
      <c r="C452" s="184"/>
      <c r="D452" s="153"/>
      <c r="E452" s="71" t="str">
        <f>IF(D452&gt;0,IF((LEFT(D452,2)=LEFT(Data!C$4,2)),"Intra","Inter"),"")</f>
        <v/>
      </c>
      <c r="F452" s="72">
        <f t="shared" si="34"/>
        <v>0</v>
      </c>
      <c r="G452" s="22"/>
      <c r="H452" s="23"/>
      <c r="I452" s="74">
        <f t="shared" si="35"/>
        <v>0</v>
      </c>
      <c r="J452" s="74">
        <f t="shared" si="36"/>
        <v>0</v>
      </c>
      <c r="K452" s="74">
        <f t="shared" si="36"/>
        <v>0</v>
      </c>
      <c r="M452" s="21"/>
      <c r="N452" s="74">
        <f t="shared" si="37"/>
        <v>0</v>
      </c>
      <c r="O452" s="74">
        <f t="shared" si="38"/>
        <v>0</v>
      </c>
      <c r="P452" s="74">
        <f t="shared" si="38"/>
        <v>0</v>
      </c>
    </row>
    <row r="453" spans="1:16" x14ac:dyDescent="0.25">
      <c r="A453" s="183"/>
      <c r="B453" s="184"/>
      <c r="C453" s="184"/>
      <c r="D453" s="153"/>
      <c r="E453" s="71" t="str">
        <f>IF(D453&gt;0,IF((LEFT(D453,2)=LEFT(Data!C$4,2)),"Intra","Inter"),"")</f>
        <v/>
      </c>
      <c r="F453" s="72">
        <f t="shared" si="34"/>
        <v>0</v>
      </c>
      <c r="G453" s="22"/>
      <c r="H453" s="23"/>
      <c r="I453" s="74">
        <f t="shared" si="35"/>
        <v>0</v>
      </c>
      <c r="J453" s="74">
        <f t="shared" si="36"/>
        <v>0</v>
      </c>
      <c r="K453" s="74">
        <f t="shared" si="36"/>
        <v>0</v>
      </c>
      <c r="M453" s="21"/>
      <c r="N453" s="74">
        <f t="shared" si="37"/>
        <v>0</v>
      </c>
      <c r="O453" s="74">
        <f t="shared" si="38"/>
        <v>0</v>
      </c>
      <c r="P453" s="74">
        <f t="shared" si="38"/>
        <v>0</v>
      </c>
    </row>
    <row r="454" spans="1:16" x14ac:dyDescent="0.25">
      <c r="A454" s="183"/>
      <c r="B454" s="184"/>
      <c r="C454" s="184"/>
      <c r="D454" s="153"/>
      <c r="E454" s="71" t="str">
        <f>IF(D454&gt;0,IF((LEFT(D454,2)=LEFT(Data!C$4,2)),"Intra","Inter"),"")</f>
        <v/>
      </c>
      <c r="F454" s="72">
        <f t="shared" si="34"/>
        <v>0</v>
      </c>
      <c r="G454" s="22"/>
      <c r="H454" s="23"/>
      <c r="I454" s="74">
        <f t="shared" si="35"/>
        <v>0</v>
      </c>
      <c r="J454" s="74">
        <f t="shared" si="36"/>
        <v>0</v>
      </c>
      <c r="K454" s="74">
        <f t="shared" si="36"/>
        <v>0</v>
      </c>
      <c r="M454" s="21"/>
      <c r="N454" s="74">
        <f t="shared" si="37"/>
        <v>0</v>
      </c>
      <c r="O454" s="74">
        <f t="shared" si="38"/>
        <v>0</v>
      </c>
      <c r="P454" s="74">
        <f t="shared" si="38"/>
        <v>0</v>
      </c>
    </row>
    <row r="455" spans="1:16" x14ac:dyDescent="0.25">
      <c r="A455" s="183"/>
      <c r="B455" s="184"/>
      <c r="C455" s="184"/>
      <c r="D455" s="153"/>
      <c r="E455" s="71" t="str">
        <f>IF(D455&gt;0,IF((LEFT(D455,2)=LEFT(Data!C$4,2)),"Intra","Inter"),"")</f>
        <v/>
      </c>
      <c r="F455" s="72">
        <f t="shared" si="34"/>
        <v>0</v>
      </c>
      <c r="G455" s="22"/>
      <c r="H455" s="23"/>
      <c r="I455" s="74">
        <f t="shared" si="35"/>
        <v>0</v>
      </c>
      <c r="J455" s="74">
        <f t="shared" si="36"/>
        <v>0</v>
      </c>
      <c r="K455" s="74">
        <f t="shared" si="36"/>
        <v>0</v>
      </c>
      <c r="M455" s="21"/>
      <c r="N455" s="74">
        <f t="shared" si="37"/>
        <v>0</v>
      </c>
      <c r="O455" s="74">
        <f t="shared" si="38"/>
        <v>0</v>
      </c>
      <c r="P455" s="74">
        <f t="shared" si="38"/>
        <v>0</v>
      </c>
    </row>
    <row r="456" spans="1:16" x14ac:dyDescent="0.25">
      <c r="A456" s="183"/>
      <c r="B456" s="184"/>
      <c r="C456" s="184"/>
      <c r="D456" s="153"/>
      <c r="E456" s="71" t="str">
        <f>IF(D456&gt;0,IF((LEFT(D456,2)=LEFT(Data!C$4,2)),"Intra","Inter"),"")</f>
        <v/>
      </c>
      <c r="F456" s="72">
        <f t="shared" si="34"/>
        <v>0</v>
      </c>
      <c r="G456" s="22"/>
      <c r="H456" s="23"/>
      <c r="I456" s="74">
        <f t="shared" si="35"/>
        <v>0</v>
      </c>
      <c r="J456" s="74">
        <f t="shared" si="36"/>
        <v>0</v>
      </c>
      <c r="K456" s="74">
        <f t="shared" si="36"/>
        <v>0</v>
      </c>
      <c r="M456" s="21"/>
      <c r="N456" s="74">
        <f t="shared" si="37"/>
        <v>0</v>
      </c>
      <c r="O456" s="74">
        <f t="shared" si="38"/>
        <v>0</v>
      </c>
      <c r="P456" s="74">
        <f t="shared" si="38"/>
        <v>0</v>
      </c>
    </row>
    <row r="457" spans="1:16" x14ac:dyDescent="0.25">
      <c r="A457" s="183"/>
      <c r="B457" s="184"/>
      <c r="C457" s="184"/>
      <c r="D457" s="153"/>
      <c r="E457" s="71" t="str">
        <f>IF(D457&gt;0,IF((LEFT(D457,2)=LEFT(Data!C$4,2)),"Intra","Inter"),"")</f>
        <v/>
      </c>
      <c r="F457" s="72">
        <f t="shared" si="34"/>
        <v>0</v>
      </c>
      <c r="G457" s="22"/>
      <c r="H457" s="23"/>
      <c r="I457" s="74">
        <f t="shared" si="35"/>
        <v>0</v>
      </c>
      <c r="J457" s="74">
        <f t="shared" si="36"/>
        <v>0</v>
      </c>
      <c r="K457" s="74">
        <f t="shared" si="36"/>
        <v>0</v>
      </c>
      <c r="M457" s="21"/>
      <c r="N457" s="74">
        <f t="shared" si="37"/>
        <v>0</v>
      </c>
      <c r="O457" s="74">
        <f t="shared" si="38"/>
        <v>0</v>
      </c>
      <c r="P457" s="74">
        <f t="shared" si="38"/>
        <v>0</v>
      </c>
    </row>
    <row r="458" spans="1:16" x14ac:dyDescent="0.25">
      <c r="A458" s="183"/>
      <c r="B458" s="184"/>
      <c r="C458" s="184"/>
      <c r="D458" s="153"/>
      <c r="E458" s="71" t="str">
        <f>IF(D458&gt;0,IF((LEFT(D458,2)=LEFT(Data!C$4,2)),"Intra","Inter"),"")</f>
        <v/>
      </c>
      <c r="F458" s="72">
        <f t="shared" si="34"/>
        <v>0</v>
      </c>
      <c r="G458" s="22"/>
      <c r="H458" s="23"/>
      <c r="I458" s="74">
        <f t="shared" si="35"/>
        <v>0</v>
      </c>
      <c r="J458" s="74">
        <f t="shared" si="36"/>
        <v>0</v>
      </c>
      <c r="K458" s="74">
        <f t="shared" si="36"/>
        <v>0</v>
      </c>
      <c r="M458" s="21"/>
      <c r="N458" s="74">
        <f t="shared" si="37"/>
        <v>0</v>
      </c>
      <c r="O458" s="74">
        <f t="shared" si="38"/>
        <v>0</v>
      </c>
      <c r="P458" s="74">
        <f t="shared" si="38"/>
        <v>0</v>
      </c>
    </row>
    <row r="459" spans="1:16" x14ac:dyDescent="0.25">
      <c r="A459" s="183"/>
      <c r="B459" s="184"/>
      <c r="C459" s="184"/>
      <c r="D459" s="153"/>
      <c r="E459" s="71" t="str">
        <f>IF(D459&gt;0,IF((LEFT(D459,2)=LEFT(Data!C$4,2)),"Intra","Inter"),"")</f>
        <v/>
      </c>
      <c r="F459" s="72">
        <f t="shared" si="34"/>
        <v>0</v>
      </c>
      <c r="G459" s="22"/>
      <c r="H459" s="23"/>
      <c r="I459" s="74">
        <f t="shared" si="35"/>
        <v>0</v>
      </c>
      <c r="J459" s="74">
        <f t="shared" si="36"/>
        <v>0</v>
      </c>
      <c r="K459" s="74">
        <f t="shared" si="36"/>
        <v>0</v>
      </c>
      <c r="M459" s="21"/>
      <c r="N459" s="74">
        <f t="shared" si="37"/>
        <v>0</v>
      </c>
      <c r="O459" s="74">
        <f t="shared" si="38"/>
        <v>0</v>
      </c>
      <c r="P459" s="74">
        <f t="shared" si="38"/>
        <v>0</v>
      </c>
    </row>
    <row r="460" spans="1:16" x14ac:dyDescent="0.25">
      <c r="A460" s="183"/>
      <c r="B460" s="184"/>
      <c r="C460" s="184"/>
      <c r="D460" s="153"/>
      <c r="E460" s="71" t="str">
        <f>IF(D460&gt;0,IF((LEFT(D460,2)=LEFT(Data!C$4,2)),"Intra","Inter"),"")</f>
        <v/>
      </c>
      <c r="F460" s="72">
        <f t="shared" ref="F460:F512" si="39">ROUND(G460+I460+J460+K460,0)</f>
        <v>0</v>
      </c>
      <c r="G460" s="22"/>
      <c r="H460" s="23"/>
      <c r="I460" s="74">
        <f t="shared" ref="I460:I523" si="40">IF($E460="inter",IF($H460&lt;&gt;"Exempt",IF($H460&lt;&gt;"Non GST",($G460*($H460)),(0)),(0)),(0))</f>
        <v>0</v>
      </c>
      <c r="J460" s="74">
        <f t="shared" ref="J460:K523" si="41">IF($E460="intra",IF($H460&lt;&gt;"Exempt",IF($H460&lt;&gt;"Non GST",($G460*($H460/2)),(0)),(0)),(0))</f>
        <v>0</v>
      </c>
      <c r="K460" s="74">
        <f t="shared" si="41"/>
        <v>0</v>
      </c>
      <c r="M460" s="21"/>
      <c r="N460" s="74">
        <f t="shared" ref="N460:N523" si="42">IF($M460="Yes",IF($E460="Inter",($G460*(2%)),(0)),(0))</f>
        <v>0</v>
      </c>
      <c r="O460" s="74">
        <f t="shared" ref="O460:P523" si="43">IF($M460="Yes",IF($E460="Intra",($G460*(1%)),(0)),(0))</f>
        <v>0</v>
      </c>
      <c r="P460" s="74">
        <f t="shared" si="43"/>
        <v>0</v>
      </c>
    </row>
    <row r="461" spans="1:16" x14ac:dyDescent="0.25">
      <c r="A461" s="183"/>
      <c r="B461" s="184"/>
      <c r="C461" s="184"/>
      <c r="D461" s="153"/>
      <c r="E461" s="71" t="str">
        <f>IF(D461&gt;0,IF((LEFT(D461,2)=LEFT(Data!C$4,2)),"Intra","Inter"),"")</f>
        <v/>
      </c>
      <c r="F461" s="72">
        <f t="shared" si="39"/>
        <v>0</v>
      </c>
      <c r="G461" s="22"/>
      <c r="H461" s="23"/>
      <c r="I461" s="74">
        <f t="shared" si="40"/>
        <v>0</v>
      </c>
      <c r="J461" s="74">
        <f t="shared" si="41"/>
        <v>0</v>
      </c>
      <c r="K461" s="74">
        <f t="shared" si="41"/>
        <v>0</v>
      </c>
      <c r="M461" s="21"/>
      <c r="N461" s="74">
        <f t="shared" si="42"/>
        <v>0</v>
      </c>
      <c r="O461" s="74">
        <f t="shared" si="43"/>
        <v>0</v>
      </c>
      <c r="P461" s="74">
        <f t="shared" si="43"/>
        <v>0</v>
      </c>
    </row>
    <row r="462" spans="1:16" x14ac:dyDescent="0.25">
      <c r="A462" s="183"/>
      <c r="B462" s="184"/>
      <c r="C462" s="184"/>
      <c r="D462" s="153"/>
      <c r="E462" s="71" t="str">
        <f>IF(D462&gt;0,IF((LEFT(D462,2)=LEFT(Data!C$4,2)),"Intra","Inter"),"")</f>
        <v/>
      </c>
      <c r="F462" s="72">
        <f t="shared" si="39"/>
        <v>0</v>
      </c>
      <c r="G462" s="22"/>
      <c r="H462" s="23"/>
      <c r="I462" s="74">
        <f t="shared" si="40"/>
        <v>0</v>
      </c>
      <c r="J462" s="74">
        <f t="shared" si="41"/>
        <v>0</v>
      </c>
      <c r="K462" s="74">
        <f t="shared" si="41"/>
        <v>0</v>
      </c>
      <c r="M462" s="21"/>
      <c r="N462" s="74">
        <f t="shared" si="42"/>
        <v>0</v>
      </c>
      <c r="O462" s="74">
        <f t="shared" si="43"/>
        <v>0</v>
      </c>
      <c r="P462" s="74">
        <f t="shared" si="43"/>
        <v>0</v>
      </c>
    </row>
    <row r="463" spans="1:16" x14ac:dyDescent="0.25">
      <c r="A463" s="183"/>
      <c r="B463" s="184"/>
      <c r="C463" s="184"/>
      <c r="D463" s="153"/>
      <c r="E463" s="71" t="str">
        <f>IF(D463&gt;0,IF((LEFT(D463,2)=LEFT(Data!C$4,2)),"Intra","Inter"),"")</f>
        <v/>
      </c>
      <c r="F463" s="72">
        <f t="shared" si="39"/>
        <v>0</v>
      </c>
      <c r="G463" s="22"/>
      <c r="H463" s="23"/>
      <c r="I463" s="74">
        <f t="shared" si="40"/>
        <v>0</v>
      </c>
      <c r="J463" s="74">
        <f t="shared" si="41"/>
        <v>0</v>
      </c>
      <c r="K463" s="74">
        <f t="shared" si="41"/>
        <v>0</v>
      </c>
      <c r="M463" s="21"/>
      <c r="N463" s="74">
        <f t="shared" si="42"/>
        <v>0</v>
      </c>
      <c r="O463" s="74">
        <f t="shared" si="43"/>
        <v>0</v>
      </c>
      <c r="P463" s="74">
        <f t="shared" si="43"/>
        <v>0</v>
      </c>
    </row>
    <row r="464" spans="1:16" x14ac:dyDescent="0.25">
      <c r="A464" s="183"/>
      <c r="B464" s="184"/>
      <c r="C464" s="184"/>
      <c r="D464" s="153"/>
      <c r="E464" s="71" t="str">
        <f>IF(D464&gt;0,IF((LEFT(D464,2)=LEFT(Data!C$4,2)),"Intra","Inter"),"")</f>
        <v/>
      </c>
      <c r="F464" s="72">
        <f t="shared" si="39"/>
        <v>0</v>
      </c>
      <c r="G464" s="22"/>
      <c r="H464" s="23"/>
      <c r="I464" s="74">
        <f t="shared" si="40"/>
        <v>0</v>
      </c>
      <c r="J464" s="74">
        <f t="shared" si="41"/>
        <v>0</v>
      </c>
      <c r="K464" s="74">
        <f t="shared" si="41"/>
        <v>0</v>
      </c>
      <c r="M464" s="21"/>
      <c r="N464" s="74">
        <f t="shared" si="42"/>
        <v>0</v>
      </c>
      <c r="O464" s="74">
        <f t="shared" si="43"/>
        <v>0</v>
      </c>
      <c r="P464" s="74">
        <f t="shared" si="43"/>
        <v>0</v>
      </c>
    </row>
    <row r="465" spans="1:16" x14ac:dyDescent="0.25">
      <c r="A465" s="183"/>
      <c r="B465" s="184"/>
      <c r="C465" s="184"/>
      <c r="D465" s="153"/>
      <c r="E465" s="71" t="str">
        <f>IF(D465&gt;0,IF((LEFT(D465,2)=LEFT(Data!C$4,2)),"Intra","Inter"),"")</f>
        <v/>
      </c>
      <c r="F465" s="72">
        <f t="shared" si="39"/>
        <v>0</v>
      </c>
      <c r="G465" s="22"/>
      <c r="H465" s="23"/>
      <c r="I465" s="74">
        <f t="shared" si="40"/>
        <v>0</v>
      </c>
      <c r="J465" s="74">
        <f t="shared" si="41"/>
        <v>0</v>
      </c>
      <c r="K465" s="74">
        <f t="shared" si="41"/>
        <v>0</v>
      </c>
      <c r="M465" s="21"/>
      <c r="N465" s="74">
        <f t="shared" si="42"/>
        <v>0</v>
      </c>
      <c r="O465" s="74">
        <f t="shared" si="43"/>
        <v>0</v>
      </c>
      <c r="P465" s="74">
        <f t="shared" si="43"/>
        <v>0</v>
      </c>
    </row>
    <row r="466" spans="1:16" x14ac:dyDescent="0.25">
      <c r="A466" s="183"/>
      <c r="B466" s="184"/>
      <c r="C466" s="184"/>
      <c r="D466" s="153"/>
      <c r="E466" s="71" t="str">
        <f>IF(D466&gt;0,IF((LEFT(D466,2)=LEFT(Data!C$4,2)),"Intra","Inter"),"")</f>
        <v/>
      </c>
      <c r="F466" s="72">
        <f t="shared" si="39"/>
        <v>0</v>
      </c>
      <c r="G466" s="22"/>
      <c r="H466" s="23"/>
      <c r="I466" s="74">
        <f t="shared" si="40"/>
        <v>0</v>
      </c>
      <c r="J466" s="74">
        <f t="shared" si="41"/>
        <v>0</v>
      </c>
      <c r="K466" s="74">
        <f t="shared" si="41"/>
        <v>0</v>
      </c>
      <c r="M466" s="21"/>
      <c r="N466" s="74">
        <f t="shared" si="42"/>
        <v>0</v>
      </c>
      <c r="O466" s="74">
        <f t="shared" si="43"/>
        <v>0</v>
      </c>
      <c r="P466" s="74">
        <f t="shared" si="43"/>
        <v>0</v>
      </c>
    </row>
    <row r="467" spans="1:16" x14ac:dyDescent="0.25">
      <c r="A467" s="183"/>
      <c r="B467" s="184"/>
      <c r="C467" s="184"/>
      <c r="D467" s="153"/>
      <c r="E467" s="71" t="str">
        <f>IF(D467&gt;0,IF((LEFT(D467,2)=LEFT(Data!C$4,2)),"Intra","Inter"),"")</f>
        <v/>
      </c>
      <c r="F467" s="72">
        <f t="shared" si="39"/>
        <v>0</v>
      </c>
      <c r="G467" s="22"/>
      <c r="H467" s="23"/>
      <c r="I467" s="74">
        <f t="shared" si="40"/>
        <v>0</v>
      </c>
      <c r="J467" s="74">
        <f t="shared" si="41"/>
        <v>0</v>
      </c>
      <c r="K467" s="74">
        <f t="shared" si="41"/>
        <v>0</v>
      </c>
      <c r="M467" s="21"/>
      <c r="N467" s="74">
        <f t="shared" si="42"/>
        <v>0</v>
      </c>
      <c r="O467" s="74">
        <f t="shared" si="43"/>
        <v>0</v>
      </c>
      <c r="P467" s="74">
        <f t="shared" si="43"/>
        <v>0</v>
      </c>
    </row>
    <row r="468" spans="1:16" x14ac:dyDescent="0.25">
      <c r="A468" s="183"/>
      <c r="B468" s="184"/>
      <c r="C468" s="184"/>
      <c r="D468" s="153"/>
      <c r="E468" s="71" t="str">
        <f>IF(D468&gt;0,IF((LEFT(D468,2)=LEFT(Data!C$4,2)),"Intra","Inter"),"")</f>
        <v/>
      </c>
      <c r="F468" s="72">
        <f t="shared" si="39"/>
        <v>0</v>
      </c>
      <c r="G468" s="22"/>
      <c r="H468" s="23"/>
      <c r="I468" s="74">
        <f t="shared" si="40"/>
        <v>0</v>
      </c>
      <c r="J468" s="74">
        <f t="shared" si="41"/>
        <v>0</v>
      </c>
      <c r="K468" s="74">
        <f t="shared" si="41"/>
        <v>0</v>
      </c>
      <c r="M468" s="21"/>
      <c r="N468" s="74">
        <f t="shared" si="42"/>
        <v>0</v>
      </c>
      <c r="O468" s="74">
        <f t="shared" si="43"/>
        <v>0</v>
      </c>
      <c r="P468" s="74">
        <f t="shared" si="43"/>
        <v>0</v>
      </c>
    </row>
    <row r="469" spans="1:16" x14ac:dyDescent="0.25">
      <c r="A469" s="183"/>
      <c r="B469" s="184"/>
      <c r="C469" s="184"/>
      <c r="D469" s="153"/>
      <c r="E469" s="71" t="str">
        <f>IF(D469&gt;0,IF((LEFT(D469,2)=LEFT(Data!C$4,2)),"Intra","Inter"),"")</f>
        <v/>
      </c>
      <c r="F469" s="72">
        <f t="shared" si="39"/>
        <v>0</v>
      </c>
      <c r="G469" s="22"/>
      <c r="H469" s="23"/>
      <c r="I469" s="74">
        <f t="shared" si="40"/>
        <v>0</v>
      </c>
      <c r="J469" s="74">
        <f t="shared" si="41"/>
        <v>0</v>
      </c>
      <c r="K469" s="74">
        <f t="shared" si="41"/>
        <v>0</v>
      </c>
      <c r="M469" s="21"/>
      <c r="N469" s="74">
        <f t="shared" si="42"/>
        <v>0</v>
      </c>
      <c r="O469" s="74">
        <f t="shared" si="43"/>
        <v>0</v>
      </c>
      <c r="P469" s="74">
        <f t="shared" si="43"/>
        <v>0</v>
      </c>
    </row>
    <row r="470" spans="1:16" x14ac:dyDescent="0.25">
      <c r="A470" s="183"/>
      <c r="B470" s="184"/>
      <c r="C470" s="184"/>
      <c r="D470" s="153"/>
      <c r="E470" s="71" t="str">
        <f>IF(D470&gt;0,IF((LEFT(D470,2)=LEFT(Data!C$4,2)),"Intra","Inter"),"")</f>
        <v/>
      </c>
      <c r="F470" s="72">
        <f t="shared" si="39"/>
        <v>0</v>
      </c>
      <c r="G470" s="22"/>
      <c r="H470" s="23"/>
      <c r="I470" s="74">
        <f t="shared" si="40"/>
        <v>0</v>
      </c>
      <c r="J470" s="74">
        <f t="shared" si="41"/>
        <v>0</v>
      </c>
      <c r="K470" s="74">
        <f t="shared" si="41"/>
        <v>0</v>
      </c>
      <c r="M470" s="21"/>
      <c r="N470" s="74">
        <f t="shared" si="42"/>
        <v>0</v>
      </c>
      <c r="O470" s="74">
        <f t="shared" si="43"/>
        <v>0</v>
      </c>
      <c r="P470" s="74">
        <f t="shared" si="43"/>
        <v>0</v>
      </c>
    </row>
    <row r="471" spans="1:16" x14ac:dyDescent="0.25">
      <c r="A471" s="183"/>
      <c r="B471" s="184"/>
      <c r="C471" s="184"/>
      <c r="D471" s="153"/>
      <c r="E471" s="71" t="str">
        <f>IF(D471&gt;0,IF((LEFT(D471,2)=LEFT(Data!C$4,2)),"Intra","Inter"),"")</f>
        <v/>
      </c>
      <c r="F471" s="72">
        <f t="shared" si="39"/>
        <v>0</v>
      </c>
      <c r="G471" s="22"/>
      <c r="H471" s="23"/>
      <c r="I471" s="74">
        <f t="shared" si="40"/>
        <v>0</v>
      </c>
      <c r="J471" s="74">
        <f t="shared" si="41"/>
        <v>0</v>
      </c>
      <c r="K471" s="74">
        <f t="shared" si="41"/>
        <v>0</v>
      </c>
      <c r="M471" s="21"/>
      <c r="N471" s="74">
        <f t="shared" si="42"/>
        <v>0</v>
      </c>
      <c r="O471" s="74">
        <f t="shared" si="43"/>
        <v>0</v>
      </c>
      <c r="P471" s="74">
        <f t="shared" si="43"/>
        <v>0</v>
      </c>
    </row>
    <row r="472" spans="1:16" x14ac:dyDescent="0.25">
      <c r="A472" s="183"/>
      <c r="B472" s="184"/>
      <c r="C472" s="184"/>
      <c r="D472" s="153"/>
      <c r="E472" s="71" t="str">
        <f>IF(D472&gt;0,IF((LEFT(D472,2)=LEFT(Data!C$4,2)),"Intra","Inter"),"")</f>
        <v/>
      </c>
      <c r="F472" s="72">
        <f t="shared" si="39"/>
        <v>0</v>
      </c>
      <c r="G472" s="22"/>
      <c r="H472" s="23"/>
      <c r="I472" s="74">
        <f t="shared" si="40"/>
        <v>0</v>
      </c>
      <c r="J472" s="74">
        <f t="shared" si="41"/>
        <v>0</v>
      </c>
      <c r="K472" s="74">
        <f t="shared" si="41"/>
        <v>0</v>
      </c>
      <c r="M472" s="21"/>
      <c r="N472" s="74">
        <f t="shared" si="42"/>
        <v>0</v>
      </c>
      <c r="O472" s="74">
        <f t="shared" si="43"/>
        <v>0</v>
      </c>
      <c r="P472" s="74">
        <f t="shared" si="43"/>
        <v>0</v>
      </c>
    </row>
    <row r="473" spans="1:16" x14ac:dyDescent="0.25">
      <c r="A473" s="183"/>
      <c r="B473" s="184"/>
      <c r="C473" s="184"/>
      <c r="D473" s="153"/>
      <c r="E473" s="71" t="str">
        <f>IF(D473&gt;0,IF((LEFT(D473,2)=LEFT(Data!C$4,2)),"Intra","Inter"),"")</f>
        <v/>
      </c>
      <c r="F473" s="72">
        <f t="shared" si="39"/>
        <v>0</v>
      </c>
      <c r="G473" s="22"/>
      <c r="H473" s="23"/>
      <c r="I473" s="74">
        <f t="shared" si="40"/>
        <v>0</v>
      </c>
      <c r="J473" s="74">
        <f t="shared" si="41"/>
        <v>0</v>
      </c>
      <c r="K473" s="74">
        <f t="shared" si="41"/>
        <v>0</v>
      </c>
      <c r="M473" s="21"/>
      <c r="N473" s="74">
        <f t="shared" si="42"/>
        <v>0</v>
      </c>
      <c r="O473" s="74">
        <f t="shared" si="43"/>
        <v>0</v>
      </c>
      <c r="P473" s="74">
        <f t="shared" si="43"/>
        <v>0</v>
      </c>
    </row>
    <row r="474" spans="1:16" x14ac:dyDescent="0.25">
      <c r="A474" s="183"/>
      <c r="B474" s="184"/>
      <c r="C474" s="184"/>
      <c r="D474" s="153"/>
      <c r="E474" s="71" t="str">
        <f>IF(D474&gt;0,IF((LEFT(D474,2)=LEFT(Data!C$4,2)),"Intra","Inter"),"")</f>
        <v/>
      </c>
      <c r="F474" s="72">
        <f t="shared" si="39"/>
        <v>0</v>
      </c>
      <c r="G474" s="22"/>
      <c r="H474" s="23"/>
      <c r="I474" s="74">
        <f t="shared" si="40"/>
        <v>0</v>
      </c>
      <c r="J474" s="74">
        <f t="shared" si="41"/>
        <v>0</v>
      </c>
      <c r="K474" s="74">
        <f t="shared" si="41"/>
        <v>0</v>
      </c>
      <c r="M474" s="21"/>
      <c r="N474" s="74">
        <f t="shared" si="42"/>
        <v>0</v>
      </c>
      <c r="O474" s="74">
        <f t="shared" si="43"/>
        <v>0</v>
      </c>
      <c r="P474" s="74">
        <f t="shared" si="43"/>
        <v>0</v>
      </c>
    </row>
    <row r="475" spans="1:16" x14ac:dyDescent="0.25">
      <c r="A475" s="183"/>
      <c r="B475" s="184"/>
      <c r="C475" s="184"/>
      <c r="D475" s="153"/>
      <c r="E475" s="71" t="str">
        <f>IF(D475&gt;0,IF((LEFT(D475,2)=LEFT(Data!C$4,2)),"Intra","Inter"),"")</f>
        <v/>
      </c>
      <c r="F475" s="72">
        <f t="shared" si="39"/>
        <v>0</v>
      </c>
      <c r="G475" s="22"/>
      <c r="H475" s="23"/>
      <c r="I475" s="74">
        <f t="shared" si="40"/>
        <v>0</v>
      </c>
      <c r="J475" s="74">
        <f t="shared" si="41"/>
        <v>0</v>
      </c>
      <c r="K475" s="74">
        <f t="shared" si="41"/>
        <v>0</v>
      </c>
      <c r="M475" s="21"/>
      <c r="N475" s="74">
        <f t="shared" si="42"/>
        <v>0</v>
      </c>
      <c r="O475" s="74">
        <f t="shared" si="43"/>
        <v>0</v>
      </c>
      <c r="P475" s="74">
        <f t="shared" si="43"/>
        <v>0</v>
      </c>
    </row>
    <row r="476" spans="1:16" x14ac:dyDescent="0.25">
      <c r="A476" s="183"/>
      <c r="B476" s="184"/>
      <c r="C476" s="184"/>
      <c r="D476" s="153"/>
      <c r="E476" s="71" t="str">
        <f>IF(D476&gt;0,IF((LEFT(D476,2)=LEFT(Data!C$4,2)),"Intra","Inter"),"")</f>
        <v/>
      </c>
      <c r="F476" s="72">
        <f t="shared" si="39"/>
        <v>0</v>
      </c>
      <c r="G476" s="22"/>
      <c r="H476" s="23"/>
      <c r="I476" s="74">
        <f t="shared" si="40"/>
        <v>0</v>
      </c>
      <c r="J476" s="74">
        <f t="shared" si="41"/>
        <v>0</v>
      </c>
      <c r="K476" s="74">
        <f t="shared" si="41"/>
        <v>0</v>
      </c>
      <c r="M476" s="21"/>
      <c r="N476" s="74">
        <f t="shared" si="42"/>
        <v>0</v>
      </c>
      <c r="O476" s="74">
        <f t="shared" si="43"/>
        <v>0</v>
      </c>
      <c r="P476" s="74">
        <f t="shared" si="43"/>
        <v>0</v>
      </c>
    </row>
    <row r="477" spans="1:16" x14ac:dyDescent="0.25">
      <c r="A477" s="183"/>
      <c r="B477" s="184"/>
      <c r="C477" s="184"/>
      <c r="D477" s="153"/>
      <c r="E477" s="71" t="str">
        <f>IF(D477&gt;0,IF((LEFT(D477,2)=LEFT(Data!C$4,2)),"Intra","Inter"),"")</f>
        <v/>
      </c>
      <c r="F477" s="72">
        <f t="shared" si="39"/>
        <v>0</v>
      </c>
      <c r="G477" s="22"/>
      <c r="H477" s="23"/>
      <c r="I477" s="74">
        <f t="shared" si="40"/>
        <v>0</v>
      </c>
      <c r="J477" s="74">
        <f t="shared" si="41"/>
        <v>0</v>
      </c>
      <c r="K477" s="74">
        <f t="shared" si="41"/>
        <v>0</v>
      </c>
      <c r="M477" s="21"/>
      <c r="N477" s="74">
        <f t="shared" si="42"/>
        <v>0</v>
      </c>
      <c r="O477" s="74">
        <f t="shared" si="43"/>
        <v>0</v>
      </c>
      <c r="P477" s="74">
        <f t="shared" si="43"/>
        <v>0</v>
      </c>
    </row>
    <row r="478" spans="1:16" x14ac:dyDescent="0.25">
      <c r="A478" s="183"/>
      <c r="B478" s="184"/>
      <c r="C478" s="184"/>
      <c r="D478" s="153"/>
      <c r="E478" s="71" t="str">
        <f>IF(D478&gt;0,IF((LEFT(D478,2)=LEFT(Data!C$4,2)),"Intra","Inter"),"")</f>
        <v/>
      </c>
      <c r="F478" s="72">
        <f t="shared" si="39"/>
        <v>0</v>
      </c>
      <c r="G478" s="22"/>
      <c r="H478" s="23"/>
      <c r="I478" s="74">
        <f t="shared" si="40"/>
        <v>0</v>
      </c>
      <c r="J478" s="74">
        <f t="shared" si="41"/>
        <v>0</v>
      </c>
      <c r="K478" s="74">
        <f t="shared" si="41"/>
        <v>0</v>
      </c>
      <c r="M478" s="21"/>
      <c r="N478" s="74">
        <f t="shared" si="42"/>
        <v>0</v>
      </c>
      <c r="O478" s="74">
        <f t="shared" si="43"/>
        <v>0</v>
      </c>
      <c r="P478" s="74">
        <f t="shared" si="43"/>
        <v>0</v>
      </c>
    </row>
    <row r="479" spans="1:16" x14ac:dyDescent="0.25">
      <c r="A479" s="183"/>
      <c r="B479" s="184"/>
      <c r="C479" s="184"/>
      <c r="D479" s="153"/>
      <c r="E479" s="71" t="str">
        <f>IF(D479&gt;0,IF((LEFT(D479,2)=LEFT(Data!C$4,2)),"Intra","Inter"),"")</f>
        <v/>
      </c>
      <c r="F479" s="72">
        <f t="shared" si="39"/>
        <v>0</v>
      </c>
      <c r="G479" s="22"/>
      <c r="H479" s="23"/>
      <c r="I479" s="74">
        <f t="shared" si="40"/>
        <v>0</v>
      </c>
      <c r="J479" s="74">
        <f t="shared" si="41"/>
        <v>0</v>
      </c>
      <c r="K479" s="74">
        <f t="shared" si="41"/>
        <v>0</v>
      </c>
      <c r="M479" s="21"/>
      <c r="N479" s="74">
        <f t="shared" si="42"/>
        <v>0</v>
      </c>
      <c r="O479" s="74">
        <f t="shared" si="43"/>
        <v>0</v>
      </c>
      <c r="P479" s="74">
        <f t="shared" si="43"/>
        <v>0</v>
      </c>
    </row>
    <row r="480" spans="1:16" x14ac:dyDescent="0.25">
      <c r="A480" s="183"/>
      <c r="B480" s="184"/>
      <c r="C480" s="184"/>
      <c r="D480" s="153"/>
      <c r="E480" s="71" t="str">
        <f>IF(D480&gt;0,IF((LEFT(D480,2)=LEFT(Data!C$4,2)),"Intra","Inter"),"")</f>
        <v/>
      </c>
      <c r="F480" s="72">
        <f t="shared" si="39"/>
        <v>0</v>
      </c>
      <c r="G480" s="22"/>
      <c r="H480" s="23"/>
      <c r="I480" s="74">
        <f t="shared" si="40"/>
        <v>0</v>
      </c>
      <c r="J480" s="74">
        <f t="shared" si="41"/>
        <v>0</v>
      </c>
      <c r="K480" s="74">
        <f t="shared" si="41"/>
        <v>0</v>
      </c>
      <c r="M480" s="21"/>
      <c r="N480" s="74">
        <f t="shared" si="42"/>
        <v>0</v>
      </c>
      <c r="O480" s="74">
        <f t="shared" si="43"/>
        <v>0</v>
      </c>
      <c r="P480" s="74">
        <f t="shared" si="43"/>
        <v>0</v>
      </c>
    </row>
    <row r="481" spans="1:16" x14ac:dyDescent="0.25">
      <c r="A481" s="183"/>
      <c r="B481" s="184"/>
      <c r="C481" s="184"/>
      <c r="D481" s="153"/>
      <c r="E481" s="71" t="str">
        <f>IF(D481&gt;0,IF((LEFT(D481,2)=LEFT(Data!C$4,2)),"Intra","Inter"),"")</f>
        <v/>
      </c>
      <c r="F481" s="72">
        <f t="shared" si="39"/>
        <v>0</v>
      </c>
      <c r="G481" s="22"/>
      <c r="H481" s="23"/>
      <c r="I481" s="74">
        <f t="shared" si="40"/>
        <v>0</v>
      </c>
      <c r="J481" s="74">
        <f t="shared" si="41"/>
        <v>0</v>
      </c>
      <c r="K481" s="74">
        <f t="shared" si="41"/>
        <v>0</v>
      </c>
      <c r="M481" s="21"/>
      <c r="N481" s="74">
        <f t="shared" si="42"/>
        <v>0</v>
      </c>
      <c r="O481" s="74">
        <f t="shared" si="43"/>
        <v>0</v>
      </c>
      <c r="P481" s="74">
        <f t="shared" si="43"/>
        <v>0</v>
      </c>
    </row>
    <row r="482" spans="1:16" x14ac:dyDescent="0.25">
      <c r="A482" s="183"/>
      <c r="B482" s="184"/>
      <c r="C482" s="184"/>
      <c r="D482" s="153"/>
      <c r="E482" s="71" t="str">
        <f>IF(D482&gt;0,IF((LEFT(D482,2)=LEFT(Data!C$4,2)),"Intra","Inter"),"")</f>
        <v/>
      </c>
      <c r="F482" s="72">
        <f t="shared" si="39"/>
        <v>0</v>
      </c>
      <c r="G482" s="22"/>
      <c r="H482" s="23"/>
      <c r="I482" s="74">
        <f t="shared" si="40"/>
        <v>0</v>
      </c>
      <c r="J482" s="74">
        <f t="shared" si="41"/>
        <v>0</v>
      </c>
      <c r="K482" s="74">
        <f t="shared" si="41"/>
        <v>0</v>
      </c>
      <c r="M482" s="21"/>
      <c r="N482" s="74">
        <f t="shared" si="42"/>
        <v>0</v>
      </c>
      <c r="O482" s="74">
        <f t="shared" si="43"/>
        <v>0</v>
      </c>
      <c r="P482" s="74">
        <f t="shared" si="43"/>
        <v>0</v>
      </c>
    </row>
    <row r="483" spans="1:16" x14ac:dyDescent="0.25">
      <c r="A483" s="183"/>
      <c r="B483" s="184"/>
      <c r="C483" s="184"/>
      <c r="D483" s="153"/>
      <c r="E483" s="71" t="str">
        <f>IF(D483&gt;0,IF((LEFT(D483,2)=LEFT(Data!C$4,2)),"Intra","Inter"),"")</f>
        <v/>
      </c>
      <c r="F483" s="72">
        <f t="shared" si="39"/>
        <v>0</v>
      </c>
      <c r="G483" s="22"/>
      <c r="H483" s="23"/>
      <c r="I483" s="74">
        <f t="shared" si="40"/>
        <v>0</v>
      </c>
      <c r="J483" s="74">
        <f t="shared" si="41"/>
        <v>0</v>
      </c>
      <c r="K483" s="74">
        <f t="shared" si="41"/>
        <v>0</v>
      </c>
      <c r="M483" s="21"/>
      <c r="N483" s="74">
        <f t="shared" si="42"/>
        <v>0</v>
      </c>
      <c r="O483" s="74">
        <f t="shared" si="43"/>
        <v>0</v>
      </c>
      <c r="P483" s="74">
        <f t="shared" si="43"/>
        <v>0</v>
      </c>
    </row>
    <row r="484" spans="1:16" x14ac:dyDescent="0.25">
      <c r="A484" s="183"/>
      <c r="B484" s="184"/>
      <c r="C484" s="184"/>
      <c r="D484" s="153"/>
      <c r="E484" s="71" t="str">
        <f>IF(D484&gt;0,IF((LEFT(D484,2)=LEFT(Data!C$4,2)),"Intra","Inter"),"")</f>
        <v/>
      </c>
      <c r="F484" s="72">
        <f t="shared" si="39"/>
        <v>0</v>
      </c>
      <c r="G484" s="22"/>
      <c r="H484" s="23"/>
      <c r="I484" s="74">
        <f t="shared" si="40"/>
        <v>0</v>
      </c>
      <c r="J484" s="74">
        <f t="shared" si="41"/>
        <v>0</v>
      </c>
      <c r="K484" s="74">
        <f t="shared" si="41"/>
        <v>0</v>
      </c>
      <c r="M484" s="21"/>
      <c r="N484" s="74">
        <f t="shared" si="42"/>
        <v>0</v>
      </c>
      <c r="O484" s="74">
        <f t="shared" si="43"/>
        <v>0</v>
      </c>
      <c r="P484" s="74">
        <f t="shared" si="43"/>
        <v>0</v>
      </c>
    </row>
    <row r="485" spans="1:16" x14ac:dyDescent="0.25">
      <c r="A485" s="183"/>
      <c r="B485" s="184"/>
      <c r="C485" s="184"/>
      <c r="D485" s="153"/>
      <c r="E485" s="71" t="str">
        <f>IF(D485&gt;0,IF((LEFT(D485,2)=LEFT(Data!C$4,2)),"Intra","Inter"),"")</f>
        <v/>
      </c>
      <c r="F485" s="72">
        <f t="shared" si="39"/>
        <v>0</v>
      </c>
      <c r="G485" s="22"/>
      <c r="H485" s="23"/>
      <c r="I485" s="74">
        <f t="shared" si="40"/>
        <v>0</v>
      </c>
      <c r="J485" s="74">
        <f t="shared" si="41"/>
        <v>0</v>
      </c>
      <c r="K485" s="74">
        <f t="shared" si="41"/>
        <v>0</v>
      </c>
      <c r="M485" s="21"/>
      <c r="N485" s="74">
        <f t="shared" si="42"/>
        <v>0</v>
      </c>
      <c r="O485" s="74">
        <f t="shared" si="43"/>
        <v>0</v>
      </c>
      <c r="P485" s="74">
        <f t="shared" si="43"/>
        <v>0</v>
      </c>
    </row>
    <row r="486" spans="1:16" x14ac:dyDescent="0.25">
      <c r="A486" s="183"/>
      <c r="B486" s="184"/>
      <c r="C486" s="184"/>
      <c r="D486" s="153"/>
      <c r="E486" s="71" t="str">
        <f>IF(D486&gt;0,IF((LEFT(D486,2)=LEFT(Data!C$4,2)),"Intra","Inter"),"")</f>
        <v/>
      </c>
      <c r="F486" s="72">
        <f t="shared" si="39"/>
        <v>0</v>
      </c>
      <c r="G486" s="22"/>
      <c r="H486" s="23"/>
      <c r="I486" s="74">
        <f t="shared" si="40"/>
        <v>0</v>
      </c>
      <c r="J486" s="74">
        <f t="shared" si="41"/>
        <v>0</v>
      </c>
      <c r="K486" s="74">
        <f t="shared" si="41"/>
        <v>0</v>
      </c>
      <c r="M486" s="21"/>
      <c r="N486" s="74">
        <f t="shared" si="42"/>
        <v>0</v>
      </c>
      <c r="O486" s="74">
        <f t="shared" si="43"/>
        <v>0</v>
      </c>
      <c r="P486" s="74">
        <f t="shared" si="43"/>
        <v>0</v>
      </c>
    </row>
    <row r="487" spans="1:16" x14ac:dyDescent="0.25">
      <c r="A487" s="183"/>
      <c r="B487" s="184"/>
      <c r="C487" s="184"/>
      <c r="D487" s="153"/>
      <c r="E487" s="71" t="str">
        <f>IF(D487&gt;0,IF((LEFT(D487,2)=LEFT(Data!C$4,2)),"Intra","Inter"),"")</f>
        <v/>
      </c>
      <c r="F487" s="72">
        <f t="shared" si="39"/>
        <v>0</v>
      </c>
      <c r="G487" s="22"/>
      <c r="H487" s="23"/>
      <c r="I487" s="74">
        <f t="shared" si="40"/>
        <v>0</v>
      </c>
      <c r="J487" s="74">
        <f t="shared" si="41"/>
        <v>0</v>
      </c>
      <c r="K487" s="74">
        <f t="shared" si="41"/>
        <v>0</v>
      </c>
      <c r="M487" s="21"/>
      <c r="N487" s="74">
        <f t="shared" si="42"/>
        <v>0</v>
      </c>
      <c r="O487" s="74">
        <f t="shared" si="43"/>
        <v>0</v>
      </c>
      <c r="P487" s="74">
        <f t="shared" si="43"/>
        <v>0</v>
      </c>
    </row>
    <row r="488" spans="1:16" x14ac:dyDescent="0.25">
      <c r="A488" s="183"/>
      <c r="B488" s="184"/>
      <c r="C488" s="184"/>
      <c r="D488" s="153"/>
      <c r="E488" s="71" t="str">
        <f>IF(D488&gt;0,IF((LEFT(D488,2)=LEFT(Data!C$4,2)),"Intra","Inter"),"")</f>
        <v/>
      </c>
      <c r="F488" s="72">
        <f t="shared" si="39"/>
        <v>0</v>
      </c>
      <c r="G488" s="22"/>
      <c r="H488" s="23"/>
      <c r="I488" s="74">
        <f t="shared" si="40"/>
        <v>0</v>
      </c>
      <c r="J488" s="74">
        <f t="shared" si="41"/>
        <v>0</v>
      </c>
      <c r="K488" s="74">
        <f t="shared" si="41"/>
        <v>0</v>
      </c>
      <c r="M488" s="21"/>
      <c r="N488" s="74">
        <f t="shared" si="42"/>
        <v>0</v>
      </c>
      <c r="O488" s="74">
        <f t="shared" si="43"/>
        <v>0</v>
      </c>
      <c r="P488" s="74">
        <f t="shared" si="43"/>
        <v>0</v>
      </c>
    </row>
    <row r="489" spans="1:16" x14ac:dyDescent="0.25">
      <c r="A489" s="183"/>
      <c r="B489" s="184"/>
      <c r="C489" s="184"/>
      <c r="D489" s="153"/>
      <c r="E489" s="71" t="str">
        <f>IF(D489&gt;0,IF((LEFT(D489,2)=LEFT(Data!C$4,2)),"Intra","Inter"),"")</f>
        <v/>
      </c>
      <c r="F489" s="72">
        <f t="shared" si="39"/>
        <v>0</v>
      </c>
      <c r="G489" s="22"/>
      <c r="H489" s="23"/>
      <c r="I489" s="74">
        <f t="shared" si="40"/>
        <v>0</v>
      </c>
      <c r="J489" s="74">
        <f t="shared" si="41"/>
        <v>0</v>
      </c>
      <c r="K489" s="74">
        <f t="shared" si="41"/>
        <v>0</v>
      </c>
      <c r="M489" s="21"/>
      <c r="N489" s="74">
        <f t="shared" si="42"/>
        <v>0</v>
      </c>
      <c r="O489" s="74">
        <f t="shared" si="43"/>
        <v>0</v>
      </c>
      <c r="P489" s="74">
        <f t="shared" si="43"/>
        <v>0</v>
      </c>
    </row>
    <row r="490" spans="1:16" x14ac:dyDescent="0.25">
      <c r="A490" s="183"/>
      <c r="B490" s="184"/>
      <c r="C490" s="184"/>
      <c r="D490" s="153"/>
      <c r="E490" s="71" t="str">
        <f>IF(D490&gt;0,IF((LEFT(D490,2)=LEFT(Data!C$4,2)),"Intra","Inter"),"")</f>
        <v/>
      </c>
      <c r="F490" s="72">
        <f t="shared" si="39"/>
        <v>0</v>
      </c>
      <c r="G490" s="22"/>
      <c r="H490" s="23"/>
      <c r="I490" s="74">
        <f t="shared" si="40"/>
        <v>0</v>
      </c>
      <c r="J490" s="74">
        <f t="shared" si="41"/>
        <v>0</v>
      </c>
      <c r="K490" s="74">
        <f t="shared" si="41"/>
        <v>0</v>
      </c>
      <c r="M490" s="21"/>
      <c r="N490" s="74">
        <f t="shared" si="42"/>
        <v>0</v>
      </c>
      <c r="O490" s="74">
        <f t="shared" si="43"/>
        <v>0</v>
      </c>
      <c r="P490" s="74">
        <f t="shared" si="43"/>
        <v>0</v>
      </c>
    </row>
    <row r="491" spans="1:16" x14ac:dyDescent="0.25">
      <c r="A491" s="183"/>
      <c r="B491" s="184"/>
      <c r="C491" s="184"/>
      <c r="D491" s="153"/>
      <c r="E491" s="71" t="str">
        <f>IF(D491&gt;0,IF((LEFT(D491,2)=LEFT(Data!C$4,2)),"Intra","Inter"),"")</f>
        <v/>
      </c>
      <c r="F491" s="72">
        <f t="shared" si="39"/>
        <v>0</v>
      </c>
      <c r="G491" s="22"/>
      <c r="H491" s="23"/>
      <c r="I491" s="74">
        <f t="shared" si="40"/>
        <v>0</v>
      </c>
      <c r="J491" s="74">
        <f t="shared" si="41"/>
        <v>0</v>
      </c>
      <c r="K491" s="74">
        <f t="shared" si="41"/>
        <v>0</v>
      </c>
      <c r="M491" s="21"/>
      <c r="N491" s="74">
        <f t="shared" si="42"/>
        <v>0</v>
      </c>
      <c r="O491" s="74">
        <f t="shared" si="43"/>
        <v>0</v>
      </c>
      <c r="P491" s="74">
        <f t="shared" si="43"/>
        <v>0</v>
      </c>
    </row>
    <row r="492" spans="1:16" x14ac:dyDescent="0.25">
      <c r="A492" s="183"/>
      <c r="B492" s="184"/>
      <c r="C492" s="184"/>
      <c r="D492" s="153"/>
      <c r="E492" s="71" t="str">
        <f>IF(D492&gt;0,IF((LEFT(D492,2)=LEFT(Data!C$4,2)),"Intra","Inter"),"")</f>
        <v/>
      </c>
      <c r="F492" s="72">
        <f t="shared" si="39"/>
        <v>0</v>
      </c>
      <c r="G492" s="22"/>
      <c r="H492" s="23"/>
      <c r="I492" s="74">
        <f t="shared" si="40"/>
        <v>0</v>
      </c>
      <c r="J492" s="74">
        <f t="shared" si="41"/>
        <v>0</v>
      </c>
      <c r="K492" s="74">
        <f t="shared" si="41"/>
        <v>0</v>
      </c>
      <c r="M492" s="21"/>
      <c r="N492" s="74">
        <f t="shared" si="42"/>
        <v>0</v>
      </c>
      <c r="O492" s="74">
        <f t="shared" si="43"/>
        <v>0</v>
      </c>
      <c r="P492" s="74">
        <f t="shared" si="43"/>
        <v>0</v>
      </c>
    </row>
    <row r="493" spans="1:16" x14ac:dyDescent="0.25">
      <c r="A493" s="183"/>
      <c r="B493" s="184"/>
      <c r="C493" s="184"/>
      <c r="D493" s="153"/>
      <c r="E493" s="71" t="str">
        <f>IF(D493&gt;0,IF((LEFT(D493,2)=LEFT(Data!C$4,2)),"Intra","Inter"),"")</f>
        <v/>
      </c>
      <c r="F493" s="72">
        <f t="shared" si="39"/>
        <v>0</v>
      </c>
      <c r="G493" s="22"/>
      <c r="H493" s="23"/>
      <c r="I493" s="74">
        <f t="shared" si="40"/>
        <v>0</v>
      </c>
      <c r="J493" s="74">
        <f t="shared" si="41"/>
        <v>0</v>
      </c>
      <c r="K493" s="74">
        <f t="shared" si="41"/>
        <v>0</v>
      </c>
      <c r="M493" s="21"/>
      <c r="N493" s="74">
        <f t="shared" si="42"/>
        <v>0</v>
      </c>
      <c r="O493" s="74">
        <f t="shared" si="43"/>
        <v>0</v>
      </c>
      <c r="P493" s="74">
        <f t="shared" si="43"/>
        <v>0</v>
      </c>
    </row>
    <row r="494" spans="1:16" x14ac:dyDescent="0.25">
      <c r="A494" s="183"/>
      <c r="B494" s="184"/>
      <c r="C494" s="184"/>
      <c r="D494" s="153"/>
      <c r="E494" s="71" t="str">
        <f>IF(D494&gt;0,IF((LEFT(D494,2)=LEFT(Data!C$4,2)),"Intra","Inter"),"")</f>
        <v/>
      </c>
      <c r="F494" s="72">
        <f t="shared" si="39"/>
        <v>0</v>
      </c>
      <c r="G494" s="22"/>
      <c r="H494" s="23"/>
      <c r="I494" s="74">
        <f t="shared" si="40"/>
        <v>0</v>
      </c>
      <c r="J494" s="74">
        <f t="shared" si="41"/>
        <v>0</v>
      </c>
      <c r="K494" s="74">
        <f t="shared" si="41"/>
        <v>0</v>
      </c>
      <c r="M494" s="21"/>
      <c r="N494" s="74">
        <f t="shared" si="42"/>
        <v>0</v>
      </c>
      <c r="O494" s="74">
        <f t="shared" si="43"/>
        <v>0</v>
      </c>
      <c r="P494" s="74">
        <f t="shared" si="43"/>
        <v>0</v>
      </c>
    </row>
    <row r="495" spans="1:16" x14ac:dyDescent="0.25">
      <c r="A495" s="183"/>
      <c r="B495" s="184"/>
      <c r="C495" s="184"/>
      <c r="D495" s="153"/>
      <c r="E495" s="71" t="str">
        <f>IF(D495&gt;0,IF((LEFT(D495,2)=LEFT(Data!C$4,2)),"Intra","Inter"),"")</f>
        <v/>
      </c>
      <c r="F495" s="72">
        <f t="shared" si="39"/>
        <v>0</v>
      </c>
      <c r="G495" s="22"/>
      <c r="H495" s="23"/>
      <c r="I495" s="74">
        <f t="shared" si="40"/>
        <v>0</v>
      </c>
      <c r="J495" s="74">
        <f t="shared" si="41"/>
        <v>0</v>
      </c>
      <c r="K495" s="74">
        <f t="shared" si="41"/>
        <v>0</v>
      </c>
      <c r="M495" s="21"/>
      <c r="N495" s="74">
        <f t="shared" si="42"/>
        <v>0</v>
      </c>
      <c r="O495" s="74">
        <f t="shared" si="43"/>
        <v>0</v>
      </c>
      <c r="P495" s="74">
        <f t="shared" si="43"/>
        <v>0</v>
      </c>
    </row>
    <row r="496" spans="1:16" x14ac:dyDescent="0.25">
      <c r="A496" s="183"/>
      <c r="B496" s="184"/>
      <c r="C496" s="184"/>
      <c r="D496" s="153"/>
      <c r="E496" s="71" t="str">
        <f>IF(D496&gt;0,IF((LEFT(D496,2)=LEFT(Data!C$4,2)),"Intra","Inter"),"")</f>
        <v/>
      </c>
      <c r="F496" s="72">
        <f t="shared" si="39"/>
        <v>0</v>
      </c>
      <c r="G496" s="22"/>
      <c r="H496" s="23"/>
      <c r="I496" s="74">
        <f t="shared" si="40"/>
        <v>0</v>
      </c>
      <c r="J496" s="74">
        <f t="shared" si="41"/>
        <v>0</v>
      </c>
      <c r="K496" s="74">
        <f t="shared" si="41"/>
        <v>0</v>
      </c>
      <c r="M496" s="21"/>
      <c r="N496" s="74">
        <f t="shared" si="42"/>
        <v>0</v>
      </c>
      <c r="O496" s="74">
        <f t="shared" si="43"/>
        <v>0</v>
      </c>
      <c r="P496" s="74">
        <f t="shared" si="43"/>
        <v>0</v>
      </c>
    </row>
    <row r="497" spans="1:16" x14ac:dyDescent="0.25">
      <c r="A497" s="183"/>
      <c r="B497" s="184"/>
      <c r="C497" s="184"/>
      <c r="D497" s="153"/>
      <c r="E497" s="71" t="str">
        <f>IF(D497&gt;0,IF((LEFT(D497,2)=LEFT(Data!C$4,2)),"Intra","Inter"),"")</f>
        <v/>
      </c>
      <c r="F497" s="72">
        <f t="shared" si="39"/>
        <v>0</v>
      </c>
      <c r="G497" s="22"/>
      <c r="H497" s="23"/>
      <c r="I497" s="74">
        <f t="shared" si="40"/>
        <v>0</v>
      </c>
      <c r="J497" s="74">
        <f t="shared" si="41"/>
        <v>0</v>
      </c>
      <c r="K497" s="74">
        <f t="shared" si="41"/>
        <v>0</v>
      </c>
      <c r="M497" s="21"/>
      <c r="N497" s="74">
        <f t="shared" si="42"/>
        <v>0</v>
      </c>
      <c r="O497" s="74">
        <f t="shared" si="43"/>
        <v>0</v>
      </c>
      <c r="P497" s="74">
        <f t="shared" si="43"/>
        <v>0</v>
      </c>
    </row>
    <row r="498" spans="1:16" x14ac:dyDescent="0.25">
      <c r="A498" s="183"/>
      <c r="B498" s="184"/>
      <c r="C498" s="184"/>
      <c r="D498" s="153"/>
      <c r="E498" s="71" t="str">
        <f>IF(D498&gt;0,IF((LEFT(D498,2)=LEFT(Data!C$4,2)),"Intra","Inter"),"")</f>
        <v/>
      </c>
      <c r="F498" s="72">
        <f t="shared" si="39"/>
        <v>0</v>
      </c>
      <c r="G498" s="22"/>
      <c r="H498" s="23"/>
      <c r="I498" s="74">
        <f t="shared" si="40"/>
        <v>0</v>
      </c>
      <c r="J498" s="74">
        <f t="shared" si="41"/>
        <v>0</v>
      </c>
      <c r="K498" s="74">
        <f t="shared" si="41"/>
        <v>0</v>
      </c>
      <c r="M498" s="21"/>
      <c r="N498" s="74">
        <f t="shared" si="42"/>
        <v>0</v>
      </c>
      <c r="O498" s="74">
        <f t="shared" si="43"/>
        <v>0</v>
      </c>
      <c r="P498" s="74">
        <f t="shared" si="43"/>
        <v>0</v>
      </c>
    </row>
    <row r="499" spans="1:16" x14ac:dyDescent="0.25">
      <c r="A499" s="183"/>
      <c r="B499" s="184"/>
      <c r="C499" s="184"/>
      <c r="D499" s="153"/>
      <c r="E499" s="71" t="str">
        <f>IF(D499&gt;0,IF((LEFT(D499,2)=LEFT(Data!C$4,2)),"Intra","Inter"),"")</f>
        <v/>
      </c>
      <c r="F499" s="72">
        <f t="shared" si="39"/>
        <v>0</v>
      </c>
      <c r="G499" s="22"/>
      <c r="H499" s="23"/>
      <c r="I499" s="74">
        <f t="shared" si="40"/>
        <v>0</v>
      </c>
      <c r="J499" s="74">
        <f t="shared" si="41"/>
        <v>0</v>
      </c>
      <c r="K499" s="74">
        <f t="shared" si="41"/>
        <v>0</v>
      </c>
      <c r="M499" s="21"/>
      <c r="N499" s="74">
        <f t="shared" si="42"/>
        <v>0</v>
      </c>
      <c r="O499" s="74">
        <f t="shared" si="43"/>
        <v>0</v>
      </c>
      <c r="P499" s="74">
        <f t="shared" si="43"/>
        <v>0</v>
      </c>
    </row>
    <row r="500" spans="1:16" x14ac:dyDescent="0.25">
      <c r="A500" s="183"/>
      <c r="B500" s="184"/>
      <c r="C500" s="184"/>
      <c r="D500" s="153"/>
      <c r="E500" s="71" t="str">
        <f>IF(D500&gt;0,IF((LEFT(D500,2)=LEFT(Data!C$4,2)),"Intra","Inter"),"")</f>
        <v/>
      </c>
      <c r="F500" s="72">
        <f t="shared" si="39"/>
        <v>0</v>
      </c>
      <c r="G500" s="22"/>
      <c r="H500" s="23"/>
      <c r="I500" s="74">
        <f t="shared" si="40"/>
        <v>0</v>
      </c>
      <c r="J500" s="74">
        <f t="shared" si="41"/>
        <v>0</v>
      </c>
      <c r="K500" s="74">
        <f t="shared" si="41"/>
        <v>0</v>
      </c>
      <c r="M500" s="21"/>
      <c r="N500" s="74">
        <f t="shared" si="42"/>
        <v>0</v>
      </c>
      <c r="O500" s="74">
        <f t="shared" si="43"/>
        <v>0</v>
      </c>
      <c r="P500" s="74">
        <f t="shared" si="43"/>
        <v>0</v>
      </c>
    </row>
    <row r="501" spans="1:16" x14ac:dyDescent="0.25">
      <c r="A501" s="183"/>
      <c r="B501" s="184"/>
      <c r="C501" s="184"/>
      <c r="D501" s="153"/>
      <c r="E501" s="71" t="str">
        <f>IF(D501&gt;0,IF((LEFT(D501,2)=LEFT(Data!C$4,2)),"Intra","Inter"),"")</f>
        <v/>
      </c>
      <c r="F501" s="72">
        <f t="shared" si="39"/>
        <v>0</v>
      </c>
      <c r="G501" s="22"/>
      <c r="H501" s="23"/>
      <c r="I501" s="74">
        <f t="shared" si="40"/>
        <v>0</v>
      </c>
      <c r="J501" s="74">
        <f t="shared" si="41"/>
        <v>0</v>
      </c>
      <c r="K501" s="74">
        <f t="shared" si="41"/>
        <v>0</v>
      </c>
      <c r="M501" s="21"/>
      <c r="N501" s="74">
        <f t="shared" si="42"/>
        <v>0</v>
      </c>
      <c r="O501" s="74">
        <f t="shared" si="43"/>
        <v>0</v>
      </c>
      <c r="P501" s="74">
        <f t="shared" si="43"/>
        <v>0</v>
      </c>
    </row>
    <row r="502" spans="1:16" x14ac:dyDescent="0.25">
      <c r="A502" s="183"/>
      <c r="B502" s="184"/>
      <c r="C502" s="184"/>
      <c r="D502" s="153"/>
      <c r="E502" s="71" t="str">
        <f>IF(D502&gt;0,IF((LEFT(D502,2)=LEFT(Data!C$4,2)),"Intra","Inter"),"")</f>
        <v/>
      </c>
      <c r="F502" s="72">
        <f t="shared" si="39"/>
        <v>0</v>
      </c>
      <c r="G502" s="22"/>
      <c r="H502" s="23"/>
      <c r="I502" s="74">
        <f t="shared" si="40"/>
        <v>0</v>
      </c>
      <c r="J502" s="74">
        <f t="shared" si="41"/>
        <v>0</v>
      </c>
      <c r="K502" s="74">
        <f t="shared" si="41"/>
        <v>0</v>
      </c>
      <c r="M502" s="21"/>
      <c r="N502" s="74">
        <f t="shared" si="42"/>
        <v>0</v>
      </c>
      <c r="O502" s="74">
        <f t="shared" si="43"/>
        <v>0</v>
      </c>
      <c r="P502" s="74">
        <f t="shared" si="43"/>
        <v>0</v>
      </c>
    </row>
    <row r="503" spans="1:16" x14ac:dyDescent="0.25">
      <c r="A503" s="183"/>
      <c r="B503" s="184"/>
      <c r="C503" s="184"/>
      <c r="D503" s="153"/>
      <c r="E503" s="71" t="str">
        <f>IF(D503&gt;0,IF((LEFT(D503,2)=LEFT(Data!C$4,2)),"Intra","Inter"),"")</f>
        <v/>
      </c>
      <c r="F503" s="72">
        <f t="shared" si="39"/>
        <v>0</v>
      </c>
      <c r="G503" s="22"/>
      <c r="H503" s="23"/>
      <c r="I503" s="74">
        <f t="shared" si="40"/>
        <v>0</v>
      </c>
      <c r="J503" s="74">
        <f t="shared" si="41"/>
        <v>0</v>
      </c>
      <c r="K503" s="74">
        <f t="shared" si="41"/>
        <v>0</v>
      </c>
      <c r="M503" s="21"/>
      <c r="N503" s="74">
        <f t="shared" si="42"/>
        <v>0</v>
      </c>
      <c r="O503" s="74">
        <f t="shared" si="43"/>
        <v>0</v>
      </c>
      <c r="P503" s="74">
        <f t="shared" si="43"/>
        <v>0</v>
      </c>
    </row>
    <row r="504" spans="1:16" x14ac:dyDescent="0.25">
      <c r="A504" s="183"/>
      <c r="B504" s="184"/>
      <c r="C504" s="184"/>
      <c r="D504" s="153"/>
      <c r="E504" s="71" t="str">
        <f>IF(D504&gt;0,IF((LEFT(D504,2)=LEFT(Data!C$4,2)),"Intra","Inter"),"")</f>
        <v/>
      </c>
      <c r="F504" s="72">
        <f t="shared" si="39"/>
        <v>0</v>
      </c>
      <c r="G504" s="22"/>
      <c r="H504" s="23"/>
      <c r="I504" s="74">
        <f t="shared" si="40"/>
        <v>0</v>
      </c>
      <c r="J504" s="74">
        <f t="shared" si="41"/>
        <v>0</v>
      </c>
      <c r="K504" s="74">
        <f t="shared" si="41"/>
        <v>0</v>
      </c>
      <c r="M504" s="21"/>
      <c r="N504" s="74">
        <f t="shared" si="42"/>
        <v>0</v>
      </c>
      <c r="O504" s="74">
        <f t="shared" si="43"/>
        <v>0</v>
      </c>
      <c r="P504" s="74">
        <f t="shared" si="43"/>
        <v>0</v>
      </c>
    </row>
    <row r="505" spans="1:16" x14ac:dyDescent="0.25">
      <c r="A505" s="183"/>
      <c r="B505" s="184"/>
      <c r="C505" s="184"/>
      <c r="D505" s="153"/>
      <c r="E505" s="71" t="str">
        <f>IF(D505&gt;0,IF((LEFT(D505,2)=LEFT(Data!C$4,2)),"Intra","Inter"),"")</f>
        <v/>
      </c>
      <c r="F505" s="72">
        <f t="shared" si="39"/>
        <v>0</v>
      </c>
      <c r="G505" s="22"/>
      <c r="H505" s="23"/>
      <c r="I505" s="74">
        <f t="shared" si="40"/>
        <v>0</v>
      </c>
      <c r="J505" s="74">
        <f t="shared" si="41"/>
        <v>0</v>
      </c>
      <c r="K505" s="74">
        <f t="shared" si="41"/>
        <v>0</v>
      </c>
      <c r="M505" s="21"/>
      <c r="N505" s="74">
        <f t="shared" si="42"/>
        <v>0</v>
      </c>
      <c r="O505" s="74">
        <f t="shared" si="43"/>
        <v>0</v>
      </c>
      <c r="P505" s="74">
        <f t="shared" si="43"/>
        <v>0</v>
      </c>
    </row>
    <row r="506" spans="1:16" x14ac:dyDescent="0.25">
      <c r="A506" s="183"/>
      <c r="B506" s="184"/>
      <c r="C506" s="184"/>
      <c r="D506" s="153"/>
      <c r="E506" s="71" t="str">
        <f>IF(D506&gt;0,IF((LEFT(D506,2)=LEFT(Data!C$4,2)),"Intra","Inter"),"")</f>
        <v/>
      </c>
      <c r="F506" s="72">
        <f t="shared" si="39"/>
        <v>0</v>
      </c>
      <c r="G506" s="22"/>
      <c r="H506" s="23"/>
      <c r="I506" s="74">
        <f t="shared" si="40"/>
        <v>0</v>
      </c>
      <c r="J506" s="74">
        <f t="shared" si="41"/>
        <v>0</v>
      </c>
      <c r="K506" s="74">
        <f t="shared" si="41"/>
        <v>0</v>
      </c>
      <c r="M506" s="21"/>
      <c r="N506" s="74">
        <f t="shared" si="42"/>
        <v>0</v>
      </c>
      <c r="O506" s="74">
        <f t="shared" si="43"/>
        <v>0</v>
      </c>
      <c r="P506" s="74">
        <f t="shared" si="43"/>
        <v>0</v>
      </c>
    </row>
    <row r="507" spans="1:16" x14ac:dyDescent="0.25">
      <c r="A507" s="183"/>
      <c r="B507" s="184"/>
      <c r="C507" s="184"/>
      <c r="D507" s="153"/>
      <c r="E507" s="71" t="str">
        <f>IF(D507&gt;0,IF((LEFT(D507,2)=LEFT(Data!C$4,2)),"Intra","Inter"),"")</f>
        <v/>
      </c>
      <c r="F507" s="72">
        <f t="shared" si="39"/>
        <v>0</v>
      </c>
      <c r="G507" s="22"/>
      <c r="H507" s="23"/>
      <c r="I507" s="74">
        <f t="shared" si="40"/>
        <v>0</v>
      </c>
      <c r="J507" s="74">
        <f t="shared" si="41"/>
        <v>0</v>
      </c>
      <c r="K507" s="74">
        <f t="shared" si="41"/>
        <v>0</v>
      </c>
      <c r="M507" s="21"/>
      <c r="N507" s="74">
        <f t="shared" si="42"/>
        <v>0</v>
      </c>
      <c r="O507" s="74">
        <f t="shared" si="43"/>
        <v>0</v>
      </c>
      <c r="P507" s="74">
        <f t="shared" si="43"/>
        <v>0</v>
      </c>
    </row>
    <row r="508" spans="1:16" x14ac:dyDescent="0.25">
      <c r="A508" s="183"/>
      <c r="B508" s="184"/>
      <c r="C508" s="184"/>
      <c r="D508" s="153"/>
      <c r="E508" s="71" t="str">
        <f>IF(D508&gt;0,IF((LEFT(D508,2)=LEFT(Data!C$4,2)),"Intra","Inter"),"")</f>
        <v/>
      </c>
      <c r="F508" s="72">
        <f t="shared" si="39"/>
        <v>0</v>
      </c>
      <c r="G508" s="22"/>
      <c r="H508" s="23"/>
      <c r="I508" s="74">
        <f t="shared" si="40"/>
        <v>0</v>
      </c>
      <c r="J508" s="74">
        <f t="shared" si="41"/>
        <v>0</v>
      </c>
      <c r="K508" s="74">
        <f t="shared" si="41"/>
        <v>0</v>
      </c>
      <c r="M508" s="21"/>
      <c r="N508" s="74">
        <f t="shared" si="42"/>
        <v>0</v>
      </c>
      <c r="O508" s="74">
        <f t="shared" si="43"/>
        <v>0</v>
      </c>
      <c r="P508" s="74">
        <f t="shared" si="43"/>
        <v>0</v>
      </c>
    </row>
    <row r="509" spans="1:16" x14ac:dyDescent="0.25">
      <c r="A509" s="183"/>
      <c r="B509" s="184"/>
      <c r="C509" s="184"/>
      <c r="D509" s="153"/>
      <c r="E509" s="71" t="str">
        <f>IF(D509&gt;0,IF((LEFT(D509,2)=LEFT(Data!C$4,2)),"Intra","Inter"),"")</f>
        <v/>
      </c>
      <c r="F509" s="72">
        <f t="shared" si="39"/>
        <v>0</v>
      </c>
      <c r="G509" s="22"/>
      <c r="H509" s="23"/>
      <c r="I509" s="74">
        <f t="shared" si="40"/>
        <v>0</v>
      </c>
      <c r="J509" s="74">
        <f t="shared" si="41"/>
        <v>0</v>
      </c>
      <c r="K509" s="74">
        <f t="shared" si="41"/>
        <v>0</v>
      </c>
      <c r="M509" s="21"/>
      <c r="N509" s="74">
        <f t="shared" si="42"/>
        <v>0</v>
      </c>
      <c r="O509" s="74">
        <f t="shared" si="43"/>
        <v>0</v>
      </c>
      <c r="P509" s="74">
        <f t="shared" si="43"/>
        <v>0</v>
      </c>
    </row>
    <row r="510" spans="1:16" x14ac:dyDescent="0.25">
      <c r="A510" s="183"/>
      <c r="B510" s="184"/>
      <c r="C510" s="184"/>
      <c r="D510" s="153"/>
      <c r="E510" s="71" t="str">
        <f>IF(D510&gt;0,IF((LEFT(D510,2)=LEFT(Data!C$4,2)),"Intra","Inter"),"")</f>
        <v/>
      </c>
      <c r="F510" s="72">
        <f t="shared" si="39"/>
        <v>0</v>
      </c>
      <c r="G510" s="22"/>
      <c r="H510" s="23"/>
      <c r="I510" s="74">
        <f t="shared" si="40"/>
        <v>0</v>
      </c>
      <c r="J510" s="74">
        <f t="shared" si="41"/>
        <v>0</v>
      </c>
      <c r="K510" s="74">
        <f t="shared" si="41"/>
        <v>0</v>
      </c>
      <c r="M510" s="21"/>
      <c r="N510" s="74">
        <f t="shared" si="42"/>
        <v>0</v>
      </c>
      <c r="O510" s="74">
        <f t="shared" si="43"/>
        <v>0</v>
      </c>
      <c r="P510" s="74">
        <f t="shared" si="43"/>
        <v>0</v>
      </c>
    </row>
    <row r="511" spans="1:16" x14ac:dyDescent="0.25">
      <c r="A511" s="183"/>
      <c r="B511" s="184"/>
      <c r="C511" s="184"/>
      <c r="D511" s="153"/>
      <c r="E511" s="71" t="str">
        <f>IF(D511&gt;0,IF((LEFT(D511,2)=LEFT(Data!C$4,2)),"Intra","Inter"),"")</f>
        <v/>
      </c>
      <c r="F511" s="72">
        <f t="shared" si="39"/>
        <v>0</v>
      </c>
      <c r="G511" s="22"/>
      <c r="H511" s="23"/>
      <c r="I511" s="74">
        <f t="shared" si="40"/>
        <v>0</v>
      </c>
      <c r="J511" s="74">
        <f t="shared" si="41"/>
        <v>0</v>
      </c>
      <c r="K511" s="74">
        <f t="shared" si="41"/>
        <v>0</v>
      </c>
      <c r="M511" s="21"/>
      <c r="N511" s="74">
        <f t="shared" si="42"/>
        <v>0</v>
      </c>
      <c r="O511" s="74">
        <f t="shared" si="43"/>
        <v>0</v>
      </c>
      <c r="P511" s="74">
        <f t="shared" si="43"/>
        <v>0</v>
      </c>
    </row>
    <row r="512" spans="1:16" x14ac:dyDescent="0.25">
      <c r="A512" s="183"/>
      <c r="B512" s="184"/>
      <c r="C512" s="184"/>
      <c r="D512" s="153"/>
      <c r="E512" s="71" t="str">
        <f>IF(D512&gt;0,IF((LEFT(D512,2)=LEFT(Data!C$4,2)),"Intra","Inter"),"")</f>
        <v/>
      </c>
      <c r="F512" s="72">
        <f t="shared" si="39"/>
        <v>0</v>
      </c>
      <c r="G512" s="22"/>
      <c r="H512" s="23"/>
      <c r="I512" s="74">
        <f t="shared" si="40"/>
        <v>0</v>
      </c>
      <c r="J512" s="74">
        <f t="shared" si="41"/>
        <v>0</v>
      </c>
      <c r="K512" s="74">
        <f t="shared" si="41"/>
        <v>0</v>
      </c>
      <c r="M512" s="21"/>
      <c r="N512" s="74">
        <f t="shared" si="42"/>
        <v>0</v>
      </c>
      <c r="O512" s="74">
        <f t="shared" si="43"/>
        <v>0</v>
      </c>
      <c r="P512" s="74">
        <f t="shared" si="43"/>
        <v>0</v>
      </c>
    </row>
    <row r="513" spans="1:16" x14ac:dyDescent="0.25">
      <c r="A513" s="183"/>
      <c r="B513" s="184"/>
      <c r="C513" s="184"/>
      <c r="D513" s="153"/>
      <c r="E513" s="71" t="str">
        <f>IF(D513&gt;0,IF((LEFT(D513,2)=LEFT(Data!C$4,2)),"Intra","Inter"),"")</f>
        <v/>
      </c>
      <c r="F513" s="72">
        <f t="shared" ref="F513:F576" si="44">ROUND(G513+I513+J513+K513,0)</f>
        <v>0</v>
      </c>
      <c r="G513" s="22"/>
      <c r="H513" s="23"/>
      <c r="I513" s="74">
        <f t="shared" si="40"/>
        <v>0</v>
      </c>
      <c r="J513" s="74">
        <f t="shared" si="41"/>
        <v>0</v>
      </c>
      <c r="K513" s="74">
        <f t="shared" si="41"/>
        <v>0</v>
      </c>
      <c r="M513" s="21"/>
      <c r="N513" s="74">
        <f t="shared" si="42"/>
        <v>0</v>
      </c>
      <c r="O513" s="74">
        <f t="shared" si="43"/>
        <v>0</v>
      </c>
      <c r="P513" s="74">
        <f t="shared" si="43"/>
        <v>0</v>
      </c>
    </row>
    <row r="514" spans="1:16" x14ac:dyDescent="0.25">
      <c r="A514" s="183"/>
      <c r="B514" s="184"/>
      <c r="C514" s="184"/>
      <c r="D514" s="153"/>
      <c r="E514" s="71" t="str">
        <f>IF(D514&gt;0,IF((LEFT(D514,2)=LEFT(Data!C$4,2)),"Intra","Inter"),"")</f>
        <v/>
      </c>
      <c r="F514" s="72">
        <f t="shared" si="44"/>
        <v>0</v>
      </c>
      <c r="G514" s="22"/>
      <c r="H514" s="23"/>
      <c r="I514" s="74">
        <f t="shared" si="40"/>
        <v>0</v>
      </c>
      <c r="J514" s="74">
        <f t="shared" si="41"/>
        <v>0</v>
      </c>
      <c r="K514" s="74">
        <f t="shared" si="41"/>
        <v>0</v>
      </c>
      <c r="M514" s="21"/>
      <c r="N514" s="74">
        <f t="shared" si="42"/>
        <v>0</v>
      </c>
      <c r="O514" s="74">
        <f t="shared" si="43"/>
        <v>0</v>
      </c>
      <c r="P514" s="74">
        <f t="shared" si="43"/>
        <v>0</v>
      </c>
    </row>
    <row r="515" spans="1:16" x14ac:dyDescent="0.25">
      <c r="A515" s="183"/>
      <c r="B515" s="184"/>
      <c r="C515" s="184"/>
      <c r="D515" s="153"/>
      <c r="E515" s="71" t="str">
        <f>IF(D515&gt;0,IF((LEFT(D515,2)=LEFT(Data!C$4,2)),"Intra","Inter"),"")</f>
        <v/>
      </c>
      <c r="F515" s="72">
        <f t="shared" si="44"/>
        <v>0</v>
      </c>
      <c r="G515" s="22"/>
      <c r="H515" s="23"/>
      <c r="I515" s="74">
        <f t="shared" si="40"/>
        <v>0</v>
      </c>
      <c r="J515" s="74">
        <f t="shared" si="41"/>
        <v>0</v>
      </c>
      <c r="K515" s="74">
        <f t="shared" si="41"/>
        <v>0</v>
      </c>
      <c r="M515" s="21"/>
      <c r="N515" s="74">
        <f t="shared" si="42"/>
        <v>0</v>
      </c>
      <c r="O515" s="74">
        <f t="shared" si="43"/>
        <v>0</v>
      </c>
      <c r="P515" s="74">
        <f t="shared" si="43"/>
        <v>0</v>
      </c>
    </row>
    <row r="516" spans="1:16" x14ac:dyDescent="0.25">
      <c r="A516" s="183"/>
      <c r="B516" s="184"/>
      <c r="C516" s="184"/>
      <c r="D516" s="153"/>
      <c r="E516" s="71" t="str">
        <f>IF(D516&gt;0,IF((LEFT(D516,2)=LEFT(Data!C$4,2)),"Intra","Inter"),"")</f>
        <v/>
      </c>
      <c r="F516" s="72">
        <f t="shared" si="44"/>
        <v>0</v>
      </c>
      <c r="G516" s="22"/>
      <c r="H516" s="23"/>
      <c r="I516" s="74">
        <f t="shared" si="40"/>
        <v>0</v>
      </c>
      <c r="J516" s="74">
        <f t="shared" si="41"/>
        <v>0</v>
      </c>
      <c r="K516" s="74">
        <f t="shared" si="41"/>
        <v>0</v>
      </c>
      <c r="M516" s="21"/>
      <c r="N516" s="74">
        <f t="shared" si="42"/>
        <v>0</v>
      </c>
      <c r="O516" s="74">
        <f t="shared" si="43"/>
        <v>0</v>
      </c>
      <c r="P516" s="74">
        <f t="shared" si="43"/>
        <v>0</v>
      </c>
    </row>
    <row r="517" spans="1:16" x14ac:dyDescent="0.25">
      <c r="A517" s="183"/>
      <c r="B517" s="184"/>
      <c r="C517" s="184"/>
      <c r="D517" s="153"/>
      <c r="E517" s="71" t="str">
        <f>IF(D517&gt;0,IF((LEFT(D517,2)=LEFT(Data!C$4,2)),"Intra","Inter"),"")</f>
        <v/>
      </c>
      <c r="F517" s="72">
        <f t="shared" si="44"/>
        <v>0</v>
      </c>
      <c r="G517" s="22"/>
      <c r="H517" s="23"/>
      <c r="I517" s="74">
        <f t="shared" si="40"/>
        <v>0</v>
      </c>
      <c r="J517" s="74">
        <f t="shared" si="41"/>
        <v>0</v>
      </c>
      <c r="K517" s="74">
        <f t="shared" si="41"/>
        <v>0</v>
      </c>
      <c r="M517" s="21"/>
      <c r="N517" s="74">
        <f t="shared" si="42"/>
        <v>0</v>
      </c>
      <c r="O517" s="74">
        <f t="shared" si="43"/>
        <v>0</v>
      </c>
      <c r="P517" s="74">
        <f t="shared" si="43"/>
        <v>0</v>
      </c>
    </row>
    <row r="518" spans="1:16" x14ac:dyDescent="0.25">
      <c r="A518" s="183"/>
      <c r="B518" s="184"/>
      <c r="C518" s="184"/>
      <c r="D518" s="153"/>
      <c r="E518" s="71" t="str">
        <f>IF(D518&gt;0,IF((LEFT(D518,2)=LEFT(Data!C$4,2)),"Intra","Inter"),"")</f>
        <v/>
      </c>
      <c r="F518" s="72">
        <f t="shared" si="44"/>
        <v>0</v>
      </c>
      <c r="G518" s="22"/>
      <c r="H518" s="23"/>
      <c r="I518" s="74">
        <f t="shared" si="40"/>
        <v>0</v>
      </c>
      <c r="J518" s="74">
        <f t="shared" si="41"/>
        <v>0</v>
      </c>
      <c r="K518" s="74">
        <f t="shared" si="41"/>
        <v>0</v>
      </c>
      <c r="M518" s="21"/>
      <c r="N518" s="74">
        <f t="shared" si="42"/>
        <v>0</v>
      </c>
      <c r="O518" s="74">
        <f t="shared" si="43"/>
        <v>0</v>
      </c>
      <c r="P518" s="74">
        <f t="shared" si="43"/>
        <v>0</v>
      </c>
    </row>
    <row r="519" spans="1:16" x14ac:dyDescent="0.25">
      <c r="A519" s="183"/>
      <c r="B519" s="184"/>
      <c r="C519" s="184"/>
      <c r="D519" s="153"/>
      <c r="E519" s="71" t="str">
        <f>IF(D519&gt;0,IF((LEFT(D519,2)=LEFT(Data!C$4,2)),"Intra","Inter"),"")</f>
        <v/>
      </c>
      <c r="F519" s="72">
        <f t="shared" si="44"/>
        <v>0</v>
      </c>
      <c r="G519" s="22"/>
      <c r="H519" s="23"/>
      <c r="I519" s="74">
        <f t="shared" si="40"/>
        <v>0</v>
      </c>
      <c r="J519" s="74">
        <f t="shared" si="41"/>
        <v>0</v>
      </c>
      <c r="K519" s="74">
        <f t="shared" si="41"/>
        <v>0</v>
      </c>
      <c r="M519" s="21"/>
      <c r="N519" s="74">
        <f t="shared" si="42"/>
        <v>0</v>
      </c>
      <c r="O519" s="74">
        <f t="shared" si="43"/>
        <v>0</v>
      </c>
      <c r="P519" s="74">
        <f t="shared" si="43"/>
        <v>0</v>
      </c>
    </row>
    <row r="520" spans="1:16" x14ac:dyDescent="0.25">
      <c r="A520" s="183"/>
      <c r="B520" s="184"/>
      <c r="C520" s="184"/>
      <c r="D520" s="153"/>
      <c r="E520" s="71" t="str">
        <f>IF(D520&gt;0,IF((LEFT(D520,2)=LEFT(Data!C$4,2)),"Intra","Inter"),"")</f>
        <v/>
      </c>
      <c r="F520" s="72">
        <f t="shared" si="44"/>
        <v>0</v>
      </c>
      <c r="G520" s="22"/>
      <c r="H520" s="23"/>
      <c r="I520" s="74">
        <f t="shared" si="40"/>
        <v>0</v>
      </c>
      <c r="J520" s="74">
        <f t="shared" si="41"/>
        <v>0</v>
      </c>
      <c r="K520" s="74">
        <f t="shared" si="41"/>
        <v>0</v>
      </c>
      <c r="M520" s="21"/>
      <c r="N520" s="74">
        <f t="shared" si="42"/>
        <v>0</v>
      </c>
      <c r="O520" s="74">
        <f t="shared" si="43"/>
        <v>0</v>
      </c>
      <c r="P520" s="74">
        <f t="shared" si="43"/>
        <v>0</v>
      </c>
    </row>
    <row r="521" spans="1:16" x14ac:dyDescent="0.25">
      <c r="A521" s="183"/>
      <c r="B521" s="184"/>
      <c r="C521" s="184"/>
      <c r="D521" s="153"/>
      <c r="E521" s="71" t="str">
        <f>IF(D521&gt;0,IF((LEFT(D521,2)=LEFT(Data!C$4,2)),"Intra","Inter"),"")</f>
        <v/>
      </c>
      <c r="F521" s="72">
        <f t="shared" si="44"/>
        <v>0</v>
      </c>
      <c r="G521" s="22"/>
      <c r="H521" s="23"/>
      <c r="I521" s="74">
        <f t="shared" si="40"/>
        <v>0</v>
      </c>
      <c r="J521" s="74">
        <f t="shared" si="41"/>
        <v>0</v>
      </c>
      <c r="K521" s="74">
        <f t="shared" si="41"/>
        <v>0</v>
      </c>
      <c r="M521" s="21"/>
      <c r="N521" s="74">
        <f t="shared" si="42"/>
        <v>0</v>
      </c>
      <c r="O521" s="74">
        <f t="shared" si="43"/>
        <v>0</v>
      </c>
      <c r="P521" s="74">
        <f t="shared" si="43"/>
        <v>0</v>
      </c>
    </row>
    <row r="522" spans="1:16" x14ac:dyDescent="0.25">
      <c r="A522" s="183"/>
      <c r="B522" s="184"/>
      <c r="C522" s="184"/>
      <c r="D522" s="153"/>
      <c r="E522" s="71" t="str">
        <f>IF(D522&gt;0,IF((LEFT(D522,2)=LEFT(Data!C$4,2)),"Intra","Inter"),"")</f>
        <v/>
      </c>
      <c r="F522" s="72">
        <f t="shared" si="44"/>
        <v>0</v>
      </c>
      <c r="G522" s="22"/>
      <c r="H522" s="23"/>
      <c r="I522" s="74">
        <f t="shared" si="40"/>
        <v>0</v>
      </c>
      <c r="J522" s="74">
        <f t="shared" si="41"/>
        <v>0</v>
      </c>
      <c r="K522" s="74">
        <f t="shared" si="41"/>
        <v>0</v>
      </c>
      <c r="M522" s="21"/>
      <c r="N522" s="74">
        <f t="shared" si="42"/>
        <v>0</v>
      </c>
      <c r="O522" s="74">
        <f t="shared" si="43"/>
        <v>0</v>
      </c>
      <c r="P522" s="74">
        <f t="shared" si="43"/>
        <v>0</v>
      </c>
    </row>
    <row r="523" spans="1:16" x14ac:dyDescent="0.25">
      <c r="A523" s="183"/>
      <c r="B523" s="184"/>
      <c r="C523" s="184"/>
      <c r="D523" s="153"/>
      <c r="E523" s="71" t="str">
        <f>IF(D523&gt;0,IF((LEFT(D523,2)=LEFT(Data!C$4,2)),"Intra","Inter"),"")</f>
        <v/>
      </c>
      <c r="F523" s="72">
        <f t="shared" si="44"/>
        <v>0</v>
      </c>
      <c r="G523" s="22"/>
      <c r="H523" s="23"/>
      <c r="I523" s="74">
        <f t="shared" si="40"/>
        <v>0</v>
      </c>
      <c r="J523" s="74">
        <f t="shared" si="41"/>
        <v>0</v>
      </c>
      <c r="K523" s="74">
        <f t="shared" si="41"/>
        <v>0</v>
      </c>
      <c r="M523" s="21"/>
      <c r="N523" s="74">
        <f t="shared" si="42"/>
        <v>0</v>
      </c>
      <c r="O523" s="74">
        <f t="shared" si="43"/>
        <v>0</v>
      </c>
      <c r="P523" s="74">
        <f t="shared" si="43"/>
        <v>0</v>
      </c>
    </row>
    <row r="524" spans="1:16" x14ac:dyDescent="0.25">
      <c r="A524" s="183"/>
      <c r="B524" s="184"/>
      <c r="C524" s="184"/>
      <c r="D524" s="153"/>
      <c r="E524" s="71" t="str">
        <f>IF(D524&gt;0,IF((LEFT(D524,2)=LEFT(Data!C$4,2)),"Intra","Inter"),"")</f>
        <v/>
      </c>
      <c r="F524" s="72">
        <f t="shared" si="44"/>
        <v>0</v>
      </c>
      <c r="G524" s="22"/>
      <c r="H524" s="23"/>
      <c r="I524" s="74">
        <f t="shared" ref="I524:I587" si="45">IF($E524="inter",IF($H524&lt;&gt;"Exempt",IF($H524&lt;&gt;"Non GST",($G524*($H524)),(0)),(0)),(0))</f>
        <v>0</v>
      </c>
      <c r="J524" s="74">
        <f t="shared" ref="J524:K587" si="46">IF($E524="intra",IF($H524&lt;&gt;"Exempt",IF($H524&lt;&gt;"Non GST",($G524*($H524/2)),(0)),(0)),(0))</f>
        <v>0</v>
      </c>
      <c r="K524" s="74">
        <f t="shared" si="46"/>
        <v>0</v>
      </c>
      <c r="M524" s="21"/>
      <c r="N524" s="74">
        <f t="shared" ref="N524:N587" si="47">IF($M524="Yes",IF($E524="Inter",($G524*(2%)),(0)),(0))</f>
        <v>0</v>
      </c>
      <c r="O524" s="74">
        <f t="shared" ref="O524:P587" si="48">IF($M524="Yes",IF($E524="Intra",($G524*(1%)),(0)),(0))</f>
        <v>0</v>
      </c>
      <c r="P524" s="74">
        <f t="shared" si="48"/>
        <v>0</v>
      </c>
    </row>
    <row r="525" spans="1:16" x14ac:dyDescent="0.25">
      <c r="A525" s="183"/>
      <c r="B525" s="184"/>
      <c r="C525" s="184"/>
      <c r="D525" s="153"/>
      <c r="E525" s="71" t="str">
        <f>IF(D525&gt;0,IF((LEFT(D525,2)=LEFT(Data!C$4,2)),"Intra","Inter"),"")</f>
        <v/>
      </c>
      <c r="F525" s="72">
        <f t="shared" si="44"/>
        <v>0</v>
      </c>
      <c r="G525" s="22"/>
      <c r="H525" s="23"/>
      <c r="I525" s="74">
        <f t="shared" si="45"/>
        <v>0</v>
      </c>
      <c r="J525" s="74">
        <f t="shared" si="46"/>
        <v>0</v>
      </c>
      <c r="K525" s="74">
        <f t="shared" si="46"/>
        <v>0</v>
      </c>
      <c r="M525" s="21"/>
      <c r="N525" s="74">
        <f t="shared" si="47"/>
        <v>0</v>
      </c>
      <c r="O525" s="74">
        <f t="shared" si="48"/>
        <v>0</v>
      </c>
      <c r="P525" s="74">
        <f t="shared" si="48"/>
        <v>0</v>
      </c>
    </row>
    <row r="526" spans="1:16" x14ac:dyDescent="0.25">
      <c r="A526" s="183"/>
      <c r="B526" s="184"/>
      <c r="C526" s="184"/>
      <c r="D526" s="153"/>
      <c r="E526" s="71" t="str">
        <f>IF(D526&gt;0,IF((LEFT(D526,2)=LEFT(Data!C$4,2)),"Intra","Inter"),"")</f>
        <v/>
      </c>
      <c r="F526" s="72">
        <f t="shared" si="44"/>
        <v>0</v>
      </c>
      <c r="G526" s="22"/>
      <c r="H526" s="23"/>
      <c r="I526" s="74">
        <f t="shared" si="45"/>
        <v>0</v>
      </c>
      <c r="J526" s="74">
        <f t="shared" si="46"/>
        <v>0</v>
      </c>
      <c r="K526" s="74">
        <f t="shared" si="46"/>
        <v>0</v>
      </c>
      <c r="M526" s="21"/>
      <c r="N526" s="74">
        <f t="shared" si="47"/>
        <v>0</v>
      </c>
      <c r="O526" s="74">
        <f t="shared" si="48"/>
        <v>0</v>
      </c>
      <c r="P526" s="74">
        <f t="shared" si="48"/>
        <v>0</v>
      </c>
    </row>
    <row r="527" spans="1:16" x14ac:dyDescent="0.25">
      <c r="A527" s="183"/>
      <c r="B527" s="184"/>
      <c r="C527" s="184"/>
      <c r="D527" s="153"/>
      <c r="E527" s="71" t="str">
        <f>IF(D527&gt;0,IF((LEFT(D527,2)=LEFT(Data!C$4,2)),"Intra","Inter"),"")</f>
        <v/>
      </c>
      <c r="F527" s="72">
        <f t="shared" si="44"/>
        <v>0</v>
      </c>
      <c r="G527" s="22"/>
      <c r="H527" s="23"/>
      <c r="I527" s="74">
        <f t="shared" si="45"/>
        <v>0</v>
      </c>
      <c r="J527" s="74">
        <f t="shared" si="46"/>
        <v>0</v>
      </c>
      <c r="K527" s="74">
        <f t="shared" si="46"/>
        <v>0</v>
      </c>
      <c r="M527" s="21"/>
      <c r="N527" s="74">
        <f t="shared" si="47"/>
        <v>0</v>
      </c>
      <c r="O527" s="74">
        <f t="shared" si="48"/>
        <v>0</v>
      </c>
      <c r="P527" s="74">
        <f t="shared" si="48"/>
        <v>0</v>
      </c>
    </row>
    <row r="528" spans="1:16" x14ac:dyDescent="0.25">
      <c r="A528" s="183"/>
      <c r="B528" s="184"/>
      <c r="C528" s="184"/>
      <c r="D528" s="153"/>
      <c r="E528" s="71" t="str">
        <f>IF(D528&gt;0,IF((LEFT(D528,2)=LEFT(Data!C$4,2)),"Intra","Inter"),"")</f>
        <v/>
      </c>
      <c r="F528" s="72">
        <f t="shared" si="44"/>
        <v>0</v>
      </c>
      <c r="G528" s="22"/>
      <c r="H528" s="23"/>
      <c r="I528" s="74">
        <f t="shared" si="45"/>
        <v>0</v>
      </c>
      <c r="J528" s="74">
        <f t="shared" si="46"/>
        <v>0</v>
      </c>
      <c r="K528" s="74">
        <f t="shared" si="46"/>
        <v>0</v>
      </c>
      <c r="M528" s="21"/>
      <c r="N528" s="74">
        <f t="shared" si="47"/>
        <v>0</v>
      </c>
      <c r="O528" s="74">
        <f t="shared" si="48"/>
        <v>0</v>
      </c>
      <c r="P528" s="74">
        <f t="shared" si="48"/>
        <v>0</v>
      </c>
    </row>
    <row r="529" spans="1:16" x14ac:dyDescent="0.25">
      <c r="A529" s="183"/>
      <c r="B529" s="184"/>
      <c r="C529" s="184"/>
      <c r="D529" s="153"/>
      <c r="E529" s="71" t="str">
        <f>IF(D529&gt;0,IF((LEFT(D529,2)=LEFT(Data!C$4,2)),"Intra","Inter"),"")</f>
        <v/>
      </c>
      <c r="F529" s="72">
        <f t="shared" si="44"/>
        <v>0</v>
      </c>
      <c r="G529" s="22"/>
      <c r="H529" s="23"/>
      <c r="I529" s="74">
        <f t="shared" si="45"/>
        <v>0</v>
      </c>
      <c r="J529" s="74">
        <f t="shared" si="46"/>
        <v>0</v>
      </c>
      <c r="K529" s="74">
        <f t="shared" si="46"/>
        <v>0</v>
      </c>
      <c r="M529" s="21"/>
      <c r="N529" s="74">
        <f t="shared" si="47"/>
        <v>0</v>
      </c>
      <c r="O529" s="74">
        <f t="shared" si="48"/>
        <v>0</v>
      </c>
      <c r="P529" s="74">
        <f t="shared" si="48"/>
        <v>0</v>
      </c>
    </row>
    <row r="530" spans="1:16" x14ac:dyDescent="0.25">
      <c r="A530" s="183"/>
      <c r="B530" s="184"/>
      <c r="C530" s="184"/>
      <c r="D530" s="153"/>
      <c r="E530" s="71" t="str">
        <f>IF(D530&gt;0,IF((LEFT(D530,2)=LEFT(Data!C$4,2)),"Intra","Inter"),"")</f>
        <v/>
      </c>
      <c r="F530" s="72">
        <f t="shared" si="44"/>
        <v>0</v>
      </c>
      <c r="G530" s="22"/>
      <c r="H530" s="23"/>
      <c r="I530" s="74">
        <f t="shared" si="45"/>
        <v>0</v>
      </c>
      <c r="J530" s="74">
        <f t="shared" si="46"/>
        <v>0</v>
      </c>
      <c r="K530" s="74">
        <f t="shared" si="46"/>
        <v>0</v>
      </c>
      <c r="M530" s="21"/>
      <c r="N530" s="74">
        <f t="shared" si="47"/>
        <v>0</v>
      </c>
      <c r="O530" s="74">
        <f t="shared" si="48"/>
        <v>0</v>
      </c>
      <c r="P530" s="74">
        <f t="shared" si="48"/>
        <v>0</v>
      </c>
    </row>
    <row r="531" spans="1:16" x14ac:dyDescent="0.25">
      <c r="A531" s="183"/>
      <c r="B531" s="184"/>
      <c r="C531" s="184"/>
      <c r="D531" s="153"/>
      <c r="E531" s="71" t="str">
        <f>IF(D531&gt;0,IF((LEFT(D531,2)=LEFT(Data!C$4,2)),"Intra","Inter"),"")</f>
        <v/>
      </c>
      <c r="F531" s="72">
        <f t="shared" si="44"/>
        <v>0</v>
      </c>
      <c r="G531" s="22"/>
      <c r="H531" s="23"/>
      <c r="I531" s="74">
        <f t="shared" si="45"/>
        <v>0</v>
      </c>
      <c r="J531" s="74">
        <f t="shared" si="46"/>
        <v>0</v>
      </c>
      <c r="K531" s="74">
        <f t="shared" si="46"/>
        <v>0</v>
      </c>
      <c r="M531" s="21"/>
      <c r="N531" s="74">
        <f t="shared" si="47"/>
        <v>0</v>
      </c>
      <c r="O531" s="74">
        <f t="shared" si="48"/>
        <v>0</v>
      </c>
      <c r="P531" s="74">
        <f t="shared" si="48"/>
        <v>0</v>
      </c>
    </row>
    <row r="532" spans="1:16" x14ac:dyDescent="0.25">
      <c r="A532" s="183"/>
      <c r="B532" s="184"/>
      <c r="C532" s="184"/>
      <c r="D532" s="153"/>
      <c r="E532" s="71" t="str">
        <f>IF(D532&gt;0,IF((LEFT(D532,2)=LEFT(Data!C$4,2)),"Intra","Inter"),"")</f>
        <v/>
      </c>
      <c r="F532" s="72">
        <f t="shared" si="44"/>
        <v>0</v>
      </c>
      <c r="G532" s="22"/>
      <c r="H532" s="23"/>
      <c r="I532" s="74">
        <f t="shared" si="45"/>
        <v>0</v>
      </c>
      <c r="J532" s="74">
        <f t="shared" si="46"/>
        <v>0</v>
      </c>
      <c r="K532" s="74">
        <f t="shared" si="46"/>
        <v>0</v>
      </c>
      <c r="M532" s="21"/>
      <c r="N532" s="74">
        <f t="shared" si="47"/>
        <v>0</v>
      </c>
      <c r="O532" s="74">
        <f t="shared" si="48"/>
        <v>0</v>
      </c>
      <c r="P532" s="74">
        <f t="shared" si="48"/>
        <v>0</v>
      </c>
    </row>
    <row r="533" spans="1:16" x14ac:dyDescent="0.25">
      <c r="A533" s="183"/>
      <c r="B533" s="184"/>
      <c r="C533" s="184"/>
      <c r="D533" s="153"/>
      <c r="E533" s="71" t="str">
        <f>IF(D533&gt;0,IF((LEFT(D533,2)=LEFT(Data!C$4,2)),"Intra","Inter"),"")</f>
        <v/>
      </c>
      <c r="F533" s="72">
        <f t="shared" si="44"/>
        <v>0</v>
      </c>
      <c r="G533" s="22"/>
      <c r="H533" s="23"/>
      <c r="I533" s="74">
        <f t="shared" si="45"/>
        <v>0</v>
      </c>
      <c r="J533" s="74">
        <f t="shared" si="46"/>
        <v>0</v>
      </c>
      <c r="K533" s="74">
        <f t="shared" si="46"/>
        <v>0</v>
      </c>
      <c r="M533" s="21"/>
      <c r="N533" s="74">
        <f t="shared" si="47"/>
        <v>0</v>
      </c>
      <c r="O533" s="74">
        <f t="shared" si="48"/>
        <v>0</v>
      </c>
      <c r="P533" s="74">
        <f t="shared" si="48"/>
        <v>0</v>
      </c>
    </row>
    <row r="534" spans="1:16" x14ac:dyDescent="0.25">
      <c r="A534" s="183"/>
      <c r="B534" s="184"/>
      <c r="C534" s="184"/>
      <c r="D534" s="153"/>
      <c r="E534" s="71" t="str">
        <f>IF(D534&gt;0,IF((LEFT(D534,2)=LEFT(Data!C$4,2)),"Intra","Inter"),"")</f>
        <v/>
      </c>
      <c r="F534" s="72">
        <f t="shared" si="44"/>
        <v>0</v>
      </c>
      <c r="G534" s="22"/>
      <c r="H534" s="23"/>
      <c r="I534" s="74">
        <f t="shared" si="45"/>
        <v>0</v>
      </c>
      <c r="J534" s="74">
        <f t="shared" si="46"/>
        <v>0</v>
      </c>
      <c r="K534" s="74">
        <f t="shared" si="46"/>
        <v>0</v>
      </c>
      <c r="M534" s="21"/>
      <c r="N534" s="74">
        <f t="shared" si="47"/>
        <v>0</v>
      </c>
      <c r="O534" s="74">
        <f t="shared" si="48"/>
        <v>0</v>
      </c>
      <c r="P534" s="74">
        <f t="shared" si="48"/>
        <v>0</v>
      </c>
    </row>
    <row r="535" spans="1:16" x14ac:dyDescent="0.25">
      <c r="A535" s="183"/>
      <c r="B535" s="184"/>
      <c r="C535" s="184"/>
      <c r="D535" s="153"/>
      <c r="E535" s="71" t="str">
        <f>IF(D535&gt;0,IF((LEFT(D535,2)=LEFT(Data!C$4,2)),"Intra","Inter"),"")</f>
        <v/>
      </c>
      <c r="F535" s="72">
        <f t="shared" si="44"/>
        <v>0</v>
      </c>
      <c r="G535" s="22"/>
      <c r="H535" s="23"/>
      <c r="I535" s="74">
        <f t="shared" si="45"/>
        <v>0</v>
      </c>
      <c r="J535" s="74">
        <f t="shared" si="46"/>
        <v>0</v>
      </c>
      <c r="K535" s="74">
        <f t="shared" si="46"/>
        <v>0</v>
      </c>
      <c r="M535" s="21"/>
      <c r="N535" s="74">
        <f t="shared" si="47"/>
        <v>0</v>
      </c>
      <c r="O535" s="74">
        <f t="shared" si="48"/>
        <v>0</v>
      </c>
      <c r="P535" s="74">
        <f t="shared" si="48"/>
        <v>0</v>
      </c>
    </row>
    <row r="536" spans="1:16" x14ac:dyDescent="0.25">
      <c r="A536" s="183"/>
      <c r="B536" s="184"/>
      <c r="C536" s="184"/>
      <c r="D536" s="153"/>
      <c r="E536" s="71" t="str">
        <f>IF(D536&gt;0,IF((LEFT(D536,2)=LEFT(Data!C$4,2)),"Intra","Inter"),"")</f>
        <v/>
      </c>
      <c r="F536" s="72">
        <f t="shared" si="44"/>
        <v>0</v>
      </c>
      <c r="G536" s="22"/>
      <c r="H536" s="23"/>
      <c r="I536" s="74">
        <f t="shared" si="45"/>
        <v>0</v>
      </c>
      <c r="J536" s="74">
        <f t="shared" si="46"/>
        <v>0</v>
      </c>
      <c r="K536" s="74">
        <f t="shared" si="46"/>
        <v>0</v>
      </c>
      <c r="M536" s="21"/>
      <c r="N536" s="74">
        <f t="shared" si="47"/>
        <v>0</v>
      </c>
      <c r="O536" s="74">
        <f t="shared" si="48"/>
        <v>0</v>
      </c>
      <c r="P536" s="74">
        <f t="shared" si="48"/>
        <v>0</v>
      </c>
    </row>
    <row r="537" spans="1:16" x14ac:dyDescent="0.25">
      <c r="A537" s="183"/>
      <c r="B537" s="184"/>
      <c r="C537" s="184"/>
      <c r="D537" s="153"/>
      <c r="E537" s="71" t="str">
        <f>IF(D537&gt;0,IF((LEFT(D537,2)=LEFT(Data!C$4,2)),"Intra","Inter"),"")</f>
        <v/>
      </c>
      <c r="F537" s="72">
        <f t="shared" si="44"/>
        <v>0</v>
      </c>
      <c r="G537" s="22"/>
      <c r="H537" s="23"/>
      <c r="I537" s="74">
        <f t="shared" si="45"/>
        <v>0</v>
      </c>
      <c r="J537" s="74">
        <f t="shared" si="46"/>
        <v>0</v>
      </c>
      <c r="K537" s="74">
        <f t="shared" si="46"/>
        <v>0</v>
      </c>
      <c r="M537" s="21"/>
      <c r="N537" s="74">
        <f t="shared" si="47"/>
        <v>0</v>
      </c>
      <c r="O537" s="74">
        <f t="shared" si="48"/>
        <v>0</v>
      </c>
      <c r="P537" s="74">
        <f t="shared" si="48"/>
        <v>0</v>
      </c>
    </row>
    <row r="538" spans="1:16" x14ac:dyDescent="0.25">
      <c r="A538" s="183"/>
      <c r="B538" s="184"/>
      <c r="C538" s="184"/>
      <c r="D538" s="153"/>
      <c r="E538" s="71" t="str">
        <f>IF(D538&gt;0,IF((LEFT(D538,2)=LEFT(Data!C$4,2)),"Intra","Inter"),"")</f>
        <v/>
      </c>
      <c r="F538" s="72">
        <f t="shared" si="44"/>
        <v>0</v>
      </c>
      <c r="G538" s="22"/>
      <c r="H538" s="23"/>
      <c r="I538" s="74">
        <f t="shared" si="45"/>
        <v>0</v>
      </c>
      <c r="J538" s="74">
        <f t="shared" si="46"/>
        <v>0</v>
      </c>
      <c r="K538" s="74">
        <f t="shared" si="46"/>
        <v>0</v>
      </c>
      <c r="M538" s="21"/>
      <c r="N538" s="74">
        <f t="shared" si="47"/>
        <v>0</v>
      </c>
      <c r="O538" s="74">
        <f t="shared" si="48"/>
        <v>0</v>
      </c>
      <c r="P538" s="74">
        <f t="shared" si="48"/>
        <v>0</v>
      </c>
    </row>
    <row r="539" spans="1:16" x14ac:dyDescent="0.25">
      <c r="A539" s="183"/>
      <c r="B539" s="184"/>
      <c r="C539" s="184"/>
      <c r="D539" s="153"/>
      <c r="E539" s="71" t="str">
        <f>IF(D539&gt;0,IF((LEFT(D539,2)=LEFT(Data!C$4,2)),"Intra","Inter"),"")</f>
        <v/>
      </c>
      <c r="F539" s="72">
        <f t="shared" si="44"/>
        <v>0</v>
      </c>
      <c r="G539" s="22"/>
      <c r="H539" s="23"/>
      <c r="I539" s="74">
        <f t="shared" si="45"/>
        <v>0</v>
      </c>
      <c r="J539" s="74">
        <f t="shared" si="46"/>
        <v>0</v>
      </c>
      <c r="K539" s="74">
        <f t="shared" si="46"/>
        <v>0</v>
      </c>
      <c r="M539" s="21"/>
      <c r="N539" s="74">
        <f t="shared" si="47"/>
        <v>0</v>
      </c>
      <c r="O539" s="74">
        <f t="shared" si="48"/>
        <v>0</v>
      </c>
      <c r="P539" s="74">
        <f t="shared" si="48"/>
        <v>0</v>
      </c>
    </row>
    <row r="540" spans="1:16" x14ac:dyDescent="0.25">
      <c r="A540" s="183"/>
      <c r="B540" s="184"/>
      <c r="C540" s="184"/>
      <c r="D540" s="153"/>
      <c r="E540" s="71" t="str">
        <f>IF(D540&gt;0,IF((LEFT(D540,2)=LEFT(Data!C$4,2)),"Intra","Inter"),"")</f>
        <v/>
      </c>
      <c r="F540" s="72">
        <f t="shared" si="44"/>
        <v>0</v>
      </c>
      <c r="G540" s="22"/>
      <c r="H540" s="23"/>
      <c r="I540" s="74">
        <f t="shared" si="45"/>
        <v>0</v>
      </c>
      <c r="J540" s="74">
        <f t="shared" si="46"/>
        <v>0</v>
      </c>
      <c r="K540" s="74">
        <f t="shared" si="46"/>
        <v>0</v>
      </c>
      <c r="M540" s="21"/>
      <c r="N540" s="74">
        <f t="shared" si="47"/>
        <v>0</v>
      </c>
      <c r="O540" s="74">
        <f t="shared" si="48"/>
        <v>0</v>
      </c>
      <c r="P540" s="74">
        <f t="shared" si="48"/>
        <v>0</v>
      </c>
    </row>
    <row r="541" spans="1:16" x14ac:dyDescent="0.25">
      <c r="A541" s="183"/>
      <c r="B541" s="184"/>
      <c r="C541" s="184"/>
      <c r="D541" s="153"/>
      <c r="E541" s="71" t="str">
        <f>IF(D541&gt;0,IF((LEFT(D541,2)=LEFT(Data!C$4,2)),"Intra","Inter"),"")</f>
        <v/>
      </c>
      <c r="F541" s="72">
        <f t="shared" si="44"/>
        <v>0</v>
      </c>
      <c r="G541" s="22"/>
      <c r="H541" s="23"/>
      <c r="I541" s="74">
        <f t="shared" si="45"/>
        <v>0</v>
      </c>
      <c r="J541" s="74">
        <f t="shared" si="46"/>
        <v>0</v>
      </c>
      <c r="K541" s="74">
        <f t="shared" si="46"/>
        <v>0</v>
      </c>
      <c r="M541" s="21"/>
      <c r="N541" s="74">
        <f t="shared" si="47"/>
        <v>0</v>
      </c>
      <c r="O541" s="74">
        <f t="shared" si="48"/>
        <v>0</v>
      </c>
      <c r="P541" s="74">
        <f t="shared" si="48"/>
        <v>0</v>
      </c>
    </row>
    <row r="542" spans="1:16" x14ac:dyDescent="0.25">
      <c r="A542" s="183"/>
      <c r="B542" s="184"/>
      <c r="C542" s="184"/>
      <c r="D542" s="153"/>
      <c r="E542" s="71" t="str">
        <f>IF(D542&gt;0,IF((LEFT(D542,2)=LEFT(Data!C$4,2)),"Intra","Inter"),"")</f>
        <v/>
      </c>
      <c r="F542" s="72">
        <f t="shared" si="44"/>
        <v>0</v>
      </c>
      <c r="G542" s="22"/>
      <c r="H542" s="23"/>
      <c r="I542" s="74">
        <f t="shared" si="45"/>
        <v>0</v>
      </c>
      <c r="J542" s="74">
        <f t="shared" si="46"/>
        <v>0</v>
      </c>
      <c r="K542" s="74">
        <f t="shared" si="46"/>
        <v>0</v>
      </c>
      <c r="M542" s="21"/>
      <c r="N542" s="74">
        <f t="shared" si="47"/>
        <v>0</v>
      </c>
      <c r="O542" s="74">
        <f t="shared" si="48"/>
        <v>0</v>
      </c>
      <c r="P542" s="74">
        <f t="shared" si="48"/>
        <v>0</v>
      </c>
    </row>
    <row r="543" spans="1:16" x14ac:dyDescent="0.25">
      <c r="A543" s="183"/>
      <c r="B543" s="184"/>
      <c r="C543" s="184"/>
      <c r="D543" s="153"/>
      <c r="E543" s="71" t="str">
        <f>IF(D543&gt;0,IF((LEFT(D543,2)=LEFT(Data!C$4,2)),"Intra","Inter"),"")</f>
        <v/>
      </c>
      <c r="F543" s="72">
        <f t="shared" si="44"/>
        <v>0</v>
      </c>
      <c r="G543" s="22"/>
      <c r="H543" s="23"/>
      <c r="I543" s="74">
        <f t="shared" si="45"/>
        <v>0</v>
      </c>
      <c r="J543" s="74">
        <f t="shared" si="46"/>
        <v>0</v>
      </c>
      <c r="K543" s="74">
        <f t="shared" si="46"/>
        <v>0</v>
      </c>
      <c r="M543" s="21"/>
      <c r="N543" s="74">
        <f t="shared" si="47"/>
        <v>0</v>
      </c>
      <c r="O543" s="74">
        <f t="shared" si="48"/>
        <v>0</v>
      </c>
      <c r="P543" s="74">
        <f t="shared" si="48"/>
        <v>0</v>
      </c>
    </row>
    <row r="544" spans="1:16" x14ac:dyDescent="0.25">
      <c r="A544" s="183"/>
      <c r="B544" s="184"/>
      <c r="C544" s="184"/>
      <c r="D544" s="153"/>
      <c r="E544" s="71" t="str">
        <f>IF(D544&gt;0,IF((LEFT(D544,2)=LEFT(Data!C$4,2)),"Intra","Inter"),"")</f>
        <v/>
      </c>
      <c r="F544" s="72">
        <f t="shared" si="44"/>
        <v>0</v>
      </c>
      <c r="G544" s="22"/>
      <c r="H544" s="23"/>
      <c r="I544" s="74">
        <f t="shared" si="45"/>
        <v>0</v>
      </c>
      <c r="J544" s="74">
        <f t="shared" si="46"/>
        <v>0</v>
      </c>
      <c r="K544" s="74">
        <f t="shared" si="46"/>
        <v>0</v>
      </c>
      <c r="M544" s="21"/>
      <c r="N544" s="74">
        <f t="shared" si="47"/>
        <v>0</v>
      </c>
      <c r="O544" s="74">
        <f t="shared" si="48"/>
        <v>0</v>
      </c>
      <c r="P544" s="74">
        <f t="shared" si="48"/>
        <v>0</v>
      </c>
    </row>
    <row r="545" spans="1:16" x14ac:dyDescent="0.25">
      <c r="A545" s="183"/>
      <c r="B545" s="184"/>
      <c r="C545" s="184"/>
      <c r="D545" s="153"/>
      <c r="E545" s="71" t="str">
        <f>IF(D545&gt;0,IF((LEFT(D545,2)=LEFT(Data!C$4,2)),"Intra","Inter"),"")</f>
        <v/>
      </c>
      <c r="F545" s="72">
        <f t="shared" si="44"/>
        <v>0</v>
      </c>
      <c r="G545" s="22"/>
      <c r="H545" s="23"/>
      <c r="I545" s="74">
        <f t="shared" si="45"/>
        <v>0</v>
      </c>
      <c r="J545" s="74">
        <f t="shared" si="46"/>
        <v>0</v>
      </c>
      <c r="K545" s="74">
        <f t="shared" si="46"/>
        <v>0</v>
      </c>
      <c r="M545" s="21"/>
      <c r="N545" s="74">
        <f t="shared" si="47"/>
        <v>0</v>
      </c>
      <c r="O545" s="74">
        <f t="shared" si="48"/>
        <v>0</v>
      </c>
      <c r="P545" s="74">
        <f t="shared" si="48"/>
        <v>0</v>
      </c>
    </row>
    <row r="546" spans="1:16" x14ac:dyDescent="0.25">
      <c r="A546" s="183"/>
      <c r="B546" s="184"/>
      <c r="C546" s="184"/>
      <c r="D546" s="153"/>
      <c r="E546" s="71" t="str">
        <f>IF(D546&gt;0,IF((LEFT(D546,2)=LEFT(Data!C$4,2)),"Intra","Inter"),"")</f>
        <v/>
      </c>
      <c r="F546" s="72">
        <f t="shared" si="44"/>
        <v>0</v>
      </c>
      <c r="G546" s="22"/>
      <c r="H546" s="23"/>
      <c r="I546" s="74">
        <f t="shared" si="45"/>
        <v>0</v>
      </c>
      <c r="J546" s="74">
        <f t="shared" si="46"/>
        <v>0</v>
      </c>
      <c r="K546" s="74">
        <f t="shared" si="46"/>
        <v>0</v>
      </c>
      <c r="M546" s="21"/>
      <c r="N546" s="74">
        <f t="shared" si="47"/>
        <v>0</v>
      </c>
      <c r="O546" s="74">
        <f t="shared" si="48"/>
        <v>0</v>
      </c>
      <c r="P546" s="74">
        <f t="shared" si="48"/>
        <v>0</v>
      </c>
    </row>
    <row r="547" spans="1:16" x14ac:dyDescent="0.25">
      <c r="A547" s="183"/>
      <c r="B547" s="184"/>
      <c r="C547" s="184"/>
      <c r="D547" s="153"/>
      <c r="E547" s="71" t="str">
        <f>IF(D547&gt;0,IF((LEFT(D547,2)=LEFT(Data!C$4,2)),"Intra","Inter"),"")</f>
        <v/>
      </c>
      <c r="F547" s="72">
        <f t="shared" si="44"/>
        <v>0</v>
      </c>
      <c r="G547" s="22"/>
      <c r="H547" s="23"/>
      <c r="I547" s="74">
        <f t="shared" si="45"/>
        <v>0</v>
      </c>
      <c r="J547" s="74">
        <f t="shared" si="46"/>
        <v>0</v>
      </c>
      <c r="K547" s="74">
        <f t="shared" si="46"/>
        <v>0</v>
      </c>
      <c r="M547" s="21"/>
      <c r="N547" s="74">
        <f t="shared" si="47"/>
        <v>0</v>
      </c>
      <c r="O547" s="74">
        <f t="shared" si="48"/>
        <v>0</v>
      </c>
      <c r="P547" s="74">
        <f t="shared" si="48"/>
        <v>0</v>
      </c>
    </row>
    <row r="548" spans="1:16" x14ac:dyDescent="0.25">
      <c r="A548" s="183"/>
      <c r="B548" s="184"/>
      <c r="C548" s="184"/>
      <c r="D548" s="153"/>
      <c r="E548" s="71" t="str">
        <f>IF(D548&gt;0,IF((LEFT(D548,2)=LEFT(Data!C$4,2)),"Intra","Inter"),"")</f>
        <v/>
      </c>
      <c r="F548" s="72">
        <f t="shared" si="44"/>
        <v>0</v>
      </c>
      <c r="G548" s="22"/>
      <c r="H548" s="23"/>
      <c r="I548" s="74">
        <f t="shared" si="45"/>
        <v>0</v>
      </c>
      <c r="J548" s="74">
        <f t="shared" si="46"/>
        <v>0</v>
      </c>
      <c r="K548" s="74">
        <f t="shared" si="46"/>
        <v>0</v>
      </c>
      <c r="M548" s="21"/>
      <c r="N548" s="74">
        <f t="shared" si="47"/>
        <v>0</v>
      </c>
      <c r="O548" s="74">
        <f t="shared" si="48"/>
        <v>0</v>
      </c>
      <c r="P548" s="74">
        <f t="shared" si="48"/>
        <v>0</v>
      </c>
    </row>
    <row r="549" spans="1:16" x14ac:dyDescent="0.25">
      <c r="A549" s="183"/>
      <c r="B549" s="184"/>
      <c r="C549" s="184"/>
      <c r="D549" s="153"/>
      <c r="E549" s="71" t="str">
        <f>IF(D549&gt;0,IF((LEFT(D549,2)=LEFT(Data!C$4,2)),"Intra","Inter"),"")</f>
        <v/>
      </c>
      <c r="F549" s="72">
        <f t="shared" si="44"/>
        <v>0</v>
      </c>
      <c r="G549" s="22"/>
      <c r="H549" s="23"/>
      <c r="I549" s="74">
        <f t="shared" si="45"/>
        <v>0</v>
      </c>
      <c r="J549" s="74">
        <f t="shared" si="46"/>
        <v>0</v>
      </c>
      <c r="K549" s="74">
        <f t="shared" si="46"/>
        <v>0</v>
      </c>
      <c r="M549" s="21"/>
      <c r="N549" s="74">
        <f t="shared" si="47"/>
        <v>0</v>
      </c>
      <c r="O549" s="74">
        <f t="shared" si="48"/>
        <v>0</v>
      </c>
      <c r="P549" s="74">
        <f t="shared" si="48"/>
        <v>0</v>
      </c>
    </row>
    <row r="550" spans="1:16" x14ac:dyDescent="0.25">
      <c r="A550" s="183"/>
      <c r="B550" s="184"/>
      <c r="C550" s="184"/>
      <c r="D550" s="153"/>
      <c r="E550" s="71" t="str">
        <f>IF(D550&gt;0,IF((LEFT(D550,2)=LEFT(Data!C$4,2)),"Intra","Inter"),"")</f>
        <v/>
      </c>
      <c r="F550" s="72">
        <f t="shared" si="44"/>
        <v>0</v>
      </c>
      <c r="G550" s="22"/>
      <c r="H550" s="23"/>
      <c r="I550" s="74">
        <f t="shared" si="45"/>
        <v>0</v>
      </c>
      <c r="J550" s="74">
        <f t="shared" si="46"/>
        <v>0</v>
      </c>
      <c r="K550" s="74">
        <f t="shared" si="46"/>
        <v>0</v>
      </c>
      <c r="M550" s="21"/>
      <c r="N550" s="74">
        <f t="shared" si="47"/>
        <v>0</v>
      </c>
      <c r="O550" s="74">
        <f t="shared" si="48"/>
        <v>0</v>
      </c>
      <c r="P550" s="74">
        <f t="shared" si="48"/>
        <v>0</v>
      </c>
    </row>
    <row r="551" spans="1:16" x14ac:dyDescent="0.25">
      <c r="A551" s="183"/>
      <c r="B551" s="184"/>
      <c r="C551" s="184"/>
      <c r="D551" s="153"/>
      <c r="E551" s="71" t="str">
        <f>IF(D551&gt;0,IF((LEFT(D551,2)=LEFT(Data!C$4,2)),"Intra","Inter"),"")</f>
        <v/>
      </c>
      <c r="F551" s="72">
        <f t="shared" si="44"/>
        <v>0</v>
      </c>
      <c r="G551" s="22"/>
      <c r="H551" s="23"/>
      <c r="I551" s="74">
        <f t="shared" si="45"/>
        <v>0</v>
      </c>
      <c r="J551" s="74">
        <f t="shared" si="46"/>
        <v>0</v>
      </c>
      <c r="K551" s="74">
        <f t="shared" si="46"/>
        <v>0</v>
      </c>
      <c r="M551" s="21"/>
      <c r="N551" s="74">
        <f t="shared" si="47"/>
        <v>0</v>
      </c>
      <c r="O551" s="74">
        <f t="shared" si="48"/>
        <v>0</v>
      </c>
      <c r="P551" s="74">
        <f t="shared" si="48"/>
        <v>0</v>
      </c>
    </row>
    <row r="552" spans="1:16" x14ac:dyDescent="0.25">
      <c r="A552" s="183"/>
      <c r="B552" s="184"/>
      <c r="C552" s="184"/>
      <c r="D552" s="153"/>
      <c r="E552" s="71" t="str">
        <f>IF(D552&gt;0,IF((LEFT(D552,2)=LEFT(Data!C$4,2)),"Intra","Inter"),"")</f>
        <v/>
      </c>
      <c r="F552" s="72">
        <f t="shared" si="44"/>
        <v>0</v>
      </c>
      <c r="G552" s="22"/>
      <c r="H552" s="23"/>
      <c r="I552" s="74">
        <f t="shared" si="45"/>
        <v>0</v>
      </c>
      <c r="J552" s="74">
        <f t="shared" si="46"/>
        <v>0</v>
      </c>
      <c r="K552" s="74">
        <f t="shared" si="46"/>
        <v>0</v>
      </c>
      <c r="M552" s="21"/>
      <c r="N552" s="74">
        <f t="shared" si="47"/>
        <v>0</v>
      </c>
      <c r="O552" s="74">
        <f t="shared" si="48"/>
        <v>0</v>
      </c>
      <c r="P552" s="74">
        <f t="shared" si="48"/>
        <v>0</v>
      </c>
    </row>
    <row r="553" spans="1:16" x14ac:dyDescent="0.25">
      <c r="A553" s="183"/>
      <c r="B553" s="184"/>
      <c r="C553" s="184"/>
      <c r="D553" s="153"/>
      <c r="E553" s="71" t="str">
        <f>IF(D553&gt;0,IF((LEFT(D553,2)=LEFT(Data!C$4,2)),"Intra","Inter"),"")</f>
        <v/>
      </c>
      <c r="F553" s="72">
        <f t="shared" si="44"/>
        <v>0</v>
      </c>
      <c r="G553" s="22"/>
      <c r="H553" s="23"/>
      <c r="I553" s="74">
        <f t="shared" si="45"/>
        <v>0</v>
      </c>
      <c r="J553" s="74">
        <f t="shared" si="46"/>
        <v>0</v>
      </c>
      <c r="K553" s="74">
        <f t="shared" si="46"/>
        <v>0</v>
      </c>
      <c r="M553" s="21"/>
      <c r="N553" s="74">
        <f t="shared" si="47"/>
        <v>0</v>
      </c>
      <c r="O553" s="74">
        <f t="shared" si="48"/>
        <v>0</v>
      </c>
      <c r="P553" s="74">
        <f t="shared" si="48"/>
        <v>0</v>
      </c>
    </row>
    <row r="554" spans="1:16" x14ac:dyDescent="0.25">
      <c r="A554" s="183"/>
      <c r="B554" s="184"/>
      <c r="C554" s="184"/>
      <c r="D554" s="153"/>
      <c r="E554" s="71" t="str">
        <f>IF(D554&gt;0,IF((LEFT(D554,2)=LEFT(Data!C$4,2)),"Intra","Inter"),"")</f>
        <v/>
      </c>
      <c r="F554" s="72">
        <f t="shared" si="44"/>
        <v>0</v>
      </c>
      <c r="G554" s="22"/>
      <c r="H554" s="23"/>
      <c r="I554" s="74">
        <f t="shared" si="45"/>
        <v>0</v>
      </c>
      <c r="J554" s="74">
        <f t="shared" si="46"/>
        <v>0</v>
      </c>
      <c r="K554" s="74">
        <f t="shared" si="46"/>
        <v>0</v>
      </c>
      <c r="M554" s="21"/>
      <c r="N554" s="74">
        <f t="shared" si="47"/>
        <v>0</v>
      </c>
      <c r="O554" s="74">
        <f t="shared" si="48"/>
        <v>0</v>
      </c>
      <c r="P554" s="74">
        <f t="shared" si="48"/>
        <v>0</v>
      </c>
    </row>
    <row r="555" spans="1:16" x14ac:dyDescent="0.25">
      <c r="A555" s="183"/>
      <c r="B555" s="184"/>
      <c r="C555" s="184"/>
      <c r="D555" s="153"/>
      <c r="E555" s="71" t="str">
        <f>IF(D555&gt;0,IF((LEFT(D555,2)=LEFT(Data!C$4,2)),"Intra","Inter"),"")</f>
        <v/>
      </c>
      <c r="F555" s="72">
        <f t="shared" si="44"/>
        <v>0</v>
      </c>
      <c r="G555" s="22"/>
      <c r="H555" s="23"/>
      <c r="I555" s="74">
        <f t="shared" si="45"/>
        <v>0</v>
      </c>
      <c r="J555" s="74">
        <f t="shared" si="46"/>
        <v>0</v>
      </c>
      <c r="K555" s="74">
        <f t="shared" si="46"/>
        <v>0</v>
      </c>
      <c r="M555" s="21"/>
      <c r="N555" s="74">
        <f t="shared" si="47"/>
        <v>0</v>
      </c>
      <c r="O555" s="74">
        <f t="shared" si="48"/>
        <v>0</v>
      </c>
      <c r="P555" s="74">
        <f t="shared" si="48"/>
        <v>0</v>
      </c>
    </row>
    <row r="556" spans="1:16" x14ac:dyDescent="0.25">
      <c r="A556" s="183"/>
      <c r="B556" s="184"/>
      <c r="C556" s="184"/>
      <c r="D556" s="153"/>
      <c r="E556" s="71" t="str">
        <f>IF(D556&gt;0,IF((LEFT(D556,2)=LEFT(Data!C$4,2)),"Intra","Inter"),"")</f>
        <v/>
      </c>
      <c r="F556" s="72">
        <f t="shared" si="44"/>
        <v>0</v>
      </c>
      <c r="G556" s="22"/>
      <c r="H556" s="23"/>
      <c r="I556" s="74">
        <f t="shared" si="45"/>
        <v>0</v>
      </c>
      <c r="J556" s="74">
        <f t="shared" si="46"/>
        <v>0</v>
      </c>
      <c r="K556" s="74">
        <f t="shared" si="46"/>
        <v>0</v>
      </c>
      <c r="M556" s="21"/>
      <c r="N556" s="74">
        <f t="shared" si="47"/>
        <v>0</v>
      </c>
      <c r="O556" s="74">
        <f t="shared" si="48"/>
        <v>0</v>
      </c>
      <c r="P556" s="74">
        <f t="shared" si="48"/>
        <v>0</v>
      </c>
    </row>
    <row r="557" spans="1:16" x14ac:dyDescent="0.25">
      <c r="A557" s="183"/>
      <c r="B557" s="184"/>
      <c r="C557" s="184"/>
      <c r="D557" s="153"/>
      <c r="E557" s="71" t="str">
        <f>IF(D557&gt;0,IF((LEFT(D557,2)=LEFT(Data!C$4,2)),"Intra","Inter"),"")</f>
        <v/>
      </c>
      <c r="F557" s="72">
        <f t="shared" si="44"/>
        <v>0</v>
      </c>
      <c r="G557" s="22"/>
      <c r="H557" s="23"/>
      <c r="I557" s="74">
        <f t="shared" si="45"/>
        <v>0</v>
      </c>
      <c r="J557" s="74">
        <f t="shared" si="46"/>
        <v>0</v>
      </c>
      <c r="K557" s="74">
        <f t="shared" si="46"/>
        <v>0</v>
      </c>
      <c r="M557" s="21"/>
      <c r="N557" s="74">
        <f t="shared" si="47"/>
        <v>0</v>
      </c>
      <c r="O557" s="74">
        <f t="shared" si="48"/>
        <v>0</v>
      </c>
      <c r="P557" s="74">
        <f t="shared" si="48"/>
        <v>0</v>
      </c>
    </row>
    <row r="558" spans="1:16" x14ac:dyDescent="0.25">
      <c r="A558" s="183"/>
      <c r="B558" s="184"/>
      <c r="C558" s="184"/>
      <c r="D558" s="153"/>
      <c r="E558" s="71" t="str">
        <f>IF(D558&gt;0,IF((LEFT(D558,2)=LEFT(Data!C$4,2)),"Intra","Inter"),"")</f>
        <v/>
      </c>
      <c r="F558" s="72">
        <f t="shared" si="44"/>
        <v>0</v>
      </c>
      <c r="G558" s="22"/>
      <c r="H558" s="23"/>
      <c r="I558" s="74">
        <f t="shared" si="45"/>
        <v>0</v>
      </c>
      <c r="J558" s="74">
        <f t="shared" si="46"/>
        <v>0</v>
      </c>
      <c r="K558" s="74">
        <f t="shared" si="46"/>
        <v>0</v>
      </c>
      <c r="M558" s="21"/>
      <c r="N558" s="74">
        <f t="shared" si="47"/>
        <v>0</v>
      </c>
      <c r="O558" s="74">
        <f t="shared" si="48"/>
        <v>0</v>
      </c>
      <c r="P558" s="74">
        <f t="shared" si="48"/>
        <v>0</v>
      </c>
    </row>
    <row r="559" spans="1:16" x14ac:dyDescent="0.25">
      <c r="A559" s="183"/>
      <c r="B559" s="184"/>
      <c r="C559" s="184"/>
      <c r="D559" s="153"/>
      <c r="E559" s="71" t="str">
        <f>IF(D559&gt;0,IF((LEFT(D559,2)=LEFT(Data!C$4,2)),"Intra","Inter"),"")</f>
        <v/>
      </c>
      <c r="F559" s="72">
        <f t="shared" si="44"/>
        <v>0</v>
      </c>
      <c r="G559" s="22"/>
      <c r="H559" s="23"/>
      <c r="I559" s="74">
        <f t="shared" si="45"/>
        <v>0</v>
      </c>
      <c r="J559" s="74">
        <f t="shared" si="46"/>
        <v>0</v>
      </c>
      <c r="K559" s="74">
        <f t="shared" si="46"/>
        <v>0</v>
      </c>
      <c r="M559" s="21"/>
      <c r="N559" s="74">
        <f t="shared" si="47"/>
        <v>0</v>
      </c>
      <c r="O559" s="74">
        <f t="shared" si="48"/>
        <v>0</v>
      </c>
      <c r="P559" s="74">
        <f t="shared" si="48"/>
        <v>0</v>
      </c>
    </row>
    <row r="560" spans="1:16" x14ac:dyDescent="0.25">
      <c r="A560" s="183"/>
      <c r="B560" s="184"/>
      <c r="C560" s="184"/>
      <c r="D560" s="153"/>
      <c r="E560" s="71" t="str">
        <f>IF(D560&gt;0,IF((LEFT(D560,2)=LEFT(Data!C$4,2)),"Intra","Inter"),"")</f>
        <v/>
      </c>
      <c r="F560" s="72">
        <f t="shared" si="44"/>
        <v>0</v>
      </c>
      <c r="G560" s="22"/>
      <c r="H560" s="23"/>
      <c r="I560" s="74">
        <f t="shared" si="45"/>
        <v>0</v>
      </c>
      <c r="J560" s="74">
        <f t="shared" si="46"/>
        <v>0</v>
      </c>
      <c r="K560" s="74">
        <f t="shared" si="46"/>
        <v>0</v>
      </c>
      <c r="M560" s="21"/>
      <c r="N560" s="74">
        <f t="shared" si="47"/>
        <v>0</v>
      </c>
      <c r="O560" s="74">
        <f t="shared" si="48"/>
        <v>0</v>
      </c>
      <c r="P560" s="74">
        <f t="shared" si="48"/>
        <v>0</v>
      </c>
    </row>
    <row r="561" spans="1:16" x14ac:dyDescent="0.25">
      <c r="A561" s="183"/>
      <c r="B561" s="184"/>
      <c r="C561" s="184"/>
      <c r="D561" s="153"/>
      <c r="E561" s="71" t="str">
        <f>IF(D561&gt;0,IF((LEFT(D561,2)=LEFT(Data!C$4,2)),"Intra","Inter"),"")</f>
        <v/>
      </c>
      <c r="F561" s="72">
        <f t="shared" si="44"/>
        <v>0</v>
      </c>
      <c r="G561" s="22"/>
      <c r="H561" s="23"/>
      <c r="I561" s="74">
        <f t="shared" si="45"/>
        <v>0</v>
      </c>
      <c r="J561" s="74">
        <f t="shared" si="46"/>
        <v>0</v>
      </c>
      <c r="K561" s="74">
        <f t="shared" si="46"/>
        <v>0</v>
      </c>
      <c r="M561" s="21"/>
      <c r="N561" s="74">
        <f t="shared" si="47"/>
        <v>0</v>
      </c>
      <c r="O561" s="74">
        <f t="shared" si="48"/>
        <v>0</v>
      </c>
      <c r="P561" s="74">
        <f t="shared" si="48"/>
        <v>0</v>
      </c>
    </row>
    <row r="562" spans="1:16" x14ac:dyDescent="0.25">
      <c r="A562" s="183"/>
      <c r="B562" s="184"/>
      <c r="C562" s="184"/>
      <c r="D562" s="153"/>
      <c r="E562" s="71" t="str">
        <f>IF(D562&gt;0,IF((LEFT(D562,2)=LEFT(Data!C$4,2)),"Intra","Inter"),"")</f>
        <v/>
      </c>
      <c r="F562" s="72">
        <f t="shared" si="44"/>
        <v>0</v>
      </c>
      <c r="G562" s="22"/>
      <c r="H562" s="23"/>
      <c r="I562" s="74">
        <f t="shared" si="45"/>
        <v>0</v>
      </c>
      <c r="J562" s="74">
        <f t="shared" si="46"/>
        <v>0</v>
      </c>
      <c r="K562" s="74">
        <f t="shared" si="46"/>
        <v>0</v>
      </c>
      <c r="M562" s="21"/>
      <c r="N562" s="74">
        <f t="shared" si="47"/>
        <v>0</v>
      </c>
      <c r="O562" s="74">
        <f t="shared" si="48"/>
        <v>0</v>
      </c>
      <c r="P562" s="74">
        <f t="shared" si="48"/>
        <v>0</v>
      </c>
    </row>
    <row r="563" spans="1:16" x14ac:dyDescent="0.25">
      <c r="A563" s="183"/>
      <c r="B563" s="184"/>
      <c r="C563" s="184"/>
      <c r="D563" s="153"/>
      <c r="E563" s="71" t="str">
        <f>IF(D563&gt;0,IF((LEFT(D563,2)=LEFT(Data!C$4,2)),"Intra","Inter"),"")</f>
        <v/>
      </c>
      <c r="F563" s="72">
        <f t="shared" si="44"/>
        <v>0</v>
      </c>
      <c r="G563" s="22"/>
      <c r="H563" s="23"/>
      <c r="I563" s="74">
        <f t="shared" si="45"/>
        <v>0</v>
      </c>
      <c r="J563" s="74">
        <f t="shared" si="46"/>
        <v>0</v>
      </c>
      <c r="K563" s="74">
        <f t="shared" si="46"/>
        <v>0</v>
      </c>
      <c r="M563" s="21"/>
      <c r="N563" s="74">
        <f t="shared" si="47"/>
        <v>0</v>
      </c>
      <c r="O563" s="74">
        <f t="shared" si="48"/>
        <v>0</v>
      </c>
      <c r="P563" s="74">
        <f t="shared" si="48"/>
        <v>0</v>
      </c>
    </row>
    <row r="564" spans="1:16" x14ac:dyDescent="0.25">
      <c r="A564" s="183"/>
      <c r="B564" s="184"/>
      <c r="C564" s="184"/>
      <c r="D564" s="153"/>
      <c r="E564" s="71" t="str">
        <f>IF(D564&gt;0,IF((LEFT(D564,2)=LEFT(Data!C$4,2)),"Intra","Inter"),"")</f>
        <v/>
      </c>
      <c r="F564" s="72">
        <f t="shared" si="44"/>
        <v>0</v>
      </c>
      <c r="G564" s="22"/>
      <c r="H564" s="23"/>
      <c r="I564" s="74">
        <f t="shared" si="45"/>
        <v>0</v>
      </c>
      <c r="J564" s="74">
        <f t="shared" si="46"/>
        <v>0</v>
      </c>
      <c r="K564" s="74">
        <f t="shared" si="46"/>
        <v>0</v>
      </c>
      <c r="M564" s="21"/>
      <c r="N564" s="74">
        <f t="shared" si="47"/>
        <v>0</v>
      </c>
      <c r="O564" s="74">
        <f t="shared" si="48"/>
        <v>0</v>
      </c>
      <c r="P564" s="74">
        <f t="shared" si="48"/>
        <v>0</v>
      </c>
    </row>
    <row r="565" spans="1:16" x14ac:dyDescent="0.25">
      <c r="A565" s="183"/>
      <c r="B565" s="184"/>
      <c r="C565" s="184"/>
      <c r="D565" s="153"/>
      <c r="E565" s="71" t="str">
        <f>IF(D565&gt;0,IF((LEFT(D565,2)=LEFT(Data!C$4,2)),"Intra","Inter"),"")</f>
        <v/>
      </c>
      <c r="F565" s="72">
        <f t="shared" si="44"/>
        <v>0</v>
      </c>
      <c r="G565" s="22"/>
      <c r="H565" s="23"/>
      <c r="I565" s="74">
        <f t="shared" si="45"/>
        <v>0</v>
      </c>
      <c r="J565" s="74">
        <f t="shared" si="46"/>
        <v>0</v>
      </c>
      <c r="K565" s="74">
        <f t="shared" si="46"/>
        <v>0</v>
      </c>
      <c r="M565" s="21"/>
      <c r="N565" s="74">
        <f t="shared" si="47"/>
        <v>0</v>
      </c>
      <c r="O565" s="74">
        <f t="shared" si="48"/>
        <v>0</v>
      </c>
      <c r="P565" s="74">
        <f t="shared" si="48"/>
        <v>0</v>
      </c>
    </row>
    <row r="566" spans="1:16" x14ac:dyDescent="0.25">
      <c r="A566" s="183"/>
      <c r="B566" s="184"/>
      <c r="C566" s="184"/>
      <c r="D566" s="153"/>
      <c r="E566" s="71" t="str">
        <f>IF(D566&gt;0,IF((LEFT(D566,2)=LEFT(Data!C$4,2)),"Intra","Inter"),"")</f>
        <v/>
      </c>
      <c r="F566" s="72">
        <f t="shared" si="44"/>
        <v>0</v>
      </c>
      <c r="G566" s="22"/>
      <c r="H566" s="23"/>
      <c r="I566" s="74">
        <f t="shared" si="45"/>
        <v>0</v>
      </c>
      <c r="J566" s="74">
        <f t="shared" si="46"/>
        <v>0</v>
      </c>
      <c r="K566" s="74">
        <f t="shared" si="46"/>
        <v>0</v>
      </c>
      <c r="M566" s="21"/>
      <c r="N566" s="74">
        <f t="shared" si="47"/>
        <v>0</v>
      </c>
      <c r="O566" s="74">
        <f t="shared" si="48"/>
        <v>0</v>
      </c>
      <c r="P566" s="74">
        <f t="shared" si="48"/>
        <v>0</v>
      </c>
    </row>
    <row r="567" spans="1:16" x14ac:dyDescent="0.25">
      <c r="A567" s="183"/>
      <c r="B567" s="184"/>
      <c r="C567" s="184"/>
      <c r="D567" s="153"/>
      <c r="E567" s="71" t="str">
        <f>IF(D567&gt;0,IF((LEFT(D567,2)=LEFT(Data!C$4,2)),"Intra","Inter"),"")</f>
        <v/>
      </c>
      <c r="F567" s="72">
        <f t="shared" si="44"/>
        <v>0</v>
      </c>
      <c r="G567" s="22"/>
      <c r="H567" s="23"/>
      <c r="I567" s="74">
        <f t="shared" si="45"/>
        <v>0</v>
      </c>
      <c r="J567" s="74">
        <f t="shared" si="46"/>
        <v>0</v>
      </c>
      <c r="K567" s="74">
        <f t="shared" si="46"/>
        <v>0</v>
      </c>
      <c r="M567" s="21"/>
      <c r="N567" s="74">
        <f t="shared" si="47"/>
        <v>0</v>
      </c>
      <c r="O567" s="74">
        <f t="shared" si="48"/>
        <v>0</v>
      </c>
      <c r="P567" s="74">
        <f t="shared" si="48"/>
        <v>0</v>
      </c>
    </row>
    <row r="568" spans="1:16" x14ac:dyDescent="0.25">
      <c r="A568" s="183"/>
      <c r="B568" s="184"/>
      <c r="C568" s="184"/>
      <c r="D568" s="153"/>
      <c r="E568" s="71" t="str">
        <f>IF(D568&gt;0,IF((LEFT(D568,2)=LEFT(Data!C$4,2)),"Intra","Inter"),"")</f>
        <v/>
      </c>
      <c r="F568" s="72">
        <f t="shared" si="44"/>
        <v>0</v>
      </c>
      <c r="G568" s="22"/>
      <c r="H568" s="23"/>
      <c r="I568" s="74">
        <f t="shared" si="45"/>
        <v>0</v>
      </c>
      <c r="J568" s="74">
        <f t="shared" si="46"/>
        <v>0</v>
      </c>
      <c r="K568" s="74">
        <f t="shared" si="46"/>
        <v>0</v>
      </c>
      <c r="M568" s="21"/>
      <c r="N568" s="74">
        <f t="shared" si="47"/>
        <v>0</v>
      </c>
      <c r="O568" s="74">
        <f t="shared" si="48"/>
        <v>0</v>
      </c>
      <c r="P568" s="74">
        <f t="shared" si="48"/>
        <v>0</v>
      </c>
    </row>
    <row r="569" spans="1:16" x14ac:dyDescent="0.25">
      <c r="A569" s="183"/>
      <c r="B569" s="184"/>
      <c r="C569" s="184"/>
      <c r="D569" s="153"/>
      <c r="E569" s="71" t="str">
        <f>IF(D569&gt;0,IF((LEFT(D569,2)=LEFT(Data!C$4,2)),"Intra","Inter"),"")</f>
        <v/>
      </c>
      <c r="F569" s="72">
        <f t="shared" si="44"/>
        <v>0</v>
      </c>
      <c r="G569" s="22"/>
      <c r="H569" s="23"/>
      <c r="I569" s="74">
        <f t="shared" si="45"/>
        <v>0</v>
      </c>
      <c r="J569" s="74">
        <f t="shared" si="46"/>
        <v>0</v>
      </c>
      <c r="K569" s="74">
        <f t="shared" si="46"/>
        <v>0</v>
      </c>
      <c r="M569" s="21"/>
      <c r="N569" s="74">
        <f t="shared" si="47"/>
        <v>0</v>
      </c>
      <c r="O569" s="74">
        <f t="shared" si="48"/>
        <v>0</v>
      </c>
      <c r="P569" s="74">
        <f t="shared" si="48"/>
        <v>0</v>
      </c>
    </row>
    <row r="570" spans="1:16" x14ac:dyDescent="0.25">
      <c r="A570" s="183"/>
      <c r="B570" s="184"/>
      <c r="C570" s="184"/>
      <c r="D570" s="153"/>
      <c r="E570" s="71" t="str">
        <f>IF(D570&gt;0,IF((LEFT(D570,2)=LEFT(Data!C$4,2)),"Intra","Inter"),"")</f>
        <v/>
      </c>
      <c r="F570" s="72">
        <f t="shared" si="44"/>
        <v>0</v>
      </c>
      <c r="G570" s="22"/>
      <c r="H570" s="23"/>
      <c r="I570" s="74">
        <f t="shared" si="45"/>
        <v>0</v>
      </c>
      <c r="J570" s="74">
        <f t="shared" si="46"/>
        <v>0</v>
      </c>
      <c r="K570" s="74">
        <f t="shared" si="46"/>
        <v>0</v>
      </c>
      <c r="M570" s="21"/>
      <c r="N570" s="74">
        <f t="shared" si="47"/>
        <v>0</v>
      </c>
      <c r="O570" s="74">
        <f t="shared" si="48"/>
        <v>0</v>
      </c>
      <c r="P570" s="74">
        <f t="shared" si="48"/>
        <v>0</v>
      </c>
    </row>
    <row r="571" spans="1:16" x14ac:dyDescent="0.25">
      <c r="A571" s="183"/>
      <c r="B571" s="184"/>
      <c r="C571" s="184"/>
      <c r="D571" s="153"/>
      <c r="E571" s="71" t="str">
        <f>IF(D571&gt;0,IF((LEFT(D571,2)=LEFT(Data!C$4,2)),"Intra","Inter"),"")</f>
        <v/>
      </c>
      <c r="F571" s="72">
        <f t="shared" si="44"/>
        <v>0</v>
      </c>
      <c r="G571" s="22"/>
      <c r="H571" s="23"/>
      <c r="I571" s="74">
        <f t="shared" si="45"/>
        <v>0</v>
      </c>
      <c r="J571" s="74">
        <f t="shared" si="46"/>
        <v>0</v>
      </c>
      <c r="K571" s="74">
        <f t="shared" si="46"/>
        <v>0</v>
      </c>
      <c r="M571" s="21"/>
      <c r="N571" s="74">
        <f t="shared" si="47"/>
        <v>0</v>
      </c>
      <c r="O571" s="74">
        <f t="shared" si="48"/>
        <v>0</v>
      </c>
      <c r="P571" s="74">
        <f t="shared" si="48"/>
        <v>0</v>
      </c>
    </row>
    <row r="572" spans="1:16" x14ac:dyDescent="0.25">
      <c r="A572" s="183"/>
      <c r="B572" s="184"/>
      <c r="C572" s="184"/>
      <c r="D572" s="153"/>
      <c r="E572" s="71" t="str">
        <f>IF(D572&gt;0,IF((LEFT(D572,2)=LEFT(Data!C$4,2)),"Intra","Inter"),"")</f>
        <v/>
      </c>
      <c r="F572" s="72">
        <f t="shared" si="44"/>
        <v>0</v>
      </c>
      <c r="G572" s="22"/>
      <c r="H572" s="23"/>
      <c r="I572" s="74">
        <f t="shared" si="45"/>
        <v>0</v>
      </c>
      <c r="J572" s="74">
        <f t="shared" si="46"/>
        <v>0</v>
      </c>
      <c r="K572" s="74">
        <f t="shared" si="46"/>
        <v>0</v>
      </c>
      <c r="M572" s="21"/>
      <c r="N572" s="74">
        <f t="shared" si="47"/>
        <v>0</v>
      </c>
      <c r="O572" s="74">
        <f t="shared" si="48"/>
        <v>0</v>
      </c>
      <c r="P572" s="74">
        <f t="shared" si="48"/>
        <v>0</v>
      </c>
    </row>
    <row r="573" spans="1:16" x14ac:dyDescent="0.25">
      <c r="A573" s="183"/>
      <c r="B573" s="184"/>
      <c r="C573" s="184"/>
      <c r="D573" s="153"/>
      <c r="E573" s="71" t="str">
        <f>IF(D573&gt;0,IF((LEFT(D573,2)=LEFT(Data!C$4,2)),"Intra","Inter"),"")</f>
        <v/>
      </c>
      <c r="F573" s="72">
        <f t="shared" si="44"/>
        <v>0</v>
      </c>
      <c r="G573" s="22"/>
      <c r="H573" s="23"/>
      <c r="I573" s="74">
        <f t="shared" si="45"/>
        <v>0</v>
      </c>
      <c r="J573" s="74">
        <f t="shared" si="46"/>
        <v>0</v>
      </c>
      <c r="K573" s="74">
        <f t="shared" si="46"/>
        <v>0</v>
      </c>
      <c r="M573" s="21"/>
      <c r="N573" s="74">
        <f t="shared" si="47"/>
        <v>0</v>
      </c>
      <c r="O573" s="74">
        <f t="shared" si="48"/>
        <v>0</v>
      </c>
      <c r="P573" s="74">
        <f t="shared" si="48"/>
        <v>0</v>
      </c>
    </row>
    <row r="574" spans="1:16" x14ac:dyDescent="0.25">
      <c r="A574" s="183"/>
      <c r="B574" s="184"/>
      <c r="C574" s="184"/>
      <c r="D574" s="153"/>
      <c r="E574" s="71" t="str">
        <f>IF(D574&gt;0,IF((LEFT(D574,2)=LEFT(Data!C$4,2)),"Intra","Inter"),"")</f>
        <v/>
      </c>
      <c r="F574" s="72">
        <f t="shared" si="44"/>
        <v>0</v>
      </c>
      <c r="G574" s="22"/>
      <c r="H574" s="23"/>
      <c r="I574" s="74">
        <f t="shared" si="45"/>
        <v>0</v>
      </c>
      <c r="J574" s="74">
        <f t="shared" si="46"/>
        <v>0</v>
      </c>
      <c r="K574" s="74">
        <f t="shared" si="46"/>
        <v>0</v>
      </c>
      <c r="M574" s="21"/>
      <c r="N574" s="74">
        <f t="shared" si="47"/>
        <v>0</v>
      </c>
      <c r="O574" s="74">
        <f t="shared" si="48"/>
        <v>0</v>
      </c>
      <c r="P574" s="74">
        <f t="shared" si="48"/>
        <v>0</v>
      </c>
    </row>
    <row r="575" spans="1:16" x14ac:dyDescent="0.25">
      <c r="A575" s="183"/>
      <c r="B575" s="184"/>
      <c r="C575" s="184"/>
      <c r="D575" s="153"/>
      <c r="E575" s="71" t="str">
        <f>IF(D575&gt;0,IF((LEFT(D575,2)=LEFT(Data!C$4,2)),"Intra","Inter"),"")</f>
        <v/>
      </c>
      <c r="F575" s="72">
        <f t="shared" si="44"/>
        <v>0</v>
      </c>
      <c r="G575" s="22"/>
      <c r="H575" s="23"/>
      <c r="I575" s="74">
        <f t="shared" si="45"/>
        <v>0</v>
      </c>
      <c r="J575" s="74">
        <f t="shared" si="46"/>
        <v>0</v>
      </c>
      <c r="K575" s="74">
        <f t="shared" si="46"/>
        <v>0</v>
      </c>
      <c r="M575" s="21"/>
      <c r="N575" s="74">
        <f t="shared" si="47"/>
        <v>0</v>
      </c>
      <c r="O575" s="74">
        <f t="shared" si="48"/>
        <v>0</v>
      </c>
      <c r="P575" s="74">
        <f t="shared" si="48"/>
        <v>0</v>
      </c>
    </row>
    <row r="576" spans="1:16" x14ac:dyDescent="0.25">
      <c r="A576" s="183"/>
      <c r="B576" s="184"/>
      <c r="C576" s="184"/>
      <c r="D576" s="153"/>
      <c r="E576" s="71" t="str">
        <f>IF(D576&gt;0,IF((LEFT(D576,2)=LEFT(Data!C$4,2)),"Intra","Inter"),"")</f>
        <v/>
      </c>
      <c r="F576" s="72">
        <f t="shared" si="44"/>
        <v>0</v>
      </c>
      <c r="G576" s="22"/>
      <c r="H576" s="23"/>
      <c r="I576" s="74">
        <f t="shared" si="45"/>
        <v>0</v>
      </c>
      <c r="J576" s="74">
        <f t="shared" si="46"/>
        <v>0</v>
      </c>
      <c r="K576" s="74">
        <f t="shared" si="46"/>
        <v>0</v>
      </c>
      <c r="M576" s="21"/>
      <c r="N576" s="74">
        <f t="shared" si="47"/>
        <v>0</v>
      </c>
      <c r="O576" s="74">
        <f t="shared" si="48"/>
        <v>0</v>
      </c>
      <c r="P576" s="74">
        <f t="shared" si="48"/>
        <v>0</v>
      </c>
    </row>
    <row r="577" spans="1:16" x14ac:dyDescent="0.25">
      <c r="A577" s="183"/>
      <c r="B577" s="184"/>
      <c r="C577" s="184"/>
      <c r="D577" s="153"/>
      <c r="E577" s="71" t="str">
        <f>IF(D577&gt;0,IF((LEFT(D577,2)=LEFT(Data!C$4,2)),"Intra","Inter"),"")</f>
        <v/>
      </c>
      <c r="F577" s="72">
        <f t="shared" ref="F577:F640" si="49">ROUND(G577+I577+J577+K577,0)</f>
        <v>0</v>
      </c>
      <c r="G577" s="22"/>
      <c r="H577" s="23"/>
      <c r="I577" s="74">
        <f t="shared" si="45"/>
        <v>0</v>
      </c>
      <c r="J577" s="74">
        <f t="shared" si="46"/>
        <v>0</v>
      </c>
      <c r="K577" s="74">
        <f t="shared" si="46"/>
        <v>0</v>
      </c>
      <c r="M577" s="21"/>
      <c r="N577" s="74">
        <f t="shared" si="47"/>
        <v>0</v>
      </c>
      <c r="O577" s="74">
        <f t="shared" si="48"/>
        <v>0</v>
      </c>
      <c r="P577" s="74">
        <f t="shared" si="48"/>
        <v>0</v>
      </c>
    </row>
    <row r="578" spans="1:16" x14ac:dyDescent="0.25">
      <c r="A578" s="183"/>
      <c r="B578" s="184"/>
      <c r="C578" s="184"/>
      <c r="D578" s="153"/>
      <c r="E578" s="71" t="str">
        <f>IF(D578&gt;0,IF((LEFT(D578,2)=LEFT(Data!C$4,2)),"Intra","Inter"),"")</f>
        <v/>
      </c>
      <c r="F578" s="72">
        <f t="shared" si="49"/>
        <v>0</v>
      </c>
      <c r="G578" s="22"/>
      <c r="H578" s="23"/>
      <c r="I578" s="74">
        <f t="shared" si="45"/>
        <v>0</v>
      </c>
      <c r="J578" s="74">
        <f t="shared" si="46"/>
        <v>0</v>
      </c>
      <c r="K578" s="74">
        <f t="shared" si="46"/>
        <v>0</v>
      </c>
      <c r="M578" s="21"/>
      <c r="N578" s="74">
        <f t="shared" si="47"/>
        <v>0</v>
      </c>
      <c r="O578" s="74">
        <f t="shared" si="48"/>
        <v>0</v>
      </c>
      <c r="P578" s="74">
        <f t="shared" si="48"/>
        <v>0</v>
      </c>
    </row>
    <row r="579" spans="1:16" x14ac:dyDescent="0.25">
      <c r="A579" s="183"/>
      <c r="B579" s="184"/>
      <c r="C579" s="184"/>
      <c r="D579" s="153"/>
      <c r="E579" s="71" t="str">
        <f>IF(D579&gt;0,IF((LEFT(D579,2)=LEFT(Data!C$4,2)),"Intra","Inter"),"")</f>
        <v/>
      </c>
      <c r="F579" s="72">
        <f t="shared" si="49"/>
        <v>0</v>
      </c>
      <c r="G579" s="22"/>
      <c r="H579" s="23"/>
      <c r="I579" s="74">
        <f t="shared" si="45"/>
        <v>0</v>
      </c>
      <c r="J579" s="74">
        <f t="shared" si="46"/>
        <v>0</v>
      </c>
      <c r="K579" s="74">
        <f t="shared" si="46"/>
        <v>0</v>
      </c>
      <c r="M579" s="21"/>
      <c r="N579" s="74">
        <f t="shared" si="47"/>
        <v>0</v>
      </c>
      <c r="O579" s="74">
        <f t="shared" si="48"/>
        <v>0</v>
      </c>
      <c r="P579" s="74">
        <f t="shared" si="48"/>
        <v>0</v>
      </c>
    </row>
    <row r="580" spans="1:16" x14ac:dyDescent="0.25">
      <c r="A580" s="183"/>
      <c r="B580" s="184"/>
      <c r="C580" s="184"/>
      <c r="D580" s="153"/>
      <c r="E580" s="71" t="str">
        <f>IF(D580&gt;0,IF((LEFT(D580,2)=LEFT(Data!C$4,2)),"Intra","Inter"),"")</f>
        <v/>
      </c>
      <c r="F580" s="72">
        <f t="shared" si="49"/>
        <v>0</v>
      </c>
      <c r="G580" s="22"/>
      <c r="H580" s="23"/>
      <c r="I580" s="74">
        <f t="shared" si="45"/>
        <v>0</v>
      </c>
      <c r="J580" s="74">
        <f t="shared" si="46"/>
        <v>0</v>
      </c>
      <c r="K580" s="74">
        <f t="shared" si="46"/>
        <v>0</v>
      </c>
      <c r="M580" s="21"/>
      <c r="N580" s="74">
        <f t="shared" si="47"/>
        <v>0</v>
      </c>
      <c r="O580" s="74">
        <f t="shared" si="48"/>
        <v>0</v>
      </c>
      <c r="P580" s="74">
        <f t="shared" si="48"/>
        <v>0</v>
      </c>
    </row>
    <row r="581" spans="1:16" x14ac:dyDescent="0.25">
      <c r="A581" s="183"/>
      <c r="B581" s="184"/>
      <c r="C581" s="184"/>
      <c r="D581" s="153"/>
      <c r="E581" s="71" t="str">
        <f>IF(D581&gt;0,IF((LEFT(D581,2)=LEFT(Data!C$4,2)),"Intra","Inter"),"")</f>
        <v/>
      </c>
      <c r="F581" s="72">
        <f t="shared" si="49"/>
        <v>0</v>
      </c>
      <c r="G581" s="22"/>
      <c r="H581" s="23"/>
      <c r="I581" s="74">
        <f t="shared" si="45"/>
        <v>0</v>
      </c>
      <c r="J581" s="74">
        <f t="shared" si="46"/>
        <v>0</v>
      </c>
      <c r="K581" s="74">
        <f t="shared" si="46"/>
        <v>0</v>
      </c>
      <c r="M581" s="21"/>
      <c r="N581" s="74">
        <f t="shared" si="47"/>
        <v>0</v>
      </c>
      <c r="O581" s="74">
        <f t="shared" si="48"/>
        <v>0</v>
      </c>
      <c r="P581" s="74">
        <f t="shared" si="48"/>
        <v>0</v>
      </c>
    </row>
    <row r="582" spans="1:16" x14ac:dyDescent="0.25">
      <c r="A582" s="183"/>
      <c r="B582" s="184"/>
      <c r="C582" s="184"/>
      <c r="D582" s="153"/>
      <c r="E582" s="71" t="str">
        <f>IF(D582&gt;0,IF((LEFT(D582,2)=LEFT(Data!C$4,2)),"Intra","Inter"),"")</f>
        <v/>
      </c>
      <c r="F582" s="72">
        <f t="shared" si="49"/>
        <v>0</v>
      </c>
      <c r="G582" s="22"/>
      <c r="H582" s="23"/>
      <c r="I582" s="74">
        <f t="shared" si="45"/>
        <v>0</v>
      </c>
      <c r="J582" s="74">
        <f t="shared" si="46"/>
        <v>0</v>
      </c>
      <c r="K582" s="74">
        <f t="shared" si="46"/>
        <v>0</v>
      </c>
      <c r="M582" s="21"/>
      <c r="N582" s="74">
        <f t="shared" si="47"/>
        <v>0</v>
      </c>
      <c r="O582" s="74">
        <f t="shared" si="48"/>
        <v>0</v>
      </c>
      <c r="P582" s="74">
        <f t="shared" si="48"/>
        <v>0</v>
      </c>
    </row>
    <row r="583" spans="1:16" x14ac:dyDescent="0.25">
      <c r="A583" s="183"/>
      <c r="B583" s="184"/>
      <c r="C583" s="184"/>
      <c r="D583" s="153"/>
      <c r="E583" s="71" t="str">
        <f>IF(D583&gt;0,IF((LEFT(D583,2)=LEFT(Data!C$4,2)),"Intra","Inter"),"")</f>
        <v/>
      </c>
      <c r="F583" s="72">
        <f t="shared" si="49"/>
        <v>0</v>
      </c>
      <c r="G583" s="22"/>
      <c r="H583" s="23"/>
      <c r="I583" s="74">
        <f t="shared" si="45"/>
        <v>0</v>
      </c>
      <c r="J583" s="74">
        <f t="shared" si="46"/>
        <v>0</v>
      </c>
      <c r="K583" s="74">
        <f t="shared" si="46"/>
        <v>0</v>
      </c>
      <c r="M583" s="21"/>
      <c r="N583" s="74">
        <f t="shared" si="47"/>
        <v>0</v>
      </c>
      <c r="O583" s="74">
        <f t="shared" si="48"/>
        <v>0</v>
      </c>
      <c r="P583" s="74">
        <f t="shared" si="48"/>
        <v>0</v>
      </c>
    </row>
    <row r="584" spans="1:16" x14ac:dyDescent="0.25">
      <c r="A584" s="183"/>
      <c r="B584" s="184"/>
      <c r="C584" s="184"/>
      <c r="D584" s="153"/>
      <c r="E584" s="71" t="str">
        <f>IF(D584&gt;0,IF((LEFT(D584,2)=LEFT(Data!C$4,2)),"Intra","Inter"),"")</f>
        <v/>
      </c>
      <c r="F584" s="72">
        <f t="shared" si="49"/>
        <v>0</v>
      </c>
      <c r="G584" s="22"/>
      <c r="H584" s="23"/>
      <c r="I584" s="74">
        <f t="shared" si="45"/>
        <v>0</v>
      </c>
      <c r="J584" s="74">
        <f t="shared" si="46"/>
        <v>0</v>
      </c>
      <c r="K584" s="74">
        <f t="shared" si="46"/>
        <v>0</v>
      </c>
      <c r="M584" s="21"/>
      <c r="N584" s="74">
        <f t="shared" si="47"/>
        <v>0</v>
      </c>
      <c r="O584" s="74">
        <f t="shared" si="48"/>
        <v>0</v>
      </c>
      <c r="P584" s="74">
        <f t="shared" si="48"/>
        <v>0</v>
      </c>
    </row>
    <row r="585" spans="1:16" x14ac:dyDescent="0.25">
      <c r="A585" s="183"/>
      <c r="B585" s="184"/>
      <c r="C585" s="184"/>
      <c r="D585" s="153"/>
      <c r="E585" s="71" t="str">
        <f>IF(D585&gt;0,IF((LEFT(D585,2)=LEFT(Data!C$4,2)),"Intra","Inter"),"")</f>
        <v/>
      </c>
      <c r="F585" s="72">
        <f t="shared" si="49"/>
        <v>0</v>
      </c>
      <c r="G585" s="22"/>
      <c r="H585" s="23"/>
      <c r="I585" s="74">
        <f t="shared" si="45"/>
        <v>0</v>
      </c>
      <c r="J585" s="74">
        <f t="shared" si="46"/>
        <v>0</v>
      </c>
      <c r="K585" s="74">
        <f t="shared" si="46"/>
        <v>0</v>
      </c>
      <c r="M585" s="21"/>
      <c r="N585" s="74">
        <f t="shared" si="47"/>
        <v>0</v>
      </c>
      <c r="O585" s="74">
        <f t="shared" si="48"/>
        <v>0</v>
      </c>
      <c r="P585" s="74">
        <f t="shared" si="48"/>
        <v>0</v>
      </c>
    </row>
    <row r="586" spans="1:16" x14ac:dyDescent="0.25">
      <c r="A586" s="183"/>
      <c r="B586" s="184"/>
      <c r="C586" s="184"/>
      <c r="D586" s="153"/>
      <c r="E586" s="71" t="str">
        <f>IF(D586&gt;0,IF((LEFT(D586,2)=LEFT(Data!C$4,2)),"Intra","Inter"),"")</f>
        <v/>
      </c>
      <c r="F586" s="72">
        <f t="shared" si="49"/>
        <v>0</v>
      </c>
      <c r="G586" s="22"/>
      <c r="H586" s="23"/>
      <c r="I586" s="74">
        <f t="shared" si="45"/>
        <v>0</v>
      </c>
      <c r="J586" s="74">
        <f t="shared" si="46"/>
        <v>0</v>
      </c>
      <c r="K586" s="74">
        <f t="shared" si="46"/>
        <v>0</v>
      </c>
      <c r="M586" s="21"/>
      <c r="N586" s="74">
        <f t="shared" si="47"/>
        <v>0</v>
      </c>
      <c r="O586" s="74">
        <f t="shared" si="48"/>
        <v>0</v>
      </c>
      <c r="P586" s="74">
        <f t="shared" si="48"/>
        <v>0</v>
      </c>
    </row>
    <row r="587" spans="1:16" x14ac:dyDescent="0.25">
      <c r="A587" s="183"/>
      <c r="B587" s="184"/>
      <c r="C587" s="184"/>
      <c r="D587" s="153"/>
      <c r="E587" s="71" t="str">
        <f>IF(D587&gt;0,IF((LEFT(D587,2)=LEFT(Data!C$4,2)),"Intra","Inter"),"")</f>
        <v/>
      </c>
      <c r="F587" s="72">
        <f t="shared" si="49"/>
        <v>0</v>
      </c>
      <c r="G587" s="22"/>
      <c r="H587" s="23"/>
      <c r="I587" s="74">
        <f t="shared" si="45"/>
        <v>0</v>
      </c>
      <c r="J587" s="74">
        <f t="shared" si="46"/>
        <v>0</v>
      </c>
      <c r="K587" s="74">
        <f t="shared" si="46"/>
        <v>0</v>
      </c>
      <c r="M587" s="21"/>
      <c r="N587" s="74">
        <f t="shared" si="47"/>
        <v>0</v>
      </c>
      <c r="O587" s="74">
        <f t="shared" si="48"/>
        <v>0</v>
      </c>
      <c r="P587" s="74">
        <f t="shared" si="48"/>
        <v>0</v>
      </c>
    </row>
    <row r="588" spans="1:16" x14ac:dyDescent="0.25">
      <c r="A588" s="183"/>
      <c r="B588" s="184"/>
      <c r="C588" s="184"/>
      <c r="D588" s="153"/>
      <c r="E588" s="71" t="str">
        <f>IF(D588&gt;0,IF((LEFT(D588,2)=LEFT(Data!C$4,2)),"Intra","Inter"),"")</f>
        <v/>
      </c>
      <c r="F588" s="72">
        <f t="shared" si="49"/>
        <v>0</v>
      </c>
      <c r="G588" s="22"/>
      <c r="H588" s="23"/>
      <c r="I588" s="74">
        <f t="shared" ref="I588:I651" si="50">IF($E588="inter",IF($H588&lt;&gt;"Exempt",IF($H588&lt;&gt;"Non GST",($G588*($H588)),(0)),(0)),(0))</f>
        <v>0</v>
      </c>
      <c r="J588" s="74">
        <f t="shared" ref="J588:K651" si="51">IF($E588="intra",IF($H588&lt;&gt;"Exempt",IF($H588&lt;&gt;"Non GST",($G588*($H588/2)),(0)),(0)),(0))</f>
        <v>0</v>
      </c>
      <c r="K588" s="74">
        <f t="shared" si="51"/>
        <v>0</v>
      </c>
      <c r="M588" s="21"/>
      <c r="N588" s="74">
        <f t="shared" ref="N588:N651" si="52">IF($M588="Yes",IF($E588="Inter",($G588*(2%)),(0)),(0))</f>
        <v>0</v>
      </c>
      <c r="O588" s="74">
        <f t="shared" ref="O588:P651" si="53">IF($M588="Yes",IF($E588="Intra",($G588*(1%)),(0)),(0))</f>
        <v>0</v>
      </c>
      <c r="P588" s="74">
        <f t="shared" si="53"/>
        <v>0</v>
      </c>
    </row>
    <row r="589" spans="1:16" x14ac:dyDescent="0.25">
      <c r="A589" s="183"/>
      <c r="B589" s="184"/>
      <c r="C589" s="184"/>
      <c r="D589" s="153"/>
      <c r="E589" s="71" t="str">
        <f>IF(D589&gt;0,IF((LEFT(D589,2)=LEFT(Data!C$4,2)),"Intra","Inter"),"")</f>
        <v/>
      </c>
      <c r="F589" s="72">
        <f t="shared" si="49"/>
        <v>0</v>
      </c>
      <c r="G589" s="22"/>
      <c r="H589" s="23"/>
      <c r="I589" s="74">
        <f t="shared" si="50"/>
        <v>0</v>
      </c>
      <c r="J589" s="74">
        <f t="shared" si="51"/>
        <v>0</v>
      </c>
      <c r="K589" s="74">
        <f t="shared" si="51"/>
        <v>0</v>
      </c>
      <c r="M589" s="21"/>
      <c r="N589" s="74">
        <f t="shared" si="52"/>
        <v>0</v>
      </c>
      <c r="O589" s="74">
        <f t="shared" si="53"/>
        <v>0</v>
      </c>
      <c r="P589" s="74">
        <f t="shared" si="53"/>
        <v>0</v>
      </c>
    </row>
    <row r="590" spans="1:16" x14ac:dyDescent="0.25">
      <c r="A590" s="183"/>
      <c r="B590" s="184"/>
      <c r="C590" s="184"/>
      <c r="D590" s="153"/>
      <c r="E590" s="71" t="str">
        <f>IF(D590&gt;0,IF((LEFT(D590,2)=LEFT(Data!C$4,2)),"Intra","Inter"),"")</f>
        <v/>
      </c>
      <c r="F590" s="72">
        <f t="shared" si="49"/>
        <v>0</v>
      </c>
      <c r="G590" s="22"/>
      <c r="H590" s="23"/>
      <c r="I590" s="74">
        <f t="shared" si="50"/>
        <v>0</v>
      </c>
      <c r="J590" s="74">
        <f t="shared" si="51"/>
        <v>0</v>
      </c>
      <c r="K590" s="74">
        <f t="shared" si="51"/>
        <v>0</v>
      </c>
      <c r="M590" s="21"/>
      <c r="N590" s="74">
        <f t="shared" si="52"/>
        <v>0</v>
      </c>
      <c r="O590" s="74">
        <f t="shared" si="53"/>
        <v>0</v>
      </c>
      <c r="P590" s="74">
        <f t="shared" si="53"/>
        <v>0</v>
      </c>
    </row>
    <row r="591" spans="1:16" x14ac:dyDescent="0.25">
      <c r="A591" s="183"/>
      <c r="B591" s="184"/>
      <c r="C591" s="184"/>
      <c r="D591" s="153"/>
      <c r="E591" s="71" t="str">
        <f>IF(D591&gt;0,IF((LEFT(D591,2)=LEFT(Data!C$4,2)),"Intra","Inter"),"")</f>
        <v/>
      </c>
      <c r="F591" s="72">
        <f t="shared" si="49"/>
        <v>0</v>
      </c>
      <c r="G591" s="22"/>
      <c r="H591" s="23"/>
      <c r="I591" s="74">
        <f t="shared" si="50"/>
        <v>0</v>
      </c>
      <c r="J591" s="74">
        <f t="shared" si="51"/>
        <v>0</v>
      </c>
      <c r="K591" s="74">
        <f t="shared" si="51"/>
        <v>0</v>
      </c>
      <c r="M591" s="21"/>
      <c r="N591" s="74">
        <f t="shared" si="52"/>
        <v>0</v>
      </c>
      <c r="O591" s="74">
        <f t="shared" si="53"/>
        <v>0</v>
      </c>
      <c r="P591" s="74">
        <f t="shared" si="53"/>
        <v>0</v>
      </c>
    </row>
    <row r="592" spans="1:16" x14ac:dyDescent="0.25">
      <c r="A592" s="183"/>
      <c r="B592" s="184"/>
      <c r="C592" s="184"/>
      <c r="D592" s="153"/>
      <c r="E592" s="71" t="str">
        <f>IF(D592&gt;0,IF((LEFT(D592,2)=LEFT(Data!C$4,2)),"Intra","Inter"),"")</f>
        <v/>
      </c>
      <c r="F592" s="72">
        <f t="shared" si="49"/>
        <v>0</v>
      </c>
      <c r="G592" s="22"/>
      <c r="H592" s="23"/>
      <c r="I592" s="74">
        <f t="shared" si="50"/>
        <v>0</v>
      </c>
      <c r="J592" s="74">
        <f t="shared" si="51"/>
        <v>0</v>
      </c>
      <c r="K592" s="74">
        <f t="shared" si="51"/>
        <v>0</v>
      </c>
      <c r="M592" s="21"/>
      <c r="N592" s="74">
        <f t="shared" si="52"/>
        <v>0</v>
      </c>
      <c r="O592" s="74">
        <f t="shared" si="53"/>
        <v>0</v>
      </c>
      <c r="P592" s="74">
        <f t="shared" si="53"/>
        <v>0</v>
      </c>
    </row>
    <row r="593" spans="1:16" x14ac:dyDescent="0.25">
      <c r="A593" s="183"/>
      <c r="B593" s="184"/>
      <c r="C593" s="184"/>
      <c r="D593" s="153"/>
      <c r="E593" s="71" t="str">
        <f>IF(D593&gt;0,IF((LEFT(D593,2)=LEFT(Data!C$4,2)),"Intra","Inter"),"")</f>
        <v/>
      </c>
      <c r="F593" s="72">
        <f t="shared" si="49"/>
        <v>0</v>
      </c>
      <c r="G593" s="22"/>
      <c r="H593" s="23"/>
      <c r="I593" s="74">
        <f t="shared" si="50"/>
        <v>0</v>
      </c>
      <c r="J593" s="74">
        <f t="shared" si="51"/>
        <v>0</v>
      </c>
      <c r="K593" s="74">
        <f t="shared" si="51"/>
        <v>0</v>
      </c>
      <c r="M593" s="21"/>
      <c r="N593" s="74">
        <f t="shared" si="52"/>
        <v>0</v>
      </c>
      <c r="O593" s="74">
        <f t="shared" si="53"/>
        <v>0</v>
      </c>
      <c r="P593" s="74">
        <f t="shared" si="53"/>
        <v>0</v>
      </c>
    </row>
    <row r="594" spans="1:16" x14ac:dyDescent="0.25">
      <c r="A594" s="183"/>
      <c r="B594" s="184"/>
      <c r="C594" s="184"/>
      <c r="D594" s="153"/>
      <c r="E594" s="71" t="str">
        <f>IF(D594&gt;0,IF((LEFT(D594,2)=LEFT(Data!C$4,2)),"Intra","Inter"),"")</f>
        <v/>
      </c>
      <c r="F594" s="72">
        <f t="shared" si="49"/>
        <v>0</v>
      </c>
      <c r="G594" s="22"/>
      <c r="H594" s="23"/>
      <c r="I594" s="74">
        <f t="shared" si="50"/>
        <v>0</v>
      </c>
      <c r="J594" s="74">
        <f t="shared" si="51"/>
        <v>0</v>
      </c>
      <c r="K594" s="74">
        <f t="shared" si="51"/>
        <v>0</v>
      </c>
      <c r="M594" s="21"/>
      <c r="N594" s="74">
        <f t="shared" si="52"/>
        <v>0</v>
      </c>
      <c r="O594" s="74">
        <f t="shared" si="53"/>
        <v>0</v>
      </c>
      <c r="P594" s="74">
        <f t="shared" si="53"/>
        <v>0</v>
      </c>
    </row>
    <row r="595" spans="1:16" x14ac:dyDescent="0.25">
      <c r="A595" s="183"/>
      <c r="B595" s="184"/>
      <c r="C595" s="184"/>
      <c r="D595" s="153"/>
      <c r="E595" s="71" t="str">
        <f>IF(D595&gt;0,IF((LEFT(D595,2)=LEFT(Data!C$4,2)),"Intra","Inter"),"")</f>
        <v/>
      </c>
      <c r="F595" s="72">
        <f t="shared" si="49"/>
        <v>0</v>
      </c>
      <c r="G595" s="22"/>
      <c r="H595" s="23"/>
      <c r="I595" s="74">
        <f t="shared" si="50"/>
        <v>0</v>
      </c>
      <c r="J595" s="74">
        <f t="shared" si="51"/>
        <v>0</v>
      </c>
      <c r="K595" s="74">
        <f t="shared" si="51"/>
        <v>0</v>
      </c>
      <c r="M595" s="21"/>
      <c r="N595" s="74">
        <f t="shared" si="52"/>
        <v>0</v>
      </c>
      <c r="O595" s="74">
        <f t="shared" si="53"/>
        <v>0</v>
      </c>
      <c r="P595" s="74">
        <f t="shared" si="53"/>
        <v>0</v>
      </c>
    </row>
    <row r="596" spans="1:16" x14ac:dyDescent="0.25">
      <c r="A596" s="183"/>
      <c r="B596" s="184"/>
      <c r="C596" s="184"/>
      <c r="D596" s="153"/>
      <c r="E596" s="71" t="str">
        <f>IF(D596&gt;0,IF((LEFT(D596,2)=LEFT(Data!C$4,2)),"Intra","Inter"),"")</f>
        <v/>
      </c>
      <c r="F596" s="72">
        <f t="shared" si="49"/>
        <v>0</v>
      </c>
      <c r="G596" s="22"/>
      <c r="H596" s="23"/>
      <c r="I596" s="74">
        <f t="shared" si="50"/>
        <v>0</v>
      </c>
      <c r="J596" s="74">
        <f t="shared" si="51"/>
        <v>0</v>
      </c>
      <c r="K596" s="74">
        <f t="shared" si="51"/>
        <v>0</v>
      </c>
      <c r="M596" s="21"/>
      <c r="N596" s="74">
        <f t="shared" si="52"/>
        <v>0</v>
      </c>
      <c r="O596" s="74">
        <f t="shared" si="53"/>
        <v>0</v>
      </c>
      <c r="P596" s="74">
        <f t="shared" si="53"/>
        <v>0</v>
      </c>
    </row>
    <row r="597" spans="1:16" x14ac:dyDescent="0.25">
      <c r="A597" s="183"/>
      <c r="B597" s="184"/>
      <c r="C597" s="184"/>
      <c r="D597" s="153"/>
      <c r="E597" s="71" t="str">
        <f>IF(D597&gt;0,IF((LEFT(D597,2)=LEFT(Data!C$4,2)),"Intra","Inter"),"")</f>
        <v/>
      </c>
      <c r="F597" s="72">
        <f t="shared" si="49"/>
        <v>0</v>
      </c>
      <c r="G597" s="22"/>
      <c r="H597" s="23"/>
      <c r="I597" s="74">
        <f t="shared" si="50"/>
        <v>0</v>
      </c>
      <c r="J597" s="74">
        <f t="shared" si="51"/>
        <v>0</v>
      </c>
      <c r="K597" s="74">
        <f t="shared" si="51"/>
        <v>0</v>
      </c>
      <c r="M597" s="21"/>
      <c r="N597" s="74">
        <f t="shared" si="52"/>
        <v>0</v>
      </c>
      <c r="O597" s="74">
        <f t="shared" si="53"/>
        <v>0</v>
      </c>
      <c r="P597" s="74">
        <f t="shared" si="53"/>
        <v>0</v>
      </c>
    </row>
    <row r="598" spans="1:16" x14ac:dyDescent="0.25">
      <c r="A598" s="183"/>
      <c r="B598" s="184"/>
      <c r="C598" s="184"/>
      <c r="D598" s="153"/>
      <c r="E598" s="71" t="str">
        <f>IF(D598&gt;0,IF((LEFT(D598,2)=LEFT(Data!C$4,2)),"Intra","Inter"),"")</f>
        <v/>
      </c>
      <c r="F598" s="72">
        <f t="shared" si="49"/>
        <v>0</v>
      </c>
      <c r="G598" s="22"/>
      <c r="H598" s="23"/>
      <c r="I598" s="74">
        <f t="shared" si="50"/>
        <v>0</v>
      </c>
      <c r="J598" s="74">
        <f t="shared" si="51"/>
        <v>0</v>
      </c>
      <c r="K598" s="74">
        <f t="shared" si="51"/>
        <v>0</v>
      </c>
      <c r="M598" s="21"/>
      <c r="N598" s="74">
        <f t="shared" si="52"/>
        <v>0</v>
      </c>
      <c r="O598" s="74">
        <f t="shared" si="53"/>
        <v>0</v>
      </c>
      <c r="P598" s="74">
        <f t="shared" si="53"/>
        <v>0</v>
      </c>
    </row>
    <row r="599" spans="1:16" x14ac:dyDescent="0.25">
      <c r="A599" s="183"/>
      <c r="B599" s="184"/>
      <c r="C599" s="184"/>
      <c r="D599" s="153"/>
      <c r="E599" s="71" t="str">
        <f>IF(D599&gt;0,IF((LEFT(D599,2)=LEFT(Data!C$4,2)),"Intra","Inter"),"")</f>
        <v/>
      </c>
      <c r="F599" s="72">
        <f t="shared" si="49"/>
        <v>0</v>
      </c>
      <c r="G599" s="22"/>
      <c r="H599" s="23"/>
      <c r="I599" s="74">
        <f t="shared" si="50"/>
        <v>0</v>
      </c>
      <c r="J599" s="74">
        <f t="shared" si="51"/>
        <v>0</v>
      </c>
      <c r="K599" s="74">
        <f t="shared" si="51"/>
        <v>0</v>
      </c>
      <c r="M599" s="21"/>
      <c r="N599" s="74">
        <f t="shared" si="52"/>
        <v>0</v>
      </c>
      <c r="O599" s="74">
        <f t="shared" si="53"/>
        <v>0</v>
      </c>
      <c r="P599" s="74">
        <f t="shared" si="53"/>
        <v>0</v>
      </c>
    </row>
    <row r="600" spans="1:16" x14ac:dyDescent="0.25">
      <c r="A600" s="183"/>
      <c r="B600" s="184"/>
      <c r="C600" s="184"/>
      <c r="D600" s="153"/>
      <c r="E600" s="71" t="str">
        <f>IF(D600&gt;0,IF((LEFT(D600,2)=LEFT(Data!C$4,2)),"Intra","Inter"),"")</f>
        <v/>
      </c>
      <c r="F600" s="72">
        <f t="shared" si="49"/>
        <v>0</v>
      </c>
      <c r="G600" s="22"/>
      <c r="H600" s="23"/>
      <c r="I600" s="74">
        <f t="shared" si="50"/>
        <v>0</v>
      </c>
      <c r="J600" s="74">
        <f t="shared" si="51"/>
        <v>0</v>
      </c>
      <c r="K600" s="74">
        <f t="shared" si="51"/>
        <v>0</v>
      </c>
      <c r="M600" s="21"/>
      <c r="N600" s="74">
        <f t="shared" si="52"/>
        <v>0</v>
      </c>
      <c r="O600" s="74">
        <f t="shared" si="53"/>
        <v>0</v>
      </c>
      <c r="P600" s="74">
        <f t="shared" si="53"/>
        <v>0</v>
      </c>
    </row>
    <row r="601" spans="1:16" x14ac:dyDescent="0.25">
      <c r="A601" s="183"/>
      <c r="B601" s="184"/>
      <c r="C601" s="184"/>
      <c r="D601" s="153"/>
      <c r="E601" s="71" t="str">
        <f>IF(D601&gt;0,IF((LEFT(D601,2)=LEFT(Data!C$4,2)),"Intra","Inter"),"")</f>
        <v/>
      </c>
      <c r="F601" s="72">
        <f t="shared" si="49"/>
        <v>0</v>
      </c>
      <c r="G601" s="22"/>
      <c r="H601" s="23"/>
      <c r="I601" s="74">
        <f t="shared" si="50"/>
        <v>0</v>
      </c>
      <c r="J601" s="74">
        <f t="shared" si="51"/>
        <v>0</v>
      </c>
      <c r="K601" s="74">
        <f t="shared" si="51"/>
        <v>0</v>
      </c>
      <c r="M601" s="21"/>
      <c r="N601" s="74">
        <f t="shared" si="52"/>
        <v>0</v>
      </c>
      <c r="O601" s="74">
        <f t="shared" si="53"/>
        <v>0</v>
      </c>
      <c r="P601" s="74">
        <f t="shared" si="53"/>
        <v>0</v>
      </c>
    </row>
    <row r="602" spans="1:16" x14ac:dyDescent="0.25">
      <c r="A602" s="183"/>
      <c r="B602" s="184"/>
      <c r="C602" s="184"/>
      <c r="D602" s="153"/>
      <c r="E602" s="71" t="str">
        <f>IF(D602&gt;0,IF((LEFT(D602,2)=LEFT(Data!C$4,2)),"Intra","Inter"),"")</f>
        <v/>
      </c>
      <c r="F602" s="72">
        <f t="shared" si="49"/>
        <v>0</v>
      </c>
      <c r="G602" s="22"/>
      <c r="H602" s="23"/>
      <c r="I602" s="74">
        <f t="shared" si="50"/>
        <v>0</v>
      </c>
      <c r="J602" s="74">
        <f t="shared" si="51"/>
        <v>0</v>
      </c>
      <c r="K602" s="74">
        <f t="shared" si="51"/>
        <v>0</v>
      </c>
      <c r="M602" s="21"/>
      <c r="N602" s="74">
        <f t="shared" si="52"/>
        <v>0</v>
      </c>
      <c r="O602" s="74">
        <f t="shared" si="53"/>
        <v>0</v>
      </c>
      <c r="P602" s="74">
        <f t="shared" si="53"/>
        <v>0</v>
      </c>
    </row>
    <row r="603" spans="1:16" x14ac:dyDescent="0.25">
      <c r="A603" s="183"/>
      <c r="B603" s="184"/>
      <c r="C603" s="184"/>
      <c r="D603" s="153"/>
      <c r="E603" s="71" t="str">
        <f>IF(D603&gt;0,IF((LEFT(D603,2)=LEFT(Data!C$4,2)),"Intra","Inter"),"")</f>
        <v/>
      </c>
      <c r="F603" s="72">
        <f t="shared" si="49"/>
        <v>0</v>
      </c>
      <c r="G603" s="22"/>
      <c r="H603" s="23"/>
      <c r="I603" s="74">
        <f t="shared" si="50"/>
        <v>0</v>
      </c>
      <c r="J603" s="74">
        <f t="shared" si="51"/>
        <v>0</v>
      </c>
      <c r="K603" s="74">
        <f t="shared" si="51"/>
        <v>0</v>
      </c>
      <c r="M603" s="21"/>
      <c r="N603" s="74">
        <f t="shared" si="52"/>
        <v>0</v>
      </c>
      <c r="O603" s="74">
        <f t="shared" si="53"/>
        <v>0</v>
      </c>
      <c r="P603" s="74">
        <f t="shared" si="53"/>
        <v>0</v>
      </c>
    </row>
    <row r="604" spans="1:16" x14ac:dyDescent="0.25">
      <c r="A604" s="183"/>
      <c r="B604" s="184"/>
      <c r="C604" s="184"/>
      <c r="D604" s="153"/>
      <c r="E604" s="71" t="str">
        <f>IF(D604&gt;0,IF((LEFT(D604,2)=LEFT(Data!C$4,2)),"Intra","Inter"),"")</f>
        <v/>
      </c>
      <c r="F604" s="72">
        <f t="shared" si="49"/>
        <v>0</v>
      </c>
      <c r="G604" s="22"/>
      <c r="H604" s="23"/>
      <c r="I604" s="74">
        <f t="shared" si="50"/>
        <v>0</v>
      </c>
      <c r="J604" s="74">
        <f t="shared" si="51"/>
        <v>0</v>
      </c>
      <c r="K604" s="74">
        <f t="shared" si="51"/>
        <v>0</v>
      </c>
      <c r="M604" s="21"/>
      <c r="N604" s="74">
        <f t="shared" si="52"/>
        <v>0</v>
      </c>
      <c r="O604" s="74">
        <f t="shared" si="53"/>
        <v>0</v>
      </c>
      <c r="P604" s="74">
        <f t="shared" si="53"/>
        <v>0</v>
      </c>
    </row>
    <row r="605" spans="1:16" x14ac:dyDescent="0.25">
      <c r="A605" s="183"/>
      <c r="B605" s="184"/>
      <c r="C605" s="184"/>
      <c r="D605" s="153"/>
      <c r="E605" s="71" t="str">
        <f>IF(D605&gt;0,IF((LEFT(D605,2)=LEFT(Data!C$4,2)),"Intra","Inter"),"")</f>
        <v/>
      </c>
      <c r="F605" s="72">
        <f t="shared" si="49"/>
        <v>0</v>
      </c>
      <c r="G605" s="22"/>
      <c r="H605" s="23"/>
      <c r="I605" s="74">
        <f t="shared" si="50"/>
        <v>0</v>
      </c>
      <c r="J605" s="74">
        <f t="shared" si="51"/>
        <v>0</v>
      </c>
      <c r="K605" s="74">
        <f t="shared" si="51"/>
        <v>0</v>
      </c>
      <c r="M605" s="21"/>
      <c r="N605" s="74">
        <f t="shared" si="52"/>
        <v>0</v>
      </c>
      <c r="O605" s="74">
        <f t="shared" si="53"/>
        <v>0</v>
      </c>
      <c r="P605" s="74">
        <f t="shared" si="53"/>
        <v>0</v>
      </c>
    </row>
    <row r="606" spans="1:16" x14ac:dyDescent="0.25">
      <c r="A606" s="183"/>
      <c r="B606" s="184"/>
      <c r="C606" s="184"/>
      <c r="D606" s="153"/>
      <c r="E606" s="71" t="str">
        <f>IF(D606&gt;0,IF((LEFT(D606,2)=LEFT(Data!C$4,2)),"Intra","Inter"),"")</f>
        <v/>
      </c>
      <c r="F606" s="72">
        <f t="shared" si="49"/>
        <v>0</v>
      </c>
      <c r="G606" s="22"/>
      <c r="H606" s="23"/>
      <c r="I606" s="74">
        <f t="shared" si="50"/>
        <v>0</v>
      </c>
      <c r="J606" s="74">
        <f t="shared" si="51"/>
        <v>0</v>
      </c>
      <c r="K606" s="74">
        <f t="shared" si="51"/>
        <v>0</v>
      </c>
      <c r="M606" s="21"/>
      <c r="N606" s="74">
        <f t="shared" si="52"/>
        <v>0</v>
      </c>
      <c r="O606" s="74">
        <f t="shared" si="53"/>
        <v>0</v>
      </c>
      <c r="P606" s="74">
        <f t="shared" si="53"/>
        <v>0</v>
      </c>
    </row>
    <row r="607" spans="1:16" x14ac:dyDescent="0.25">
      <c r="A607" s="183"/>
      <c r="B607" s="184"/>
      <c r="C607" s="184"/>
      <c r="D607" s="153"/>
      <c r="E607" s="71" t="str">
        <f>IF(D607&gt;0,IF((LEFT(D607,2)=LEFT(Data!C$4,2)),"Intra","Inter"),"")</f>
        <v/>
      </c>
      <c r="F607" s="72">
        <f t="shared" si="49"/>
        <v>0</v>
      </c>
      <c r="G607" s="22"/>
      <c r="H607" s="23"/>
      <c r="I607" s="74">
        <f t="shared" si="50"/>
        <v>0</v>
      </c>
      <c r="J607" s="74">
        <f t="shared" si="51"/>
        <v>0</v>
      </c>
      <c r="K607" s="74">
        <f t="shared" si="51"/>
        <v>0</v>
      </c>
      <c r="M607" s="21"/>
      <c r="N607" s="74">
        <f t="shared" si="52"/>
        <v>0</v>
      </c>
      <c r="O607" s="74">
        <f t="shared" si="53"/>
        <v>0</v>
      </c>
      <c r="P607" s="74">
        <f t="shared" si="53"/>
        <v>0</v>
      </c>
    </row>
    <row r="608" spans="1:16" x14ac:dyDescent="0.25">
      <c r="A608" s="183"/>
      <c r="B608" s="184"/>
      <c r="C608" s="184"/>
      <c r="D608" s="153"/>
      <c r="E608" s="71" t="str">
        <f>IF(D608&gt;0,IF((LEFT(D608,2)=LEFT(Data!C$4,2)),"Intra","Inter"),"")</f>
        <v/>
      </c>
      <c r="F608" s="72">
        <f t="shared" si="49"/>
        <v>0</v>
      </c>
      <c r="G608" s="22"/>
      <c r="H608" s="23"/>
      <c r="I608" s="74">
        <f t="shared" si="50"/>
        <v>0</v>
      </c>
      <c r="J608" s="74">
        <f t="shared" si="51"/>
        <v>0</v>
      </c>
      <c r="K608" s="74">
        <f t="shared" si="51"/>
        <v>0</v>
      </c>
      <c r="M608" s="21"/>
      <c r="N608" s="74">
        <f t="shared" si="52"/>
        <v>0</v>
      </c>
      <c r="O608" s="74">
        <f t="shared" si="53"/>
        <v>0</v>
      </c>
      <c r="P608" s="74">
        <f t="shared" si="53"/>
        <v>0</v>
      </c>
    </row>
    <row r="609" spans="1:16" x14ac:dyDescent="0.25">
      <c r="A609" s="183"/>
      <c r="B609" s="184"/>
      <c r="C609" s="184"/>
      <c r="D609" s="153"/>
      <c r="E609" s="71" t="str">
        <f>IF(D609&gt;0,IF((LEFT(D609,2)=LEFT(Data!C$4,2)),"Intra","Inter"),"")</f>
        <v/>
      </c>
      <c r="F609" s="72">
        <f t="shared" si="49"/>
        <v>0</v>
      </c>
      <c r="G609" s="22"/>
      <c r="H609" s="23"/>
      <c r="I609" s="74">
        <f t="shared" si="50"/>
        <v>0</v>
      </c>
      <c r="J609" s="74">
        <f t="shared" si="51"/>
        <v>0</v>
      </c>
      <c r="K609" s="74">
        <f t="shared" si="51"/>
        <v>0</v>
      </c>
      <c r="M609" s="21"/>
      <c r="N609" s="74">
        <f t="shared" si="52"/>
        <v>0</v>
      </c>
      <c r="O609" s="74">
        <f t="shared" si="53"/>
        <v>0</v>
      </c>
      <c r="P609" s="74">
        <f t="shared" si="53"/>
        <v>0</v>
      </c>
    </row>
    <row r="610" spans="1:16" x14ac:dyDescent="0.25">
      <c r="A610" s="183"/>
      <c r="B610" s="184"/>
      <c r="C610" s="184"/>
      <c r="D610" s="153"/>
      <c r="E610" s="71" t="str">
        <f>IF(D610&gt;0,IF((LEFT(D610,2)=LEFT(Data!C$4,2)),"Intra","Inter"),"")</f>
        <v/>
      </c>
      <c r="F610" s="72">
        <f t="shared" si="49"/>
        <v>0</v>
      </c>
      <c r="G610" s="22"/>
      <c r="H610" s="23"/>
      <c r="I610" s="74">
        <f t="shared" si="50"/>
        <v>0</v>
      </c>
      <c r="J610" s="74">
        <f t="shared" si="51"/>
        <v>0</v>
      </c>
      <c r="K610" s="74">
        <f t="shared" si="51"/>
        <v>0</v>
      </c>
      <c r="M610" s="21"/>
      <c r="N610" s="74">
        <f t="shared" si="52"/>
        <v>0</v>
      </c>
      <c r="O610" s="74">
        <f t="shared" si="53"/>
        <v>0</v>
      </c>
      <c r="P610" s="74">
        <f t="shared" si="53"/>
        <v>0</v>
      </c>
    </row>
    <row r="611" spans="1:16" x14ac:dyDescent="0.25">
      <c r="A611" s="183"/>
      <c r="B611" s="184"/>
      <c r="C611" s="184"/>
      <c r="D611" s="153"/>
      <c r="E611" s="71" t="str">
        <f>IF(D611&gt;0,IF((LEFT(D611,2)=LEFT(Data!C$4,2)),"Intra","Inter"),"")</f>
        <v/>
      </c>
      <c r="F611" s="72">
        <f t="shared" si="49"/>
        <v>0</v>
      </c>
      <c r="G611" s="22"/>
      <c r="H611" s="23"/>
      <c r="I611" s="74">
        <f t="shared" si="50"/>
        <v>0</v>
      </c>
      <c r="J611" s="74">
        <f t="shared" si="51"/>
        <v>0</v>
      </c>
      <c r="K611" s="74">
        <f t="shared" si="51"/>
        <v>0</v>
      </c>
      <c r="M611" s="21"/>
      <c r="N611" s="74">
        <f t="shared" si="52"/>
        <v>0</v>
      </c>
      <c r="O611" s="74">
        <f t="shared" si="53"/>
        <v>0</v>
      </c>
      <c r="P611" s="74">
        <f t="shared" si="53"/>
        <v>0</v>
      </c>
    </row>
    <row r="612" spans="1:16" x14ac:dyDescent="0.25">
      <c r="A612" s="183"/>
      <c r="B612" s="184"/>
      <c r="C612" s="184"/>
      <c r="D612" s="153"/>
      <c r="E612" s="71" t="str">
        <f>IF(D612&gt;0,IF((LEFT(D612,2)=LEFT(Data!C$4,2)),"Intra","Inter"),"")</f>
        <v/>
      </c>
      <c r="F612" s="72">
        <f t="shared" si="49"/>
        <v>0</v>
      </c>
      <c r="G612" s="22"/>
      <c r="H612" s="23"/>
      <c r="I612" s="74">
        <f t="shared" si="50"/>
        <v>0</v>
      </c>
      <c r="J612" s="74">
        <f t="shared" si="51"/>
        <v>0</v>
      </c>
      <c r="K612" s="74">
        <f t="shared" si="51"/>
        <v>0</v>
      </c>
      <c r="M612" s="21"/>
      <c r="N612" s="74">
        <f t="shared" si="52"/>
        <v>0</v>
      </c>
      <c r="O612" s="74">
        <f t="shared" si="53"/>
        <v>0</v>
      </c>
      <c r="P612" s="74">
        <f t="shared" si="53"/>
        <v>0</v>
      </c>
    </row>
    <row r="613" spans="1:16" x14ac:dyDescent="0.25">
      <c r="A613" s="183"/>
      <c r="B613" s="184"/>
      <c r="C613" s="184"/>
      <c r="D613" s="153"/>
      <c r="E613" s="71" t="str">
        <f>IF(D613&gt;0,IF((LEFT(D613,2)=LEFT(Data!C$4,2)),"Intra","Inter"),"")</f>
        <v/>
      </c>
      <c r="F613" s="72">
        <f t="shared" si="49"/>
        <v>0</v>
      </c>
      <c r="G613" s="22"/>
      <c r="H613" s="23"/>
      <c r="I613" s="74">
        <f t="shared" si="50"/>
        <v>0</v>
      </c>
      <c r="J613" s="74">
        <f t="shared" si="51"/>
        <v>0</v>
      </c>
      <c r="K613" s="74">
        <f t="shared" si="51"/>
        <v>0</v>
      </c>
      <c r="M613" s="21"/>
      <c r="N613" s="74">
        <f t="shared" si="52"/>
        <v>0</v>
      </c>
      <c r="O613" s="74">
        <f t="shared" si="53"/>
        <v>0</v>
      </c>
      <c r="P613" s="74">
        <f t="shared" si="53"/>
        <v>0</v>
      </c>
    </row>
    <row r="614" spans="1:16" x14ac:dyDescent="0.25">
      <c r="A614" s="183"/>
      <c r="B614" s="184"/>
      <c r="C614" s="184"/>
      <c r="D614" s="153"/>
      <c r="E614" s="71" t="str">
        <f>IF(D614&gt;0,IF((LEFT(D614,2)=LEFT(Data!C$4,2)),"Intra","Inter"),"")</f>
        <v/>
      </c>
      <c r="F614" s="72">
        <f t="shared" si="49"/>
        <v>0</v>
      </c>
      <c r="G614" s="22"/>
      <c r="H614" s="23"/>
      <c r="I614" s="74">
        <f t="shared" si="50"/>
        <v>0</v>
      </c>
      <c r="J614" s="74">
        <f t="shared" si="51"/>
        <v>0</v>
      </c>
      <c r="K614" s="74">
        <f t="shared" si="51"/>
        <v>0</v>
      </c>
      <c r="M614" s="21"/>
      <c r="N614" s="74">
        <f t="shared" si="52"/>
        <v>0</v>
      </c>
      <c r="O614" s="74">
        <f t="shared" si="53"/>
        <v>0</v>
      </c>
      <c r="P614" s="74">
        <f t="shared" si="53"/>
        <v>0</v>
      </c>
    </row>
    <row r="615" spans="1:16" x14ac:dyDescent="0.25">
      <c r="A615" s="183"/>
      <c r="B615" s="184"/>
      <c r="C615" s="184"/>
      <c r="D615" s="153"/>
      <c r="E615" s="71" t="str">
        <f>IF(D615&gt;0,IF((LEFT(D615,2)=LEFT(Data!C$4,2)),"Intra","Inter"),"")</f>
        <v/>
      </c>
      <c r="F615" s="72">
        <f t="shared" si="49"/>
        <v>0</v>
      </c>
      <c r="G615" s="22"/>
      <c r="H615" s="23"/>
      <c r="I615" s="74">
        <f t="shared" si="50"/>
        <v>0</v>
      </c>
      <c r="J615" s="74">
        <f t="shared" si="51"/>
        <v>0</v>
      </c>
      <c r="K615" s="74">
        <f t="shared" si="51"/>
        <v>0</v>
      </c>
      <c r="M615" s="21"/>
      <c r="N615" s="74">
        <f t="shared" si="52"/>
        <v>0</v>
      </c>
      <c r="O615" s="74">
        <f t="shared" si="53"/>
        <v>0</v>
      </c>
      <c r="P615" s="74">
        <f t="shared" si="53"/>
        <v>0</v>
      </c>
    </row>
    <row r="616" spans="1:16" x14ac:dyDescent="0.25">
      <c r="A616" s="183"/>
      <c r="B616" s="184"/>
      <c r="C616" s="184"/>
      <c r="D616" s="153"/>
      <c r="E616" s="71" t="str">
        <f>IF(D616&gt;0,IF((LEFT(D616,2)=LEFT(Data!C$4,2)),"Intra","Inter"),"")</f>
        <v/>
      </c>
      <c r="F616" s="72">
        <f t="shared" si="49"/>
        <v>0</v>
      </c>
      <c r="G616" s="22"/>
      <c r="H616" s="23"/>
      <c r="I616" s="74">
        <f t="shared" si="50"/>
        <v>0</v>
      </c>
      <c r="J616" s="74">
        <f t="shared" si="51"/>
        <v>0</v>
      </c>
      <c r="K616" s="74">
        <f t="shared" si="51"/>
        <v>0</v>
      </c>
      <c r="M616" s="21"/>
      <c r="N616" s="74">
        <f t="shared" si="52"/>
        <v>0</v>
      </c>
      <c r="O616" s="74">
        <f t="shared" si="53"/>
        <v>0</v>
      </c>
      <c r="P616" s="74">
        <f t="shared" si="53"/>
        <v>0</v>
      </c>
    </row>
    <row r="617" spans="1:16" x14ac:dyDescent="0.25">
      <c r="A617" s="183"/>
      <c r="B617" s="184"/>
      <c r="C617" s="184"/>
      <c r="D617" s="153"/>
      <c r="E617" s="71" t="str">
        <f>IF(D617&gt;0,IF((LEFT(D617,2)=LEFT(Data!C$4,2)),"Intra","Inter"),"")</f>
        <v/>
      </c>
      <c r="F617" s="72">
        <f t="shared" si="49"/>
        <v>0</v>
      </c>
      <c r="G617" s="22"/>
      <c r="H617" s="23"/>
      <c r="I617" s="74">
        <f t="shared" si="50"/>
        <v>0</v>
      </c>
      <c r="J617" s="74">
        <f t="shared" si="51"/>
        <v>0</v>
      </c>
      <c r="K617" s="74">
        <f t="shared" si="51"/>
        <v>0</v>
      </c>
      <c r="M617" s="21"/>
      <c r="N617" s="74">
        <f t="shared" si="52"/>
        <v>0</v>
      </c>
      <c r="O617" s="74">
        <f t="shared" si="53"/>
        <v>0</v>
      </c>
      <c r="P617" s="74">
        <f t="shared" si="53"/>
        <v>0</v>
      </c>
    </row>
    <row r="618" spans="1:16" x14ac:dyDescent="0.25">
      <c r="A618" s="183"/>
      <c r="B618" s="184"/>
      <c r="C618" s="184"/>
      <c r="D618" s="153"/>
      <c r="E618" s="71" t="str">
        <f>IF(D618&gt;0,IF((LEFT(D618,2)=LEFT(Data!C$4,2)),"Intra","Inter"),"")</f>
        <v/>
      </c>
      <c r="F618" s="72">
        <f t="shared" si="49"/>
        <v>0</v>
      </c>
      <c r="G618" s="22"/>
      <c r="H618" s="23"/>
      <c r="I618" s="74">
        <f t="shared" si="50"/>
        <v>0</v>
      </c>
      <c r="J618" s="74">
        <f t="shared" si="51"/>
        <v>0</v>
      </c>
      <c r="K618" s="74">
        <f t="shared" si="51"/>
        <v>0</v>
      </c>
      <c r="M618" s="21"/>
      <c r="N618" s="74">
        <f t="shared" si="52"/>
        <v>0</v>
      </c>
      <c r="O618" s="74">
        <f t="shared" si="53"/>
        <v>0</v>
      </c>
      <c r="P618" s="74">
        <f t="shared" si="53"/>
        <v>0</v>
      </c>
    </row>
    <row r="619" spans="1:16" x14ac:dyDescent="0.25">
      <c r="A619" s="183"/>
      <c r="B619" s="184"/>
      <c r="C619" s="184"/>
      <c r="D619" s="153"/>
      <c r="E619" s="71" t="str">
        <f>IF(D619&gt;0,IF((LEFT(D619,2)=LEFT(Data!C$4,2)),"Intra","Inter"),"")</f>
        <v/>
      </c>
      <c r="F619" s="72">
        <f t="shared" si="49"/>
        <v>0</v>
      </c>
      <c r="G619" s="22"/>
      <c r="H619" s="23"/>
      <c r="I619" s="74">
        <f t="shared" si="50"/>
        <v>0</v>
      </c>
      <c r="J619" s="74">
        <f t="shared" si="51"/>
        <v>0</v>
      </c>
      <c r="K619" s="74">
        <f t="shared" si="51"/>
        <v>0</v>
      </c>
      <c r="M619" s="21"/>
      <c r="N619" s="74">
        <f t="shared" si="52"/>
        <v>0</v>
      </c>
      <c r="O619" s="74">
        <f t="shared" si="53"/>
        <v>0</v>
      </c>
      <c r="P619" s="74">
        <f t="shared" si="53"/>
        <v>0</v>
      </c>
    </row>
    <row r="620" spans="1:16" x14ac:dyDescent="0.25">
      <c r="A620" s="183"/>
      <c r="B620" s="184"/>
      <c r="C620" s="184"/>
      <c r="D620" s="153"/>
      <c r="E620" s="71" t="str">
        <f>IF(D620&gt;0,IF((LEFT(D620,2)=LEFT(Data!C$4,2)),"Intra","Inter"),"")</f>
        <v/>
      </c>
      <c r="F620" s="72">
        <f t="shared" si="49"/>
        <v>0</v>
      </c>
      <c r="G620" s="22"/>
      <c r="H620" s="23"/>
      <c r="I620" s="74">
        <f t="shared" si="50"/>
        <v>0</v>
      </c>
      <c r="J620" s="74">
        <f t="shared" si="51"/>
        <v>0</v>
      </c>
      <c r="K620" s="74">
        <f t="shared" si="51"/>
        <v>0</v>
      </c>
      <c r="M620" s="21"/>
      <c r="N620" s="74">
        <f t="shared" si="52"/>
        <v>0</v>
      </c>
      <c r="O620" s="74">
        <f t="shared" si="53"/>
        <v>0</v>
      </c>
      <c r="P620" s="74">
        <f t="shared" si="53"/>
        <v>0</v>
      </c>
    </row>
    <row r="621" spans="1:16" x14ac:dyDescent="0.25">
      <c r="A621" s="183"/>
      <c r="B621" s="184"/>
      <c r="C621" s="184"/>
      <c r="D621" s="153"/>
      <c r="E621" s="71" t="str">
        <f>IF(D621&gt;0,IF((LEFT(D621,2)=LEFT(Data!C$4,2)),"Intra","Inter"),"")</f>
        <v/>
      </c>
      <c r="F621" s="72">
        <f t="shared" si="49"/>
        <v>0</v>
      </c>
      <c r="G621" s="22"/>
      <c r="H621" s="23"/>
      <c r="I621" s="74">
        <f t="shared" si="50"/>
        <v>0</v>
      </c>
      <c r="J621" s="74">
        <f t="shared" si="51"/>
        <v>0</v>
      </c>
      <c r="K621" s="74">
        <f t="shared" si="51"/>
        <v>0</v>
      </c>
      <c r="M621" s="21"/>
      <c r="N621" s="74">
        <f t="shared" si="52"/>
        <v>0</v>
      </c>
      <c r="O621" s="74">
        <f t="shared" si="53"/>
        <v>0</v>
      </c>
      <c r="P621" s="74">
        <f t="shared" si="53"/>
        <v>0</v>
      </c>
    </row>
    <row r="622" spans="1:16" x14ac:dyDescent="0.25">
      <c r="A622" s="183"/>
      <c r="B622" s="184"/>
      <c r="C622" s="184"/>
      <c r="D622" s="153"/>
      <c r="E622" s="71" t="str">
        <f>IF(D622&gt;0,IF((LEFT(D622,2)=LEFT(Data!C$4,2)),"Intra","Inter"),"")</f>
        <v/>
      </c>
      <c r="F622" s="72">
        <f t="shared" si="49"/>
        <v>0</v>
      </c>
      <c r="G622" s="22"/>
      <c r="H622" s="23"/>
      <c r="I622" s="74">
        <f t="shared" si="50"/>
        <v>0</v>
      </c>
      <c r="J622" s="74">
        <f t="shared" si="51"/>
        <v>0</v>
      </c>
      <c r="K622" s="74">
        <f t="shared" si="51"/>
        <v>0</v>
      </c>
      <c r="M622" s="21"/>
      <c r="N622" s="74">
        <f t="shared" si="52"/>
        <v>0</v>
      </c>
      <c r="O622" s="74">
        <f t="shared" si="53"/>
        <v>0</v>
      </c>
      <c r="P622" s="74">
        <f t="shared" si="53"/>
        <v>0</v>
      </c>
    </row>
    <row r="623" spans="1:16" x14ac:dyDescent="0.25">
      <c r="A623" s="183"/>
      <c r="B623" s="184"/>
      <c r="C623" s="184"/>
      <c r="D623" s="153"/>
      <c r="E623" s="71" t="str">
        <f>IF(D623&gt;0,IF((LEFT(D623,2)=LEFT(Data!C$4,2)),"Intra","Inter"),"")</f>
        <v/>
      </c>
      <c r="F623" s="72">
        <f t="shared" si="49"/>
        <v>0</v>
      </c>
      <c r="G623" s="22"/>
      <c r="H623" s="23"/>
      <c r="I623" s="74">
        <f t="shared" si="50"/>
        <v>0</v>
      </c>
      <c r="J623" s="74">
        <f t="shared" si="51"/>
        <v>0</v>
      </c>
      <c r="K623" s="74">
        <f t="shared" si="51"/>
        <v>0</v>
      </c>
      <c r="M623" s="21"/>
      <c r="N623" s="74">
        <f t="shared" si="52"/>
        <v>0</v>
      </c>
      <c r="O623" s="74">
        <f t="shared" si="53"/>
        <v>0</v>
      </c>
      <c r="P623" s="74">
        <f t="shared" si="53"/>
        <v>0</v>
      </c>
    </row>
    <row r="624" spans="1:16" x14ac:dyDescent="0.25">
      <c r="A624" s="183"/>
      <c r="B624" s="184"/>
      <c r="C624" s="184"/>
      <c r="D624" s="153"/>
      <c r="E624" s="71" t="str">
        <f>IF(D624&gt;0,IF((LEFT(D624,2)=LEFT(Data!C$4,2)),"Intra","Inter"),"")</f>
        <v/>
      </c>
      <c r="F624" s="72">
        <f t="shared" si="49"/>
        <v>0</v>
      </c>
      <c r="G624" s="22"/>
      <c r="H624" s="23"/>
      <c r="I624" s="74">
        <f t="shared" si="50"/>
        <v>0</v>
      </c>
      <c r="J624" s="74">
        <f t="shared" si="51"/>
        <v>0</v>
      </c>
      <c r="K624" s="74">
        <f t="shared" si="51"/>
        <v>0</v>
      </c>
      <c r="M624" s="21"/>
      <c r="N624" s="74">
        <f t="shared" si="52"/>
        <v>0</v>
      </c>
      <c r="O624" s="74">
        <f t="shared" si="53"/>
        <v>0</v>
      </c>
      <c r="P624" s="74">
        <f t="shared" si="53"/>
        <v>0</v>
      </c>
    </row>
    <row r="625" spans="1:16" x14ac:dyDescent="0.25">
      <c r="A625" s="183"/>
      <c r="B625" s="184"/>
      <c r="C625" s="184"/>
      <c r="D625" s="153"/>
      <c r="E625" s="71" t="str">
        <f>IF(D625&gt;0,IF((LEFT(D625,2)=LEFT(Data!C$4,2)),"Intra","Inter"),"")</f>
        <v/>
      </c>
      <c r="F625" s="72">
        <f t="shared" si="49"/>
        <v>0</v>
      </c>
      <c r="G625" s="22"/>
      <c r="H625" s="23"/>
      <c r="I625" s="74">
        <f t="shared" si="50"/>
        <v>0</v>
      </c>
      <c r="J625" s="74">
        <f t="shared" si="51"/>
        <v>0</v>
      </c>
      <c r="K625" s="74">
        <f t="shared" si="51"/>
        <v>0</v>
      </c>
      <c r="M625" s="21"/>
      <c r="N625" s="74">
        <f t="shared" si="52"/>
        <v>0</v>
      </c>
      <c r="O625" s="74">
        <f t="shared" si="53"/>
        <v>0</v>
      </c>
      <c r="P625" s="74">
        <f t="shared" si="53"/>
        <v>0</v>
      </c>
    </row>
    <row r="626" spans="1:16" x14ac:dyDescent="0.25">
      <c r="A626" s="183"/>
      <c r="B626" s="184"/>
      <c r="C626" s="184"/>
      <c r="D626" s="153"/>
      <c r="E626" s="71" t="str">
        <f>IF(D626&gt;0,IF((LEFT(D626,2)=LEFT(Data!C$4,2)),"Intra","Inter"),"")</f>
        <v/>
      </c>
      <c r="F626" s="72">
        <f t="shared" si="49"/>
        <v>0</v>
      </c>
      <c r="G626" s="22"/>
      <c r="H626" s="23"/>
      <c r="I626" s="74">
        <f t="shared" si="50"/>
        <v>0</v>
      </c>
      <c r="J626" s="74">
        <f t="shared" si="51"/>
        <v>0</v>
      </c>
      <c r="K626" s="74">
        <f t="shared" si="51"/>
        <v>0</v>
      </c>
      <c r="M626" s="21"/>
      <c r="N626" s="74">
        <f t="shared" si="52"/>
        <v>0</v>
      </c>
      <c r="O626" s="74">
        <f t="shared" si="53"/>
        <v>0</v>
      </c>
      <c r="P626" s="74">
        <f t="shared" si="53"/>
        <v>0</v>
      </c>
    </row>
    <row r="627" spans="1:16" x14ac:dyDescent="0.25">
      <c r="A627" s="183"/>
      <c r="B627" s="184"/>
      <c r="C627" s="184"/>
      <c r="D627" s="153"/>
      <c r="E627" s="71" t="str">
        <f>IF(D627&gt;0,IF((LEFT(D627,2)=LEFT(Data!C$4,2)),"Intra","Inter"),"")</f>
        <v/>
      </c>
      <c r="F627" s="72">
        <f t="shared" si="49"/>
        <v>0</v>
      </c>
      <c r="G627" s="22"/>
      <c r="H627" s="23"/>
      <c r="I627" s="74">
        <f t="shared" si="50"/>
        <v>0</v>
      </c>
      <c r="J627" s="74">
        <f t="shared" si="51"/>
        <v>0</v>
      </c>
      <c r="K627" s="74">
        <f t="shared" si="51"/>
        <v>0</v>
      </c>
      <c r="M627" s="21"/>
      <c r="N627" s="74">
        <f t="shared" si="52"/>
        <v>0</v>
      </c>
      <c r="O627" s="74">
        <f t="shared" si="53"/>
        <v>0</v>
      </c>
      <c r="P627" s="74">
        <f t="shared" si="53"/>
        <v>0</v>
      </c>
    </row>
    <row r="628" spans="1:16" x14ac:dyDescent="0.25">
      <c r="A628" s="183"/>
      <c r="B628" s="184"/>
      <c r="C628" s="184"/>
      <c r="D628" s="153"/>
      <c r="E628" s="71" t="str">
        <f>IF(D628&gt;0,IF((LEFT(D628,2)=LEFT(Data!C$4,2)),"Intra","Inter"),"")</f>
        <v/>
      </c>
      <c r="F628" s="72">
        <f t="shared" si="49"/>
        <v>0</v>
      </c>
      <c r="G628" s="22"/>
      <c r="H628" s="23"/>
      <c r="I628" s="74">
        <f t="shared" si="50"/>
        <v>0</v>
      </c>
      <c r="J628" s="74">
        <f t="shared" si="51"/>
        <v>0</v>
      </c>
      <c r="K628" s="74">
        <f t="shared" si="51"/>
        <v>0</v>
      </c>
      <c r="M628" s="21"/>
      <c r="N628" s="74">
        <f t="shared" si="52"/>
        <v>0</v>
      </c>
      <c r="O628" s="74">
        <f t="shared" si="53"/>
        <v>0</v>
      </c>
      <c r="P628" s="74">
        <f t="shared" si="53"/>
        <v>0</v>
      </c>
    </row>
    <row r="629" spans="1:16" x14ac:dyDescent="0.25">
      <c r="A629" s="183"/>
      <c r="B629" s="184"/>
      <c r="C629" s="184"/>
      <c r="D629" s="153"/>
      <c r="E629" s="71" t="str">
        <f>IF(D629&gt;0,IF((LEFT(D629,2)=LEFT(Data!C$4,2)),"Intra","Inter"),"")</f>
        <v/>
      </c>
      <c r="F629" s="72">
        <f t="shared" si="49"/>
        <v>0</v>
      </c>
      <c r="G629" s="22"/>
      <c r="H629" s="23"/>
      <c r="I629" s="74">
        <f t="shared" si="50"/>
        <v>0</v>
      </c>
      <c r="J629" s="74">
        <f t="shared" si="51"/>
        <v>0</v>
      </c>
      <c r="K629" s="74">
        <f t="shared" si="51"/>
        <v>0</v>
      </c>
      <c r="M629" s="21"/>
      <c r="N629" s="74">
        <f t="shared" si="52"/>
        <v>0</v>
      </c>
      <c r="O629" s="74">
        <f t="shared" si="53"/>
        <v>0</v>
      </c>
      <c r="P629" s="74">
        <f t="shared" si="53"/>
        <v>0</v>
      </c>
    </row>
    <row r="630" spans="1:16" x14ac:dyDescent="0.25">
      <c r="A630" s="183"/>
      <c r="B630" s="184"/>
      <c r="C630" s="184"/>
      <c r="D630" s="153"/>
      <c r="E630" s="71" t="str">
        <f>IF(D630&gt;0,IF((LEFT(D630,2)=LEFT(Data!C$4,2)),"Intra","Inter"),"")</f>
        <v/>
      </c>
      <c r="F630" s="72">
        <f t="shared" si="49"/>
        <v>0</v>
      </c>
      <c r="G630" s="22"/>
      <c r="H630" s="23"/>
      <c r="I630" s="74">
        <f t="shared" si="50"/>
        <v>0</v>
      </c>
      <c r="J630" s="74">
        <f t="shared" si="51"/>
        <v>0</v>
      </c>
      <c r="K630" s="74">
        <f t="shared" si="51"/>
        <v>0</v>
      </c>
      <c r="M630" s="21"/>
      <c r="N630" s="74">
        <f t="shared" si="52"/>
        <v>0</v>
      </c>
      <c r="O630" s="74">
        <f t="shared" si="53"/>
        <v>0</v>
      </c>
      <c r="P630" s="74">
        <f t="shared" si="53"/>
        <v>0</v>
      </c>
    </row>
    <row r="631" spans="1:16" x14ac:dyDescent="0.25">
      <c r="A631" s="183"/>
      <c r="B631" s="184"/>
      <c r="C631" s="184"/>
      <c r="D631" s="153"/>
      <c r="E631" s="71" t="str">
        <f>IF(D631&gt;0,IF((LEFT(D631,2)=LEFT(Data!C$4,2)),"Intra","Inter"),"")</f>
        <v/>
      </c>
      <c r="F631" s="72">
        <f t="shared" si="49"/>
        <v>0</v>
      </c>
      <c r="G631" s="22"/>
      <c r="H631" s="23"/>
      <c r="I631" s="74">
        <f t="shared" si="50"/>
        <v>0</v>
      </c>
      <c r="J631" s="74">
        <f t="shared" si="51"/>
        <v>0</v>
      </c>
      <c r="K631" s="74">
        <f t="shared" si="51"/>
        <v>0</v>
      </c>
      <c r="M631" s="21"/>
      <c r="N631" s="74">
        <f t="shared" si="52"/>
        <v>0</v>
      </c>
      <c r="O631" s="74">
        <f t="shared" si="53"/>
        <v>0</v>
      </c>
      <c r="P631" s="74">
        <f t="shared" si="53"/>
        <v>0</v>
      </c>
    </row>
    <row r="632" spans="1:16" x14ac:dyDescent="0.25">
      <c r="A632" s="183"/>
      <c r="B632" s="184"/>
      <c r="C632" s="184"/>
      <c r="D632" s="153"/>
      <c r="E632" s="71" t="str">
        <f>IF(D632&gt;0,IF((LEFT(D632,2)=LEFT(Data!C$4,2)),"Intra","Inter"),"")</f>
        <v/>
      </c>
      <c r="F632" s="72">
        <f t="shared" si="49"/>
        <v>0</v>
      </c>
      <c r="G632" s="22"/>
      <c r="H632" s="23"/>
      <c r="I632" s="74">
        <f t="shared" si="50"/>
        <v>0</v>
      </c>
      <c r="J632" s="74">
        <f t="shared" si="51"/>
        <v>0</v>
      </c>
      <c r="K632" s="74">
        <f t="shared" si="51"/>
        <v>0</v>
      </c>
      <c r="M632" s="21"/>
      <c r="N632" s="74">
        <f t="shared" si="52"/>
        <v>0</v>
      </c>
      <c r="O632" s="74">
        <f t="shared" si="53"/>
        <v>0</v>
      </c>
      <c r="P632" s="74">
        <f t="shared" si="53"/>
        <v>0</v>
      </c>
    </row>
    <row r="633" spans="1:16" x14ac:dyDescent="0.25">
      <c r="A633" s="183"/>
      <c r="B633" s="184"/>
      <c r="C633" s="184"/>
      <c r="D633" s="153"/>
      <c r="E633" s="71" t="str">
        <f>IF(D633&gt;0,IF((LEFT(D633,2)=LEFT(Data!C$4,2)),"Intra","Inter"),"")</f>
        <v/>
      </c>
      <c r="F633" s="72">
        <f t="shared" si="49"/>
        <v>0</v>
      </c>
      <c r="G633" s="22"/>
      <c r="H633" s="23"/>
      <c r="I633" s="74">
        <f t="shared" si="50"/>
        <v>0</v>
      </c>
      <c r="J633" s="74">
        <f t="shared" si="51"/>
        <v>0</v>
      </c>
      <c r="K633" s="74">
        <f t="shared" si="51"/>
        <v>0</v>
      </c>
      <c r="M633" s="21"/>
      <c r="N633" s="74">
        <f t="shared" si="52"/>
        <v>0</v>
      </c>
      <c r="O633" s="74">
        <f t="shared" si="53"/>
        <v>0</v>
      </c>
      <c r="P633" s="74">
        <f t="shared" si="53"/>
        <v>0</v>
      </c>
    </row>
    <row r="634" spans="1:16" x14ac:dyDescent="0.25">
      <c r="A634" s="183"/>
      <c r="B634" s="184"/>
      <c r="C634" s="184"/>
      <c r="D634" s="153"/>
      <c r="E634" s="71" t="str">
        <f>IF(D634&gt;0,IF((LEFT(D634,2)=LEFT(Data!C$4,2)),"Intra","Inter"),"")</f>
        <v/>
      </c>
      <c r="F634" s="72">
        <f t="shared" si="49"/>
        <v>0</v>
      </c>
      <c r="G634" s="22"/>
      <c r="H634" s="23"/>
      <c r="I634" s="74">
        <f t="shared" si="50"/>
        <v>0</v>
      </c>
      <c r="J634" s="74">
        <f t="shared" si="51"/>
        <v>0</v>
      </c>
      <c r="K634" s="74">
        <f t="shared" si="51"/>
        <v>0</v>
      </c>
      <c r="M634" s="21"/>
      <c r="N634" s="74">
        <f t="shared" si="52"/>
        <v>0</v>
      </c>
      <c r="O634" s="74">
        <f t="shared" si="53"/>
        <v>0</v>
      </c>
      <c r="P634" s="74">
        <f t="shared" si="53"/>
        <v>0</v>
      </c>
    </row>
    <row r="635" spans="1:16" x14ac:dyDescent="0.25">
      <c r="A635" s="183"/>
      <c r="B635" s="184"/>
      <c r="C635" s="184"/>
      <c r="D635" s="153"/>
      <c r="E635" s="71" t="str">
        <f>IF(D635&gt;0,IF((LEFT(D635,2)=LEFT(Data!C$4,2)),"Intra","Inter"),"")</f>
        <v/>
      </c>
      <c r="F635" s="72">
        <f t="shared" si="49"/>
        <v>0</v>
      </c>
      <c r="G635" s="22"/>
      <c r="H635" s="23"/>
      <c r="I635" s="74">
        <f t="shared" si="50"/>
        <v>0</v>
      </c>
      <c r="J635" s="74">
        <f t="shared" si="51"/>
        <v>0</v>
      </c>
      <c r="K635" s="74">
        <f t="shared" si="51"/>
        <v>0</v>
      </c>
      <c r="M635" s="21"/>
      <c r="N635" s="74">
        <f t="shared" si="52"/>
        <v>0</v>
      </c>
      <c r="O635" s="74">
        <f t="shared" si="53"/>
        <v>0</v>
      </c>
      <c r="P635" s="74">
        <f t="shared" si="53"/>
        <v>0</v>
      </c>
    </row>
    <row r="636" spans="1:16" x14ac:dyDescent="0.25">
      <c r="A636" s="183"/>
      <c r="B636" s="184"/>
      <c r="C636" s="184"/>
      <c r="D636" s="153"/>
      <c r="E636" s="71" t="str">
        <f>IF(D636&gt;0,IF((LEFT(D636,2)=LEFT(Data!C$4,2)),"Intra","Inter"),"")</f>
        <v/>
      </c>
      <c r="F636" s="72">
        <f t="shared" si="49"/>
        <v>0</v>
      </c>
      <c r="G636" s="22"/>
      <c r="H636" s="23"/>
      <c r="I636" s="74">
        <f t="shared" si="50"/>
        <v>0</v>
      </c>
      <c r="J636" s="74">
        <f t="shared" si="51"/>
        <v>0</v>
      </c>
      <c r="K636" s="74">
        <f t="shared" si="51"/>
        <v>0</v>
      </c>
      <c r="M636" s="21"/>
      <c r="N636" s="74">
        <f t="shared" si="52"/>
        <v>0</v>
      </c>
      <c r="O636" s="74">
        <f t="shared" si="53"/>
        <v>0</v>
      </c>
      <c r="P636" s="74">
        <f t="shared" si="53"/>
        <v>0</v>
      </c>
    </row>
    <row r="637" spans="1:16" x14ac:dyDescent="0.25">
      <c r="A637" s="183"/>
      <c r="B637" s="184"/>
      <c r="C637" s="184"/>
      <c r="D637" s="153"/>
      <c r="E637" s="71" t="str">
        <f>IF(D637&gt;0,IF((LEFT(D637,2)=LEFT(Data!C$4,2)),"Intra","Inter"),"")</f>
        <v/>
      </c>
      <c r="F637" s="72">
        <f t="shared" si="49"/>
        <v>0</v>
      </c>
      <c r="G637" s="22"/>
      <c r="H637" s="23"/>
      <c r="I637" s="74">
        <f t="shared" si="50"/>
        <v>0</v>
      </c>
      <c r="J637" s="74">
        <f t="shared" si="51"/>
        <v>0</v>
      </c>
      <c r="K637" s="74">
        <f t="shared" si="51"/>
        <v>0</v>
      </c>
      <c r="M637" s="21"/>
      <c r="N637" s="74">
        <f t="shared" si="52"/>
        <v>0</v>
      </c>
      <c r="O637" s="74">
        <f t="shared" si="53"/>
        <v>0</v>
      </c>
      <c r="P637" s="74">
        <f t="shared" si="53"/>
        <v>0</v>
      </c>
    </row>
    <row r="638" spans="1:16" x14ac:dyDescent="0.25">
      <c r="A638" s="183"/>
      <c r="B638" s="184"/>
      <c r="C638" s="184"/>
      <c r="D638" s="153"/>
      <c r="E638" s="71" t="str">
        <f>IF(D638&gt;0,IF((LEFT(D638,2)=LEFT(Data!C$4,2)),"Intra","Inter"),"")</f>
        <v/>
      </c>
      <c r="F638" s="72">
        <f t="shared" si="49"/>
        <v>0</v>
      </c>
      <c r="G638" s="22"/>
      <c r="H638" s="23"/>
      <c r="I638" s="74">
        <f t="shared" si="50"/>
        <v>0</v>
      </c>
      <c r="J638" s="74">
        <f t="shared" si="51"/>
        <v>0</v>
      </c>
      <c r="K638" s="74">
        <f t="shared" si="51"/>
        <v>0</v>
      </c>
      <c r="M638" s="21"/>
      <c r="N638" s="74">
        <f t="shared" si="52"/>
        <v>0</v>
      </c>
      <c r="O638" s="74">
        <f t="shared" si="53"/>
        <v>0</v>
      </c>
      <c r="P638" s="74">
        <f t="shared" si="53"/>
        <v>0</v>
      </c>
    </row>
    <row r="639" spans="1:16" x14ac:dyDescent="0.25">
      <c r="A639" s="183"/>
      <c r="B639" s="184"/>
      <c r="C639" s="184"/>
      <c r="D639" s="153"/>
      <c r="E639" s="71" t="str">
        <f>IF(D639&gt;0,IF((LEFT(D639,2)=LEFT(Data!C$4,2)),"Intra","Inter"),"")</f>
        <v/>
      </c>
      <c r="F639" s="72">
        <f t="shared" si="49"/>
        <v>0</v>
      </c>
      <c r="G639" s="22"/>
      <c r="H639" s="23"/>
      <c r="I639" s="74">
        <f t="shared" si="50"/>
        <v>0</v>
      </c>
      <c r="J639" s="74">
        <f t="shared" si="51"/>
        <v>0</v>
      </c>
      <c r="K639" s="74">
        <f t="shared" si="51"/>
        <v>0</v>
      </c>
      <c r="M639" s="21"/>
      <c r="N639" s="74">
        <f t="shared" si="52"/>
        <v>0</v>
      </c>
      <c r="O639" s="74">
        <f t="shared" si="53"/>
        <v>0</v>
      </c>
      <c r="P639" s="74">
        <f t="shared" si="53"/>
        <v>0</v>
      </c>
    </row>
    <row r="640" spans="1:16" x14ac:dyDescent="0.25">
      <c r="A640" s="183"/>
      <c r="B640" s="184"/>
      <c r="C640" s="184"/>
      <c r="D640" s="153"/>
      <c r="E640" s="71" t="str">
        <f>IF(D640&gt;0,IF((LEFT(D640,2)=LEFT(Data!C$4,2)),"Intra","Inter"),"")</f>
        <v/>
      </c>
      <c r="F640" s="72">
        <f t="shared" si="49"/>
        <v>0</v>
      </c>
      <c r="G640" s="22"/>
      <c r="H640" s="23"/>
      <c r="I640" s="74">
        <f t="shared" si="50"/>
        <v>0</v>
      </c>
      <c r="J640" s="74">
        <f t="shared" si="51"/>
        <v>0</v>
      </c>
      <c r="K640" s="74">
        <f t="shared" si="51"/>
        <v>0</v>
      </c>
      <c r="M640" s="21"/>
      <c r="N640" s="74">
        <f t="shared" si="52"/>
        <v>0</v>
      </c>
      <c r="O640" s="74">
        <f t="shared" si="53"/>
        <v>0</v>
      </c>
      <c r="P640" s="74">
        <f t="shared" si="53"/>
        <v>0</v>
      </c>
    </row>
    <row r="641" spans="1:16" x14ac:dyDescent="0.25">
      <c r="A641" s="183"/>
      <c r="B641" s="184"/>
      <c r="C641" s="184"/>
      <c r="D641" s="153"/>
      <c r="E641" s="71" t="str">
        <f>IF(D641&gt;0,IF((LEFT(D641,2)=LEFT(Data!C$4,2)),"Intra","Inter"),"")</f>
        <v/>
      </c>
      <c r="F641" s="72">
        <f t="shared" ref="F641:F704" si="54">ROUND(G641+I641+J641+K641,0)</f>
        <v>0</v>
      </c>
      <c r="G641" s="22"/>
      <c r="H641" s="23"/>
      <c r="I641" s="74">
        <f t="shared" si="50"/>
        <v>0</v>
      </c>
      <c r="J641" s="74">
        <f t="shared" si="51"/>
        <v>0</v>
      </c>
      <c r="K641" s="74">
        <f t="shared" si="51"/>
        <v>0</v>
      </c>
      <c r="M641" s="21"/>
      <c r="N641" s="74">
        <f t="shared" si="52"/>
        <v>0</v>
      </c>
      <c r="O641" s="74">
        <f t="shared" si="53"/>
        <v>0</v>
      </c>
      <c r="P641" s="74">
        <f t="shared" si="53"/>
        <v>0</v>
      </c>
    </row>
    <row r="642" spans="1:16" x14ac:dyDescent="0.25">
      <c r="A642" s="183"/>
      <c r="B642" s="184"/>
      <c r="C642" s="184"/>
      <c r="D642" s="153"/>
      <c r="E642" s="71" t="str">
        <f>IF(D642&gt;0,IF((LEFT(D642,2)=LEFT(Data!C$4,2)),"Intra","Inter"),"")</f>
        <v/>
      </c>
      <c r="F642" s="72">
        <f t="shared" si="54"/>
        <v>0</v>
      </c>
      <c r="G642" s="22"/>
      <c r="H642" s="23"/>
      <c r="I642" s="74">
        <f t="shared" si="50"/>
        <v>0</v>
      </c>
      <c r="J642" s="74">
        <f t="shared" si="51"/>
        <v>0</v>
      </c>
      <c r="K642" s="74">
        <f t="shared" si="51"/>
        <v>0</v>
      </c>
      <c r="M642" s="21"/>
      <c r="N642" s="74">
        <f t="shared" si="52"/>
        <v>0</v>
      </c>
      <c r="O642" s="74">
        <f t="shared" si="53"/>
        <v>0</v>
      </c>
      <c r="P642" s="74">
        <f t="shared" si="53"/>
        <v>0</v>
      </c>
    </row>
    <row r="643" spans="1:16" x14ac:dyDescent="0.25">
      <c r="A643" s="183"/>
      <c r="B643" s="184"/>
      <c r="C643" s="184"/>
      <c r="D643" s="153"/>
      <c r="E643" s="71" t="str">
        <f>IF(D643&gt;0,IF((LEFT(D643,2)=LEFT(Data!C$4,2)),"Intra","Inter"),"")</f>
        <v/>
      </c>
      <c r="F643" s="72">
        <f t="shared" si="54"/>
        <v>0</v>
      </c>
      <c r="G643" s="22"/>
      <c r="H643" s="23"/>
      <c r="I643" s="74">
        <f t="shared" si="50"/>
        <v>0</v>
      </c>
      <c r="J643" s="74">
        <f t="shared" si="51"/>
        <v>0</v>
      </c>
      <c r="K643" s="74">
        <f t="shared" si="51"/>
        <v>0</v>
      </c>
      <c r="M643" s="21"/>
      <c r="N643" s="74">
        <f t="shared" si="52"/>
        <v>0</v>
      </c>
      <c r="O643" s="74">
        <f t="shared" si="53"/>
        <v>0</v>
      </c>
      <c r="P643" s="74">
        <f t="shared" si="53"/>
        <v>0</v>
      </c>
    </row>
    <row r="644" spans="1:16" x14ac:dyDescent="0.25">
      <c r="A644" s="183"/>
      <c r="B644" s="184"/>
      <c r="C644" s="184"/>
      <c r="D644" s="153"/>
      <c r="E644" s="71" t="str">
        <f>IF(D644&gt;0,IF((LEFT(D644,2)=LEFT(Data!C$4,2)),"Intra","Inter"),"")</f>
        <v/>
      </c>
      <c r="F644" s="72">
        <f t="shared" si="54"/>
        <v>0</v>
      </c>
      <c r="G644" s="22"/>
      <c r="H644" s="23"/>
      <c r="I644" s="74">
        <f t="shared" si="50"/>
        <v>0</v>
      </c>
      <c r="J644" s="74">
        <f t="shared" si="51"/>
        <v>0</v>
      </c>
      <c r="K644" s="74">
        <f t="shared" si="51"/>
        <v>0</v>
      </c>
      <c r="M644" s="21"/>
      <c r="N644" s="74">
        <f t="shared" si="52"/>
        <v>0</v>
      </c>
      <c r="O644" s="74">
        <f t="shared" si="53"/>
        <v>0</v>
      </c>
      <c r="P644" s="74">
        <f t="shared" si="53"/>
        <v>0</v>
      </c>
    </row>
    <row r="645" spans="1:16" x14ac:dyDescent="0.25">
      <c r="A645" s="183"/>
      <c r="B645" s="184"/>
      <c r="C645" s="184"/>
      <c r="D645" s="153"/>
      <c r="E645" s="71" t="str">
        <f>IF(D645&gt;0,IF((LEFT(D645,2)=LEFT(Data!C$4,2)),"Intra","Inter"),"")</f>
        <v/>
      </c>
      <c r="F645" s="72">
        <f t="shared" si="54"/>
        <v>0</v>
      </c>
      <c r="G645" s="22"/>
      <c r="H645" s="23"/>
      <c r="I645" s="74">
        <f t="shared" si="50"/>
        <v>0</v>
      </c>
      <c r="J645" s="74">
        <f t="shared" si="51"/>
        <v>0</v>
      </c>
      <c r="K645" s="74">
        <f t="shared" si="51"/>
        <v>0</v>
      </c>
      <c r="M645" s="21"/>
      <c r="N645" s="74">
        <f t="shared" si="52"/>
        <v>0</v>
      </c>
      <c r="O645" s="74">
        <f t="shared" si="53"/>
        <v>0</v>
      </c>
      <c r="P645" s="74">
        <f t="shared" si="53"/>
        <v>0</v>
      </c>
    </row>
    <row r="646" spans="1:16" x14ac:dyDescent="0.25">
      <c r="A646" s="183"/>
      <c r="B646" s="184"/>
      <c r="C646" s="184"/>
      <c r="D646" s="153"/>
      <c r="E646" s="71" t="str">
        <f>IF(D646&gt;0,IF((LEFT(D646,2)=LEFT(Data!C$4,2)),"Intra","Inter"),"")</f>
        <v/>
      </c>
      <c r="F646" s="72">
        <f t="shared" si="54"/>
        <v>0</v>
      </c>
      <c r="G646" s="22"/>
      <c r="H646" s="23"/>
      <c r="I646" s="74">
        <f t="shared" si="50"/>
        <v>0</v>
      </c>
      <c r="J646" s="74">
        <f t="shared" si="51"/>
        <v>0</v>
      </c>
      <c r="K646" s="74">
        <f t="shared" si="51"/>
        <v>0</v>
      </c>
      <c r="M646" s="21"/>
      <c r="N646" s="74">
        <f t="shared" si="52"/>
        <v>0</v>
      </c>
      <c r="O646" s="74">
        <f t="shared" si="53"/>
        <v>0</v>
      </c>
      <c r="P646" s="74">
        <f t="shared" si="53"/>
        <v>0</v>
      </c>
    </row>
    <row r="647" spans="1:16" x14ac:dyDescent="0.25">
      <c r="A647" s="183"/>
      <c r="B647" s="184"/>
      <c r="C647" s="184"/>
      <c r="D647" s="153"/>
      <c r="E647" s="71" t="str">
        <f>IF(D647&gt;0,IF((LEFT(D647,2)=LEFT(Data!C$4,2)),"Intra","Inter"),"")</f>
        <v/>
      </c>
      <c r="F647" s="72">
        <f t="shared" si="54"/>
        <v>0</v>
      </c>
      <c r="G647" s="22"/>
      <c r="H647" s="23"/>
      <c r="I647" s="74">
        <f t="shared" si="50"/>
        <v>0</v>
      </c>
      <c r="J647" s="74">
        <f t="shared" si="51"/>
        <v>0</v>
      </c>
      <c r="K647" s="74">
        <f t="shared" si="51"/>
        <v>0</v>
      </c>
      <c r="M647" s="21"/>
      <c r="N647" s="74">
        <f t="shared" si="52"/>
        <v>0</v>
      </c>
      <c r="O647" s="74">
        <f t="shared" si="53"/>
        <v>0</v>
      </c>
      <c r="P647" s="74">
        <f t="shared" si="53"/>
        <v>0</v>
      </c>
    </row>
    <row r="648" spans="1:16" x14ac:dyDescent="0.25">
      <c r="A648" s="183"/>
      <c r="B648" s="184"/>
      <c r="C648" s="184"/>
      <c r="D648" s="153"/>
      <c r="E648" s="71" t="str">
        <f>IF(D648&gt;0,IF((LEFT(D648,2)=LEFT(Data!C$4,2)),"Intra","Inter"),"")</f>
        <v/>
      </c>
      <c r="F648" s="72">
        <f t="shared" si="54"/>
        <v>0</v>
      </c>
      <c r="G648" s="22"/>
      <c r="H648" s="23"/>
      <c r="I648" s="74">
        <f t="shared" si="50"/>
        <v>0</v>
      </c>
      <c r="J648" s="74">
        <f t="shared" si="51"/>
        <v>0</v>
      </c>
      <c r="K648" s="74">
        <f t="shared" si="51"/>
        <v>0</v>
      </c>
      <c r="M648" s="21"/>
      <c r="N648" s="74">
        <f t="shared" si="52"/>
        <v>0</v>
      </c>
      <c r="O648" s="74">
        <f t="shared" si="53"/>
        <v>0</v>
      </c>
      <c r="P648" s="74">
        <f t="shared" si="53"/>
        <v>0</v>
      </c>
    </row>
    <row r="649" spans="1:16" x14ac:dyDescent="0.25">
      <c r="A649" s="183"/>
      <c r="B649" s="184"/>
      <c r="C649" s="184"/>
      <c r="D649" s="153"/>
      <c r="E649" s="71" t="str">
        <f>IF(D649&gt;0,IF((LEFT(D649,2)=LEFT(Data!C$4,2)),"Intra","Inter"),"")</f>
        <v/>
      </c>
      <c r="F649" s="72">
        <f t="shared" si="54"/>
        <v>0</v>
      </c>
      <c r="G649" s="22"/>
      <c r="H649" s="23"/>
      <c r="I649" s="74">
        <f t="shared" si="50"/>
        <v>0</v>
      </c>
      <c r="J649" s="74">
        <f t="shared" si="51"/>
        <v>0</v>
      </c>
      <c r="K649" s="74">
        <f t="shared" si="51"/>
        <v>0</v>
      </c>
      <c r="M649" s="21"/>
      <c r="N649" s="74">
        <f t="shared" si="52"/>
        <v>0</v>
      </c>
      <c r="O649" s="74">
        <f t="shared" si="53"/>
        <v>0</v>
      </c>
      <c r="P649" s="74">
        <f t="shared" si="53"/>
        <v>0</v>
      </c>
    </row>
    <row r="650" spans="1:16" x14ac:dyDescent="0.25">
      <c r="A650" s="183"/>
      <c r="B650" s="184"/>
      <c r="C650" s="184"/>
      <c r="D650" s="153"/>
      <c r="E650" s="71" t="str">
        <f>IF(D650&gt;0,IF((LEFT(D650,2)=LEFT(Data!C$4,2)),"Intra","Inter"),"")</f>
        <v/>
      </c>
      <c r="F650" s="72">
        <f t="shared" si="54"/>
        <v>0</v>
      </c>
      <c r="G650" s="22"/>
      <c r="H650" s="23"/>
      <c r="I650" s="74">
        <f t="shared" si="50"/>
        <v>0</v>
      </c>
      <c r="J650" s="74">
        <f t="shared" si="51"/>
        <v>0</v>
      </c>
      <c r="K650" s="74">
        <f t="shared" si="51"/>
        <v>0</v>
      </c>
      <c r="M650" s="21"/>
      <c r="N650" s="74">
        <f t="shared" si="52"/>
        <v>0</v>
      </c>
      <c r="O650" s="74">
        <f t="shared" si="53"/>
        <v>0</v>
      </c>
      <c r="P650" s="74">
        <f t="shared" si="53"/>
        <v>0</v>
      </c>
    </row>
    <row r="651" spans="1:16" x14ac:dyDescent="0.25">
      <c r="A651" s="183"/>
      <c r="B651" s="184"/>
      <c r="C651" s="184"/>
      <c r="D651" s="153"/>
      <c r="E651" s="71" t="str">
        <f>IF(D651&gt;0,IF((LEFT(D651,2)=LEFT(Data!C$4,2)),"Intra","Inter"),"")</f>
        <v/>
      </c>
      <c r="F651" s="72">
        <f t="shared" si="54"/>
        <v>0</v>
      </c>
      <c r="G651" s="22"/>
      <c r="H651" s="23"/>
      <c r="I651" s="74">
        <f t="shared" si="50"/>
        <v>0</v>
      </c>
      <c r="J651" s="74">
        <f t="shared" si="51"/>
        <v>0</v>
      </c>
      <c r="K651" s="74">
        <f t="shared" si="51"/>
        <v>0</v>
      </c>
      <c r="M651" s="21"/>
      <c r="N651" s="74">
        <f t="shared" si="52"/>
        <v>0</v>
      </c>
      <c r="O651" s="74">
        <f t="shared" si="53"/>
        <v>0</v>
      </c>
      <c r="P651" s="74">
        <f t="shared" si="53"/>
        <v>0</v>
      </c>
    </row>
    <row r="652" spans="1:16" x14ac:dyDescent="0.25">
      <c r="A652" s="183"/>
      <c r="B652" s="184"/>
      <c r="C652" s="184"/>
      <c r="D652" s="153"/>
      <c r="E652" s="71" t="str">
        <f>IF(D652&gt;0,IF((LEFT(D652,2)=LEFT(Data!C$4,2)),"Intra","Inter"),"")</f>
        <v/>
      </c>
      <c r="F652" s="72">
        <f t="shared" si="54"/>
        <v>0</v>
      </c>
      <c r="G652" s="22"/>
      <c r="H652" s="23"/>
      <c r="I652" s="74">
        <f t="shared" ref="I652:I715" si="55">IF($E652="inter",IF($H652&lt;&gt;"Exempt",IF($H652&lt;&gt;"Non GST",($G652*($H652)),(0)),(0)),(0))</f>
        <v>0</v>
      </c>
      <c r="J652" s="74">
        <f t="shared" ref="J652:K715" si="56">IF($E652="intra",IF($H652&lt;&gt;"Exempt",IF($H652&lt;&gt;"Non GST",($G652*($H652/2)),(0)),(0)),(0))</f>
        <v>0</v>
      </c>
      <c r="K652" s="74">
        <f t="shared" si="56"/>
        <v>0</v>
      </c>
      <c r="M652" s="21"/>
      <c r="N652" s="74">
        <f t="shared" ref="N652:N715" si="57">IF($M652="Yes",IF($E652="Inter",($G652*(2%)),(0)),(0))</f>
        <v>0</v>
      </c>
      <c r="O652" s="74">
        <f t="shared" ref="O652:P715" si="58">IF($M652="Yes",IF($E652="Intra",($G652*(1%)),(0)),(0))</f>
        <v>0</v>
      </c>
      <c r="P652" s="74">
        <f t="shared" si="58"/>
        <v>0</v>
      </c>
    </row>
    <row r="653" spans="1:16" x14ac:dyDescent="0.25">
      <c r="A653" s="183"/>
      <c r="B653" s="184"/>
      <c r="C653" s="184"/>
      <c r="D653" s="153"/>
      <c r="E653" s="71" t="str">
        <f>IF(D653&gt;0,IF((LEFT(D653,2)=LEFT(Data!C$4,2)),"Intra","Inter"),"")</f>
        <v/>
      </c>
      <c r="F653" s="72">
        <f t="shared" si="54"/>
        <v>0</v>
      </c>
      <c r="G653" s="22"/>
      <c r="H653" s="23"/>
      <c r="I653" s="74">
        <f t="shared" si="55"/>
        <v>0</v>
      </c>
      <c r="J653" s="74">
        <f t="shared" si="56"/>
        <v>0</v>
      </c>
      <c r="K653" s="74">
        <f t="shared" si="56"/>
        <v>0</v>
      </c>
      <c r="M653" s="21"/>
      <c r="N653" s="74">
        <f t="shared" si="57"/>
        <v>0</v>
      </c>
      <c r="O653" s="74">
        <f t="shared" si="58"/>
        <v>0</v>
      </c>
      <c r="P653" s="74">
        <f t="shared" si="58"/>
        <v>0</v>
      </c>
    </row>
    <row r="654" spans="1:16" x14ac:dyDescent="0.25">
      <c r="A654" s="183"/>
      <c r="B654" s="184"/>
      <c r="C654" s="184"/>
      <c r="D654" s="153"/>
      <c r="E654" s="71" t="str">
        <f>IF(D654&gt;0,IF((LEFT(D654,2)=LEFT(Data!C$4,2)),"Intra","Inter"),"")</f>
        <v/>
      </c>
      <c r="F654" s="72">
        <f t="shared" si="54"/>
        <v>0</v>
      </c>
      <c r="G654" s="22"/>
      <c r="H654" s="23"/>
      <c r="I654" s="74">
        <f t="shared" si="55"/>
        <v>0</v>
      </c>
      <c r="J654" s="74">
        <f t="shared" si="56"/>
        <v>0</v>
      </c>
      <c r="K654" s="74">
        <f t="shared" si="56"/>
        <v>0</v>
      </c>
      <c r="M654" s="21"/>
      <c r="N654" s="74">
        <f t="shared" si="57"/>
        <v>0</v>
      </c>
      <c r="O654" s="74">
        <f t="shared" si="58"/>
        <v>0</v>
      </c>
      <c r="P654" s="74">
        <f t="shared" si="58"/>
        <v>0</v>
      </c>
    </row>
    <row r="655" spans="1:16" x14ac:dyDescent="0.25">
      <c r="A655" s="183"/>
      <c r="B655" s="184"/>
      <c r="C655" s="184"/>
      <c r="D655" s="153"/>
      <c r="E655" s="71" t="str">
        <f>IF(D655&gt;0,IF((LEFT(D655,2)=LEFT(Data!C$4,2)),"Intra","Inter"),"")</f>
        <v/>
      </c>
      <c r="F655" s="72">
        <f t="shared" si="54"/>
        <v>0</v>
      </c>
      <c r="G655" s="22"/>
      <c r="H655" s="23"/>
      <c r="I655" s="74">
        <f t="shared" si="55"/>
        <v>0</v>
      </c>
      <c r="J655" s="74">
        <f t="shared" si="56"/>
        <v>0</v>
      </c>
      <c r="K655" s="74">
        <f t="shared" si="56"/>
        <v>0</v>
      </c>
      <c r="M655" s="21"/>
      <c r="N655" s="74">
        <f t="shared" si="57"/>
        <v>0</v>
      </c>
      <c r="O655" s="74">
        <f t="shared" si="58"/>
        <v>0</v>
      </c>
      <c r="P655" s="74">
        <f t="shared" si="58"/>
        <v>0</v>
      </c>
    </row>
    <row r="656" spans="1:16" x14ac:dyDescent="0.25">
      <c r="A656" s="183"/>
      <c r="B656" s="184"/>
      <c r="C656" s="184"/>
      <c r="D656" s="153"/>
      <c r="E656" s="71" t="str">
        <f>IF(D656&gt;0,IF((LEFT(D656,2)=LEFT(Data!C$4,2)),"Intra","Inter"),"")</f>
        <v/>
      </c>
      <c r="F656" s="72">
        <f t="shared" si="54"/>
        <v>0</v>
      </c>
      <c r="G656" s="22"/>
      <c r="H656" s="23"/>
      <c r="I656" s="74">
        <f t="shared" si="55"/>
        <v>0</v>
      </c>
      <c r="J656" s="74">
        <f t="shared" si="56"/>
        <v>0</v>
      </c>
      <c r="K656" s="74">
        <f t="shared" si="56"/>
        <v>0</v>
      </c>
      <c r="M656" s="21"/>
      <c r="N656" s="74">
        <f t="shared" si="57"/>
        <v>0</v>
      </c>
      <c r="O656" s="74">
        <f t="shared" si="58"/>
        <v>0</v>
      </c>
      <c r="P656" s="74">
        <f t="shared" si="58"/>
        <v>0</v>
      </c>
    </row>
    <row r="657" spans="1:16" x14ac:dyDescent="0.25">
      <c r="A657" s="183"/>
      <c r="B657" s="184"/>
      <c r="C657" s="184"/>
      <c r="D657" s="153"/>
      <c r="E657" s="71" t="str">
        <f>IF(D657&gt;0,IF((LEFT(D657,2)=LEFT(Data!C$4,2)),"Intra","Inter"),"")</f>
        <v/>
      </c>
      <c r="F657" s="72">
        <f t="shared" si="54"/>
        <v>0</v>
      </c>
      <c r="G657" s="22"/>
      <c r="H657" s="23"/>
      <c r="I657" s="74">
        <f t="shared" si="55"/>
        <v>0</v>
      </c>
      <c r="J657" s="74">
        <f t="shared" si="56"/>
        <v>0</v>
      </c>
      <c r="K657" s="74">
        <f t="shared" si="56"/>
        <v>0</v>
      </c>
      <c r="M657" s="21"/>
      <c r="N657" s="74">
        <f t="shared" si="57"/>
        <v>0</v>
      </c>
      <c r="O657" s="74">
        <f t="shared" si="58"/>
        <v>0</v>
      </c>
      <c r="P657" s="74">
        <f t="shared" si="58"/>
        <v>0</v>
      </c>
    </row>
    <row r="658" spans="1:16" x14ac:dyDescent="0.25">
      <c r="A658" s="183"/>
      <c r="B658" s="184"/>
      <c r="C658" s="184"/>
      <c r="D658" s="153"/>
      <c r="E658" s="71" t="str">
        <f>IF(D658&gt;0,IF((LEFT(D658,2)=LEFT(Data!C$4,2)),"Intra","Inter"),"")</f>
        <v/>
      </c>
      <c r="F658" s="72">
        <f t="shared" si="54"/>
        <v>0</v>
      </c>
      <c r="G658" s="22"/>
      <c r="H658" s="23"/>
      <c r="I658" s="74">
        <f t="shared" si="55"/>
        <v>0</v>
      </c>
      <c r="J658" s="74">
        <f t="shared" si="56"/>
        <v>0</v>
      </c>
      <c r="K658" s="74">
        <f t="shared" si="56"/>
        <v>0</v>
      </c>
      <c r="M658" s="21"/>
      <c r="N658" s="74">
        <f t="shared" si="57"/>
        <v>0</v>
      </c>
      <c r="O658" s="74">
        <f t="shared" si="58"/>
        <v>0</v>
      </c>
      <c r="P658" s="74">
        <f t="shared" si="58"/>
        <v>0</v>
      </c>
    </row>
    <row r="659" spans="1:16" x14ac:dyDescent="0.25">
      <c r="A659" s="183"/>
      <c r="B659" s="184"/>
      <c r="C659" s="184"/>
      <c r="D659" s="153"/>
      <c r="E659" s="71" t="str">
        <f>IF(D659&gt;0,IF((LEFT(D659,2)=LEFT(Data!C$4,2)),"Intra","Inter"),"")</f>
        <v/>
      </c>
      <c r="F659" s="72">
        <f t="shared" si="54"/>
        <v>0</v>
      </c>
      <c r="G659" s="22"/>
      <c r="H659" s="23"/>
      <c r="I659" s="74">
        <f t="shared" si="55"/>
        <v>0</v>
      </c>
      <c r="J659" s="74">
        <f t="shared" si="56"/>
        <v>0</v>
      </c>
      <c r="K659" s="74">
        <f t="shared" si="56"/>
        <v>0</v>
      </c>
      <c r="M659" s="21"/>
      <c r="N659" s="74">
        <f t="shared" si="57"/>
        <v>0</v>
      </c>
      <c r="O659" s="74">
        <f t="shared" si="58"/>
        <v>0</v>
      </c>
      <c r="P659" s="74">
        <f t="shared" si="58"/>
        <v>0</v>
      </c>
    </row>
    <row r="660" spans="1:16" x14ac:dyDescent="0.25">
      <c r="A660" s="183"/>
      <c r="B660" s="184"/>
      <c r="C660" s="184"/>
      <c r="D660" s="153"/>
      <c r="E660" s="71" t="str">
        <f>IF(D660&gt;0,IF((LEFT(D660,2)=LEFT(Data!C$4,2)),"Intra","Inter"),"")</f>
        <v/>
      </c>
      <c r="F660" s="72">
        <f t="shared" si="54"/>
        <v>0</v>
      </c>
      <c r="G660" s="22"/>
      <c r="H660" s="23"/>
      <c r="I660" s="74">
        <f t="shared" si="55"/>
        <v>0</v>
      </c>
      <c r="J660" s="74">
        <f t="shared" si="56"/>
        <v>0</v>
      </c>
      <c r="K660" s="74">
        <f t="shared" si="56"/>
        <v>0</v>
      </c>
      <c r="M660" s="21"/>
      <c r="N660" s="74">
        <f t="shared" si="57"/>
        <v>0</v>
      </c>
      <c r="O660" s="74">
        <f t="shared" si="58"/>
        <v>0</v>
      </c>
      <c r="P660" s="74">
        <f t="shared" si="58"/>
        <v>0</v>
      </c>
    </row>
    <row r="661" spans="1:16" x14ac:dyDescent="0.25">
      <c r="A661" s="183"/>
      <c r="B661" s="184"/>
      <c r="C661" s="184"/>
      <c r="D661" s="153"/>
      <c r="E661" s="71" t="str">
        <f>IF(D661&gt;0,IF((LEFT(D661,2)=LEFT(Data!C$4,2)),"Intra","Inter"),"")</f>
        <v/>
      </c>
      <c r="F661" s="72">
        <f t="shared" si="54"/>
        <v>0</v>
      </c>
      <c r="G661" s="22"/>
      <c r="H661" s="23"/>
      <c r="I661" s="74">
        <f t="shared" si="55"/>
        <v>0</v>
      </c>
      <c r="J661" s="74">
        <f t="shared" si="56"/>
        <v>0</v>
      </c>
      <c r="K661" s="74">
        <f t="shared" si="56"/>
        <v>0</v>
      </c>
      <c r="M661" s="21"/>
      <c r="N661" s="74">
        <f t="shared" si="57"/>
        <v>0</v>
      </c>
      <c r="O661" s="74">
        <f t="shared" si="58"/>
        <v>0</v>
      </c>
      <c r="P661" s="74">
        <f t="shared" si="58"/>
        <v>0</v>
      </c>
    </row>
    <row r="662" spans="1:16" x14ac:dyDescent="0.25">
      <c r="A662" s="183"/>
      <c r="B662" s="184"/>
      <c r="C662" s="184"/>
      <c r="D662" s="153"/>
      <c r="E662" s="71" t="str">
        <f>IF(D662&gt;0,IF((LEFT(D662,2)=LEFT(Data!C$4,2)),"Intra","Inter"),"")</f>
        <v/>
      </c>
      <c r="F662" s="72">
        <f t="shared" si="54"/>
        <v>0</v>
      </c>
      <c r="G662" s="22"/>
      <c r="H662" s="23"/>
      <c r="I662" s="74">
        <f t="shared" si="55"/>
        <v>0</v>
      </c>
      <c r="J662" s="74">
        <f t="shared" si="56"/>
        <v>0</v>
      </c>
      <c r="K662" s="74">
        <f t="shared" si="56"/>
        <v>0</v>
      </c>
      <c r="M662" s="21"/>
      <c r="N662" s="74">
        <f t="shared" si="57"/>
        <v>0</v>
      </c>
      <c r="O662" s="74">
        <f t="shared" si="58"/>
        <v>0</v>
      </c>
      <c r="P662" s="74">
        <f t="shared" si="58"/>
        <v>0</v>
      </c>
    </row>
    <row r="663" spans="1:16" x14ac:dyDescent="0.25">
      <c r="A663" s="183"/>
      <c r="B663" s="184"/>
      <c r="C663" s="184"/>
      <c r="D663" s="153"/>
      <c r="E663" s="71" t="str">
        <f>IF(D663&gt;0,IF((LEFT(D663,2)=LEFT(Data!C$4,2)),"Intra","Inter"),"")</f>
        <v/>
      </c>
      <c r="F663" s="72">
        <f t="shared" si="54"/>
        <v>0</v>
      </c>
      <c r="G663" s="22"/>
      <c r="H663" s="23"/>
      <c r="I663" s="74">
        <f t="shared" si="55"/>
        <v>0</v>
      </c>
      <c r="J663" s="74">
        <f t="shared" si="56"/>
        <v>0</v>
      </c>
      <c r="K663" s="74">
        <f t="shared" si="56"/>
        <v>0</v>
      </c>
      <c r="M663" s="21"/>
      <c r="N663" s="74">
        <f t="shared" si="57"/>
        <v>0</v>
      </c>
      <c r="O663" s="74">
        <f t="shared" si="58"/>
        <v>0</v>
      </c>
      <c r="P663" s="74">
        <f t="shared" si="58"/>
        <v>0</v>
      </c>
    </row>
    <row r="664" spans="1:16" x14ac:dyDescent="0.25">
      <c r="A664" s="183"/>
      <c r="B664" s="184"/>
      <c r="C664" s="184"/>
      <c r="D664" s="153"/>
      <c r="E664" s="71" t="str">
        <f>IF(D664&gt;0,IF((LEFT(D664,2)=LEFT(Data!C$4,2)),"Intra","Inter"),"")</f>
        <v/>
      </c>
      <c r="F664" s="72">
        <f t="shared" si="54"/>
        <v>0</v>
      </c>
      <c r="G664" s="22"/>
      <c r="H664" s="23"/>
      <c r="I664" s="74">
        <f t="shared" si="55"/>
        <v>0</v>
      </c>
      <c r="J664" s="74">
        <f t="shared" si="56"/>
        <v>0</v>
      </c>
      <c r="K664" s="74">
        <f t="shared" si="56"/>
        <v>0</v>
      </c>
      <c r="M664" s="21"/>
      <c r="N664" s="74">
        <f t="shared" si="57"/>
        <v>0</v>
      </c>
      <c r="O664" s="74">
        <f t="shared" si="58"/>
        <v>0</v>
      </c>
      <c r="P664" s="74">
        <f t="shared" si="58"/>
        <v>0</v>
      </c>
    </row>
    <row r="665" spans="1:16" x14ac:dyDescent="0.25">
      <c r="A665" s="183"/>
      <c r="B665" s="184"/>
      <c r="C665" s="184"/>
      <c r="D665" s="153"/>
      <c r="E665" s="71" t="str">
        <f>IF(D665&gt;0,IF((LEFT(D665,2)=LEFT(Data!C$4,2)),"Intra","Inter"),"")</f>
        <v/>
      </c>
      <c r="F665" s="72">
        <f t="shared" si="54"/>
        <v>0</v>
      </c>
      <c r="G665" s="22"/>
      <c r="H665" s="23"/>
      <c r="I665" s="74">
        <f t="shared" si="55"/>
        <v>0</v>
      </c>
      <c r="J665" s="74">
        <f t="shared" si="56"/>
        <v>0</v>
      </c>
      <c r="K665" s="74">
        <f t="shared" si="56"/>
        <v>0</v>
      </c>
      <c r="M665" s="21"/>
      <c r="N665" s="74">
        <f t="shared" si="57"/>
        <v>0</v>
      </c>
      <c r="O665" s="74">
        <f t="shared" si="58"/>
        <v>0</v>
      </c>
      <c r="P665" s="74">
        <f t="shared" si="58"/>
        <v>0</v>
      </c>
    </row>
    <row r="666" spans="1:16" x14ac:dyDescent="0.25">
      <c r="A666" s="183"/>
      <c r="B666" s="184"/>
      <c r="C666" s="184"/>
      <c r="D666" s="153"/>
      <c r="E666" s="71" t="str">
        <f>IF(D666&gt;0,IF((LEFT(D666,2)=LEFT(Data!C$4,2)),"Intra","Inter"),"")</f>
        <v/>
      </c>
      <c r="F666" s="72">
        <f t="shared" si="54"/>
        <v>0</v>
      </c>
      <c r="G666" s="22"/>
      <c r="H666" s="23"/>
      <c r="I666" s="74">
        <f t="shared" si="55"/>
        <v>0</v>
      </c>
      <c r="J666" s="74">
        <f t="shared" si="56"/>
        <v>0</v>
      </c>
      <c r="K666" s="74">
        <f t="shared" si="56"/>
        <v>0</v>
      </c>
      <c r="M666" s="21"/>
      <c r="N666" s="74">
        <f t="shared" si="57"/>
        <v>0</v>
      </c>
      <c r="O666" s="74">
        <f t="shared" si="58"/>
        <v>0</v>
      </c>
      <c r="P666" s="74">
        <f t="shared" si="58"/>
        <v>0</v>
      </c>
    </row>
    <row r="667" spans="1:16" x14ac:dyDescent="0.25">
      <c r="A667" s="183"/>
      <c r="B667" s="184"/>
      <c r="C667" s="184"/>
      <c r="D667" s="153"/>
      <c r="E667" s="71" t="str">
        <f>IF(D667&gt;0,IF((LEFT(D667,2)=LEFT(Data!C$4,2)),"Intra","Inter"),"")</f>
        <v/>
      </c>
      <c r="F667" s="72">
        <f t="shared" si="54"/>
        <v>0</v>
      </c>
      <c r="G667" s="22"/>
      <c r="H667" s="23"/>
      <c r="I667" s="74">
        <f t="shared" si="55"/>
        <v>0</v>
      </c>
      <c r="J667" s="74">
        <f t="shared" si="56"/>
        <v>0</v>
      </c>
      <c r="K667" s="74">
        <f t="shared" si="56"/>
        <v>0</v>
      </c>
      <c r="M667" s="21"/>
      <c r="N667" s="74">
        <f t="shared" si="57"/>
        <v>0</v>
      </c>
      <c r="O667" s="74">
        <f t="shared" si="58"/>
        <v>0</v>
      </c>
      <c r="P667" s="74">
        <f t="shared" si="58"/>
        <v>0</v>
      </c>
    </row>
    <row r="668" spans="1:16" x14ac:dyDescent="0.25">
      <c r="A668" s="183"/>
      <c r="B668" s="184"/>
      <c r="C668" s="184"/>
      <c r="D668" s="153"/>
      <c r="E668" s="71" t="str">
        <f>IF(D668&gt;0,IF((LEFT(D668,2)=LEFT(Data!C$4,2)),"Intra","Inter"),"")</f>
        <v/>
      </c>
      <c r="F668" s="72">
        <f t="shared" si="54"/>
        <v>0</v>
      </c>
      <c r="G668" s="22"/>
      <c r="H668" s="23"/>
      <c r="I668" s="74">
        <f t="shared" si="55"/>
        <v>0</v>
      </c>
      <c r="J668" s="74">
        <f t="shared" si="56"/>
        <v>0</v>
      </c>
      <c r="K668" s="74">
        <f t="shared" si="56"/>
        <v>0</v>
      </c>
      <c r="M668" s="21"/>
      <c r="N668" s="74">
        <f t="shared" si="57"/>
        <v>0</v>
      </c>
      <c r="O668" s="74">
        <f t="shared" si="58"/>
        <v>0</v>
      </c>
      <c r="P668" s="74">
        <f t="shared" si="58"/>
        <v>0</v>
      </c>
    </row>
    <row r="669" spans="1:16" x14ac:dyDescent="0.25">
      <c r="A669" s="183"/>
      <c r="B669" s="184"/>
      <c r="C669" s="184"/>
      <c r="D669" s="153"/>
      <c r="E669" s="71" t="str">
        <f>IF(D669&gt;0,IF((LEFT(D669,2)=LEFT(Data!C$4,2)),"Intra","Inter"),"")</f>
        <v/>
      </c>
      <c r="F669" s="72">
        <f t="shared" si="54"/>
        <v>0</v>
      </c>
      <c r="G669" s="22"/>
      <c r="H669" s="23"/>
      <c r="I669" s="74">
        <f t="shared" si="55"/>
        <v>0</v>
      </c>
      <c r="J669" s="74">
        <f t="shared" si="56"/>
        <v>0</v>
      </c>
      <c r="K669" s="74">
        <f t="shared" si="56"/>
        <v>0</v>
      </c>
      <c r="M669" s="21"/>
      <c r="N669" s="74">
        <f t="shared" si="57"/>
        <v>0</v>
      </c>
      <c r="O669" s="74">
        <f t="shared" si="58"/>
        <v>0</v>
      </c>
      <c r="P669" s="74">
        <f t="shared" si="58"/>
        <v>0</v>
      </c>
    </row>
    <row r="670" spans="1:16" x14ac:dyDescent="0.25">
      <c r="A670" s="183"/>
      <c r="B670" s="184"/>
      <c r="C670" s="184"/>
      <c r="D670" s="153"/>
      <c r="E670" s="71" t="str">
        <f>IF(D670&gt;0,IF((LEFT(D670,2)=LEFT(Data!C$4,2)),"Intra","Inter"),"")</f>
        <v/>
      </c>
      <c r="F670" s="72">
        <f t="shared" si="54"/>
        <v>0</v>
      </c>
      <c r="G670" s="22"/>
      <c r="H670" s="23"/>
      <c r="I670" s="74">
        <f t="shared" si="55"/>
        <v>0</v>
      </c>
      <c r="J670" s="74">
        <f t="shared" si="56"/>
        <v>0</v>
      </c>
      <c r="K670" s="74">
        <f t="shared" si="56"/>
        <v>0</v>
      </c>
      <c r="M670" s="21"/>
      <c r="N670" s="74">
        <f t="shared" si="57"/>
        <v>0</v>
      </c>
      <c r="O670" s="74">
        <f t="shared" si="58"/>
        <v>0</v>
      </c>
      <c r="P670" s="74">
        <f t="shared" si="58"/>
        <v>0</v>
      </c>
    </row>
    <row r="671" spans="1:16" x14ac:dyDescent="0.25">
      <c r="A671" s="183"/>
      <c r="B671" s="184"/>
      <c r="C671" s="184"/>
      <c r="D671" s="153"/>
      <c r="E671" s="71" t="str">
        <f>IF(D671&gt;0,IF((LEFT(D671,2)=LEFT(Data!C$4,2)),"Intra","Inter"),"")</f>
        <v/>
      </c>
      <c r="F671" s="72">
        <f t="shared" si="54"/>
        <v>0</v>
      </c>
      <c r="G671" s="22"/>
      <c r="H671" s="23"/>
      <c r="I671" s="74">
        <f t="shared" si="55"/>
        <v>0</v>
      </c>
      <c r="J671" s="74">
        <f t="shared" si="56"/>
        <v>0</v>
      </c>
      <c r="K671" s="74">
        <f t="shared" si="56"/>
        <v>0</v>
      </c>
      <c r="M671" s="21"/>
      <c r="N671" s="74">
        <f t="shared" si="57"/>
        <v>0</v>
      </c>
      <c r="O671" s="74">
        <f t="shared" si="58"/>
        <v>0</v>
      </c>
      <c r="P671" s="74">
        <f t="shared" si="58"/>
        <v>0</v>
      </c>
    </row>
    <row r="672" spans="1:16" x14ac:dyDescent="0.25">
      <c r="A672" s="183"/>
      <c r="B672" s="184"/>
      <c r="C672" s="184"/>
      <c r="D672" s="153"/>
      <c r="E672" s="71" t="str">
        <f>IF(D672&gt;0,IF((LEFT(D672,2)=LEFT(Data!C$4,2)),"Intra","Inter"),"")</f>
        <v/>
      </c>
      <c r="F672" s="72">
        <f t="shared" si="54"/>
        <v>0</v>
      </c>
      <c r="G672" s="22"/>
      <c r="H672" s="23"/>
      <c r="I672" s="74">
        <f t="shared" si="55"/>
        <v>0</v>
      </c>
      <c r="J672" s="74">
        <f t="shared" si="56"/>
        <v>0</v>
      </c>
      <c r="K672" s="74">
        <f t="shared" si="56"/>
        <v>0</v>
      </c>
      <c r="M672" s="21"/>
      <c r="N672" s="74">
        <f t="shared" si="57"/>
        <v>0</v>
      </c>
      <c r="O672" s="74">
        <f t="shared" si="58"/>
        <v>0</v>
      </c>
      <c r="P672" s="74">
        <f t="shared" si="58"/>
        <v>0</v>
      </c>
    </row>
    <row r="673" spans="1:16" x14ac:dyDescent="0.25">
      <c r="A673" s="183"/>
      <c r="B673" s="184"/>
      <c r="C673" s="184"/>
      <c r="D673" s="153"/>
      <c r="E673" s="71" t="str">
        <f>IF(D673&gt;0,IF((LEFT(D673,2)=LEFT(Data!C$4,2)),"Intra","Inter"),"")</f>
        <v/>
      </c>
      <c r="F673" s="72">
        <f t="shared" si="54"/>
        <v>0</v>
      </c>
      <c r="G673" s="22"/>
      <c r="H673" s="23"/>
      <c r="I673" s="74">
        <f t="shared" si="55"/>
        <v>0</v>
      </c>
      <c r="J673" s="74">
        <f t="shared" si="56"/>
        <v>0</v>
      </c>
      <c r="K673" s="74">
        <f t="shared" si="56"/>
        <v>0</v>
      </c>
      <c r="M673" s="21"/>
      <c r="N673" s="74">
        <f t="shared" si="57"/>
        <v>0</v>
      </c>
      <c r="O673" s="74">
        <f t="shared" si="58"/>
        <v>0</v>
      </c>
      <c r="P673" s="74">
        <f t="shared" si="58"/>
        <v>0</v>
      </c>
    </row>
    <row r="674" spans="1:16" x14ac:dyDescent="0.25">
      <c r="A674" s="183"/>
      <c r="B674" s="184"/>
      <c r="C674" s="184"/>
      <c r="D674" s="153"/>
      <c r="E674" s="71" t="str">
        <f>IF(D674&gt;0,IF((LEFT(D674,2)=LEFT(Data!C$4,2)),"Intra","Inter"),"")</f>
        <v/>
      </c>
      <c r="F674" s="72">
        <f t="shared" si="54"/>
        <v>0</v>
      </c>
      <c r="G674" s="22"/>
      <c r="H674" s="23"/>
      <c r="I674" s="74">
        <f t="shared" si="55"/>
        <v>0</v>
      </c>
      <c r="J674" s="74">
        <f t="shared" si="56"/>
        <v>0</v>
      </c>
      <c r="K674" s="74">
        <f t="shared" si="56"/>
        <v>0</v>
      </c>
      <c r="M674" s="21"/>
      <c r="N674" s="74">
        <f t="shared" si="57"/>
        <v>0</v>
      </c>
      <c r="O674" s="74">
        <f t="shared" si="58"/>
        <v>0</v>
      </c>
      <c r="P674" s="74">
        <f t="shared" si="58"/>
        <v>0</v>
      </c>
    </row>
    <row r="675" spans="1:16" x14ac:dyDescent="0.25">
      <c r="A675" s="183"/>
      <c r="B675" s="184"/>
      <c r="C675" s="184"/>
      <c r="D675" s="153"/>
      <c r="E675" s="71" t="str">
        <f>IF(D675&gt;0,IF((LEFT(D675,2)=LEFT(Data!C$4,2)),"Intra","Inter"),"")</f>
        <v/>
      </c>
      <c r="F675" s="72">
        <f t="shared" si="54"/>
        <v>0</v>
      </c>
      <c r="G675" s="22"/>
      <c r="H675" s="23"/>
      <c r="I675" s="74">
        <f t="shared" si="55"/>
        <v>0</v>
      </c>
      <c r="J675" s="74">
        <f t="shared" si="56"/>
        <v>0</v>
      </c>
      <c r="K675" s="74">
        <f t="shared" si="56"/>
        <v>0</v>
      </c>
      <c r="M675" s="21"/>
      <c r="N675" s="74">
        <f t="shared" si="57"/>
        <v>0</v>
      </c>
      <c r="O675" s="74">
        <f t="shared" si="58"/>
        <v>0</v>
      </c>
      <c r="P675" s="74">
        <f t="shared" si="58"/>
        <v>0</v>
      </c>
    </row>
    <row r="676" spans="1:16" x14ac:dyDescent="0.25">
      <c r="A676" s="183"/>
      <c r="B676" s="184"/>
      <c r="C676" s="184"/>
      <c r="D676" s="153"/>
      <c r="E676" s="71" t="str">
        <f>IF(D676&gt;0,IF((LEFT(D676,2)=LEFT(Data!C$4,2)),"Intra","Inter"),"")</f>
        <v/>
      </c>
      <c r="F676" s="72">
        <f t="shared" si="54"/>
        <v>0</v>
      </c>
      <c r="G676" s="22"/>
      <c r="H676" s="23"/>
      <c r="I676" s="74">
        <f t="shared" si="55"/>
        <v>0</v>
      </c>
      <c r="J676" s="74">
        <f t="shared" si="56"/>
        <v>0</v>
      </c>
      <c r="K676" s="74">
        <f t="shared" si="56"/>
        <v>0</v>
      </c>
      <c r="M676" s="21"/>
      <c r="N676" s="74">
        <f t="shared" si="57"/>
        <v>0</v>
      </c>
      <c r="O676" s="74">
        <f t="shared" si="58"/>
        <v>0</v>
      </c>
      <c r="P676" s="74">
        <f t="shared" si="58"/>
        <v>0</v>
      </c>
    </row>
    <row r="677" spans="1:16" x14ac:dyDescent="0.25">
      <c r="A677" s="183"/>
      <c r="B677" s="184"/>
      <c r="C677" s="184"/>
      <c r="D677" s="153"/>
      <c r="E677" s="71" t="str">
        <f>IF(D677&gt;0,IF((LEFT(D677,2)=LEFT(Data!C$4,2)),"Intra","Inter"),"")</f>
        <v/>
      </c>
      <c r="F677" s="72">
        <f t="shared" si="54"/>
        <v>0</v>
      </c>
      <c r="G677" s="22"/>
      <c r="H677" s="23"/>
      <c r="I677" s="74">
        <f t="shared" si="55"/>
        <v>0</v>
      </c>
      <c r="J677" s="74">
        <f t="shared" si="56"/>
        <v>0</v>
      </c>
      <c r="K677" s="74">
        <f t="shared" si="56"/>
        <v>0</v>
      </c>
      <c r="M677" s="21"/>
      <c r="N677" s="74">
        <f t="shared" si="57"/>
        <v>0</v>
      </c>
      <c r="O677" s="74">
        <f t="shared" si="58"/>
        <v>0</v>
      </c>
      <c r="P677" s="74">
        <f t="shared" si="58"/>
        <v>0</v>
      </c>
    </row>
    <row r="678" spans="1:16" x14ac:dyDescent="0.25">
      <c r="A678" s="183"/>
      <c r="B678" s="184"/>
      <c r="C678" s="184"/>
      <c r="D678" s="153"/>
      <c r="E678" s="71" t="str">
        <f>IF(D678&gt;0,IF((LEFT(D678,2)=LEFT(Data!C$4,2)),"Intra","Inter"),"")</f>
        <v/>
      </c>
      <c r="F678" s="72">
        <f t="shared" si="54"/>
        <v>0</v>
      </c>
      <c r="G678" s="22"/>
      <c r="H678" s="23"/>
      <c r="I678" s="74">
        <f t="shared" si="55"/>
        <v>0</v>
      </c>
      <c r="J678" s="74">
        <f t="shared" si="56"/>
        <v>0</v>
      </c>
      <c r="K678" s="74">
        <f t="shared" si="56"/>
        <v>0</v>
      </c>
      <c r="M678" s="21"/>
      <c r="N678" s="74">
        <f t="shared" si="57"/>
        <v>0</v>
      </c>
      <c r="O678" s="74">
        <f t="shared" si="58"/>
        <v>0</v>
      </c>
      <c r="P678" s="74">
        <f t="shared" si="58"/>
        <v>0</v>
      </c>
    </row>
    <row r="679" spans="1:16" x14ac:dyDescent="0.25">
      <c r="A679" s="183"/>
      <c r="B679" s="184"/>
      <c r="C679" s="184"/>
      <c r="D679" s="153"/>
      <c r="E679" s="71" t="str">
        <f>IF(D679&gt;0,IF((LEFT(D679,2)=LEFT(Data!C$4,2)),"Intra","Inter"),"")</f>
        <v/>
      </c>
      <c r="F679" s="72">
        <f t="shared" si="54"/>
        <v>0</v>
      </c>
      <c r="G679" s="22"/>
      <c r="H679" s="23"/>
      <c r="I679" s="74">
        <f t="shared" si="55"/>
        <v>0</v>
      </c>
      <c r="J679" s="74">
        <f t="shared" si="56"/>
        <v>0</v>
      </c>
      <c r="K679" s="74">
        <f t="shared" si="56"/>
        <v>0</v>
      </c>
      <c r="M679" s="21"/>
      <c r="N679" s="74">
        <f t="shared" si="57"/>
        <v>0</v>
      </c>
      <c r="O679" s="74">
        <f t="shared" si="58"/>
        <v>0</v>
      </c>
      <c r="P679" s="74">
        <f t="shared" si="58"/>
        <v>0</v>
      </c>
    </row>
    <row r="680" spans="1:16" x14ac:dyDescent="0.25">
      <c r="A680" s="183"/>
      <c r="B680" s="184"/>
      <c r="C680" s="184"/>
      <c r="D680" s="153"/>
      <c r="E680" s="71" t="str">
        <f>IF(D680&gt;0,IF((LEFT(D680,2)=LEFT(Data!C$4,2)),"Intra","Inter"),"")</f>
        <v/>
      </c>
      <c r="F680" s="72">
        <f t="shared" si="54"/>
        <v>0</v>
      </c>
      <c r="G680" s="22"/>
      <c r="H680" s="23"/>
      <c r="I680" s="74">
        <f t="shared" si="55"/>
        <v>0</v>
      </c>
      <c r="J680" s="74">
        <f t="shared" si="56"/>
        <v>0</v>
      </c>
      <c r="K680" s="74">
        <f t="shared" si="56"/>
        <v>0</v>
      </c>
      <c r="M680" s="21"/>
      <c r="N680" s="74">
        <f t="shared" si="57"/>
        <v>0</v>
      </c>
      <c r="O680" s="74">
        <f t="shared" si="58"/>
        <v>0</v>
      </c>
      <c r="P680" s="74">
        <f t="shared" si="58"/>
        <v>0</v>
      </c>
    </row>
    <row r="681" spans="1:16" x14ac:dyDescent="0.25">
      <c r="A681" s="183"/>
      <c r="B681" s="184"/>
      <c r="C681" s="184"/>
      <c r="D681" s="153"/>
      <c r="E681" s="71" t="str">
        <f>IF(D681&gt;0,IF((LEFT(D681,2)=LEFT(Data!C$4,2)),"Intra","Inter"),"")</f>
        <v/>
      </c>
      <c r="F681" s="72">
        <f t="shared" si="54"/>
        <v>0</v>
      </c>
      <c r="G681" s="22"/>
      <c r="H681" s="23"/>
      <c r="I681" s="74">
        <f t="shared" si="55"/>
        <v>0</v>
      </c>
      <c r="J681" s="74">
        <f t="shared" si="56"/>
        <v>0</v>
      </c>
      <c r="K681" s="74">
        <f t="shared" si="56"/>
        <v>0</v>
      </c>
      <c r="M681" s="21"/>
      <c r="N681" s="74">
        <f t="shared" si="57"/>
        <v>0</v>
      </c>
      <c r="O681" s="74">
        <f t="shared" si="58"/>
        <v>0</v>
      </c>
      <c r="P681" s="74">
        <f t="shared" si="58"/>
        <v>0</v>
      </c>
    </row>
    <row r="682" spans="1:16" x14ac:dyDescent="0.25">
      <c r="A682" s="183"/>
      <c r="B682" s="184"/>
      <c r="C682" s="184"/>
      <c r="D682" s="153"/>
      <c r="E682" s="71" t="str">
        <f>IF(D682&gt;0,IF((LEFT(D682,2)=LEFT(Data!C$4,2)),"Intra","Inter"),"")</f>
        <v/>
      </c>
      <c r="F682" s="72">
        <f t="shared" si="54"/>
        <v>0</v>
      </c>
      <c r="G682" s="22"/>
      <c r="H682" s="23"/>
      <c r="I682" s="74">
        <f t="shared" si="55"/>
        <v>0</v>
      </c>
      <c r="J682" s="74">
        <f t="shared" si="56"/>
        <v>0</v>
      </c>
      <c r="K682" s="74">
        <f t="shared" si="56"/>
        <v>0</v>
      </c>
      <c r="M682" s="21"/>
      <c r="N682" s="74">
        <f t="shared" si="57"/>
        <v>0</v>
      </c>
      <c r="O682" s="74">
        <f t="shared" si="58"/>
        <v>0</v>
      </c>
      <c r="P682" s="74">
        <f t="shared" si="58"/>
        <v>0</v>
      </c>
    </row>
    <row r="683" spans="1:16" x14ac:dyDescent="0.25">
      <c r="A683" s="183"/>
      <c r="B683" s="184"/>
      <c r="C683" s="184"/>
      <c r="D683" s="153"/>
      <c r="E683" s="71" t="str">
        <f>IF(D683&gt;0,IF((LEFT(D683,2)=LEFT(Data!C$4,2)),"Intra","Inter"),"")</f>
        <v/>
      </c>
      <c r="F683" s="72">
        <f t="shared" si="54"/>
        <v>0</v>
      </c>
      <c r="G683" s="22"/>
      <c r="H683" s="23"/>
      <c r="I683" s="74">
        <f t="shared" si="55"/>
        <v>0</v>
      </c>
      <c r="J683" s="74">
        <f t="shared" si="56"/>
        <v>0</v>
      </c>
      <c r="K683" s="74">
        <f t="shared" si="56"/>
        <v>0</v>
      </c>
      <c r="M683" s="21"/>
      <c r="N683" s="74">
        <f t="shared" si="57"/>
        <v>0</v>
      </c>
      <c r="O683" s="74">
        <f t="shared" si="58"/>
        <v>0</v>
      </c>
      <c r="P683" s="74">
        <f t="shared" si="58"/>
        <v>0</v>
      </c>
    </row>
    <row r="684" spans="1:16" x14ac:dyDescent="0.25">
      <c r="A684" s="183"/>
      <c r="B684" s="184"/>
      <c r="C684" s="184"/>
      <c r="D684" s="153"/>
      <c r="E684" s="71" t="str">
        <f>IF(D684&gt;0,IF((LEFT(D684,2)=LEFT(Data!C$4,2)),"Intra","Inter"),"")</f>
        <v/>
      </c>
      <c r="F684" s="72">
        <f t="shared" si="54"/>
        <v>0</v>
      </c>
      <c r="G684" s="22"/>
      <c r="H684" s="23"/>
      <c r="I684" s="74">
        <f t="shared" si="55"/>
        <v>0</v>
      </c>
      <c r="J684" s="74">
        <f t="shared" si="56"/>
        <v>0</v>
      </c>
      <c r="K684" s="74">
        <f t="shared" si="56"/>
        <v>0</v>
      </c>
      <c r="M684" s="21"/>
      <c r="N684" s="74">
        <f t="shared" si="57"/>
        <v>0</v>
      </c>
      <c r="O684" s="74">
        <f t="shared" si="58"/>
        <v>0</v>
      </c>
      <c r="P684" s="74">
        <f t="shared" si="58"/>
        <v>0</v>
      </c>
    </row>
    <row r="685" spans="1:16" x14ac:dyDescent="0.25">
      <c r="A685" s="183"/>
      <c r="B685" s="184"/>
      <c r="C685" s="184"/>
      <c r="D685" s="153"/>
      <c r="E685" s="71" t="str">
        <f>IF(D685&gt;0,IF((LEFT(D685,2)=LEFT(Data!C$4,2)),"Intra","Inter"),"")</f>
        <v/>
      </c>
      <c r="F685" s="72">
        <f t="shared" si="54"/>
        <v>0</v>
      </c>
      <c r="G685" s="22"/>
      <c r="H685" s="23"/>
      <c r="I685" s="74">
        <f t="shared" si="55"/>
        <v>0</v>
      </c>
      <c r="J685" s="74">
        <f t="shared" si="56"/>
        <v>0</v>
      </c>
      <c r="K685" s="74">
        <f t="shared" si="56"/>
        <v>0</v>
      </c>
      <c r="M685" s="21"/>
      <c r="N685" s="74">
        <f t="shared" si="57"/>
        <v>0</v>
      </c>
      <c r="O685" s="74">
        <f t="shared" si="58"/>
        <v>0</v>
      </c>
      <c r="P685" s="74">
        <f t="shared" si="58"/>
        <v>0</v>
      </c>
    </row>
    <row r="686" spans="1:16" x14ac:dyDescent="0.25">
      <c r="A686" s="183"/>
      <c r="B686" s="184"/>
      <c r="C686" s="184"/>
      <c r="D686" s="153"/>
      <c r="E686" s="71" t="str">
        <f>IF(D686&gt;0,IF((LEFT(D686,2)=LEFT(Data!C$4,2)),"Intra","Inter"),"")</f>
        <v/>
      </c>
      <c r="F686" s="72">
        <f t="shared" si="54"/>
        <v>0</v>
      </c>
      <c r="G686" s="22"/>
      <c r="H686" s="23"/>
      <c r="I686" s="74">
        <f t="shared" si="55"/>
        <v>0</v>
      </c>
      <c r="J686" s="74">
        <f t="shared" si="56"/>
        <v>0</v>
      </c>
      <c r="K686" s="74">
        <f t="shared" si="56"/>
        <v>0</v>
      </c>
      <c r="M686" s="21"/>
      <c r="N686" s="74">
        <f t="shared" si="57"/>
        <v>0</v>
      </c>
      <c r="O686" s="74">
        <f t="shared" si="58"/>
        <v>0</v>
      </c>
      <c r="P686" s="74">
        <f t="shared" si="58"/>
        <v>0</v>
      </c>
    </row>
    <row r="687" spans="1:16" x14ac:dyDescent="0.25">
      <c r="A687" s="183"/>
      <c r="B687" s="184"/>
      <c r="C687" s="184"/>
      <c r="D687" s="153"/>
      <c r="E687" s="71" t="str">
        <f>IF(D687&gt;0,IF((LEFT(D687,2)=LEFT(Data!C$4,2)),"Intra","Inter"),"")</f>
        <v/>
      </c>
      <c r="F687" s="72">
        <f t="shared" si="54"/>
        <v>0</v>
      </c>
      <c r="G687" s="22"/>
      <c r="H687" s="23"/>
      <c r="I687" s="74">
        <f t="shared" si="55"/>
        <v>0</v>
      </c>
      <c r="J687" s="74">
        <f t="shared" si="56"/>
        <v>0</v>
      </c>
      <c r="K687" s="74">
        <f t="shared" si="56"/>
        <v>0</v>
      </c>
      <c r="M687" s="21"/>
      <c r="N687" s="74">
        <f t="shared" si="57"/>
        <v>0</v>
      </c>
      <c r="O687" s="74">
        <f t="shared" si="58"/>
        <v>0</v>
      </c>
      <c r="P687" s="74">
        <f t="shared" si="58"/>
        <v>0</v>
      </c>
    </row>
    <row r="688" spans="1:16" x14ac:dyDescent="0.25">
      <c r="A688" s="183"/>
      <c r="B688" s="184"/>
      <c r="C688" s="184"/>
      <c r="D688" s="153"/>
      <c r="E688" s="71" t="str">
        <f>IF(D688&gt;0,IF((LEFT(D688,2)=LEFT(Data!C$4,2)),"Intra","Inter"),"")</f>
        <v/>
      </c>
      <c r="F688" s="72">
        <f t="shared" si="54"/>
        <v>0</v>
      </c>
      <c r="G688" s="22"/>
      <c r="H688" s="23"/>
      <c r="I688" s="74">
        <f t="shared" si="55"/>
        <v>0</v>
      </c>
      <c r="J688" s="74">
        <f t="shared" si="56"/>
        <v>0</v>
      </c>
      <c r="K688" s="74">
        <f t="shared" si="56"/>
        <v>0</v>
      </c>
      <c r="M688" s="21"/>
      <c r="N688" s="74">
        <f t="shared" si="57"/>
        <v>0</v>
      </c>
      <c r="O688" s="74">
        <f t="shared" si="58"/>
        <v>0</v>
      </c>
      <c r="P688" s="74">
        <f t="shared" si="58"/>
        <v>0</v>
      </c>
    </row>
    <row r="689" spans="1:16" x14ac:dyDescent="0.25">
      <c r="A689" s="183"/>
      <c r="B689" s="184"/>
      <c r="C689" s="184"/>
      <c r="D689" s="153"/>
      <c r="E689" s="71" t="str">
        <f>IF(D689&gt;0,IF((LEFT(D689,2)=LEFT(Data!C$4,2)),"Intra","Inter"),"")</f>
        <v/>
      </c>
      <c r="F689" s="72">
        <f t="shared" si="54"/>
        <v>0</v>
      </c>
      <c r="G689" s="22"/>
      <c r="H689" s="23"/>
      <c r="I689" s="74">
        <f t="shared" si="55"/>
        <v>0</v>
      </c>
      <c r="J689" s="74">
        <f t="shared" si="56"/>
        <v>0</v>
      </c>
      <c r="K689" s="74">
        <f t="shared" si="56"/>
        <v>0</v>
      </c>
      <c r="M689" s="21"/>
      <c r="N689" s="74">
        <f t="shared" si="57"/>
        <v>0</v>
      </c>
      <c r="O689" s="74">
        <f t="shared" si="58"/>
        <v>0</v>
      </c>
      <c r="P689" s="74">
        <f t="shared" si="58"/>
        <v>0</v>
      </c>
    </row>
    <row r="690" spans="1:16" x14ac:dyDescent="0.25">
      <c r="A690" s="183"/>
      <c r="B690" s="184"/>
      <c r="C690" s="184"/>
      <c r="D690" s="153"/>
      <c r="E690" s="71" t="str">
        <f>IF(D690&gt;0,IF((LEFT(D690,2)=LEFT(Data!C$4,2)),"Intra","Inter"),"")</f>
        <v/>
      </c>
      <c r="F690" s="72">
        <f t="shared" si="54"/>
        <v>0</v>
      </c>
      <c r="G690" s="22"/>
      <c r="H690" s="23"/>
      <c r="I690" s="74">
        <f t="shared" si="55"/>
        <v>0</v>
      </c>
      <c r="J690" s="74">
        <f t="shared" si="56"/>
        <v>0</v>
      </c>
      <c r="K690" s="74">
        <f t="shared" si="56"/>
        <v>0</v>
      </c>
      <c r="M690" s="21"/>
      <c r="N690" s="74">
        <f t="shared" si="57"/>
        <v>0</v>
      </c>
      <c r="O690" s="74">
        <f t="shared" si="58"/>
        <v>0</v>
      </c>
      <c r="P690" s="74">
        <f t="shared" si="58"/>
        <v>0</v>
      </c>
    </row>
    <row r="691" spans="1:16" x14ac:dyDescent="0.25">
      <c r="A691" s="183"/>
      <c r="B691" s="184"/>
      <c r="C691" s="184"/>
      <c r="D691" s="153"/>
      <c r="E691" s="71" t="str">
        <f>IF(D691&gt;0,IF((LEFT(D691,2)=LEFT(Data!C$4,2)),"Intra","Inter"),"")</f>
        <v/>
      </c>
      <c r="F691" s="72">
        <f t="shared" si="54"/>
        <v>0</v>
      </c>
      <c r="G691" s="22"/>
      <c r="H691" s="23"/>
      <c r="I691" s="74">
        <f t="shared" si="55"/>
        <v>0</v>
      </c>
      <c r="J691" s="74">
        <f t="shared" si="56"/>
        <v>0</v>
      </c>
      <c r="K691" s="74">
        <f t="shared" si="56"/>
        <v>0</v>
      </c>
      <c r="M691" s="21"/>
      <c r="N691" s="74">
        <f t="shared" si="57"/>
        <v>0</v>
      </c>
      <c r="O691" s="74">
        <f t="shared" si="58"/>
        <v>0</v>
      </c>
      <c r="P691" s="74">
        <f t="shared" si="58"/>
        <v>0</v>
      </c>
    </row>
    <row r="692" spans="1:16" x14ac:dyDescent="0.25">
      <c r="A692" s="183"/>
      <c r="B692" s="184"/>
      <c r="C692" s="184"/>
      <c r="D692" s="153"/>
      <c r="E692" s="71" t="str">
        <f>IF(D692&gt;0,IF((LEFT(D692,2)=LEFT(Data!C$4,2)),"Intra","Inter"),"")</f>
        <v/>
      </c>
      <c r="F692" s="72">
        <f t="shared" si="54"/>
        <v>0</v>
      </c>
      <c r="G692" s="22"/>
      <c r="H692" s="23"/>
      <c r="I692" s="74">
        <f t="shared" si="55"/>
        <v>0</v>
      </c>
      <c r="J692" s="74">
        <f t="shared" si="56"/>
        <v>0</v>
      </c>
      <c r="K692" s="74">
        <f t="shared" si="56"/>
        <v>0</v>
      </c>
      <c r="M692" s="21"/>
      <c r="N692" s="74">
        <f t="shared" si="57"/>
        <v>0</v>
      </c>
      <c r="O692" s="74">
        <f t="shared" si="58"/>
        <v>0</v>
      </c>
      <c r="P692" s="74">
        <f t="shared" si="58"/>
        <v>0</v>
      </c>
    </row>
    <row r="693" spans="1:16" x14ac:dyDescent="0.25">
      <c r="A693" s="183"/>
      <c r="B693" s="184"/>
      <c r="C693" s="184"/>
      <c r="D693" s="153"/>
      <c r="E693" s="71" t="str">
        <f>IF(D693&gt;0,IF((LEFT(D693,2)=LEFT(Data!C$4,2)),"Intra","Inter"),"")</f>
        <v/>
      </c>
      <c r="F693" s="72">
        <f t="shared" si="54"/>
        <v>0</v>
      </c>
      <c r="G693" s="22"/>
      <c r="H693" s="23"/>
      <c r="I693" s="74">
        <f t="shared" si="55"/>
        <v>0</v>
      </c>
      <c r="J693" s="74">
        <f t="shared" si="56"/>
        <v>0</v>
      </c>
      <c r="K693" s="74">
        <f t="shared" si="56"/>
        <v>0</v>
      </c>
      <c r="M693" s="21"/>
      <c r="N693" s="74">
        <f t="shared" si="57"/>
        <v>0</v>
      </c>
      <c r="O693" s="74">
        <f t="shared" si="58"/>
        <v>0</v>
      </c>
      <c r="P693" s="74">
        <f t="shared" si="58"/>
        <v>0</v>
      </c>
    </row>
    <row r="694" spans="1:16" x14ac:dyDescent="0.25">
      <c r="A694" s="183"/>
      <c r="B694" s="184"/>
      <c r="C694" s="184"/>
      <c r="D694" s="153"/>
      <c r="E694" s="71" t="str">
        <f>IF(D694&gt;0,IF((LEFT(D694,2)=LEFT(Data!C$4,2)),"Intra","Inter"),"")</f>
        <v/>
      </c>
      <c r="F694" s="72">
        <f t="shared" si="54"/>
        <v>0</v>
      </c>
      <c r="G694" s="22"/>
      <c r="H694" s="23"/>
      <c r="I694" s="74">
        <f t="shared" si="55"/>
        <v>0</v>
      </c>
      <c r="J694" s="74">
        <f t="shared" si="56"/>
        <v>0</v>
      </c>
      <c r="K694" s="74">
        <f t="shared" si="56"/>
        <v>0</v>
      </c>
      <c r="M694" s="21"/>
      <c r="N694" s="74">
        <f t="shared" si="57"/>
        <v>0</v>
      </c>
      <c r="O694" s="74">
        <f t="shared" si="58"/>
        <v>0</v>
      </c>
      <c r="P694" s="74">
        <f t="shared" si="58"/>
        <v>0</v>
      </c>
    </row>
    <row r="695" spans="1:16" x14ac:dyDescent="0.25">
      <c r="A695" s="183"/>
      <c r="B695" s="184"/>
      <c r="C695" s="184"/>
      <c r="D695" s="153"/>
      <c r="E695" s="71" t="str">
        <f>IF(D695&gt;0,IF((LEFT(D695,2)=LEFT(Data!C$4,2)),"Intra","Inter"),"")</f>
        <v/>
      </c>
      <c r="F695" s="72">
        <f t="shared" si="54"/>
        <v>0</v>
      </c>
      <c r="G695" s="22"/>
      <c r="H695" s="23"/>
      <c r="I695" s="74">
        <f t="shared" si="55"/>
        <v>0</v>
      </c>
      <c r="J695" s="74">
        <f t="shared" si="56"/>
        <v>0</v>
      </c>
      <c r="K695" s="74">
        <f t="shared" si="56"/>
        <v>0</v>
      </c>
      <c r="M695" s="21"/>
      <c r="N695" s="74">
        <f t="shared" si="57"/>
        <v>0</v>
      </c>
      <c r="O695" s="74">
        <f t="shared" si="58"/>
        <v>0</v>
      </c>
      <c r="P695" s="74">
        <f t="shared" si="58"/>
        <v>0</v>
      </c>
    </row>
    <row r="696" spans="1:16" x14ac:dyDescent="0.25">
      <c r="A696" s="183"/>
      <c r="B696" s="184"/>
      <c r="C696" s="184"/>
      <c r="D696" s="153"/>
      <c r="E696" s="71" t="str">
        <f>IF(D696&gt;0,IF((LEFT(D696,2)=LEFT(Data!C$4,2)),"Intra","Inter"),"")</f>
        <v/>
      </c>
      <c r="F696" s="72">
        <f t="shared" si="54"/>
        <v>0</v>
      </c>
      <c r="G696" s="22"/>
      <c r="H696" s="23"/>
      <c r="I696" s="74">
        <f t="shared" si="55"/>
        <v>0</v>
      </c>
      <c r="J696" s="74">
        <f t="shared" si="56"/>
        <v>0</v>
      </c>
      <c r="K696" s="74">
        <f t="shared" si="56"/>
        <v>0</v>
      </c>
      <c r="M696" s="21"/>
      <c r="N696" s="74">
        <f t="shared" si="57"/>
        <v>0</v>
      </c>
      <c r="O696" s="74">
        <f t="shared" si="58"/>
        <v>0</v>
      </c>
      <c r="P696" s="74">
        <f t="shared" si="58"/>
        <v>0</v>
      </c>
    </row>
    <row r="697" spans="1:16" x14ac:dyDescent="0.25">
      <c r="A697" s="183"/>
      <c r="B697" s="184"/>
      <c r="C697" s="184"/>
      <c r="D697" s="153"/>
      <c r="E697" s="71" t="str">
        <f>IF(D697&gt;0,IF((LEFT(D697,2)=LEFT(Data!C$4,2)),"Intra","Inter"),"")</f>
        <v/>
      </c>
      <c r="F697" s="72">
        <f t="shared" si="54"/>
        <v>0</v>
      </c>
      <c r="G697" s="22"/>
      <c r="H697" s="23"/>
      <c r="I697" s="74">
        <f t="shared" si="55"/>
        <v>0</v>
      </c>
      <c r="J697" s="74">
        <f t="shared" si="56"/>
        <v>0</v>
      </c>
      <c r="K697" s="74">
        <f t="shared" si="56"/>
        <v>0</v>
      </c>
      <c r="M697" s="21"/>
      <c r="N697" s="74">
        <f t="shared" si="57"/>
        <v>0</v>
      </c>
      <c r="O697" s="74">
        <f t="shared" si="58"/>
        <v>0</v>
      </c>
      <c r="P697" s="74">
        <f t="shared" si="58"/>
        <v>0</v>
      </c>
    </row>
    <row r="698" spans="1:16" x14ac:dyDescent="0.25">
      <c r="A698" s="183"/>
      <c r="B698" s="184"/>
      <c r="C698" s="184"/>
      <c r="D698" s="153"/>
      <c r="E698" s="71" t="str">
        <f>IF(D698&gt;0,IF((LEFT(D698,2)=LEFT(Data!C$4,2)),"Intra","Inter"),"")</f>
        <v/>
      </c>
      <c r="F698" s="72">
        <f t="shared" si="54"/>
        <v>0</v>
      </c>
      <c r="G698" s="22"/>
      <c r="H698" s="23"/>
      <c r="I698" s="74">
        <f t="shared" si="55"/>
        <v>0</v>
      </c>
      <c r="J698" s="74">
        <f t="shared" si="56"/>
        <v>0</v>
      </c>
      <c r="K698" s="74">
        <f t="shared" si="56"/>
        <v>0</v>
      </c>
      <c r="M698" s="21"/>
      <c r="N698" s="74">
        <f t="shared" si="57"/>
        <v>0</v>
      </c>
      <c r="O698" s="74">
        <f t="shared" si="58"/>
        <v>0</v>
      </c>
      <c r="P698" s="74">
        <f t="shared" si="58"/>
        <v>0</v>
      </c>
    </row>
    <row r="699" spans="1:16" x14ac:dyDescent="0.25">
      <c r="A699" s="183"/>
      <c r="B699" s="184"/>
      <c r="C699" s="184"/>
      <c r="D699" s="153"/>
      <c r="E699" s="71" t="str">
        <f>IF(D699&gt;0,IF((LEFT(D699,2)=LEFT(Data!C$4,2)),"Intra","Inter"),"")</f>
        <v/>
      </c>
      <c r="F699" s="72">
        <f t="shared" si="54"/>
        <v>0</v>
      </c>
      <c r="G699" s="22"/>
      <c r="H699" s="23"/>
      <c r="I699" s="74">
        <f t="shared" si="55"/>
        <v>0</v>
      </c>
      <c r="J699" s="74">
        <f t="shared" si="56"/>
        <v>0</v>
      </c>
      <c r="K699" s="74">
        <f t="shared" si="56"/>
        <v>0</v>
      </c>
      <c r="M699" s="21"/>
      <c r="N699" s="74">
        <f t="shared" si="57"/>
        <v>0</v>
      </c>
      <c r="O699" s="74">
        <f t="shared" si="58"/>
        <v>0</v>
      </c>
      <c r="P699" s="74">
        <f t="shared" si="58"/>
        <v>0</v>
      </c>
    </row>
    <row r="700" spans="1:16" x14ac:dyDescent="0.25">
      <c r="A700" s="183"/>
      <c r="B700" s="184"/>
      <c r="C700" s="184"/>
      <c r="D700" s="153"/>
      <c r="E700" s="71" t="str">
        <f>IF(D700&gt;0,IF((LEFT(D700,2)=LEFT(Data!C$4,2)),"Intra","Inter"),"")</f>
        <v/>
      </c>
      <c r="F700" s="72">
        <f t="shared" si="54"/>
        <v>0</v>
      </c>
      <c r="G700" s="22"/>
      <c r="H700" s="23"/>
      <c r="I700" s="74">
        <f t="shared" si="55"/>
        <v>0</v>
      </c>
      <c r="J700" s="74">
        <f t="shared" si="56"/>
        <v>0</v>
      </c>
      <c r="K700" s="74">
        <f t="shared" si="56"/>
        <v>0</v>
      </c>
      <c r="M700" s="21"/>
      <c r="N700" s="74">
        <f t="shared" si="57"/>
        <v>0</v>
      </c>
      <c r="O700" s="74">
        <f t="shared" si="58"/>
        <v>0</v>
      </c>
      <c r="P700" s="74">
        <f t="shared" si="58"/>
        <v>0</v>
      </c>
    </row>
    <row r="701" spans="1:16" x14ac:dyDescent="0.25">
      <c r="A701" s="183"/>
      <c r="B701" s="184"/>
      <c r="C701" s="184"/>
      <c r="D701" s="153"/>
      <c r="E701" s="71" t="str">
        <f>IF(D701&gt;0,IF((LEFT(D701,2)=LEFT(Data!C$4,2)),"Intra","Inter"),"")</f>
        <v/>
      </c>
      <c r="F701" s="72">
        <f t="shared" si="54"/>
        <v>0</v>
      </c>
      <c r="G701" s="22"/>
      <c r="H701" s="23"/>
      <c r="I701" s="74">
        <f t="shared" si="55"/>
        <v>0</v>
      </c>
      <c r="J701" s="74">
        <f t="shared" si="56"/>
        <v>0</v>
      </c>
      <c r="K701" s="74">
        <f t="shared" si="56"/>
        <v>0</v>
      </c>
      <c r="M701" s="21"/>
      <c r="N701" s="74">
        <f t="shared" si="57"/>
        <v>0</v>
      </c>
      <c r="O701" s="74">
        <f t="shared" si="58"/>
        <v>0</v>
      </c>
      <c r="P701" s="74">
        <f t="shared" si="58"/>
        <v>0</v>
      </c>
    </row>
    <row r="702" spans="1:16" x14ac:dyDescent="0.25">
      <c r="A702" s="183"/>
      <c r="B702" s="184"/>
      <c r="C702" s="184"/>
      <c r="D702" s="153"/>
      <c r="E702" s="71" t="str">
        <f>IF(D702&gt;0,IF((LEFT(D702,2)=LEFT(Data!C$4,2)),"Intra","Inter"),"")</f>
        <v/>
      </c>
      <c r="F702" s="72">
        <f t="shared" si="54"/>
        <v>0</v>
      </c>
      <c r="G702" s="22"/>
      <c r="H702" s="23"/>
      <c r="I702" s="74">
        <f t="shared" si="55"/>
        <v>0</v>
      </c>
      <c r="J702" s="74">
        <f t="shared" si="56"/>
        <v>0</v>
      </c>
      <c r="K702" s="74">
        <f t="shared" si="56"/>
        <v>0</v>
      </c>
      <c r="M702" s="21"/>
      <c r="N702" s="74">
        <f t="shared" si="57"/>
        <v>0</v>
      </c>
      <c r="O702" s="74">
        <f t="shared" si="58"/>
        <v>0</v>
      </c>
      <c r="P702" s="74">
        <f t="shared" si="58"/>
        <v>0</v>
      </c>
    </row>
    <row r="703" spans="1:16" x14ac:dyDescent="0.25">
      <c r="A703" s="183"/>
      <c r="B703" s="184"/>
      <c r="C703" s="184"/>
      <c r="D703" s="153"/>
      <c r="E703" s="71" t="str">
        <f>IF(D703&gt;0,IF((LEFT(D703,2)=LEFT(Data!C$4,2)),"Intra","Inter"),"")</f>
        <v/>
      </c>
      <c r="F703" s="72">
        <f t="shared" si="54"/>
        <v>0</v>
      </c>
      <c r="G703" s="22"/>
      <c r="H703" s="23"/>
      <c r="I703" s="74">
        <f t="shared" si="55"/>
        <v>0</v>
      </c>
      <c r="J703" s="74">
        <f t="shared" si="56"/>
        <v>0</v>
      </c>
      <c r="K703" s="74">
        <f t="shared" si="56"/>
        <v>0</v>
      </c>
      <c r="M703" s="21"/>
      <c r="N703" s="74">
        <f t="shared" si="57"/>
        <v>0</v>
      </c>
      <c r="O703" s="74">
        <f t="shared" si="58"/>
        <v>0</v>
      </c>
      <c r="P703" s="74">
        <f t="shared" si="58"/>
        <v>0</v>
      </c>
    </row>
    <row r="704" spans="1:16" x14ac:dyDescent="0.25">
      <c r="A704" s="183"/>
      <c r="B704" s="184"/>
      <c r="C704" s="184"/>
      <c r="D704" s="153"/>
      <c r="E704" s="71" t="str">
        <f>IF(D704&gt;0,IF((LEFT(D704,2)=LEFT(Data!C$4,2)),"Intra","Inter"),"")</f>
        <v/>
      </c>
      <c r="F704" s="72">
        <f t="shared" si="54"/>
        <v>0</v>
      </c>
      <c r="G704" s="22"/>
      <c r="H704" s="23"/>
      <c r="I704" s="74">
        <f t="shared" si="55"/>
        <v>0</v>
      </c>
      <c r="J704" s="74">
        <f t="shared" si="56"/>
        <v>0</v>
      </c>
      <c r="K704" s="74">
        <f t="shared" si="56"/>
        <v>0</v>
      </c>
      <c r="M704" s="21"/>
      <c r="N704" s="74">
        <f t="shared" si="57"/>
        <v>0</v>
      </c>
      <c r="O704" s="74">
        <f t="shared" si="58"/>
        <v>0</v>
      </c>
      <c r="P704" s="74">
        <f t="shared" si="58"/>
        <v>0</v>
      </c>
    </row>
    <row r="705" spans="1:16" x14ac:dyDescent="0.25">
      <c r="A705" s="183"/>
      <c r="B705" s="184"/>
      <c r="C705" s="184"/>
      <c r="D705" s="153"/>
      <c r="E705" s="71" t="str">
        <f>IF(D705&gt;0,IF((LEFT(D705,2)=LEFT(Data!C$4,2)),"Intra","Inter"),"")</f>
        <v/>
      </c>
      <c r="F705" s="72">
        <f t="shared" ref="F705:F768" si="59">ROUND(G705+I705+J705+K705,0)</f>
        <v>0</v>
      </c>
      <c r="G705" s="22"/>
      <c r="H705" s="23"/>
      <c r="I705" s="74">
        <f t="shared" si="55"/>
        <v>0</v>
      </c>
      <c r="J705" s="74">
        <f t="shared" si="56"/>
        <v>0</v>
      </c>
      <c r="K705" s="74">
        <f t="shared" si="56"/>
        <v>0</v>
      </c>
      <c r="M705" s="21"/>
      <c r="N705" s="74">
        <f t="shared" si="57"/>
        <v>0</v>
      </c>
      <c r="O705" s="74">
        <f t="shared" si="58"/>
        <v>0</v>
      </c>
      <c r="P705" s="74">
        <f t="shared" si="58"/>
        <v>0</v>
      </c>
    </row>
    <row r="706" spans="1:16" x14ac:dyDescent="0.25">
      <c r="A706" s="183"/>
      <c r="B706" s="184"/>
      <c r="C706" s="184"/>
      <c r="D706" s="153"/>
      <c r="E706" s="71" t="str">
        <f>IF(D706&gt;0,IF((LEFT(D706,2)=LEFT(Data!C$4,2)),"Intra","Inter"),"")</f>
        <v/>
      </c>
      <c r="F706" s="72">
        <f t="shared" si="59"/>
        <v>0</v>
      </c>
      <c r="G706" s="22"/>
      <c r="H706" s="23"/>
      <c r="I706" s="74">
        <f t="shared" si="55"/>
        <v>0</v>
      </c>
      <c r="J706" s="74">
        <f t="shared" si="56"/>
        <v>0</v>
      </c>
      <c r="K706" s="74">
        <f t="shared" si="56"/>
        <v>0</v>
      </c>
      <c r="M706" s="21"/>
      <c r="N706" s="74">
        <f t="shared" si="57"/>
        <v>0</v>
      </c>
      <c r="O706" s="74">
        <f t="shared" si="58"/>
        <v>0</v>
      </c>
      <c r="P706" s="74">
        <f t="shared" si="58"/>
        <v>0</v>
      </c>
    </row>
    <row r="707" spans="1:16" x14ac:dyDescent="0.25">
      <c r="A707" s="183"/>
      <c r="B707" s="184"/>
      <c r="C707" s="184"/>
      <c r="D707" s="153"/>
      <c r="E707" s="71" t="str">
        <f>IF(D707&gt;0,IF((LEFT(D707,2)=LEFT(Data!C$4,2)),"Intra","Inter"),"")</f>
        <v/>
      </c>
      <c r="F707" s="72">
        <f t="shared" si="59"/>
        <v>0</v>
      </c>
      <c r="G707" s="22"/>
      <c r="H707" s="23"/>
      <c r="I707" s="74">
        <f t="shared" si="55"/>
        <v>0</v>
      </c>
      <c r="J707" s="74">
        <f t="shared" si="56"/>
        <v>0</v>
      </c>
      <c r="K707" s="74">
        <f t="shared" si="56"/>
        <v>0</v>
      </c>
      <c r="M707" s="21"/>
      <c r="N707" s="74">
        <f t="shared" si="57"/>
        <v>0</v>
      </c>
      <c r="O707" s="74">
        <f t="shared" si="58"/>
        <v>0</v>
      </c>
      <c r="P707" s="74">
        <f t="shared" si="58"/>
        <v>0</v>
      </c>
    </row>
    <row r="708" spans="1:16" x14ac:dyDescent="0.25">
      <c r="A708" s="183"/>
      <c r="B708" s="184"/>
      <c r="C708" s="184"/>
      <c r="D708" s="153"/>
      <c r="E708" s="71" t="str">
        <f>IF(D708&gt;0,IF((LEFT(D708,2)=LEFT(Data!C$4,2)),"Intra","Inter"),"")</f>
        <v/>
      </c>
      <c r="F708" s="72">
        <f t="shared" si="59"/>
        <v>0</v>
      </c>
      <c r="G708" s="22"/>
      <c r="H708" s="23"/>
      <c r="I708" s="74">
        <f t="shared" si="55"/>
        <v>0</v>
      </c>
      <c r="J708" s="74">
        <f t="shared" si="56"/>
        <v>0</v>
      </c>
      <c r="K708" s="74">
        <f t="shared" si="56"/>
        <v>0</v>
      </c>
      <c r="M708" s="21"/>
      <c r="N708" s="74">
        <f t="shared" si="57"/>
        <v>0</v>
      </c>
      <c r="O708" s="74">
        <f t="shared" si="58"/>
        <v>0</v>
      </c>
      <c r="P708" s="74">
        <f t="shared" si="58"/>
        <v>0</v>
      </c>
    </row>
    <row r="709" spans="1:16" x14ac:dyDescent="0.25">
      <c r="A709" s="183"/>
      <c r="B709" s="184"/>
      <c r="C709" s="184"/>
      <c r="D709" s="153"/>
      <c r="E709" s="71" t="str">
        <f>IF(D709&gt;0,IF((LEFT(D709,2)=LEFT(Data!C$4,2)),"Intra","Inter"),"")</f>
        <v/>
      </c>
      <c r="F709" s="72">
        <f t="shared" si="59"/>
        <v>0</v>
      </c>
      <c r="G709" s="22"/>
      <c r="H709" s="23"/>
      <c r="I709" s="74">
        <f t="shared" si="55"/>
        <v>0</v>
      </c>
      <c r="J709" s="74">
        <f t="shared" si="56"/>
        <v>0</v>
      </c>
      <c r="K709" s="74">
        <f t="shared" si="56"/>
        <v>0</v>
      </c>
      <c r="M709" s="21"/>
      <c r="N709" s="74">
        <f t="shared" si="57"/>
        <v>0</v>
      </c>
      <c r="O709" s="74">
        <f t="shared" si="58"/>
        <v>0</v>
      </c>
      <c r="P709" s="74">
        <f t="shared" si="58"/>
        <v>0</v>
      </c>
    </row>
    <row r="710" spans="1:16" x14ac:dyDescent="0.25">
      <c r="A710" s="183"/>
      <c r="B710" s="184"/>
      <c r="C710" s="184"/>
      <c r="D710" s="153"/>
      <c r="E710" s="71" t="str">
        <f>IF(D710&gt;0,IF((LEFT(D710,2)=LEFT(Data!C$4,2)),"Intra","Inter"),"")</f>
        <v/>
      </c>
      <c r="F710" s="72">
        <f t="shared" si="59"/>
        <v>0</v>
      </c>
      <c r="G710" s="22"/>
      <c r="H710" s="23"/>
      <c r="I710" s="74">
        <f t="shared" si="55"/>
        <v>0</v>
      </c>
      <c r="J710" s="74">
        <f t="shared" si="56"/>
        <v>0</v>
      </c>
      <c r="K710" s="74">
        <f t="shared" si="56"/>
        <v>0</v>
      </c>
      <c r="M710" s="21"/>
      <c r="N710" s="74">
        <f t="shared" si="57"/>
        <v>0</v>
      </c>
      <c r="O710" s="74">
        <f t="shared" si="58"/>
        <v>0</v>
      </c>
      <c r="P710" s="74">
        <f t="shared" si="58"/>
        <v>0</v>
      </c>
    </row>
    <row r="711" spans="1:16" x14ac:dyDescent="0.25">
      <c r="A711" s="183"/>
      <c r="B711" s="184"/>
      <c r="C711" s="184"/>
      <c r="D711" s="153"/>
      <c r="E711" s="71" t="str">
        <f>IF(D711&gt;0,IF((LEFT(D711,2)=LEFT(Data!C$4,2)),"Intra","Inter"),"")</f>
        <v/>
      </c>
      <c r="F711" s="72">
        <f t="shared" si="59"/>
        <v>0</v>
      </c>
      <c r="G711" s="22"/>
      <c r="H711" s="23"/>
      <c r="I711" s="74">
        <f t="shared" si="55"/>
        <v>0</v>
      </c>
      <c r="J711" s="74">
        <f t="shared" si="56"/>
        <v>0</v>
      </c>
      <c r="K711" s="74">
        <f t="shared" si="56"/>
        <v>0</v>
      </c>
      <c r="M711" s="21"/>
      <c r="N711" s="74">
        <f t="shared" si="57"/>
        <v>0</v>
      </c>
      <c r="O711" s="74">
        <f t="shared" si="58"/>
        <v>0</v>
      </c>
      <c r="P711" s="74">
        <f t="shared" si="58"/>
        <v>0</v>
      </c>
    </row>
    <row r="712" spans="1:16" x14ac:dyDescent="0.25">
      <c r="A712" s="183"/>
      <c r="B712" s="184"/>
      <c r="C712" s="184"/>
      <c r="D712" s="153"/>
      <c r="E712" s="71" t="str">
        <f>IF(D712&gt;0,IF((LEFT(D712,2)=LEFT(Data!C$4,2)),"Intra","Inter"),"")</f>
        <v/>
      </c>
      <c r="F712" s="72">
        <f t="shared" si="59"/>
        <v>0</v>
      </c>
      <c r="G712" s="22"/>
      <c r="H712" s="23"/>
      <c r="I712" s="74">
        <f t="shared" si="55"/>
        <v>0</v>
      </c>
      <c r="J712" s="74">
        <f t="shared" si="56"/>
        <v>0</v>
      </c>
      <c r="K712" s="74">
        <f t="shared" si="56"/>
        <v>0</v>
      </c>
      <c r="M712" s="21"/>
      <c r="N712" s="74">
        <f t="shared" si="57"/>
        <v>0</v>
      </c>
      <c r="O712" s="74">
        <f t="shared" si="58"/>
        <v>0</v>
      </c>
      <c r="P712" s="74">
        <f t="shared" si="58"/>
        <v>0</v>
      </c>
    </row>
    <row r="713" spans="1:16" x14ac:dyDescent="0.25">
      <c r="A713" s="183"/>
      <c r="B713" s="184"/>
      <c r="C713" s="184"/>
      <c r="D713" s="153"/>
      <c r="E713" s="71" t="str">
        <f>IF(D713&gt;0,IF((LEFT(D713,2)=LEFT(Data!C$4,2)),"Intra","Inter"),"")</f>
        <v/>
      </c>
      <c r="F713" s="72">
        <f t="shared" si="59"/>
        <v>0</v>
      </c>
      <c r="G713" s="22"/>
      <c r="H713" s="23"/>
      <c r="I713" s="74">
        <f t="shared" si="55"/>
        <v>0</v>
      </c>
      <c r="J713" s="74">
        <f t="shared" si="56"/>
        <v>0</v>
      </c>
      <c r="K713" s="74">
        <f t="shared" si="56"/>
        <v>0</v>
      </c>
      <c r="M713" s="21"/>
      <c r="N713" s="74">
        <f t="shared" si="57"/>
        <v>0</v>
      </c>
      <c r="O713" s="74">
        <f t="shared" si="58"/>
        <v>0</v>
      </c>
      <c r="P713" s="74">
        <f t="shared" si="58"/>
        <v>0</v>
      </c>
    </row>
    <row r="714" spans="1:16" x14ac:dyDescent="0.25">
      <c r="A714" s="183"/>
      <c r="B714" s="184"/>
      <c r="C714" s="184"/>
      <c r="D714" s="153"/>
      <c r="E714" s="71" t="str">
        <f>IF(D714&gt;0,IF((LEFT(D714,2)=LEFT(Data!C$4,2)),"Intra","Inter"),"")</f>
        <v/>
      </c>
      <c r="F714" s="72">
        <f t="shared" si="59"/>
        <v>0</v>
      </c>
      <c r="G714" s="22"/>
      <c r="H714" s="23"/>
      <c r="I714" s="74">
        <f t="shared" si="55"/>
        <v>0</v>
      </c>
      <c r="J714" s="74">
        <f t="shared" si="56"/>
        <v>0</v>
      </c>
      <c r="K714" s="74">
        <f t="shared" si="56"/>
        <v>0</v>
      </c>
      <c r="M714" s="21"/>
      <c r="N714" s="74">
        <f t="shared" si="57"/>
        <v>0</v>
      </c>
      <c r="O714" s="74">
        <f t="shared" si="58"/>
        <v>0</v>
      </c>
      <c r="P714" s="74">
        <f t="shared" si="58"/>
        <v>0</v>
      </c>
    </row>
    <row r="715" spans="1:16" x14ac:dyDescent="0.25">
      <c r="A715" s="183"/>
      <c r="B715" s="184"/>
      <c r="C715" s="184"/>
      <c r="D715" s="153"/>
      <c r="E715" s="71" t="str">
        <f>IF(D715&gt;0,IF((LEFT(D715,2)=LEFT(Data!C$4,2)),"Intra","Inter"),"")</f>
        <v/>
      </c>
      <c r="F715" s="72">
        <f t="shared" si="59"/>
        <v>0</v>
      </c>
      <c r="G715" s="22"/>
      <c r="H715" s="23"/>
      <c r="I715" s="74">
        <f t="shared" si="55"/>
        <v>0</v>
      </c>
      <c r="J715" s="74">
        <f t="shared" si="56"/>
        <v>0</v>
      </c>
      <c r="K715" s="74">
        <f t="shared" si="56"/>
        <v>0</v>
      </c>
      <c r="M715" s="21"/>
      <c r="N715" s="74">
        <f t="shared" si="57"/>
        <v>0</v>
      </c>
      <c r="O715" s="74">
        <f t="shared" si="58"/>
        <v>0</v>
      </c>
      <c r="P715" s="74">
        <f t="shared" si="58"/>
        <v>0</v>
      </c>
    </row>
    <row r="716" spans="1:16" x14ac:dyDescent="0.25">
      <c r="A716" s="183"/>
      <c r="B716" s="184"/>
      <c r="C716" s="184"/>
      <c r="D716" s="153"/>
      <c r="E716" s="71" t="str">
        <f>IF(D716&gt;0,IF((LEFT(D716,2)=LEFT(Data!C$4,2)),"Intra","Inter"),"")</f>
        <v/>
      </c>
      <c r="F716" s="72">
        <f t="shared" si="59"/>
        <v>0</v>
      </c>
      <c r="G716" s="22"/>
      <c r="H716" s="23"/>
      <c r="I716" s="74">
        <f t="shared" ref="I716:I779" si="60">IF($E716="inter",IF($H716&lt;&gt;"Exempt",IF($H716&lt;&gt;"Non GST",($G716*($H716)),(0)),(0)),(0))</f>
        <v>0</v>
      </c>
      <c r="J716" s="74">
        <f t="shared" ref="J716:K779" si="61">IF($E716="intra",IF($H716&lt;&gt;"Exempt",IF($H716&lt;&gt;"Non GST",($G716*($H716/2)),(0)),(0)),(0))</f>
        <v>0</v>
      </c>
      <c r="K716" s="74">
        <f t="shared" si="61"/>
        <v>0</v>
      </c>
      <c r="M716" s="21"/>
      <c r="N716" s="74">
        <f t="shared" ref="N716:N779" si="62">IF($M716="Yes",IF($E716="Inter",($G716*(2%)),(0)),(0))</f>
        <v>0</v>
      </c>
      <c r="O716" s="74">
        <f t="shared" ref="O716:P779" si="63">IF($M716="Yes",IF($E716="Intra",($G716*(1%)),(0)),(0))</f>
        <v>0</v>
      </c>
      <c r="P716" s="74">
        <f t="shared" si="63"/>
        <v>0</v>
      </c>
    </row>
    <row r="717" spans="1:16" x14ac:dyDescent="0.25">
      <c r="A717" s="183"/>
      <c r="B717" s="184"/>
      <c r="C717" s="184"/>
      <c r="D717" s="153"/>
      <c r="E717" s="71" t="str">
        <f>IF(D717&gt;0,IF((LEFT(D717,2)=LEFT(Data!C$4,2)),"Intra","Inter"),"")</f>
        <v/>
      </c>
      <c r="F717" s="72">
        <f t="shared" si="59"/>
        <v>0</v>
      </c>
      <c r="G717" s="22"/>
      <c r="H717" s="23"/>
      <c r="I717" s="74">
        <f t="shared" si="60"/>
        <v>0</v>
      </c>
      <c r="J717" s="74">
        <f t="shared" si="61"/>
        <v>0</v>
      </c>
      <c r="K717" s="74">
        <f t="shared" si="61"/>
        <v>0</v>
      </c>
      <c r="M717" s="21"/>
      <c r="N717" s="74">
        <f t="shared" si="62"/>
        <v>0</v>
      </c>
      <c r="O717" s="74">
        <f t="shared" si="63"/>
        <v>0</v>
      </c>
      <c r="P717" s="74">
        <f t="shared" si="63"/>
        <v>0</v>
      </c>
    </row>
    <row r="718" spans="1:16" x14ac:dyDescent="0.25">
      <c r="A718" s="183"/>
      <c r="B718" s="184"/>
      <c r="C718" s="184"/>
      <c r="D718" s="153"/>
      <c r="E718" s="71" t="str">
        <f>IF(D718&gt;0,IF((LEFT(D718,2)=LEFT(Data!C$4,2)),"Intra","Inter"),"")</f>
        <v/>
      </c>
      <c r="F718" s="72">
        <f t="shared" si="59"/>
        <v>0</v>
      </c>
      <c r="G718" s="22"/>
      <c r="H718" s="23"/>
      <c r="I718" s="74">
        <f t="shared" si="60"/>
        <v>0</v>
      </c>
      <c r="J718" s="74">
        <f t="shared" si="61"/>
        <v>0</v>
      </c>
      <c r="K718" s="74">
        <f t="shared" si="61"/>
        <v>0</v>
      </c>
      <c r="M718" s="21"/>
      <c r="N718" s="74">
        <f t="shared" si="62"/>
        <v>0</v>
      </c>
      <c r="O718" s="74">
        <f t="shared" si="63"/>
        <v>0</v>
      </c>
      <c r="P718" s="74">
        <f t="shared" si="63"/>
        <v>0</v>
      </c>
    </row>
    <row r="719" spans="1:16" x14ac:dyDescent="0.25">
      <c r="A719" s="183"/>
      <c r="B719" s="184"/>
      <c r="C719" s="184"/>
      <c r="D719" s="153"/>
      <c r="E719" s="71" t="str">
        <f>IF(D719&gt;0,IF((LEFT(D719,2)=LEFT(Data!C$4,2)),"Intra","Inter"),"")</f>
        <v/>
      </c>
      <c r="F719" s="72">
        <f t="shared" si="59"/>
        <v>0</v>
      </c>
      <c r="G719" s="22"/>
      <c r="H719" s="23"/>
      <c r="I719" s="74">
        <f t="shared" si="60"/>
        <v>0</v>
      </c>
      <c r="J719" s="74">
        <f t="shared" si="61"/>
        <v>0</v>
      </c>
      <c r="K719" s="74">
        <f t="shared" si="61"/>
        <v>0</v>
      </c>
      <c r="M719" s="21"/>
      <c r="N719" s="74">
        <f t="shared" si="62"/>
        <v>0</v>
      </c>
      <c r="O719" s="74">
        <f t="shared" si="63"/>
        <v>0</v>
      </c>
      <c r="P719" s="74">
        <f t="shared" si="63"/>
        <v>0</v>
      </c>
    </row>
    <row r="720" spans="1:16" x14ac:dyDescent="0.25">
      <c r="A720" s="183"/>
      <c r="B720" s="184"/>
      <c r="C720" s="184"/>
      <c r="D720" s="153"/>
      <c r="E720" s="71" t="str">
        <f>IF(D720&gt;0,IF((LEFT(D720,2)=LEFT(Data!C$4,2)),"Intra","Inter"),"")</f>
        <v/>
      </c>
      <c r="F720" s="72">
        <f t="shared" si="59"/>
        <v>0</v>
      </c>
      <c r="G720" s="22"/>
      <c r="H720" s="23"/>
      <c r="I720" s="74">
        <f t="shared" si="60"/>
        <v>0</v>
      </c>
      <c r="J720" s="74">
        <f t="shared" si="61"/>
        <v>0</v>
      </c>
      <c r="K720" s="74">
        <f t="shared" si="61"/>
        <v>0</v>
      </c>
      <c r="M720" s="21"/>
      <c r="N720" s="74">
        <f t="shared" si="62"/>
        <v>0</v>
      </c>
      <c r="O720" s="74">
        <f t="shared" si="63"/>
        <v>0</v>
      </c>
      <c r="P720" s="74">
        <f t="shared" si="63"/>
        <v>0</v>
      </c>
    </row>
    <row r="721" spans="1:16" x14ac:dyDescent="0.25">
      <c r="A721" s="183"/>
      <c r="B721" s="184"/>
      <c r="C721" s="184"/>
      <c r="D721" s="153"/>
      <c r="E721" s="71" t="str">
        <f>IF(D721&gt;0,IF((LEFT(D721,2)=LEFT(Data!C$4,2)),"Intra","Inter"),"")</f>
        <v/>
      </c>
      <c r="F721" s="72">
        <f t="shared" si="59"/>
        <v>0</v>
      </c>
      <c r="G721" s="22"/>
      <c r="H721" s="23"/>
      <c r="I721" s="74">
        <f t="shared" si="60"/>
        <v>0</v>
      </c>
      <c r="J721" s="74">
        <f t="shared" si="61"/>
        <v>0</v>
      </c>
      <c r="K721" s="74">
        <f t="shared" si="61"/>
        <v>0</v>
      </c>
      <c r="M721" s="21"/>
      <c r="N721" s="74">
        <f t="shared" si="62"/>
        <v>0</v>
      </c>
      <c r="O721" s="74">
        <f t="shared" si="63"/>
        <v>0</v>
      </c>
      <c r="P721" s="74">
        <f t="shared" si="63"/>
        <v>0</v>
      </c>
    </row>
    <row r="722" spans="1:16" x14ac:dyDescent="0.25">
      <c r="A722" s="183"/>
      <c r="B722" s="184"/>
      <c r="C722" s="184"/>
      <c r="D722" s="153"/>
      <c r="E722" s="71" t="str">
        <f>IF(D722&gt;0,IF((LEFT(D722,2)=LEFT(Data!C$4,2)),"Intra","Inter"),"")</f>
        <v/>
      </c>
      <c r="F722" s="72">
        <f t="shared" si="59"/>
        <v>0</v>
      </c>
      <c r="G722" s="22"/>
      <c r="H722" s="23"/>
      <c r="I722" s="74">
        <f t="shared" si="60"/>
        <v>0</v>
      </c>
      <c r="J722" s="74">
        <f t="shared" si="61"/>
        <v>0</v>
      </c>
      <c r="K722" s="74">
        <f t="shared" si="61"/>
        <v>0</v>
      </c>
      <c r="M722" s="21"/>
      <c r="N722" s="74">
        <f t="shared" si="62"/>
        <v>0</v>
      </c>
      <c r="O722" s="74">
        <f t="shared" si="63"/>
        <v>0</v>
      </c>
      <c r="P722" s="74">
        <f t="shared" si="63"/>
        <v>0</v>
      </c>
    </row>
    <row r="723" spans="1:16" x14ac:dyDescent="0.25">
      <c r="A723" s="183"/>
      <c r="B723" s="184"/>
      <c r="C723" s="184"/>
      <c r="D723" s="153"/>
      <c r="E723" s="71" t="str">
        <f>IF(D723&gt;0,IF((LEFT(D723,2)=LEFT(Data!C$4,2)),"Intra","Inter"),"")</f>
        <v/>
      </c>
      <c r="F723" s="72">
        <f t="shared" si="59"/>
        <v>0</v>
      </c>
      <c r="G723" s="22"/>
      <c r="H723" s="23"/>
      <c r="I723" s="74">
        <f t="shared" si="60"/>
        <v>0</v>
      </c>
      <c r="J723" s="74">
        <f t="shared" si="61"/>
        <v>0</v>
      </c>
      <c r="K723" s="74">
        <f t="shared" si="61"/>
        <v>0</v>
      </c>
      <c r="M723" s="21"/>
      <c r="N723" s="74">
        <f t="shared" si="62"/>
        <v>0</v>
      </c>
      <c r="O723" s="74">
        <f t="shared" si="63"/>
        <v>0</v>
      </c>
      <c r="P723" s="74">
        <f t="shared" si="63"/>
        <v>0</v>
      </c>
    </row>
    <row r="724" spans="1:16" x14ac:dyDescent="0.25">
      <c r="A724" s="183"/>
      <c r="B724" s="184"/>
      <c r="C724" s="184"/>
      <c r="D724" s="153"/>
      <c r="E724" s="71" t="str">
        <f>IF(D724&gt;0,IF((LEFT(D724,2)=LEFT(Data!C$4,2)),"Intra","Inter"),"")</f>
        <v/>
      </c>
      <c r="F724" s="72">
        <f t="shared" si="59"/>
        <v>0</v>
      </c>
      <c r="G724" s="22"/>
      <c r="H724" s="23"/>
      <c r="I724" s="74">
        <f t="shared" si="60"/>
        <v>0</v>
      </c>
      <c r="J724" s="74">
        <f t="shared" si="61"/>
        <v>0</v>
      </c>
      <c r="K724" s="74">
        <f t="shared" si="61"/>
        <v>0</v>
      </c>
      <c r="M724" s="21"/>
      <c r="N724" s="74">
        <f t="shared" si="62"/>
        <v>0</v>
      </c>
      <c r="O724" s="74">
        <f t="shared" si="63"/>
        <v>0</v>
      </c>
      <c r="P724" s="74">
        <f t="shared" si="63"/>
        <v>0</v>
      </c>
    </row>
    <row r="725" spans="1:16" x14ac:dyDescent="0.25">
      <c r="A725" s="183"/>
      <c r="B725" s="184"/>
      <c r="C725" s="184"/>
      <c r="D725" s="153"/>
      <c r="E725" s="71" t="str">
        <f>IF(D725&gt;0,IF((LEFT(D725,2)=LEFT(Data!C$4,2)),"Intra","Inter"),"")</f>
        <v/>
      </c>
      <c r="F725" s="72">
        <f t="shared" si="59"/>
        <v>0</v>
      </c>
      <c r="G725" s="22"/>
      <c r="H725" s="23"/>
      <c r="I725" s="74">
        <f t="shared" si="60"/>
        <v>0</v>
      </c>
      <c r="J725" s="74">
        <f t="shared" si="61"/>
        <v>0</v>
      </c>
      <c r="K725" s="74">
        <f t="shared" si="61"/>
        <v>0</v>
      </c>
      <c r="M725" s="21"/>
      <c r="N725" s="74">
        <f t="shared" si="62"/>
        <v>0</v>
      </c>
      <c r="O725" s="74">
        <f t="shared" si="63"/>
        <v>0</v>
      </c>
      <c r="P725" s="74">
        <f t="shared" si="63"/>
        <v>0</v>
      </c>
    </row>
    <row r="726" spans="1:16" x14ac:dyDescent="0.25">
      <c r="A726" s="183"/>
      <c r="B726" s="184"/>
      <c r="C726" s="184"/>
      <c r="D726" s="153"/>
      <c r="E726" s="71" t="str">
        <f>IF(D726&gt;0,IF((LEFT(D726,2)=LEFT(Data!C$4,2)),"Intra","Inter"),"")</f>
        <v/>
      </c>
      <c r="F726" s="72">
        <f t="shared" si="59"/>
        <v>0</v>
      </c>
      <c r="G726" s="22"/>
      <c r="H726" s="23"/>
      <c r="I726" s="74">
        <f t="shared" si="60"/>
        <v>0</v>
      </c>
      <c r="J726" s="74">
        <f t="shared" si="61"/>
        <v>0</v>
      </c>
      <c r="K726" s="74">
        <f t="shared" si="61"/>
        <v>0</v>
      </c>
      <c r="M726" s="21"/>
      <c r="N726" s="74">
        <f t="shared" si="62"/>
        <v>0</v>
      </c>
      <c r="O726" s="74">
        <f t="shared" si="63"/>
        <v>0</v>
      </c>
      <c r="P726" s="74">
        <f t="shared" si="63"/>
        <v>0</v>
      </c>
    </row>
    <row r="727" spans="1:16" x14ac:dyDescent="0.25">
      <c r="A727" s="183"/>
      <c r="B727" s="184"/>
      <c r="C727" s="184"/>
      <c r="D727" s="153"/>
      <c r="E727" s="71" t="str">
        <f>IF(D727&gt;0,IF((LEFT(D727,2)=LEFT(Data!C$4,2)),"Intra","Inter"),"")</f>
        <v/>
      </c>
      <c r="F727" s="72">
        <f t="shared" si="59"/>
        <v>0</v>
      </c>
      <c r="G727" s="22"/>
      <c r="H727" s="23"/>
      <c r="I727" s="74">
        <f t="shared" si="60"/>
        <v>0</v>
      </c>
      <c r="J727" s="74">
        <f t="shared" si="61"/>
        <v>0</v>
      </c>
      <c r="K727" s="74">
        <f t="shared" si="61"/>
        <v>0</v>
      </c>
      <c r="M727" s="21"/>
      <c r="N727" s="74">
        <f t="shared" si="62"/>
        <v>0</v>
      </c>
      <c r="O727" s="74">
        <f t="shared" si="63"/>
        <v>0</v>
      </c>
      <c r="P727" s="74">
        <f t="shared" si="63"/>
        <v>0</v>
      </c>
    </row>
    <row r="728" spans="1:16" x14ac:dyDescent="0.25">
      <c r="A728" s="183"/>
      <c r="B728" s="184"/>
      <c r="C728" s="184"/>
      <c r="D728" s="153"/>
      <c r="E728" s="71" t="str">
        <f>IF(D728&gt;0,IF((LEFT(D728,2)=LEFT(Data!C$4,2)),"Intra","Inter"),"")</f>
        <v/>
      </c>
      <c r="F728" s="72">
        <f t="shared" si="59"/>
        <v>0</v>
      </c>
      <c r="G728" s="22"/>
      <c r="H728" s="23"/>
      <c r="I728" s="74">
        <f t="shared" si="60"/>
        <v>0</v>
      </c>
      <c r="J728" s="74">
        <f t="shared" si="61"/>
        <v>0</v>
      </c>
      <c r="K728" s="74">
        <f t="shared" si="61"/>
        <v>0</v>
      </c>
      <c r="M728" s="21"/>
      <c r="N728" s="74">
        <f t="shared" si="62"/>
        <v>0</v>
      </c>
      <c r="O728" s="74">
        <f t="shared" si="63"/>
        <v>0</v>
      </c>
      <c r="P728" s="74">
        <f t="shared" si="63"/>
        <v>0</v>
      </c>
    </row>
    <row r="729" spans="1:16" x14ac:dyDescent="0.25">
      <c r="A729" s="183"/>
      <c r="B729" s="184"/>
      <c r="C729" s="184"/>
      <c r="D729" s="153"/>
      <c r="E729" s="71" t="str">
        <f>IF(D729&gt;0,IF((LEFT(D729,2)=LEFT(Data!C$4,2)),"Intra","Inter"),"")</f>
        <v/>
      </c>
      <c r="F729" s="72">
        <f t="shared" si="59"/>
        <v>0</v>
      </c>
      <c r="G729" s="22"/>
      <c r="H729" s="23"/>
      <c r="I729" s="74">
        <f t="shared" si="60"/>
        <v>0</v>
      </c>
      <c r="J729" s="74">
        <f t="shared" si="61"/>
        <v>0</v>
      </c>
      <c r="K729" s="74">
        <f t="shared" si="61"/>
        <v>0</v>
      </c>
      <c r="M729" s="21"/>
      <c r="N729" s="74">
        <f t="shared" si="62"/>
        <v>0</v>
      </c>
      <c r="O729" s="74">
        <f t="shared" si="63"/>
        <v>0</v>
      </c>
      <c r="P729" s="74">
        <f t="shared" si="63"/>
        <v>0</v>
      </c>
    </row>
    <row r="730" spans="1:16" x14ac:dyDescent="0.25">
      <c r="A730" s="183"/>
      <c r="B730" s="184"/>
      <c r="C730" s="184"/>
      <c r="D730" s="153"/>
      <c r="E730" s="71" t="str">
        <f>IF(D730&gt;0,IF((LEFT(D730,2)=LEFT(Data!C$4,2)),"Intra","Inter"),"")</f>
        <v/>
      </c>
      <c r="F730" s="72">
        <f t="shared" si="59"/>
        <v>0</v>
      </c>
      <c r="G730" s="22"/>
      <c r="H730" s="23"/>
      <c r="I730" s="74">
        <f t="shared" si="60"/>
        <v>0</v>
      </c>
      <c r="J730" s="74">
        <f t="shared" si="61"/>
        <v>0</v>
      </c>
      <c r="K730" s="74">
        <f t="shared" si="61"/>
        <v>0</v>
      </c>
      <c r="M730" s="21"/>
      <c r="N730" s="74">
        <f t="shared" si="62"/>
        <v>0</v>
      </c>
      <c r="O730" s="74">
        <f t="shared" si="63"/>
        <v>0</v>
      </c>
      <c r="P730" s="74">
        <f t="shared" si="63"/>
        <v>0</v>
      </c>
    </row>
    <row r="731" spans="1:16" x14ac:dyDescent="0.25">
      <c r="A731" s="183"/>
      <c r="B731" s="184"/>
      <c r="C731" s="184"/>
      <c r="D731" s="153"/>
      <c r="E731" s="71" t="str">
        <f>IF(D731&gt;0,IF((LEFT(D731,2)=LEFT(Data!C$4,2)),"Intra","Inter"),"")</f>
        <v/>
      </c>
      <c r="F731" s="72">
        <f t="shared" si="59"/>
        <v>0</v>
      </c>
      <c r="G731" s="22"/>
      <c r="H731" s="23"/>
      <c r="I731" s="74">
        <f t="shared" si="60"/>
        <v>0</v>
      </c>
      <c r="J731" s="74">
        <f t="shared" si="61"/>
        <v>0</v>
      </c>
      <c r="K731" s="74">
        <f t="shared" si="61"/>
        <v>0</v>
      </c>
      <c r="M731" s="21"/>
      <c r="N731" s="74">
        <f t="shared" si="62"/>
        <v>0</v>
      </c>
      <c r="O731" s="74">
        <f t="shared" si="63"/>
        <v>0</v>
      </c>
      <c r="P731" s="74">
        <f t="shared" si="63"/>
        <v>0</v>
      </c>
    </row>
    <row r="732" spans="1:16" x14ac:dyDescent="0.25">
      <c r="A732" s="183"/>
      <c r="B732" s="184"/>
      <c r="C732" s="184"/>
      <c r="D732" s="153"/>
      <c r="E732" s="71" t="str">
        <f>IF(D732&gt;0,IF((LEFT(D732,2)=LEFT(Data!C$4,2)),"Intra","Inter"),"")</f>
        <v/>
      </c>
      <c r="F732" s="72">
        <f t="shared" si="59"/>
        <v>0</v>
      </c>
      <c r="G732" s="22"/>
      <c r="H732" s="23"/>
      <c r="I732" s="74">
        <f t="shared" si="60"/>
        <v>0</v>
      </c>
      <c r="J732" s="74">
        <f t="shared" si="61"/>
        <v>0</v>
      </c>
      <c r="K732" s="74">
        <f t="shared" si="61"/>
        <v>0</v>
      </c>
      <c r="M732" s="21"/>
      <c r="N732" s="74">
        <f t="shared" si="62"/>
        <v>0</v>
      </c>
      <c r="O732" s="74">
        <f t="shared" si="63"/>
        <v>0</v>
      </c>
      <c r="P732" s="74">
        <f t="shared" si="63"/>
        <v>0</v>
      </c>
    </row>
    <row r="733" spans="1:16" x14ac:dyDescent="0.25">
      <c r="A733" s="183"/>
      <c r="B733" s="184"/>
      <c r="C733" s="184"/>
      <c r="D733" s="153"/>
      <c r="E733" s="71" t="str">
        <f>IF(D733&gt;0,IF((LEFT(D733,2)=LEFT(Data!C$4,2)),"Intra","Inter"),"")</f>
        <v/>
      </c>
      <c r="F733" s="72">
        <f t="shared" si="59"/>
        <v>0</v>
      </c>
      <c r="G733" s="22"/>
      <c r="H733" s="23"/>
      <c r="I733" s="74">
        <f t="shared" si="60"/>
        <v>0</v>
      </c>
      <c r="J733" s="74">
        <f t="shared" si="61"/>
        <v>0</v>
      </c>
      <c r="K733" s="74">
        <f t="shared" si="61"/>
        <v>0</v>
      </c>
      <c r="M733" s="21"/>
      <c r="N733" s="74">
        <f t="shared" si="62"/>
        <v>0</v>
      </c>
      <c r="O733" s="74">
        <f t="shared" si="63"/>
        <v>0</v>
      </c>
      <c r="P733" s="74">
        <f t="shared" si="63"/>
        <v>0</v>
      </c>
    </row>
    <row r="734" spans="1:16" x14ac:dyDescent="0.25">
      <c r="A734" s="183"/>
      <c r="B734" s="184"/>
      <c r="C734" s="184"/>
      <c r="D734" s="153"/>
      <c r="E734" s="71" t="str">
        <f>IF(D734&gt;0,IF((LEFT(D734,2)=LEFT(Data!C$4,2)),"Intra","Inter"),"")</f>
        <v/>
      </c>
      <c r="F734" s="72">
        <f t="shared" si="59"/>
        <v>0</v>
      </c>
      <c r="G734" s="22"/>
      <c r="H734" s="23"/>
      <c r="I734" s="74">
        <f t="shared" si="60"/>
        <v>0</v>
      </c>
      <c r="J734" s="74">
        <f t="shared" si="61"/>
        <v>0</v>
      </c>
      <c r="K734" s="74">
        <f t="shared" si="61"/>
        <v>0</v>
      </c>
      <c r="M734" s="21"/>
      <c r="N734" s="74">
        <f t="shared" si="62"/>
        <v>0</v>
      </c>
      <c r="O734" s="74">
        <f t="shared" si="63"/>
        <v>0</v>
      </c>
      <c r="P734" s="74">
        <f t="shared" si="63"/>
        <v>0</v>
      </c>
    </row>
    <row r="735" spans="1:16" x14ac:dyDescent="0.25">
      <c r="A735" s="183"/>
      <c r="B735" s="184"/>
      <c r="C735" s="184"/>
      <c r="D735" s="153"/>
      <c r="E735" s="71" t="str">
        <f>IF(D735&gt;0,IF((LEFT(D735,2)=LEFT(Data!C$4,2)),"Intra","Inter"),"")</f>
        <v/>
      </c>
      <c r="F735" s="72">
        <f t="shared" si="59"/>
        <v>0</v>
      </c>
      <c r="G735" s="22"/>
      <c r="H735" s="23"/>
      <c r="I735" s="74">
        <f t="shared" si="60"/>
        <v>0</v>
      </c>
      <c r="J735" s="74">
        <f t="shared" si="61"/>
        <v>0</v>
      </c>
      <c r="K735" s="74">
        <f t="shared" si="61"/>
        <v>0</v>
      </c>
      <c r="M735" s="21"/>
      <c r="N735" s="74">
        <f t="shared" si="62"/>
        <v>0</v>
      </c>
      <c r="O735" s="74">
        <f t="shared" si="63"/>
        <v>0</v>
      </c>
      <c r="P735" s="74">
        <f t="shared" si="63"/>
        <v>0</v>
      </c>
    </row>
    <row r="736" spans="1:16" x14ac:dyDescent="0.25">
      <c r="A736" s="183"/>
      <c r="B736" s="184"/>
      <c r="C736" s="184"/>
      <c r="D736" s="153"/>
      <c r="E736" s="71" t="str">
        <f>IF(D736&gt;0,IF((LEFT(D736,2)=LEFT(Data!C$4,2)),"Intra","Inter"),"")</f>
        <v/>
      </c>
      <c r="F736" s="72">
        <f t="shared" si="59"/>
        <v>0</v>
      </c>
      <c r="G736" s="22"/>
      <c r="H736" s="23"/>
      <c r="I736" s="74">
        <f t="shared" si="60"/>
        <v>0</v>
      </c>
      <c r="J736" s="74">
        <f t="shared" si="61"/>
        <v>0</v>
      </c>
      <c r="K736" s="74">
        <f t="shared" si="61"/>
        <v>0</v>
      </c>
      <c r="M736" s="21"/>
      <c r="N736" s="74">
        <f t="shared" si="62"/>
        <v>0</v>
      </c>
      <c r="O736" s="74">
        <f t="shared" si="63"/>
        <v>0</v>
      </c>
      <c r="P736" s="74">
        <f t="shared" si="63"/>
        <v>0</v>
      </c>
    </row>
    <row r="737" spans="1:16" x14ac:dyDescent="0.25">
      <c r="A737" s="183"/>
      <c r="B737" s="184"/>
      <c r="C737" s="184"/>
      <c r="D737" s="153"/>
      <c r="E737" s="71" t="str">
        <f>IF(D737&gt;0,IF((LEFT(D737,2)=LEFT(Data!C$4,2)),"Intra","Inter"),"")</f>
        <v/>
      </c>
      <c r="F737" s="72">
        <f t="shared" si="59"/>
        <v>0</v>
      </c>
      <c r="G737" s="22"/>
      <c r="H737" s="23"/>
      <c r="I737" s="74">
        <f t="shared" si="60"/>
        <v>0</v>
      </c>
      <c r="J737" s="74">
        <f t="shared" si="61"/>
        <v>0</v>
      </c>
      <c r="K737" s="74">
        <f t="shared" si="61"/>
        <v>0</v>
      </c>
      <c r="M737" s="21"/>
      <c r="N737" s="74">
        <f t="shared" si="62"/>
        <v>0</v>
      </c>
      <c r="O737" s="74">
        <f t="shared" si="63"/>
        <v>0</v>
      </c>
      <c r="P737" s="74">
        <f t="shared" si="63"/>
        <v>0</v>
      </c>
    </row>
    <row r="738" spans="1:16" x14ac:dyDescent="0.25">
      <c r="A738" s="183"/>
      <c r="B738" s="184"/>
      <c r="C738" s="184"/>
      <c r="D738" s="153"/>
      <c r="E738" s="71" t="str">
        <f>IF(D738&gt;0,IF((LEFT(D738,2)=LEFT(Data!C$4,2)),"Intra","Inter"),"")</f>
        <v/>
      </c>
      <c r="F738" s="72">
        <f t="shared" si="59"/>
        <v>0</v>
      </c>
      <c r="G738" s="22"/>
      <c r="H738" s="23"/>
      <c r="I738" s="74">
        <f t="shared" si="60"/>
        <v>0</v>
      </c>
      <c r="J738" s="74">
        <f t="shared" si="61"/>
        <v>0</v>
      </c>
      <c r="K738" s="74">
        <f t="shared" si="61"/>
        <v>0</v>
      </c>
      <c r="M738" s="21"/>
      <c r="N738" s="74">
        <f t="shared" si="62"/>
        <v>0</v>
      </c>
      <c r="O738" s="74">
        <f t="shared" si="63"/>
        <v>0</v>
      </c>
      <c r="P738" s="74">
        <f t="shared" si="63"/>
        <v>0</v>
      </c>
    </row>
    <row r="739" spans="1:16" x14ac:dyDescent="0.25">
      <c r="A739" s="183"/>
      <c r="B739" s="184"/>
      <c r="C739" s="184"/>
      <c r="D739" s="153"/>
      <c r="E739" s="71" t="str">
        <f>IF(D739&gt;0,IF((LEFT(D739,2)=LEFT(Data!C$4,2)),"Intra","Inter"),"")</f>
        <v/>
      </c>
      <c r="F739" s="72">
        <f t="shared" si="59"/>
        <v>0</v>
      </c>
      <c r="G739" s="22"/>
      <c r="H739" s="23"/>
      <c r="I739" s="74">
        <f t="shared" si="60"/>
        <v>0</v>
      </c>
      <c r="J739" s="74">
        <f t="shared" si="61"/>
        <v>0</v>
      </c>
      <c r="K739" s="74">
        <f t="shared" si="61"/>
        <v>0</v>
      </c>
      <c r="M739" s="21"/>
      <c r="N739" s="74">
        <f t="shared" si="62"/>
        <v>0</v>
      </c>
      <c r="O739" s="74">
        <f t="shared" si="63"/>
        <v>0</v>
      </c>
      <c r="P739" s="74">
        <f t="shared" si="63"/>
        <v>0</v>
      </c>
    </row>
    <row r="740" spans="1:16" x14ac:dyDescent="0.25">
      <c r="A740" s="183"/>
      <c r="B740" s="184"/>
      <c r="C740" s="184"/>
      <c r="D740" s="153"/>
      <c r="E740" s="71" t="str">
        <f>IF(D740&gt;0,IF((LEFT(D740,2)=LEFT(Data!C$4,2)),"Intra","Inter"),"")</f>
        <v/>
      </c>
      <c r="F740" s="72">
        <f t="shared" si="59"/>
        <v>0</v>
      </c>
      <c r="G740" s="22"/>
      <c r="H740" s="23"/>
      <c r="I740" s="74">
        <f t="shared" si="60"/>
        <v>0</v>
      </c>
      <c r="J740" s="74">
        <f t="shared" si="61"/>
        <v>0</v>
      </c>
      <c r="K740" s="74">
        <f t="shared" si="61"/>
        <v>0</v>
      </c>
      <c r="M740" s="21"/>
      <c r="N740" s="74">
        <f t="shared" si="62"/>
        <v>0</v>
      </c>
      <c r="O740" s="74">
        <f t="shared" si="63"/>
        <v>0</v>
      </c>
      <c r="P740" s="74">
        <f t="shared" si="63"/>
        <v>0</v>
      </c>
    </row>
    <row r="741" spans="1:16" x14ac:dyDescent="0.25">
      <c r="A741" s="183"/>
      <c r="B741" s="184"/>
      <c r="C741" s="184"/>
      <c r="D741" s="153"/>
      <c r="E741" s="71" t="str">
        <f>IF(D741&gt;0,IF((LEFT(D741,2)=LEFT(Data!C$4,2)),"Intra","Inter"),"")</f>
        <v/>
      </c>
      <c r="F741" s="72">
        <f t="shared" si="59"/>
        <v>0</v>
      </c>
      <c r="G741" s="22"/>
      <c r="H741" s="23"/>
      <c r="I741" s="74">
        <f t="shared" si="60"/>
        <v>0</v>
      </c>
      <c r="J741" s="74">
        <f t="shared" si="61"/>
        <v>0</v>
      </c>
      <c r="K741" s="74">
        <f t="shared" si="61"/>
        <v>0</v>
      </c>
      <c r="M741" s="21"/>
      <c r="N741" s="74">
        <f t="shared" si="62"/>
        <v>0</v>
      </c>
      <c r="O741" s="74">
        <f t="shared" si="63"/>
        <v>0</v>
      </c>
      <c r="P741" s="74">
        <f t="shared" si="63"/>
        <v>0</v>
      </c>
    </row>
    <row r="742" spans="1:16" x14ac:dyDescent="0.25">
      <c r="A742" s="183"/>
      <c r="B742" s="184"/>
      <c r="C742" s="184"/>
      <c r="D742" s="153"/>
      <c r="E742" s="71" t="str">
        <f>IF(D742&gt;0,IF((LEFT(D742,2)=LEFT(Data!C$4,2)),"Intra","Inter"),"")</f>
        <v/>
      </c>
      <c r="F742" s="72">
        <f t="shared" si="59"/>
        <v>0</v>
      </c>
      <c r="G742" s="22"/>
      <c r="H742" s="23"/>
      <c r="I742" s="74">
        <f t="shared" si="60"/>
        <v>0</v>
      </c>
      <c r="J742" s="74">
        <f t="shared" si="61"/>
        <v>0</v>
      </c>
      <c r="K742" s="74">
        <f t="shared" si="61"/>
        <v>0</v>
      </c>
      <c r="M742" s="21"/>
      <c r="N742" s="74">
        <f t="shared" si="62"/>
        <v>0</v>
      </c>
      <c r="O742" s="74">
        <f t="shared" si="63"/>
        <v>0</v>
      </c>
      <c r="P742" s="74">
        <f t="shared" si="63"/>
        <v>0</v>
      </c>
    </row>
    <row r="743" spans="1:16" x14ac:dyDescent="0.25">
      <c r="A743" s="183"/>
      <c r="B743" s="184"/>
      <c r="C743" s="184"/>
      <c r="D743" s="153"/>
      <c r="E743" s="71" t="str">
        <f>IF(D743&gt;0,IF((LEFT(D743,2)=LEFT(Data!C$4,2)),"Intra","Inter"),"")</f>
        <v/>
      </c>
      <c r="F743" s="72">
        <f t="shared" si="59"/>
        <v>0</v>
      </c>
      <c r="G743" s="22"/>
      <c r="H743" s="23"/>
      <c r="I743" s="74">
        <f t="shared" si="60"/>
        <v>0</v>
      </c>
      <c r="J743" s="74">
        <f t="shared" si="61"/>
        <v>0</v>
      </c>
      <c r="K743" s="74">
        <f t="shared" si="61"/>
        <v>0</v>
      </c>
      <c r="M743" s="21"/>
      <c r="N743" s="74">
        <f t="shared" si="62"/>
        <v>0</v>
      </c>
      <c r="O743" s="74">
        <f t="shared" si="63"/>
        <v>0</v>
      </c>
      <c r="P743" s="74">
        <f t="shared" si="63"/>
        <v>0</v>
      </c>
    </row>
    <row r="744" spans="1:16" x14ac:dyDescent="0.25">
      <c r="A744" s="183"/>
      <c r="B744" s="184"/>
      <c r="C744" s="184"/>
      <c r="D744" s="153"/>
      <c r="E744" s="71" t="str">
        <f>IF(D744&gt;0,IF((LEFT(D744,2)=LEFT(Data!C$4,2)),"Intra","Inter"),"")</f>
        <v/>
      </c>
      <c r="F744" s="72">
        <f t="shared" si="59"/>
        <v>0</v>
      </c>
      <c r="G744" s="22"/>
      <c r="H744" s="23"/>
      <c r="I744" s="74">
        <f t="shared" si="60"/>
        <v>0</v>
      </c>
      <c r="J744" s="74">
        <f t="shared" si="61"/>
        <v>0</v>
      </c>
      <c r="K744" s="74">
        <f t="shared" si="61"/>
        <v>0</v>
      </c>
      <c r="M744" s="21"/>
      <c r="N744" s="74">
        <f t="shared" si="62"/>
        <v>0</v>
      </c>
      <c r="O744" s="74">
        <f t="shared" si="63"/>
        <v>0</v>
      </c>
      <c r="P744" s="74">
        <f t="shared" si="63"/>
        <v>0</v>
      </c>
    </row>
    <row r="745" spans="1:16" x14ac:dyDescent="0.25">
      <c r="A745" s="183"/>
      <c r="B745" s="184"/>
      <c r="C745" s="184"/>
      <c r="D745" s="153"/>
      <c r="E745" s="71" t="str">
        <f>IF(D745&gt;0,IF((LEFT(D745,2)=LEFT(Data!C$4,2)),"Intra","Inter"),"")</f>
        <v/>
      </c>
      <c r="F745" s="72">
        <f t="shared" si="59"/>
        <v>0</v>
      </c>
      <c r="G745" s="22"/>
      <c r="H745" s="23"/>
      <c r="I745" s="74">
        <f t="shared" si="60"/>
        <v>0</v>
      </c>
      <c r="J745" s="74">
        <f t="shared" si="61"/>
        <v>0</v>
      </c>
      <c r="K745" s="74">
        <f t="shared" si="61"/>
        <v>0</v>
      </c>
      <c r="M745" s="21"/>
      <c r="N745" s="74">
        <f t="shared" si="62"/>
        <v>0</v>
      </c>
      <c r="O745" s="74">
        <f t="shared" si="63"/>
        <v>0</v>
      </c>
      <c r="P745" s="74">
        <f t="shared" si="63"/>
        <v>0</v>
      </c>
    </row>
    <row r="746" spans="1:16" x14ac:dyDescent="0.25">
      <c r="A746" s="183"/>
      <c r="B746" s="184"/>
      <c r="C746" s="184"/>
      <c r="D746" s="153"/>
      <c r="E746" s="71" t="str">
        <f>IF(D746&gt;0,IF((LEFT(D746,2)=LEFT(Data!C$4,2)),"Intra","Inter"),"")</f>
        <v/>
      </c>
      <c r="F746" s="72">
        <f t="shared" si="59"/>
        <v>0</v>
      </c>
      <c r="G746" s="22"/>
      <c r="H746" s="23"/>
      <c r="I746" s="74">
        <f t="shared" si="60"/>
        <v>0</v>
      </c>
      <c r="J746" s="74">
        <f t="shared" si="61"/>
        <v>0</v>
      </c>
      <c r="K746" s="74">
        <f t="shared" si="61"/>
        <v>0</v>
      </c>
      <c r="M746" s="21"/>
      <c r="N746" s="74">
        <f t="shared" si="62"/>
        <v>0</v>
      </c>
      <c r="O746" s="74">
        <f t="shared" si="63"/>
        <v>0</v>
      </c>
      <c r="P746" s="74">
        <f t="shared" si="63"/>
        <v>0</v>
      </c>
    </row>
    <row r="747" spans="1:16" x14ac:dyDescent="0.25">
      <c r="A747" s="183"/>
      <c r="B747" s="184"/>
      <c r="C747" s="184"/>
      <c r="D747" s="153"/>
      <c r="E747" s="71" t="str">
        <f>IF(D747&gt;0,IF((LEFT(D747,2)=LEFT(Data!C$4,2)),"Intra","Inter"),"")</f>
        <v/>
      </c>
      <c r="F747" s="72">
        <f t="shared" si="59"/>
        <v>0</v>
      </c>
      <c r="G747" s="22"/>
      <c r="H747" s="23"/>
      <c r="I747" s="74">
        <f t="shared" si="60"/>
        <v>0</v>
      </c>
      <c r="J747" s="74">
        <f t="shared" si="61"/>
        <v>0</v>
      </c>
      <c r="K747" s="74">
        <f t="shared" si="61"/>
        <v>0</v>
      </c>
      <c r="M747" s="21"/>
      <c r="N747" s="74">
        <f t="shared" si="62"/>
        <v>0</v>
      </c>
      <c r="O747" s="74">
        <f t="shared" si="63"/>
        <v>0</v>
      </c>
      <c r="P747" s="74">
        <f t="shared" si="63"/>
        <v>0</v>
      </c>
    </row>
    <row r="748" spans="1:16" x14ac:dyDescent="0.25">
      <c r="A748" s="183"/>
      <c r="B748" s="184"/>
      <c r="C748" s="184"/>
      <c r="D748" s="153"/>
      <c r="E748" s="71" t="str">
        <f>IF(D748&gt;0,IF((LEFT(D748,2)=LEFT(Data!C$4,2)),"Intra","Inter"),"")</f>
        <v/>
      </c>
      <c r="F748" s="72">
        <f t="shared" si="59"/>
        <v>0</v>
      </c>
      <c r="G748" s="22"/>
      <c r="H748" s="23"/>
      <c r="I748" s="74">
        <f t="shared" si="60"/>
        <v>0</v>
      </c>
      <c r="J748" s="74">
        <f t="shared" si="61"/>
        <v>0</v>
      </c>
      <c r="K748" s="74">
        <f t="shared" si="61"/>
        <v>0</v>
      </c>
      <c r="M748" s="21"/>
      <c r="N748" s="74">
        <f t="shared" si="62"/>
        <v>0</v>
      </c>
      <c r="O748" s="74">
        <f t="shared" si="63"/>
        <v>0</v>
      </c>
      <c r="P748" s="74">
        <f t="shared" si="63"/>
        <v>0</v>
      </c>
    </row>
    <row r="749" spans="1:16" x14ac:dyDescent="0.25">
      <c r="A749" s="183"/>
      <c r="B749" s="184"/>
      <c r="C749" s="184"/>
      <c r="D749" s="153"/>
      <c r="E749" s="71" t="str">
        <f>IF(D749&gt;0,IF((LEFT(D749,2)=LEFT(Data!C$4,2)),"Intra","Inter"),"")</f>
        <v/>
      </c>
      <c r="F749" s="72">
        <f t="shared" si="59"/>
        <v>0</v>
      </c>
      <c r="G749" s="22"/>
      <c r="H749" s="23"/>
      <c r="I749" s="74">
        <f t="shared" si="60"/>
        <v>0</v>
      </c>
      <c r="J749" s="74">
        <f t="shared" si="61"/>
        <v>0</v>
      </c>
      <c r="K749" s="74">
        <f t="shared" si="61"/>
        <v>0</v>
      </c>
      <c r="M749" s="21"/>
      <c r="N749" s="74">
        <f t="shared" si="62"/>
        <v>0</v>
      </c>
      <c r="O749" s="74">
        <f t="shared" si="63"/>
        <v>0</v>
      </c>
      <c r="P749" s="74">
        <f t="shared" si="63"/>
        <v>0</v>
      </c>
    </row>
    <row r="750" spans="1:16" x14ac:dyDescent="0.25">
      <c r="A750" s="183"/>
      <c r="B750" s="184"/>
      <c r="C750" s="184"/>
      <c r="D750" s="153"/>
      <c r="E750" s="71" t="str">
        <f>IF(D750&gt;0,IF((LEFT(D750,2)=LEFT(Data!C$4,2)),"Intra","Inter"),"")</f>
        <v/>
      </c>
      <c r="F750" s="72">
        <f t="shared" si="59"/>
        <v>0</v>
      </c>
      <c r="G750" s="22"/>
      <c r="H750" s="23"/>
      <c r="I750" s="74">
        <f t="shared" si="60"/>
        <v>0</v>
      </c>
      <c r="J750" s="74">
        <f t="shared" si="61"/>
        <v>0</v>
      </c>
      <c r="K750" s="74">
        <f t="shared" si="61"/>
        <v>0</v>
      </c>
      <c r="M750" s="21"/>
      <c r="N750" s="74">
        <f t="shared" si="62"/>
        <v>0</v>
      </c>
      <c r="O750" s="74">
        <f t="shared" si="63"/>
        <v>0</v>
      </c>
      <c r="P750" s="74">
        <f t="shared" si="63"/>
        <v>0</v>
      </c>
    </row>
    <row r="751" spans="1:16" x14ac:dyDescent="0.25">
      <c r="A751" s="183"/>
      <c r="B751" s="184"/>
      <c r="C751" s="184"/>
      <c r="D751" s="153"/>
      <c r="E751" s="71" t="str">
        <f>IF(D751&gt;0,IF((LEFT(D751,2)=LEFT(Data!C$4,2)),"Intra","Inter"),"")</f>
        <v/>
      </c>
      <c r="F751" s="72">
        <f t="shared" si="59"/>
        <v>0</v>
      </c>
      <c r="G751" s="22"/>
      <c r="H751" s="23"/>
      <c r="I751" s="74">
        <f t="shared" si="60"/>
        <v>0</v>
      </c>
      <c r="J751" s="74">
        <f t="shared" si="61"/>
        <v>0</v>
      </c>
      <c r="K751" s="74">
        <f t="shared" si="61"/>
        <v>0</v>
      </c>
      <c r="M751" s="21"/>
      <c r="N751" s="74">
        <f t="shared" si="62"/>
        <v>0</v>
      </c>
      <c r="O751" s="74">
        <f t="shared" si="63"/>
        <v>0</v>
      </c>
      <c r="P751" s="74">
        <f t="shared" si="63"/>
        <v>0</v>
      </c>
    </row>
    <row r="752" spans="1:16" x14ac:dyDescent="0.25">
      <c r="A752" s="183"/>
      <c r="B752" s="184"/>
      <c r="C752" s="184"/>
      <c r="D752" s="153"/>
      <c r="E752" s="71" t="str">
        <f>IF(D752&gt;0,IF((LEFT(D752,2)=LEFT(Data!C$4,2)),"Intra","Inter"),"")</f>
        <v/>
      </c>
      <c r="F752" s="72">
        <f t="shared" si="59"/>
        <v>0</v>
      </c>
      <c r="G752" s="22"/>
      <c r="H752" s="23"/>
      <c r="I752" s="74">
        <f t="shared" si="60"/>
        <v>0</v>
      </c>
      <c r="J752" s="74">
        <f t="shared" si="61"/>
        <v>0</v>
      </c>
      <c r="K752" s="74">
        <f t="shared" si="61"/>
        <v>0</v>
      </c>
      <c r="M752" s="21"/>
      <c r="N752" s="74">
        <f t="shared" si="62"/>
        <v>0</v>
      </c>
      <c r="O752" s="74">
        <f t="shared" si="63"/>
        <v>0</v>
      </c>
      <c r="P752" s="74">
        <f t="shared" si="63"/>
        <v>0</v>
      </c>
    </row>
    <row r="753" spans="1:16" x14ac:dyDescent="0.25">
      <c r="A753" s="183"/>
      <c r="B753" s="184"/>
      <c r="C753" s="184"/>
      <c r="D753" s="153"/>
      <c r="E753" s="71" t="str">
        <f>IF(D753&gt;0,IF((LEFT(D753,2)=LEFT(Data!C$4,2)),"Intra","Inter"),"")</f>
        <v/>
      </c>
      <c r="F753" s="72">
        <f t="shared" si="59"/>
        <v>0</v>
      </c>
      <c r="G753" s="22"/>
      <c r="H753" s="23"/>
      <c r="I753" s="74">
        <f t="shared" si="60"/>
        <v>0</v>
      </c>
      <c r="J753" s="74">
        <f t="shared" si="61"/>
        <v>0</v>
      </c>
      <c r="K753" s="74">
        <f t="shared" si="61"/>
        <v>0</v>
      </c>
      <c r="M753" s="21"/>
      <c r="N753" s="74">
        <f t="shared" si="62"/>
        <v>0</v>
      </c>
      <c r="O753" s="74">
        <f t="shared" si="63"/>
        <v>0</v>
      </c>
      <c r="P753" s="74">
        <f t="shared" si="63"/>
        <v>0</v>
      </c>
    </row>
    <row r="754" spans="1:16" x14ac:dyDescent="0.25">
      <c r="A754" s="183"/>
      <c r="B754" s="184"/>
      <c r="C754" s="184"/>
      <c r="D754" s="153"/>
      <c r="E754" s="71" t="str">
        <f>IF(D754&gt;0,IF((LEFT(D754,2)=LEFT(Data!C$4,2)),"Intra","Inter"),"")</f>
        <v/>
      </c>
      <c r="F754" s="72">
        <f t="shared" si="59"/>
        <v>0</v>
      </c>
      <c r="G754" s="22"/>
      <c r="H754" s="23"/>
      <c r="I754" s="74">
        <f t="shared" si="60"/>
        <v>0</v>
      </c>
      <c r="J754" s="74">
        <f t="shared" si="61"/>
        <v>0</v>
      </c>
      <c r="K754" s="74">
        <f t="shared" si="61"/>
        <v>0</v>
      </c>
      <c r="M754" s="21"/>
      <c r="N754" s="74">
        <f t="shared" si="62"/>
        <v>0</v>
      </c>
      <c r="O754" s="74">
        <f t="shared" si="63"/>
        <v>0</v>
      </c>
      <c r="P754" s="74">
        <f t="shared" si="63"/>
        <v>0</v>
      </c>
    </row>
    <row r="755" spans="1:16" x14ac:dyDescent="0.25">
      <c r="A755" s="183"/>
      <c r="B755" s="184"/>
      <c r="C755" s="184"/>
      <c r="D755" s="153"/>
      <c r="E755" s="71" t="str">
        <f>IF(D755&gt;0,IF((LEFT(D755,2)=LEFT(Data!C$4,2)),"Intra","Inter"),"")</f>
        <v/>
      </c>
      <c r="F755" s="72">
        <f t="shared" si="59"/>
        <v>0</v>
      </c>
      <c r="G755" s="22"/>
      <c r="H755" s="23"/>
      <c r="I755" s="74">
        <f t="shared" si="60"/>
        <v>0</v>
      </c>
      <c r="J755" s="74">
        <f t="shared" si="61"/>
        <v>0</v>
      </c>
      <c r="K755" s="74">
        <f t="shared" si="61"/>
        <v>0</v>
      </c>
      <c r="M755" s="21"/>
      <c r="N755" s="74">
        <f t="shared" si="62"/>
        <v>0</v>
      </c>
      <c r="O755" s="74">
        <f t="shared" si="63"/>
        <v>0</v>
      </c>
      <c r="P755" s="74">
        <f t="shared" si="63"/>
        <v>0</v>
      </c>
    </row>
    <row r="756" spans="1:16" x14ac:dyDescent="0.25">
      <c r="A756" s="183"/>
      <c r="B756" s="184"/>
      <c r="C756" s="184"/>
      <c r="D756" s="153"/>
      <c r="E756" s="71" t="str">
        <f>IF(D756&gt;0,IF((LEFT(D756,2)=LEFT(Data!C$4,2)),"Intra","Inter"),"")</f>
        <v/>
      </c>
      <c r="F756" s="72">
        <f t="shared" si="59"/>
        <v>0</v>
      </c>
      <c r="G756" s="22"/>
      <c r="H756" s="23"/>
      <c r="I756" s="74">
        <f t="shared" si="60"/>
        <v>0</v>
      </c>
      <c r="J756" s="74">
        <f t="shared" si="61"/>
        <v>0</v>
      </c>
      <c r="K756" s="74">
        <f t="shared" si="61"/>
        <v>0</v>
      </c>
      <c r="M756" s="21"/>
      <c r="N756" s="74">
        <f t="shared" si="62"/>
        <v>0</v>
      </c>
      <c r="O756" s="74">
        <f t="shared" si="63"/>
        <v>0</v>
      </c>
      <c r="P756" s="74">
        <f t="shared" si="63"/>
        <v>0</v>
      </c>
    </row>
    <row r="757" spans="1:16" x14ac:dyDescent="0.25">
      <c r="A757" s="183"/>
      <c r="B757" s="184"/>
      <c r="C757" s="184"/>
      <c r="D757" s="153"/>
      <c r="E757" s="71" t="str">
        <f>IF(D757&gt;0,IF((LEFT(D757,2)=LEFT(Data!C$4,2)),"Intra","Inter"),"")</f>
        <v/>
      </c>
      <c r="F757" s="72">
        <f t="shared" si="59"/>
        <v>0</v>
      </c>
      <c r="G757" s="22"/>
      <c r="H757" s="23"/>
      <c r="I757" s="74">
        <f t="shared" si="60"/>
        <v>0</v>
      </c>
      <c r="J757" s="74">
        <f t="shared" si="61"/>
        <v>0</v>
      </c>
      <c r="K757" s="74">
        <f t="shared" si="61"/>
        <v>0</v>
      </c>
      <c r="M757" s="21"/>
      <c r="N757" s="74">
        <f t="shared" si="62"/>
        <v>0</v>
      </c>
      <c r="O757" s="74">
        <f t="shared" si="63"/>
        <v>0</v>
      </c>
      <c r="P757" s="74">
        <f t="shared" si="63"/>
        <v>0</v>
      </c>
    </row>
    <row r="758" spans="1:16" x14ac:dyDescent="0.25">
      <c r="A758" s="183"/>
      <c r="B758" s="184"/>
      <c r="C758" s="184"/>
      <c r="D758" s="153"/>
      <c r="E758" s="71" t="str">
        <f>IF(D758&gt;0,IF((LEFT(D758,2)=LEFT(Data!C$4,2)),"Intra","Inter"),"")</f>
        <v/>
      </c>
      <c r="F758" s="72">
        <f t="shared" si="59"/>
        <v>0</v>
      </c>
      <c r="G758" s="22"/>
      <c r="H758" s="23"/>
      <c r="I758" s="74">
        <f t="shared" si="60"/>
        <v>0</v>
      </c>
      <c r="J758" s="74">
        <f t="shared" si="61"/>
        <v>0</v>
      </c>
      <c r="K758" s="74">
        <f t="shared" si="61"/>
        <v>0</v>
      </c>
      <c r="M758" s="21"/>
      <c r="N758" s="74">
        <f t="shared" si="62"/>
        <v>0</v>
      </c>
      <c r="O758" s="74">
        <f t="shared" si="63"/>
        <v>0</v>
      </c>
      <c r="P758" s="74">
        <f t="shared" si="63"/>
        <v>0</v>
      </c>
    </row>
    <row r="759" spans="1:16" x14ac:dyDescent="0.25">
      <c r="A759" s="183"/>
      <c r="B759" s="184"/>
      <c r="C759" s="184"/>
      <c r="D759" s="153"/>
      <c r="E759" s="71" t="str">
        <f>IF(D759&gt;0,IF((LEFT(D759,2)=LEFT(Data!C$4,2)),"Intra","Inter"),"")</f>
        <v/>
      </c>
      <c r="F759" s="72">
        <f t="shared" si="59"/>
        <v>0</v>
      </c>
      <c r="G759" s="22"/>
      <c r="H759" s="23"/>
      <c r="I759" s="74">
        <f t="shared" si="60"/>
        <v>0</v>
      </c>
      <c r="J759" s="74">
        <f t="shared" si="61"/>
        <v>0</v>
      </c>
      <c r="K759" s="74">
        <f t="shared" si="61"/>
        <v>0</v>
      </c>
      <c r="M759" s="21"/>
      <c r="N759" s="74">
        <f t="shared" si="62"/>
        <v>0</v>
      </c>
      <c r="O759" s="74">
        <f t="shared" si="63"/>
        <v>0</v>
      </c>
      <c r="P759" s="74">
        <f t="shared" si="63"/>
        <v>0</v>
      </c>
    </row>
    <row r="760" spans="1:16" x14ac:dyDescent="0.25">
      <c r="A760" s="183"/>
      <c r="B760" s="184"/>
      <c r="C760" s="184"/>
      <c r="D760" s="153"/>
      <c r="E760" s="71" t="str">
        <f>IF(D760&gt;0,IF((LEFT(D760,2)=LEFT(Data!C$4,2)),"Intra","Inter"),"")</f>
        <v/>
      </c>
      <c r="F760" s="72">
        <f t="shared" si="59"/>
        <v>0</v>
      </c>
      <c r="G760" s="22"/>
      <c r="H760" s="23"/>
      <c r="I760" s="74">
        <f t="shared" si="60"/>
        <v>0</v>
      </c>
      <c r="J760" s="74">
        <f t="shared" si="61"/>
        <v>0</v>
      </c>
      <c r="K760" s="74">
        <f t="shared" si="61"/>
        <v>0</v>
      </c>
      <c r="M760" s="21"/>
      <c r="N760" s="74">
        <f t="shared" si="62"/>
        <v>0</v>
      </c>
      <c r="O760" s="74">
        <f t="shared" si="63"/>
        <v>0</v>
      </c>
      <c r="P760" s="74">
        <f t="shared" si="63"/>
        <v>0</v>
      </c>
    </row>
    <row r="761" spans="1:16" x14ac:dyDescent="0.25">
      <c r="A761" s="183"/>
      <c r="B761" s="184"/>
      <c r="C761" s="184"/>
      <c r="D761" s="153"/>
      <c r="E761" s="71" t="str">
        <f>IF(D761&gt;0,IF((LEFT(D761,2)=LEFT(Data!C$4,2)),"Intra","Inter"),"")</f>
        <v/>
      </c>
      <c r="F761" s="72">
        <f t="shared" si="59"/>
        <v>0</v>
      </c>
      <c r="G761" s="22"/>
      <c r="H761" s="23"/>
      <c r="I761" s="74">
        <f t="shared" si="60"/>
        <v>0</v>
      </c>
      <c r="J761" s="74">
        <f t="shared" si="61"/>
        <v>0</v>
      </c>
      <c r="K761" s="74">
        <f t="shared" si="61"/>
        <v>0</v>
      </c>
      <c r="M761" s="21"/>
      <c r="N761" s="74">
        <f t="shared" si="62"/>
        <v>0</v>
      </c>
      <c r="O761" s="74">
        <f t="shared" si="63"/>
        <v>0</v>
      </c>
      <c r="P761" s="74">
        <f t="shared" si="63"/>
        <v>0</v>
      </c>
    </row>
    <row r="762" spans="1:16" x14ac:dyDescent="0.25">
      <c r="A762" s="183"/>
      <c r="B762" s="184"/>
      <c r="C762" s="184"/>
      <c r="D762" s="153"/>
      <c r="E762" s="71" t="str">
        <f>IF(D762&gt;0,IF((LEFT(D762,2)=LEFT(Data!C$4,2)),"Intra","Inter"),"")</f>
        <v/>
      </c>
      <c r="F762" s="72">
        <f t="shared" si="59"/>
        <v>0</v>
      </c>
      <c r="G762" s="22"/>
      <c r="H762" s="23"/>
      <c r="I762" s="74">
        <f t="shared" si="60"/>
        <v>0</v>
      </c>
      <c r="J762" s="74">
        <f t="shared" si="61"/>
        <v>0</v>
      </c>
      <c r="K762" s="74">
        <f t="shared" si="61"/>
        <v>0</v>
      </c>
      <c r="M762" s="21"/>
      <c r="N762" s="74">
        <f t="shared" si="62"/>
        <v>0</v>
      </c>
      <c r="O762" s="74">
        <f t="shared" si="63"/>
        <v>0</v>
      </c>
      <c r="P762" s="74">
        <f t="shared" si="63"/>
        <v>0</v>
      </c>
    </row>
    <row r="763" spans="1:16" x14ac:dyDescent="0.25">
      <c r="A763" s="183"/>
      <c r="B763" s="184"/>
      <c r="C763" s="184"/>
      <c r="D763" s="153"/>
      <c r="E763" s="71" t="str">
        <f>IF(D763&gt;0,IF((LEFT(D763,2)=LEFT(Data!C$4,2)),"Intra","Inter"),"")</f>
        <v/>
      </c>
      <c r="F763" s="72">
        <f t="shared" si="59"/>
        <v>0</v>
      </c>
      <c r="G763" s="22"/>
      <c r="H763" s="23"/>
      <c r="I763" s="74">
        <f t="shared" si="60"/>
        <v>0</v>
      </c>
      <c r="J763" s="74">
        <f t="shared" si="61"/>
        <v>0</v>
      </c>
      <c r="K763" s="74">
        <f t="shared" si="61"/>
        <v>0</v>
      </c>
      <c r="M763" s="21"/>
      <c r="N763" s="74">
        <f t="shared" si="62"/>
        <v>0</v>
      </c>
      <c r="O763" s="74">
        <f t="shared" si="63"/>
        <v>0</v>
      </c>
      <c r="P763" s="74">
        <f t="shared" si="63"/>
        <v>0</v>
      </c>
    </row>
    <row r="764" spans="1:16" x14ac:dyDescent="0.25">
      <c r="A764" s="183"/>
      <c r="B764" s="184"/>
      <c r="C764" s="184"/>
      <c r="D764" s="153"/>
      <c r="E764" s="71" t="str">
        <f>IF(D764&gt;0,IF((LEFT(D764,2)=LEFT(Data!C$4,2)),"Intra","Inter"),"")</f>
        <v/>
      </c>
      <c r="F764" s="72">
        <f t="shared" si="59"/>
        <v>0</v>
      </c>
      <c r="G764" s="22"/>
      <c r="H764" s="23"/>
      <c r="I764" s="74">
        <f t="shared" si="60"/>
        <v>0</v>
      </c>
      <c r="J764" s="74">
        <f t="shared" si="61"/>
        <v>0</v>
      </c>
      <c r="K764" s="74">
        <f t="shared" si="61"/>
        <v>0</v>
      </c>
      <c r="M764" s="21"/>
      <c r="N764" s="74">
        <f t="shared" si="62"/>
        <v>0</v>
      </c>
      <c r="O764" s="74">
        <f t="shared" si="63"/>
        <v>0</v>
      </c>
      <c r="P764" s="74">
        <f t="shared" si="63"/>
        <v>0</v>
      </c>
    </row>
    <row r="765" spans="1:16" x14ac:dyDescent="0.25">
      <c r="A765" s="183"/>
      <c r="B765" s="184"/>
      <c r="C765" s="184"/>
      <c r="D765" s="153"/>
      <c r="E765" s="71" t="str">
        <f>IF(D765&gt;0,IF((LEFT(D765,2)=LEFT(Data!C$4,2)),"Intra","Inter"),"")</f>
        <v/>
      </c>
      <c r="F765" s="72">
        <f t="shared" si="59"/>
        <v>0</v>
      </c>
      <c r="G765" s="22"/>
      <c r="H765" s="23"/>
      <c r="I765" s="74">
        <f t="shared" si="60"/>
        <v>0</v>
      </c>
      <c r="J765" s="74">
        <f t="shared" si="61"/>
        <v>0</v>
      </c>
      <c r="K765" s="74">
        <f t="shared" si="61"/>
        <v>0</v>
      </c>
      <c r="M765" s="21"/>
      <c r="N765" s="74">
        <f t="shared" si="62"/>
        <v>0</v>
      </c>
      <c r="O765" s="74">
        <f t="shared" si="63"/>
        <v>0</v>
      </c>
      <c r="P765" s="74">
        <f t="shared" si="63"/>
        <v>0</v>
      </c>
    </row>
    <row r="766" spans="1:16" x14ac:dyDescent="0.25">
      <c r="A766" s="183"/>
      <c r="B766" s="184"/>
      <c r="C766" s="184"/>
      <c r="D766" s="153"/>
      <c r="E766" s="71" t="str">
        <f>IF(D766&gt;0,IF((LEFT(D766,2)=LEFT(Data!C$4,2)),"Intra","Inter"),"")</f>
        <v/>
      </c>
      <c r="F766" s="72">
        <f t="shared" si="59"/>
        <v>0</v>
      </c>
      <c r="G766" s="22"/>
      <c r="H766" s="23"/>
      <c r="I766" s="74">
        <f t="shared" si="60"/>
        <v>0</v>
      </c>
      <c r="J766" s="74">
        <f t="shared" si="61"/>
        <v>0</v>
      </c>
      <c r="K766" s="74">
        <f t="shared" si="61"/>
        <v>0</v>
      </c>
      <c r="M766" s="21"/>
      <c r="N766" s="74">
        <f t="shared" si="62"/>
        <v>0</v>
      </c>
      <c r="O766" s="74">
        <f t="shared" si="63"/>
        <v>0</v>
      </c>
      <c r="P766" s="74">
        <f t="shared" si="63"/>
        <v>0</v>
      </c>
    </row>
    <row r="767" spans="1:16" x14ac:dyDescent="0.25">
      <c r="A767" s="183"/>
      <c r="B767" s="184"/>
      <c r="C767" s="184"/>
      <c r="D767" s="153"/>
      <c r="E767" s="71" t="str">
        <f>IF(D767&gt;0,IF((LEFT(D767,2)=LEFT(Data!C$4,2)),"Intra","Inter"),"")</f>
        <v/>
      </c>
      <c r="F767" s="72">
        <f t="shared" si="59"/>
        <v>0</v>
      </c>
      <c r="G767" s="22"/>
      <c r="H767" s="23"/>
      <c r="I767" s="74">
        <f t="shared" si="60"/>
        <v>0</v>
      </c>
      <c r="J767" s="74">
        <f t="shared" si="61"/>
        <v>0</v>
      </c>
      <c r="K767" s="74">
        <f t="shared" si="61"/>
        <v>0</v>
      </c>
      <c r="M767" s="21"/>
      <c r="N767" s="74">
        <f t="shared" si="62"/>
        <v>0</v>
      </c>
      <c r="O767" s="74">
        <f t="shared" si="63"/>
        <v>0</v>
      </c>
      <c r="P767" s="74">
        <f t="shared" si="63"/>
        <v>0</v>
      </c>
    </row>
    <row r="768" spans="1:16" x14ac:dyDescent="0.25">
      <c r="A768" s="183"/>
      <c r="B768" s="184"/>
      <c r="C768" s="184"/>
      <c r="D768" s="153"/>
      <c r="E768" s="71" t="str">
        <f>IF(D768&gt;0,IF((LEFT(D768,2)=LEFT(Data!C$4,2)),"Intra","Inter"),"")</f>
        <v/>
      </c>
      <c r="F768" s="72">
        <f t="shared" si="59"/>
        <v>0</v>
      </c>
      <c r="G768" s="22"/>
      <c r="H768" s="23"/>
      <c r="I768" s="74">
        <f t="shared" si="60"/>
        <v>0</v>
      </c>
      <c r="J768" s="74">
        <f t="shared" si="61"/>
        <v>0</v>
      </c>
      <c r="K768" s="74">
        <f t="shared" si="61"/>
        <v>0</v>
      </c>
      <c r="M768" s="21"/>
      <c r="N768" s="74">
        <f t="shared" si="62"/>
        <v>0</v>
      </c>
      <c r="O768" s="74">
        <f t="shared" si="63"/>
        <v>0</v>
      </c>
      <c r="P768" s="74">
        <f t="shared" si="63"/>
        <v>0</v>
      </c>
    </row>
    <row r="769" spans="1:16" x14ac:dyDescent="0.25">
      <c r="A769" s="183"/>
      <c r="B769" s="184"/>
      <c r="C769" s="184"/>
      <c r="D769" s="153"/>
      <c r="E769" s="71" t="str">
        <f>IF(D769&gt;0,IF((LEFT(D769,2)=LEFT(Data!C$4,2)),"Intra","Inter"),"")</f>
        <v/>
      </c>
      <c r="F769" s="72">
        <f t="shared" ref="F769:F832" si="64">ROUND(G769+I769+J769+K769,0)</f>
        <v>0</v>
      </c>
      <c r="G769" s="22"/>
      <c r="H769" s="23"/>
      <c r="I769" s="74">
        <f t="shared" si="60"/>
        <v>0</v>
      </c>
      <c r="J769" s="74">
        <f t="shared" si="61"/>
        <v>0</v>
      </c>
      <c r="K769" s="74">
        <f t="shared" si="61"/>
        <v>0</v>
      </c>
      <c r="M769" s="21"/>
      <c r="N769" s="74">
        <f t="shared" si="62"/>
        <v>0</v>
      </c>
      <c r="O769" s="74">
        <f t="shared" si="63"/>
        <v>0</v>
      </c>
      <c r="P769" s="74">
        <f t="shared" si="63"/>
        <v>0</v>
      </c>
    </row>
    <row r="770" spans="1:16" x14ac:dyDescent="0.25">
      <c r="A770" s="183"/>
      <c r="B770" s="184"/>
      <c r="C770" s="184"/>
      <c r="D770" s="153"/>
      <c r="E770" s="71" t="str">
        <f>IF(D770&gt;0,IF((LEFT(D770,2)=LEFT(Data!C$4,2)),"Intra","Inter"),"")</f>
        <v/>
      </c>
      <c r="F770" s="72">
        <f t="shared" si="64"/>
        <v>0</v>
      </c>
      <c r="G770" s="22"/>
      <c r="H770" s="23"/>
      <c r="I770" s="74">
        <f t="shared" si="60"/>
        <v>0</v>
      </c>
      <c r="J770" s="74">
        <f t="shared" si="61"/>
        <v>0</v>
      </c>
      <c r="K770" s="74">
        <f t="shared" si="61"/>
        <v>0</v>
      </c>
      <c r="M770" s="21"/>
      <c r="N770" s="74">
        <f t="shared" si="62"/>
        <v>0</v>
      </c>
      <c r="O770" s="74">
        <f t="shared" si="63"/>
        <v>0</v>
      </c>
      <c r="P770" s="74">
        <f t="shared" si="63"/>
        <v>0</v>
      </c>
    </row>
    <row r="771" spans="1:16" x14ac:dyDescent="0.25">
      <c r="A771" s="183"/>
      <c r="B771" s="184"/>
      <c r="C771" s="184"/>
      <c r="D771" s="153"/>
      <c r="E771" s="71" t="str">
        <f>IF(D771&gt;0,IF((LEFT(D771,2)=LEFT(Data!C$4,2)),"Intra","Inter"),"")</f>
        <v/>
      </c>
      <c r="F771" s="72">
        <f t="shared" si="64"/>
        <v>0</v>
      </c>
      <c r="G771" s="22"/>
      <c r="H771" s="23"/>
      <c r="I771" s="74">
        <f t="shared" si="60"/>
        <v>0</v>
      </c>
      <c r="J771" s="74">
        <f t="shared" si="61"/>
        <v>0</v>
      </c>
      <c r="K771" s="74">
        <f t="shared" si="61"/>
        <v>0</v>
      </c>
      <c r="M771" s="21"/>
      <c r="N771" s="74">
        <f t="shared" si="62"/>
        <v>0</v>
      </c>
      <c r="O771" s="74">
        <f t="shared" si="63"/>
        <v>0</v>
      </c>
      <c r="P771" s="74">
        <f t="shared" si="63"/>
        <v>0</v>
      </c>
    </row>
    <row r="772" spans="1:16" x14ac:dyDescent="0.25">
      <c r="A772" s="183"/>
      <c r="B772" s="184"/>
      <c r="C772" s="184"/>
      <c r="D772" s="153"/>
      <c r="E772" s="71" t="str">
        <f>IF(D772&gt;0,IF((LEFT(D772,2)=LEFT(Data!C$4,2)),"Intra","Inter"),"")</f>
        <v/>
      </c>
      <c r="F772" s="72">
        <f t="shared" si="64"/>
        <v>0</v>
      </c>
      <c r="G772" s="22"/>
      <c r="H772" s="23"/>
      <c r="I772" s="74">
        <f t="shared" si="60"/>
        <v>0</v>
      </c>
      <c r="J772" s="74">
        <f t="shared" si="61"/>
        <v>0</v>
      </c>
      <c r="K772" s="74">
        <f t="shared" si="61"/>
        <v>0</v>
      </c>
      <c r="M772" s="21"/>
      <c r="N772" s="74">
        <f t="shared" si="62"/>
        <v>0</v>
      </c>
      <c r="O772" s="74">
        <f t="shared" si="63"/>
        <v>0</v>
      </c>
      <c r="P772" s="74">
        <f t="shared" si="63"/>
        <v>0</v>
      </c>
    </row>
    <row r="773" spans="1:16" x14ac:dyDescent="0.25">
      <c r="A773" s="183"/>
      <c r="B773" s="184"/>
      <c r="C773" s="184"/>
      <c r="D773" s="153"/>
      <c r="E773" s="71" t="str">
        <f>IF(D773&gt;0,IF((LEFT(D773,2)=LEFT(Data!C$4,2)),"Intra","Inter"),"")</f>
        <v/>
      </c>
      <c r="F773" s="72">
        <f t="shared" si="64"/>
        <v>0</v>
      </c>
      <c r="G773" s="22"/>
      <c r="H773" s="23"/>
      <c r="I773" s="74">
        <f t="shared" si="60"/>
        <v>0</v>
      </c>
      <c r="J773" s="74">
        <f t="shared" si="61"/>
        <v>0</v>
      </c>
      <c r="K773" s="74">
        <f t="shared" si="61"/>
        <v>0</v>
      </c>
      <c r="M773" s="21"/>
      <c r="N773" s="74">
        <f t="shared" si="62"/>
        <v>0</v>
      </c>
      <c r="O773" s="74">
        <f t="shared" si="63"/>
        <v>0</v>
      </c>
      <c r="P773" s="74">
        <f t="shared" si="63"/>
        <v>0</v>
      </c>
    </row>
    <row r="774" spans="1:16" x14ac:dyDescent="0.25">
      <c r="A774" s="183"/>
      <c r="B774" s="184"/>
      <c r="C774" s="184"/>
      <c r="D774" s="153"/>
      <c r="E774" s="71" t="str">
        <f>IF(D774&gt;0,IF((LEFT(D774,2)=LEFT(Data!C$4,2)),"Intra","Inter"),"")</f>
        <v/>
      </c>
      <c r="F774" s="72">
        <f t="shared" si="64"/>
        <v>0</v>
      </c>
      <c r="G774" s="22"/>
      <c r="H774" s="23"/>
      <c r="I774" s="74">
        <f t="shared" si="60"/>
        <v>0</v>
      </c>
      <c r="J774" s="74">
        <f t="shared" si="61"/>
        <v>0</v>
      </c>
      <c r="K774" s="74">
        <f t="shared" si="61"/>
        <v>0</v>
      </c>
      <c r="M774" s="21"/>
      <c r="N774" s="74">
        <f t="shared" si="62"/>
        <v>0</v>
      </c>
      <c r="O774" s="74">
        <f t="shared" si="63"/>
        <v>0</v>
      </c>
      <c r="P774" s="74">
        <f t="shared" si="63"/>
        <v>0</v>
      </c>
    </row>
    <row r="775" spans="1:16" x14ac:dyDescent="0.25">
      <c r="A775" s="183"/>
      <c r="B775" s="184"/>
      <c r="C775" s="184"/>
      <c r="D775" s="153"/>
      <c r="E775" s="71" t="str">
        <f>IF(D775&gt;0,IF((LEFT(D775,2)=LEFT(Data!C$4,2)),"Intra","Inter"),"")</f>
        <v/>
      </c>
      <c r="F775" s="72">
        <f t="shared" si="64"/>
        <v>0</v>
      </c>
      <c r="G775" s="22"/>
      <c r="H775" s="23"/>
      <c r="I775" s="74">
        <f t="shared" si="60"/>
        <v>0</v>
      </c>
      <c r="J775" s="74">
        <f t="shared" si="61"/>
        <v>0</v>
      </c>
      <c r="K775" s="74">
        <f t="shared" si="61"/>
        <v>0</v>
      </c>
      <c r="M775" s="21"/>
      <c r="N775" s="74">
        <f t="shared" si="62"/>
        <v>0</v>
      </c>
      <c r="O775" s="74">
        <f t="shared" si="63"/>
        <v>0</v>
      </c>
      <c r="P775" s="74">
        <f t="shared" si="63"/>
        <v>0</v>
      </c>
    </row>
    <row r="776" spans="1:16" x14ac:dyDescent="0.25">
      <c r="A776" s="183"/>
      <c r="B776" s="184"/>
      <c r="C776" s="184"/>
      <c r="D776" s="153"/>
      <c r="E776" s="71" t="str">
        <f>IF(D776&gt;0,IF((LEFT(D776,2)=LEFT(Data!C$4,2)),"Intra","Inter"),"")</f>
        <v/>
      </c>
      <c r="F776" s="72">
        <f t="shared" si="64"/>
        <v>0</v>
      </c>
      <c r="G776" s="22"/>
      <c r="H776" s="23"/>
      <c r="I776" s="74">
        <f t="shared" si="60"/>
        <v>0</v>
      </c>
      <c r="J776" s="74">
        <f t="shared" si="61"/>
        <v>0</v>
      </c>
      <c r="K776" s="74">
        <f t="shared" si="61"/>
        <v>0</v>
      </c>
      <c r="M776" s="21"/>
      <c r="N776" s="74">
        <f t="shared" si="62"/>
        <v>0</v>
      </c>
      <c r="O776" s="74">
        <f t="shared" si="63"/>
        <v>0</v>
      </c>
      <c r="P776" s="74">
        <f t="shared" si="63"/>
        <v>0</v>
      </c>
    </row>
    <row r="777" spans="1:16" x14ac:dyDescent="0.25">
      <c r="A777" s="183"/>
      <c r="B777" s="184"/>
      <c r="C777" s="184"/>
      <c r="D777" s="153"/>
      <c r="E777" s="71" t="str">
        <f>IF(D777&gt;0,IF((LEFT(D777,2)=LEFT(Data!C$4,2)),"Intra","Inter"),"")</f>
        <v/>
      </c>
      <c r="F777" s="72">
        <f t="shared" si="64"/>
        <v>0</v>
      </c>
      <c r="G777" s="22"/>
      <c r="H777" s="23"/>
      <c r="I777" s="74">
        <f t="shared" si="60"/>
        <v>0</v>
      </c>
      <c r="J777" s="74">
        <f t="shared" si="61"/>
        <v>0</v>
      </c>
      <c r="K777" s="74">
        <f t="shared" si="61"/>
        <v>0</v>
      </c>
      <c r="M777" s="21"/>
      <c r="N777" s="74">
        <f t="shared" si="62"/>
        <v>0</v>
      </c>
      <c r="O777" s="74">
        <f t="shared" si="63"/>
        <v>0</v>
      </c>
      <c r="P777" s="74">
        <f t="shared" si="63"/>
        <v>0</v>
      </c>
    </row>
    <row r="778" spans="1:16" x14ac:dyDescent="0.25">
      <c r="A778" s="183"/>
      <c r="B778" s="184"/>
      <c r="C778" s="184"/>
      <c r="D778" s="153"/>
      <c r="E778" s="71" t="str">
        <f>IF(D778&gt;0,IF((LEFT(D778,2)=LEFT(Data!C$4,2)),"Intra","Inter"),"")</f>
        <v/>
      </c>
      <c r="F778" s="72">
        <f t="shared" si="64"/>
        <v>0</v>
      </c>
      <c r="G778" s="22"/>
      <c r="H778" s="23"/>
      <c r="I778" s="74">
        <f t="shared" si="60"/>
        <v>0</v>
      </c>
      <c r="J778" s="74">
        <f t="shared" si="61"/>
        <v>0</v>
      </c>
      <c r="K778" s="74">
        <f t="shared" si="61"/>
        <v>0</v>
      </c>
      <c r="M778" s="21"/>
      <c r="N778" s="74">
        <f t="shared" si="62"/>
        <v>0</v>
      </c>
      <c r="O778" s="74">
        <f t="shared" si="63"/>
        <v>0</v>
      </c>
      <c r="P778" s="74">
        <f t="shared" si="63"/>
        <v>0</v>
      </c>
    </row>
    <row r="779" spans="1:16" x14ac:dyDescent="0.25">
      <c r="A779" s="183"/>
      <c r="B779" s="184"/>
      <c r="C779" s="184"/>
      <c r="D779" s="153"/>
      <c r="E779" s="71" t="str">
        <f>IF(D779&gt;0,IF((LEFT(D779,2)=LEFT(Data!C$4,2)),"Intra","Inter"),"")</f>
        <v/>
      </c>
      <c r="F779" s="72">
        <f t="shared" si="64"/>
        <v>0</v>
      </c>
      <c r="G779" s="22"/>
      <c r="H779" s="23"/>
      <c r="I779" s="74">
        <f t="shared" si="60"/>
        <v>0</v>
      </c>
      <c r="J779" s="74">
        <f t="shared" si="61"/>
        <v>0</v>
      </c>
      <c r="K779" s="74">
        <f t="shared" si="61"/>
        <v>0</v>
      </c>
      <c r="M779" s="21"/>
      <c r="N779" s="74">
        <f t="shared" si="62"/>
        <v>0</v>
      </c>
      <c r="O779" s="74">
        <f t="shared" si="63"/>
        <v>0</v>
      </c>
      <c r="P779" s="74">
        <f t="shared" si="63"/>
        <v>0</v>
      </c>
    </row>
    <row r="780" spans="1:16" x14ac:dyDescent="0.25">
      <c r="A780" s="183"/>
      <c r="B780" s="184"/>
      <c r="C780" s="184"/>
      <c r="D780" s="153"/>
      <c r="E780" s="71" t="str">
        <f>IF(D780&gt;0,IF((LEFT(D780,2)=LEFT(Data!C$4,2)),"Intra","Inter"),"")</f>
        <v/>
      </c>
      <c r="F780" s="72">
        <f t="shared" si="64"/>
        <v>0</v>
      </c>
      <c r="G780" s="22"/>
      <c r="H780" s="23"/>
      <c r="I780" s="74">
        <f t="shared" ref="I780:I843" si="65">IF($E780="inter",IF($H780&lt;&gt;"Exempt",IF($H780&lt;&gt;"Non GST",($G780*($H780)),(0)),(0)),(0))</f>
        <v>0</v>
      </c>
      <c r="J780" s="74">
        <f t="shared" ref="J780:K843" si="66">IF($E780="intra",IF($H780&lt;&gt;"Exempt",IF($H780&lt;&gt;"Non GST",($G780*($H780/2)),(0)),(0)),(0))</f>
        <v>0</v>
      </c>
      <c r="K780" s="74">
        <f t="shared" si="66"/>
        <v>0</v>
      </c>
      <c r="M780" s="21"/>
      <c r="N780" s="74">
        <f t="shared" ref="N780:N843" si="67">IF($M780="Yes",IF($E780="Inter",($G780*(2%)),(0)),(0))</f>
        <v>0</v>
      </c>
      <c r="O780" s="74">
        <f t="shared" ref="O780:P843" si="68">IF($M780="Yes",IF($E780="Intra",($G780*(1%)),(0)),(0))</f>
        <v>0</v>
      </c>
      <c r="P780" s="74">
        <f t="shared" si="68"/>
        <v>0</v>
      </c>
    </row>
    <row r="781" spans="1:16" x14ac:dyDescent="0.25">
      <c r="A781" s="183"/>
      <c r="B781" s="184"/>
      <c r="C781" s="184"/>
      <c r="D781" s="153"/>
      <c r="E781" s="71" t="str">
        <f>IF(D781&gt;0,IF((LEFT(D781,2)=LEFT(Data!C$4,2)),"Intra","Inter"),"")</f>
        <v/>
      </c>
      <c r="F781" s="72">
        <f t="shared" si="64"/>
        <v>0</v>
      </c>
      <c r="G781" s="22"/>
      <c r="H781" s="23"/>
      <c r="I781" s="74">
        <f t="shared" si="65"/>
        <v>0</v>
      </c>
      <c r="J781" s="74">
        <f t="shared" si="66"/>
        <v>0</v>
      </c>
      <c r="K781" s="74">
        <f t="shared" si="66"/>
        <v>0</v>
      </c>
      <c r="M781" s="21"/>
      <c r="N781" s="74">
        <f t="shared" si="67"/>
        <v>0</v>
      </c>
      <c r="O781" s="74">
        <f t="shared" si="68"/>
        <v>0</v>
      </c>
      <c r="P781" s="74">
        <f t="shared" si="68"/>
        <v>0</v>
      </c>
    </row>
    <row r="782" spans="1:16" x14ac:dyDescent="0.25">
      <c r="A782" s="183"/>
      <c r="B782" s="184"/>
      <c r="C782" s="184"/>
      <c r="D782" s="153"/>
      <c r="E782" s="71" t="str">
        <f>IF(D782&gt;0,IF((LEFT(D782,2)=LEFT(Data!C$4,2)),"Intra","Inter"),"")</f>
        <v/>
      </c>
      <c r="F782" s="72">
        <f t="shared" si="64"/>
        <v>0</v>
      </c>
      <c r="G782" s="22"/>
      <c r="H782" s="23"/>
      <c r="I782" s="74">
        <f t="shared" si="65"/>
        <v>0</v>
      </c>
      <c r="J782" s="74">
        <f t="shared" si="66"/>
        <v>0</v>
      </c>
      <c r="K782" s="74">
        <f t="shared" si="66"/>
        <v>0</v>
      </c>
      <c r="M782" s="21"/>
      <c r="N782" s="74">
        <f t="shared" si="67"/>
        <v>0</v>
      </c>
      <c r="O782" s="74">
        <f t="shared" si="68"/>
        <v>0</v>
      </c>
      <c r="P782" s="74">
        <f t="shared" si="68"/>
        <v>0</v>
      </c>
    </row>
    <row r="783" spans="1:16" x14ac:dyDescent="0.25">
      <c r="A783" s="183"/>
      <c r="B783" s="184"/>
      <c r="C783" s="184"/>
      <c r="D783" s="153"/>
      <c r="E783" s="71" t="str">
        <f>IF(D783&gt;0,IF((LEFT(D783,2)=LEFT(Data!C$4,2)),"Intra","Inter"),"")</f>
        <v/>
      </c>
      <c r="F783" s="72">
        <f t="shared" si="64"/>
        <v>0</v>
      </c>
      <c r="G783" s="22"/>
      <c r="H783" s="23"/>
      <c r="I783" s="74">
        <f t="shared" si="65"/>
        <v>0</v>
      </c>
      <c r="J783" s="74">
        <f t="shared" si="66"/>
        <v>0</v>
      </c>
      <c r="K783" s="74">
        <f t="shared" si="66"/>
        <v>0</v>
      </c>
      <c r="M783" s="21"/>
      <c r="N783" s="74">
        <f t="shared" si="67"/>
        <v>0</v>
      </c>
      <c r="O783" s="74">
        <f t="shared" si="68"/>
        <v>0</v>
      </c>
      <c r="P783" s="74">
        <f t="shared" si="68"/>
        <v>0</v>
      </c>
    </row>
    <row r="784" spans="1:16" x14ac:dyDescent="0.25">
      <c r="A784" s="183"/>
      <c r="B784" s="184"/>
      <c r="C784" s="184"/>
      <c r="D784" s="153"/>
      <c r="E784" s="71" t="str">
        <f>IF(D784&gt;0,IF((LEFT(D784,2)=LEFT(Data!C$4,2)),"Intra","Inter"),"")</f>
        <v/>
      </c>
      <c r="F784" s="72">
        <f t="shared" si="64"/>
        <v>0</v>
      </c>
      <c r="G784" s="22"/>
      <c r="H784" s="23"/>
      <c r="I784" s="74">
        <f t="shared" si="65"/>
        <v>0</v>
      </c>
      <c r="J784" s="74">
        <f t="shared" si="66"/>
        <v>0</v>
      </c>
      <c r="K784" s="74">
        <f t="shared" si="66"/>
        <v>0</v>
      </c>
      <c r="M784" s="21"/>
      <c r="N784" s="74">
        <f t="shared" si="67"/>
        <v>0</v>
      </c>
      <c r="O784" s="74">
        <f t="shared" si="68"/>
        <v>0</v>
      </c>
      <c r="P784" s="74">
        <f t="shared" si="68"/>
        <v>0</v>
      </c>
    </row>
    <row r="785" spans="1:16" x14ac:dyDescent="0.25">
      <c r="A785" s="183"/>
      <c r="B785" s="184"/>
      <c r="C785" s="184"/>
      <c r="D785" s="153"/>
      <c r="E785" s="71" t="str">
        <f>IF(D785&gt;0,IF((LEFT(D785,2)=LEFT(Data!C$4,2)),"Intra","Inter"),"")</f>
        <v/>
      </c>
      <c r="F785" s="72">
        <f t="shared" si="64"/>
        <v>0</v>
      </c>
      <c r="G785" s="22"/>
      <c r="H785" s="23"/>
      <c r="I785" s="74">
        <f t="shared" si="65"/>
        <v>0</v>
      </c>
      <c r="J785" s="74">
        <f t="shared" si="66"/>
        <v>0</v>
      </c>
      <c r="K785" s="74">
        <f t="shared" si="66"/>
        <v>0</v>
      </c>
      <c r="M785" s="21"/>
      <c r="N785" s="74">
        <f t="shared" si="67"/>
        <v>0</v>
      </c>
      <c r="O785" s="74">
        <f t="shared" si="68"/>
        <v>0</v>
      </c>
      <c r="P785" s="74">
        <f t="shared" si="68"/>
        <v>0</v>
      </c>
    </row>
    <row r="786" spans="1:16" x14ac:dyDescent="0.25">
      <c r="A786" s="183"/>
      <c r="B786" s="184"/>
      <c r="C786" s="184"/>
      <c r="D786" s="153"/>
      <c r="E786" s="71" t="str">
        <f>IF(D786&gt;0,IF((LEFT(D786,2)=LEFT(Data!C$4,2)),"Intra","Inter"),"")</f>
        <v/>
      </c>
      <c r="F786" s="72">
        <f t="shared" si="64"/>
        <v>0</v>
      </c>
      <c r="G786" s="22"/>
      <c r="H786" s="23"/>
      <c r="I786" s="74">
        <f t="shared" si="65"/>
        <v>0</v>
      </c>
      <c r="J786" s="74">
        <f t="shared" si="66"/>
        <v>0</v>
      </c>
      <c r="K786" s="74">
        <f t="shared" si="66"/>
        <v>0</v>
      </c>
      <c r="M786" s="21"/>
      <c r="N786" s="74">
        <f t="shared" si="67"/>
        <v>0</v>
      </c>
      <c r="O786" s="74">
        <f t="shared" si="68"/>
        <v>0</v>
      </c>
      <c r="P786" s="74">
        <f t="shared" si="68"/>
        <v>0</v>
      </c>
    </row>
    <row r="787" spans="1:16" x14ac:dyDescent="0.25">
      <c r="A787" s="183"/>
      <c r="B787" s="184"/>
      <c r="C787" s="184"/>
      <c r="D787" s="153"/>
      <c r="E787" s="71" t="str">
        <f>IF(D787&gt;0,IF((LEFT(D787,2)=LEFT(Data!C$4,2)),"Intra","Inter"),"")</f>
        <v/>
      </c>
      <c r="F787" s="72">
        <f t="shared" si="64"/>
        <v>0</v>
      </c>
      <c r="G787" s="22"/>
      <c r="H787" s="23"/>
      <c r="I787" s="74">
        <f t="shared" si="65"/>
        <v>0</v>
      </c>
      <c r="J787" s="74">
        <f t="shared" si="66"/>
        <v>0</v>
      </c>
      <c r="K787" s="74">
        <f t="shared" si="66"/>
        <v>0</v>
      </c>
      <c r="M787" s="21"/>
      <c r="N787" s="74">
        <f t="shared" si="67"/>
        <v>0</v>
      </c>
      <c r="O787" s="74">
        <f t="shared" si="68"/>
        <v>0</v>
      </c>
      <c r="P787" s="74">
        <f t="shared" si="68"/>
        <v>0</v>
      </c>
    </row>
    <row r="788" spans="1:16" x14ac:dyDescent="0.25">
      <c r="A788" s="183"/>
      <c r="B788" s="184"/>
      <c r="C788" s="184"/>
      <c r="D788" s="153"/>
      <c r="E788" s="71" t="str">
        <f>IF(D788&gt;0,IF((LEFT(D788,2)=LEFT(Data!C$4,2)),"Intra","Inter"),"")</f>
        <v/>
      </c>
      <c r="F788" s="72">
        <f t="shared" si="64"/>
        <v>0</v>
      </c>
      <c r="G788" s="22"/>
      <c r="H788" s="23"/>
      <c r="I788" s="74">
        <f t="shared" si="65"/>
        <v>0</v>
      </c>
      <c r="J788" s="74">
        <f t="shared" si="66"/>
        <v>0</v>
      </c>
      <c r="K788" s="74">
        <f t="shared" si="66"/>
        <v>0</v>
      </c>
      <c r="M788" s="21"/>
      <c r="N788" s="74">
        <f t="shared" si="67"/>
        <v>0</v>
      </c>
      <c r="O788" s="74">
        <f t="shared" si="68"/>
        <v>0</v>
      </c>
      <c r="P788" s="74">
        <f t="shared" si="68"/>
        <v>0</v>
      </c>
    </row>
    <row r="789" spans="1:16" x14ac:dyDescent="0.25">
      <c r="A789" s="183"/>
      <c r="B789" s="184"/>
      <c r="C789" s="184"/>
      <c r="D789" s="153"/>
      <c r="E789" s="71" t="str">
        <f>IF(D789&gt;0,IF((LEFT(D789,2)=LEFT(Data!C$4,2)),"Intra","Inter"),"")</f>
        <v/>
      </c>
      <c r="F789" s="72">
        <f t="shared" si="64"/>
        <v>0</v>
      </c>
      <c r="G789" s="22"/>
      <c r="H789" s="23"/>
      <c r="I789" s="74">
        <f t="shared" si="65"/>
        <v>0</v>
      </c>
      <c r="J789" s="74">
        <f t="shared" si="66"/>
        <v>0</v>
      </c>
      <c r="K789" s="74">
        <f t="shared" si="66"/>
        <v>0</v>
      </c>
      <c r="M789" s="21"/>
      <c r="N789" s="74">
        <f t="shared" si="67"/>
        <v>0</v>
      </c>
      <c r="O789" s="74">
        <f t="shared" si="68"/>
        <v>0</v>
      </c>
      <c r="P789" s="74">
        <f t="shared" si="68"/>
        <v>0</v>
      </c>
    </row>
    <row r="790" spans="1:16" x14ac:dyDescent="0.25">
      <c r="A790" s="183"/>
      <c r="B790" s="184"/>
      <c r="C790" s="184"/>
      <c r="D790" s="153"/>
      <c r="E790" s="71" t="str">
        <f>IF(D790&gt;0,IF((LEFT(D790,2)=LEFT(Data!C$4,2)),"Intra","Inter"),"")</f>
        <v/>
      </c>
      <c r="F790" s="72">
        <f t="shared" si="64"/>
        <v>0</v>
      </c>
      <c r="G790" s="22"/>
      <c r="H790" s="23"/>
      <c r="I790" s="74">
        <f t="shared" si="65"/>
        <v>0</v>
      </c>
      <c r="J790" s="74">
        <f t="shared" si="66"/>
        <v>0</v>
      </c>
      <c r="K790" s="74">
        <f t="shared" si="66"/>
        <v>0</v>
      </c>
      <c r="M790" s="21"/>
      <c r="N790" s="74">
        <f t="shared" si="67"/>
        <v>0</v>
      </c>
      <c r="O790" s="74">
        <f t="shared" si="68"/>
        <v>0</v>
      </c>
      <c r="P790" s="74">
        <f t="shared" si="68"/>
        <v>0</v>
      </c>
    </row>
    <row r="791" spans="1:16" x14ac:dyDescent="0.25">
      <c r="A791" s="183"/>
      <c r="B791" s="184"/>
      <c r="C791" s="184"/>
      <c r="D791" s="153"/>
      <c r="E791" s="71" t="str">
        <f>IF(D791&gt;0,IF((LEFT(D791,2)=LEFT(Data!C$4,2)),"Intra","Inter"),"")</f>
        <v/>
      </c>
      <c r="F791" s="72">
        <f t="shared" si="64"/>
        <v>0</v>
      </c>
      <c r="G791" s="22"/>
      <c r="H791" s="23"/>
      <c r="I791" s="74">
        <f t="shared" si="65"/>
        <v>0</v>
      </c>
      <c r="J791" s="74">
        <f t="shared" si="66"/>
        <v>0</v>
      </c>
      <c r="K791" s="74">
        <f t="shared" si="66"/>
        <v>0</v>
      </c>
      <c r="M791" s="21"/>
      <c r="N791" s="74">
        <f t="shared" si="67"/>
        <v>0</v>
      </c>
      <c r="O791" s="74">
        <f t="shared" si="68"/>
        <v>0</v>
      </c>
      <c r="P791" s="74">
        <f t="shared" si="68"/>
        <v>0</v>
      </c>
    </row>
    <row r="792" spans="1:16" x14ac:dyDescent="0.25">
      <c r="A792" s="183"/>
      <c r="B792" s="184"/>
      <c r="C792" s="184"/>
      <c r="D792" s="153"/>
      <c r="E792" s="71" t="str">
        <f>IF(D792&gt;0,IF((LEFT(D792,2)=LEFT(Data!C$4,2)),"Intra","Inter"),"")</f>
        <v/>
      </c>
      <c r="F792" s="72">
        <f t="shared" si="64"/>
        <v>0</v>
      </c>
      <c r="G792" s="22"/>
      <c r="H792" s="23"/>
      <c r="I792" s="74">
        <f t="shared" si="65"/>
        <v>0</v>
      </c>
      <c r="J792" s="74">
        <f t="shared" si="66"/>
        <v>0</v>
      </c>
      <c r="K792" s="74">
        <f t="shared" si="66"/>
        <v>0</v>
      </c>
      <c r="M792" s="21"/>
      <c r="N792" s="74">
        <f t="shared" si="67"/>
        <v>0</v>
      </c>
      <c r="O792" s="74">
        <f t="shared" si="68"/>
        <v>0</v>
      </c>
      <c r="P792" s="74">
        <f t="shared" si="68"/>
        <v>0</v>
      </c>
    </row>
    <row r="793" spans="1:16" x14ac:dyDescent="0.25">
      <c r="A793" s="183"/>
      <c r="B793" s="184"/>
      <c r="C793" s="184"/>
      <c r="D793" s="153"/>
      <c r="E793" s="71" t="str">
        <f>IF(D793&gt;0,IF((LEFT(D793,2)=LEFT(Data!C$4,2)),"Intra","Inter"),"")</f>
        <v/>
      </c>
      <c r="F793" s="72">
        <f t="shared" si="64"/>
        <v>0</v>
      </c>
      <c r="G793" s="22"/>
      <c r="H793" s="23"/>
      <c r="I793" s="74">
        <f t="shared" si="65"/>
        <v>0</v>
      </c>
      <c r="J793" s="74">
        <f t="shared" si="66"/>
        <v>0</v>
      </c>
      <c r="K793" s="74">
        <f t="shared" si="66"/>
        <v>0</v>
      </c>
      <c r="M793" s="21"/>
      <c r="N793" s="74">
        <f t="shared" si="67"/>
        <v>0</v>
      </c>
      <c r="O793" s="74">
        <f t="shared" si="68"/>
        <v>0</v>
      </c>
      <c r="P793" s="74">
        <f t="shared" si="68"/>
        <v>0</v>
      </c>
    </row>
    <row r="794" spans="1:16" x14ac:dyDescent="0.25">
      <c r="A794" s="183"/>
      <c r="B794" s="184"/>
      <c r="C794" s="184"/>
      <c r="D794" s="153"/>
      <c r="E794" s="71" t="str">
        <f>IF(D794&gt;0,IF((LEFT(D794,2)=LEFT(Data!C$4,2)),"Intra","Inter"),"")</f>
        <v/>
      </c>
      <c r="F794" s="72">
        <f t="shared" si="64"/>
        <v>0</v>
      </c>
      <c r="G794" s="22"/>
      <c r="H794" s="23"/>
      <c r="I794" s="74">
        <f t="shared" si="65"/>
        <v>0</v>
      </c>
      <c r="J794" s="74">
        <f t="shared" si="66"/>
        <v>0</v>
      </c>
      <c r="K794" s="74">
        <f t="shared" si="66"/>
        <v>0</v>
      </c>
      <c r="M794" s="21"/>
      <c r="N794" s="74">
        <f t="shared" si="67"/>
        <v>0</v>
      </c>
      <c r="O794" s="74">
        <f t="shared" si="68"/>
        <v>0</v>
      </c>
      <c r="P794" s="74">
        <f t="shared" si="68"/>
        <v>0</v>
      </c>
    </row>
    <row r="795" spans="1:16" x14ac:dyDescent="0.25">
      <c r="A795" s="183"/>
      <c r="B795" s="184"/>
      <c r="C795" s="184"/>
      <c r="D795" s="153"/>
      <c r="E795" s="71" t="str">
        <f>IF(D795&gt;0,IF((LEFT(D795,2)=LEFT(Data!C$4,2)),"Intra","Inter"),"")</f>
        <v/>
      </c>
      <c r="F795" s="72">
        <f t="shared" si="64"/>
        <v>0</v>
      </c>
      <c r="G795" s="22"/>
      <c r="H795" s="23"/>
      <c r="I795" s="74">
        <f t="shared" si="65"/>
        <v>0</v>
      </c>
      <c r="J795" s="74">
        <f t="shared" si="66"/>
        <v>0</v>
      </c>
      <c r="K795" s="74">
        <f t="shared" si="66"/>
        <v>0</v>
      </c>
      <c r="M795" s="21"/>
      <c r="N795" s="74">
        <f t="shared" si="67"/>
        <v>0</v>
      </c>
      <c r="O795" s="74">
        <f t="shared" si="68"/>
        <v>0</v>
      </c>
      <c r="P795" s="74">
        <f t="shared" si="68"/>
        <v>0</v>
      </c>
    </row>
    <row r="796" spans="1:16" x14ac:dyDescent="0.25">
      <c r="A796" s="183"/>
      <c r="B796" s="184"/>
      <c r="C796" s="184"/>
      <c r="D796" s="153"/>
      <c r="E796" s="71" t="str">
        <f>IF(D796&gt;0,IF((LEFT(D796,2)=LEFT(Data!C$4,2)),"Intra","Inter"),"")</f>
        <v/>
      </c>
      <c r="F796" s="72">
        <f t="shared" si="64"/>
        <v>0</v>
      </c>
      <c r="G796" s="22"/>
      <c r="H796" s="23"/>
      <c r="I796" s="74">
        <f t="shared" si="65"/>
        <v>0</v>
      </c>
      <c r="J796" s="74">
        <f t="shared" si="66"/>
        <v>0</v>
      </c>
      <c r="K796" s="74">
        <f t="shared" si="66"/>
        <v>0</v>
      </c>
      <c r="M796" s="21"/>
      <c r="N796" s="74">
        <f t="shared" si="67"/>
        <v>0</v>
      </c>
      <c r="O796" s="74">
        <f t="shared" si="68"/>
        <v>0</v>
      </c>
      <c r="P796" s="74">
        <f t="shared" si="68"/>
        <v>0</v>
      </c>
    </row>
    <row r="797" spans="1:16" x14ac:dyDescent="0.25">
      <c r="A797" s="183"/>
      <c r="B797" s="184"/>
      <c r="C797" s="184"/>
      <c r="D797" s="153"/>
      <c r="E797" s="71" t="str">
        <f>IF(D797&gt;0,IF((LEFT(D797,2)=LEFT(Data!C$4,2)),"Intra","Inter"),"")</f>
        <v/>
      </c>
      <c r="F797" s="72">
        <f t="shared" si="64"/>
        <v>0</v>
      </c>
      <c r="G797" s="22"/>
      <c r="H797" s="23"/>
      <c r="I797" s="74">
        <f t="shared" si="65"/>
        <v>0</v>
      </c>
      <c r="J797" s="74">
        <f t="shared" si="66"/>
        <v>0</v>
      </c>
      <c r="K797" s="74">
        <f t="shared" si="66"/>
        <v>0</v>
      </c>
      <c r="M797" s="21"/>
      <c r="N797" s="74">
        <f t="shared" si="67"/>
        <v>0</v>
      </c>
      <c r="O797" s="74">
        <f t="shared" si="68"/>
        <v>0</v>
      </c>
      <c r="P797" s="74">
        <f t="shared" si="68"/>
        <v>0</v>
      </c>
    </row>
    <row r="798" spans="1:16" x14ac:dyDescent="0.25">
      <c r="A798" s="183"/>
      <c r="B798" s="184"/>
      <c r="C798" s="184"/>
      <c r="D798" s="153"/>
      <c r="E798" s="71" t="str">
        <f>IF(D798&gt;0,IF((LEFT(D798,2)=LEFT(Data!C$4,2)),"Intra","Inter"),"")</f>
        <v/>
      </c>
      <c r="F798" s="72">
        <f t="shared" si="64"/>
        <v>0</v>
      </c>
      <c r="G798" s="22"/>
      <c r="H798" s="23"/>
      <c r="I798" s="74">
        <f t="shared" si="65"/>
        <v>0</v>
      </c>
      <c r="J798" s="74">
        <f t="shared" si="66"/>
        <v>0</v>
      </c>
      <c r="K798" s="74">
        <f t="shared" si="66"/>
        <v>0</v>
      </c>
      <c r="M798" s="21"/>
      <c r="N798" s="74">
        <f t="shared" si="67"/>
        <v>0</v>
      </c>
      <c r="O798" s="74">
        <f t="shared" si="68"/>
        <v>0</v>
      </c>
      <c r="P798" s="74">
        <f t="shared" si="68"/>
        <v>0</v>
      </c>
    </row>
    <row r="799" spans="1:16" x14ac:dyDescent="0.25">
      <c r="A799" s="183"/>
      <c r="B799" s="184"/>
      <c r="C799" s="184"/>
      <c r="D799" s="153"/>
      <c r="E799" s="71" t="str">
        <f>IF(D799&gt;0,IF((LEFT(D799,2)=LEFT(Data!C$4,2)),"Intra","Inter"),"")</f>
        <v/>
      </c>
      <c r="F799" s="72">
        <f t="shared" si="64"/>
        <v>0</v>
      </c>
      <c r="G799" s="22"/>
      <c r="H799" s="23"/>
      <c r="I799" s="74">
        <f t="shared" si="65"/>
        <v>0</v>
      </c>
      <c r="J799" s="74">
        <f t="shared" si="66"/>
        <v>0</v>
      </c>
      <c r="K799" s="74">
        <f t="shared" si="66"/>
        <v>0</v>
      </c>
      <c r="M799" s="21"/>
      <c r="N799" s="74">
        <f t="shared" si="67"/>
        <v>0</v>
      </c>
      <c r="O799" s="74">
        <f t="shared" si="68"/>
        <v>0</v>
      </c>
      <c r="P799" s="74">
        <f t="shared" si="68"/>
        <v>0</v>
      </c>
    </row>
    <row r="800" spans="1:16" x14ac:dyDescent="0.25">
      <c r="A800" s="183"/>
      <c r="B800" s="184"/>
      <c r="C800" s="184"/>
      <c r="D800" s="153"/>
      <c r="E800" s="71" t="str">
        <f>IF(D800&gt;0,IF((LEFT(D800,2)=LEFT(Data!C$4,2)),"Intra","Inter"),"")</f>
        <v/>
      </c>
      <c r="F800" s="72">
        <f t="shared" si="64"/>
        <v>0</v>
      </c>
      <c r="G800" s="22"/>
      <c r="H800" s="23"/>
      <c r="I800" s="74">
        <f t="shared" si="65"/>
        <v>0</v>
      </c>
      <c r="J800" s="74">
        <f t="shared" si="66"/>
        <v>0</v>
      </c>
      <c r="K800" s="74">
        <f t="shared" si="66"/>
        <v>0</v>
      </c>
      <c r="M800" s="21"/>
      <c r="N800" s="74">
        <f t="shared" si="67"/>
        <v>0</v>
      </c>
      <c r="O800" s="74">
        <f t="shared" si="68"/>
        <v>0</v>
      </c>
      <c r="P800" s="74">
        <f t="shared" si="68"/>
        <v>0</v>
      </c>
    </row>
    <row r="801" spans="1:16" x14ac:dyDescent="0.25">
      <c r="A801" s="183"/>
      <c r="B801" s="184"/>
      <c r="C801" s="184"/>
      <c r="D801" s="153"/>
      <c r="E801" s="71" t="str">
        <f>IF(D801&gt;0,IF((LEFT(D801,2)=LEFT(Data!C$4,2)),"Intra","Inter"),"")</f>
        <v/>
      </c>
      <c r="F801" s="72">
        <f t="shared" si="64"/>
        <v>0</v>
      </c>
      <c r="G801" s="22"/>
      <c r="H801" s="23"/>
      <c r="I801" s="74">
        <f t="shared" si="65"/>
        <v>0</v>
      </c>
      <c r="J801" s="74">
        <f t="shared" si="66"/>
        <v>0</v>
      </c>
      <c r="K801" s="74">
        <f t="shared" si="66"/>
        <v>0</v>
      </c>
      <c r="M801" s="21"/>
      <c r="N801" s="74">
        <f t="shared" si="67"/>
        <v>0</v>
      </c>
      <c r="O801" s="74">
        <f t="shared" si="68"/>
        <v>0</v>
      </c>
      <c r="P801" s="74">
        <f t="shared" si="68"/>
        <v>0</v>
      </c>
    </row>
    <row r="802" spans="1:16" x14ac:dyDescent="0.25">
      <c r="A802" s="183"/>
      <c r="B802" s="184"/>
      <c r="C802" s="184"/>
      <c r="D802" s="153"/>
      <c r="E802" s="71" t="str">
        <f>IF(D802&gt;0,IF((LEFT(D802,2)=LEFT(Data!C$4,2)),"Intra","Inter"),"")</f>
        <v/>
      </c>
      <c r="F802" s="72">
        <f t="shared" si="64"/>
        <v>0</v>
      </c>
      <c r="G802" s="22"/>
      <c r="H802" s="23"/>
      <c r="I802" s="74">
        <f t="shared" si="65"/>
        <v>0</v>
      </c>
      <c r="J802" s="74">
        <f t="shared" si="66"/>
        <v>0</v>
      </c>
      <c r="K802" s="74">
        <f t="shared" si="66"/>
        <v>0</v>
      </c>
      <c r="M802" s="21"/>
      <c r="N802" s="74">
        <f t="shared" si="67"/>
        <v>0</v>
      </c>
      <c r="O802" s="74">
        <f t="shared" si="68"/>
        <v>0</v>
      </c>
      <c r="P802" s="74">
        <f t="shared" si="68"/>
        <v>0</v>
      </c>
    </row>
    <row r="803" spans="1:16" x14ac:dyDescent="0.25">
      <c r="A803" s="183"/>
      <c r="B803" s="184"/>
      <c r="C803" s="184"/>
      <c r="D803" s="153"/>
      <c r="E803" s="71" t="str">
        <f>IF(D803&gt;0,IF((LEFT(D803,2)=LEFT(Data!C$4,2)),"Intra","Inter"),"")</f>
        <v/>
      </c>
      <c r="F803" s="72">
        <f t="shared" si="64"/>
        <v>0</v>
      </c>
      <c r="G803" s="22"/>
      <c r="H803" s="23"/>
      <c r="I803" s="74">
        <f t="shared" si="65"/>
        <v>0</v>
      </c>
      <c r="J803" s="74">
        <f t="shared" si="66"/>
        <v>0</v>
      </c>
      <c r="K803" s="74">
        <f t="shared" si="66"/>
        <v>0</v>
      </c>
      <c r="M803" s="21"/>
      <c r="N803" s="74">
        <f t="shared" si="67"/>
        <v>0</v>
      </c>
      <c r="O803" s="74">
        <f t="shared" si="68"/>
        <v>0</v>
      </c>
      <c r="P803" s="74">
        <f t="shared" si="68"/>
        <v>0</v>
      </c>
    </row>
    <row r="804" spans="1:16" x14ac:dyDescent="0.25">
      <c r="A804" s="183"/>
      <c r="B804" s="184"/>
      <c r="C804" s="184"/>
      <c r="D804" s="153"/>
      <c r="E804" s="71" t="str">
        <f>IF(D804&gt;0,IF((LEFT(D804,2)=LEFT(Data!C$4,2)),"Intra","Inter"),"")</f>
        <v/>
      </c>
      <c r="F804" s="72">
        <f t="shared" si="64"/>
        <v>0</v>
      </c>
      <c r="G804" s="22"/>
      <c r="H804" s="23"/>
      <c r="I804" s="74">
        <f t="shared" si="65"/>
        <v>0</v>
      </c>
      <c r="J804" s="74">
        <f t="shared" si="66"/>
        <v>0</v>
      </c>
      <c r="K804" s="74">
        <f t="shared" si="66"/>
        <v>0</v>
      </c>
      <c r="M804" s="21"/>
      <c r="N804" s="74">
        <f t="shared" si="67"/>
        <v>0</v>
      </c>
      <c r="O804" s="74">
        <f t="shared" si="68"/>
        <v>0</v>
      </c>
      <c r="P804" s="74">
        <f t="shared" si="68"/>
        <v>0</v>
      </c>
    </row>
    <row r="805" spans="1:16" x14ac:dyDescent="0.25">
      <c r="A805" s="183"/>
      <c r="B805" s="184"/>
      <c r="C805" s="184"/>
      <c r="D805" s="153"/>
      <c r="E805" s="71" t="str">
        <f>IF(D805&gt;0,IF((LEFT(D805,2)=LEFT(Data!C$4,2)),"Intra","Inter"),"")</f>
        <v/>
      </c>
      <c r="F805" s="72">
        <f t="shared" si="64"/>
        <v>0</v>
      </c>
      <c r="G805" s="22"/>
      <c r="H805" s="23"/>
      <c r="I805" s="74">
        <f t="shared" si="65"/>
        <v>0</v>
      </c>
      <c r="J805" s="74">
        <f t="shared" si="66"/>
        <v>0</v>
      </c>
      <c r="K805" s="74">
        <f t="shared" si="66"/>
        <v>0</v>
      </c>
      <c r="M805" s="21"/>
      <c r="N805" s="74">
        <f t="shared" si="67"/>
        <v>0</v>
      </c>
      <c r="O805" s="74">
        <f t="shared" si="68"/>
        <v>0</v>
      </c>
      <c r="P805" s="74">
        <f t="shared" si="68"/>
        <v>0</v>
      </c>
    </row>
    <row r="806" spans="1:16" x14ac:dyDescent="0.25">
      <c r="A806" s="183"/>
      <c r="B806" s="184"/>
      <c r="C806" s="184"/>
      <c r="D806" s="153"/>
      <c r="E806" s="71" t="str">
        <f>IF(D806&gt;0,IF((LEFT(D806,2)=LEFT(Data!C$4,2)),"Intra","Inter"),"")</f>
        <v/>
      </c>
      <c r="F806" s="72">
        <f t="shared" si="64"/>
        <v>0</v>
      </c>
      <c r="G806" s="22"/>
      <c r="H806" s="23"/>
      <c r="I806" s="74">
        <f t="shared" si="65"/>
        <v>0</v>
      </c>
      <c r="J806" s="74">
        <f t="shared" si="66"/>
        <v>0</v>
      </c>
      <c r="K806" s="74">
        <f t="shared" si="66"/>
        <v>0</v>
      </c>
      <c r="M806" s="21"/>
      <c r="N806" s="74">
        <f t="shared" si="67"/>
        <v>0</v>
      </c>
      <c r="O806" s="74">
        <f t="shared" si="68"/>
        <v>0</v>
      </c>
      <c r="P806" s="74">
        <f t="shared" si="68"/>
        <v>0</v>
      </c>
    </row>
    <row r="807" spans="1:16" x14ac:dyDescent="0.25">
      <c r="A807" s="183"/>
      <c r="B807" s="184"/>
      <c r="C807" s="184"/>
      <c r="D807" s="153"/>
      <c r="E807" s="71" t="str">
        <f>IF(D807&gt;0,IF((LEFT(D807,2)=LEFT(Data!C$4,2)),"Intra","Inter"),"")</f>
        <v/>
      </c>
      <c r="F807" s="72">
        <f t="shared" si="64"/>
        <v>0</v>
      </c>
      <c r="G807" s="22"/>
      <c r="H807" s="23"/>
      <c r="I807" s="74">
        <f t="shared" si="65"/>
        <v>0</v>
      </c>
      <c r="J807" s="74">
        <f t="shared" si="66"/>
        <v>0</v>
      </c>
      <c r="K807" s="74">
        <f t="shared" si="66"/>
        <v>0</v>
      </c>
      <c r="M807" s="21"/>
      <c r="N807" s="74">
        <f t="shared" si="67"/>
        <v>0</v>
      </c>
      <c r="O807" s="74">
        <f t="shared" si="68"/>
        <v>0</v>
      </c>
      <c r="P807" s="74">
        <f t="shared" si="68"/>
        <v>0</v>
      </c>
    </row>
    <row r="808" spans="1:16" x14ac:dyDescent="0.25">
      <c r="A808" s="183"/>
      <c r="B808" s="184"/>
      <c r="C808" s="184"/>
      <c r="D808" s="153"/>
      <c r="E808" s="71" t="str">
        <f>IF(D808&gt;0,IF((LEFT(D808,2)=LEFT(Data!C$4,2)),"Intra","Inter"),"")</f>
        <v/>
      </c>
      <c r="F808" s="72">
        <f t="shared" si="64"/>
        <v>0</v>
      </c>
      <c r="G808" s="22"/>
      <c r="H808" s="23"/>
      <c r="I808" s="74">
        <f t="shared" si="65"/>
        <v>0</v>
      </c>
      <c r="J808" s="74">
        <f t="shared" si="66"/>
        <v>0</v>
      </c>
      <c r="K808" s="74">
        <f t="shared" si="66"/>
        <v>0</v>
      </c>
      <c r="M808" s="21"/>
      <c r="N808" s="74">
        <f t="shared" si="67"/>
        <v>0</v>
      </c>
      <c r="O808" s="74">
        <f t="shared" si="68"/>
        <v>0</v>
      </c>
      <c r="P808" s="74">
        <f t="shared" si="68"/>
        <v>0</v>
      </c>
    </row>
    <row r="809" spans="1:16" x14ac:dyDescent="0.25">
      <c r="A809" s="183"/>
      <c r="B809" s="184"/>
      <c r="C809" s="184"/>
      <c r="D809" s="153"/>
      <c r="E809" s="71" t="str">
        <f>IF(D809&gt;0,IF((LEFT(D809,2)=LEFT(Data!C$4,2)),"Intra","Inter"),"")</f>
        <v/>
      </c>
      <c r="F809" s="72">
        <f t="shared" si="64"/>
        <v>0</v>
      </c>
      <c r="G809" s="22"/>
      <c r="H809" s="23"/>
      <c r="I809" s="74">
        <f t="shared" si="65"/>
        <v>0</v>
      </c>
      <c r="J809" s="74">
        <f t="shared" si="66"/>
        <v>0</v>
      </c>
      <c r="K809" s="74">
        <f t="shared" si="66"/>
        <v>0</v>
      </c>
      <c r="M809" s="21"/>
      <c r="N809" s="74">
        <f t="shared" si="67"/>
        <v>0</v>
      </c>
      <c r="O809" s="74">
        <f t="shared" si="68"/>
        <v>0</v>
      </c>
      <c r="P809" s="74">
        <f t="shared" si="68"/>
        <v>0</v>
      </c>
    </row>
    <row r="810" spans="1:16" x14ac:dyDescent="0.25">
      <c r="A810" s="183"/>
      <c r="B810" s="184"/>
      <c r="C810" s="184"/>
      <c r="D810" s="153"/>
      <c r="E810" s="71" t="str">
        <f>IF(D810&gt;0,IF((LEFT(D810,2)=LEFT(Data!C$4,2)),"Intra","Inter"),"")</f>
        <v/>
      </c>
      <c r="F810" s="72">
        <f t="shared" si="64"/>
        <v>0</v>
      </c>
      <c r="G810" s="22"/>
      <c r="H810" s="23"/>
      <c r="I810" s="74">
        <f t="shared" si="65"/>
        <v>0</v>
      </c>
      <c r="J810" s="74">
        <f t="shared" si="66"/>
        <v>0</v>
      </c>
      <c r="K810" s="74">
        <f t="shared" si="66"/>
        <v>0</v>
      </c>
      <c r="M810" s="21"/>
      <c r="N810" s="74">
        <f t="shared" si="67"/>
        <v>0</v>
      </c>
      <c r="O810" s="74">
        <f t="shared" si="68"/>
        <v>0</v>
      </c>
      <c r="P810" s="74">
        <f t="shared" si="68"/>
        <v>0</v>
      </c>
    </row>
    <row r="811" spans="1:16" x14ac:dyDescent="0.25">
      <c r="A811" s="183"/>
      <c r="B811" s="184"/>
      <c r="C811" s="184"/>
      <c r="D811" s="153"/>
      <c r="E811" s="71" t="str">
        <f>IF(D811&gt;0,IF((LEFT(D811,2)=LEFT(Data!C$4,2)),"Intra","Inter"),"")</f>
        <v/>
      </c>
      <c r="F811" s="72">
        <f t="shared" si="64"/>
        <v>0</v>
      </c>
      <c r="G811" s="22"/>
      <c r="H811" s="23"/>
      <c r="I811" s="74">
        <f t="shared" si="65"/>
        <v>0</v>
      </c>
      <c r="J811" s="74">
        <f t="shared" si="66"/>
        <v>0</v>
      </c>
      <c r="K811" s="74">
        <f t="shared" si="66"/>
        <v>0</v>
      </c>
      <c r="M811" s="21"/>
      <c r="N811" s="74">
        <f t="shared" si="67"/>
        <v>0</v>
      </c>
      <c r="O811" s="74">
        <f t="shared" si="68"/>
        <v>0</v>
      </c>
      <c r="P811" s="74">
        <f t="shared" si="68"/>
        <v>0</v>
      </c>
    </row>
    <row r="812" spans="1:16" x14ac:dyDescent="0.25">
      <c r="A812" s="183"/>
      <c r="B812" s="184"/>
      <c r="C812" s="184"/>
      <c r="D812" s="153"/>
      <c r="E812" s="71" t="str">
        <f>IF(D812&gt;0,IF((LEFT(D812,2)=LEFT(Data!C$4,2)),"Intra","Inter"),"")</f>
        <v/>
      </c>
      <c r="F812" s="72">
        <f t="shared" si="64"/>
        <v>0</v>
      </c>
      <c r="G812" s="22"/>
      <c r="H812" s="23"/>
      <c r="I812" s="74">
        <f t="shared" si="65"/>
        <v>0</v>
      </c>
      <c r="J812" s="74">
        <f t="shared" si="66"/>
        <v>0</v>
      </c>
      <c r="K812" s="74">
        <f t="shared" si="66"/>
        <v>0</v>
      </c>
      <c r="M812" s="21"/>
      <c r="N812" s="74">
        <f t="shared" si="67"/>
        <v>0</v>
      </c>
      <c r="O812" s="74">
        <f t="shared" si="68"/>
        <v>0</v>
      </c>
      <c r="P812" s="74">
        <f t="shared" si="68"/>
        <v>0</v>
      </c>
    </row>
    <row r="813" spans="1:16" x14ac:dyDescent="0.25">
      <c r="A813" s="183"/>
      <c r="B813" s="184"/>
      <c r="C813" s="184"/>
      <c r="D813" s="153"/>
      <c r="E813" s="71" t="str">
        <f>IF(D813&gt;0,IF((LEFT(D813,2)=LEFT(Data!C$4,2)),"Intra","Inter"),"")</f>
        <v/>
      </c>
      <c r="F813" s="72">
        <f t="shared" si="64"/>
        <v>0</v>
      </c>
      <c r="G813" s="22"/>
      <c r="H813" s="23"/>
      <c r="I813" s="74">
        <f t="shared" si="65"/>
        <v>0</v>
      </c>
      <c r="J813" s="74">
        <f t="shared" si="66"/>
        <v>0</v>
      </c>
      <c r="K813" s="74">
        <f t="shared" si="66"/>
        <v>0</v>
      </c>
      <c r="M813" s="21"/>
      <c r="N813" s="74">
        <f t="shared" si="67"/>
        <v>0</v>
      </c>
      <c r="O813" s="74">
        <f t="shared" si="68"/>
        <v>0</v>
      </c>
      <c r="P813" s="74">
        <f t="shared" si="68"/>
        <v>0</v>
      </c>
    </row>
    <row r="814" spans="1:16" x14ac:dyDescent="0.25">
      <c r="A814" s="183"/>
      <c r="B814" s="184"/>
      <c r="C814" s="184"/>
      <c r="D814" s="153"/>
      <c r="E814" s="71" t="str">
        <f>IF(D814&gt;0,IF((LEFT(D814,2)=LEFT(Data!C$4,2)),"Intra","Inter"),"")</f>
        <v/>
      </c>
      <c r="F814" s="72">
        <f t="shared" si="64"/>
        <v>0</v>
      </c>
      <c r="G814" s="22"/>
      <c r="H814" s="23"/>
      <c r="I814" s="74">
        <f t="shared" si="65"/>
        <v>0</v>
      </c>
      <c r="J814" s="74">
        <f t="shared" si="66"/>
        <v>0</v>
      </c>
      <c r="K814" s="74">
        <f t="shared" si="66"/>
        <v>0</v>
      </c>
      <c r="M814" s="21"/>
      <c r="N814" s="74">
        <f t="shared" si="67"/>
        <v>0</v>
      </c>
      <c r="O814" s="74">
        <f t="shared" si="68"/>
        <v>0</v>
      </c>
      <c r="P814" s="74">
        <f t="shared" si="68"/>
        <v>0</v>
      </c>
    </row>
    <row r="815" spans="1:16" x14ac:dyDescent="0.25">
      <c r="A815" s="183"/>
      <c r="B815" s="184"/>
      <c r="C815" s="184"/>
      <c r="D815" s="153"/>
      <c r="E815" s="71" t="str">
        <f>IF(D815&gt;0,IF((LEFT(D815,2)=LEFT(Data!C$4,2)),"Intra","Inter"),"")</f>
        <v/>
      </c>
      <c r="F815" s="72">
        <f t="shared" si="64"/>
        <v>0</v>
      </c>
      <c r="G815" s="22"/>
      <c r="H815" s="23"/>
      <c r="I815" s="74">
        <f t="shared" si="65"/>
        <v>0</v>
      </c>
      <c r="J815" s="74">
        <f t="shared" si="66"/>
        <v>0</v>
      </c>
      <c r="K815" s="74">
        <f t="shared" si="66"/>
        <v>0</v>
      </c>
      <c r="M815" s="21"/>
      <c r="N815" s="74">
        <f t="shared" si="67"/>
        <v>0</v>
      </c>
      <c r="O815" s="74">
        <f t="shared" si="68"/>
        <v>0</v>
      </c>
      <c r="P815" s="74">
        <f t="shared" si="68"/>
        <v>0</v>
      </c>
    </row>
    <row r="816" spans="1:16" x14ac:dyDescent="0.25">
      <c r="A816" s="183"/>
      <c r="B816" s="184"/>
      <c r="C816" s="184"/>
      <c r="D816" s="153"/>
      <c r="E816" s="71" t="str">
        <f>IF(D816&gt;0,IF((LEFT(D816,2)=LEFT(Data!C$4,2)),"Intra","Inter"),"")</f>
        <v/>
      </c>
      <c r="F816" s="72">
        <f t="shared" si="64"/>
        <v>0</v>
      </c>
      <c r="G816" s="22"/>
      <c r="H816" s="23"/>
      <c r="I816" s="74">
        <f t="shared" si="65"/>
        <v>0</v>
      </c>
      <c r="J816" s="74">
        <f t="shared" si="66"/>
        <v>0</v>
      </c>
      <c r="K816" s="74">
        <f t="shared" si="66"/>
        <v>0</v>
      </c>
      <c r="M816" s="21"/>
      <c r="N816" s="74">
        <f t="shared" si="67"/>
        <v>0</v>
      </c>
      <c r="O816" s="74">
        <f t="shared" si="68"/>
        <v>0</v>
      </c>
      <c r="P816" s="74">
        <f t="shared" si="68"/>
        <v>0</v>
      </c>
    </row>
    <row r="817" spans="1:16" x14ac:dyDescent="0.25">
      <c r="A817" s="183"/>
      <c r="B817" s="184"/>
      <c r="C817" s="184"/>
      <c r="D817" s="153"/>
      <c r="E817" s="71" t="str">
        <f>IF(D817&gt;0,IF((LEFT(D817,2)=LEFT(Data!C$4,2)),"Intra","Inter"),"")</f>
        <v/>
      </c>
      <c r="F817" s="72">
        <f t="shared" si="64"/>
        <v>0</v>
      </c>
      <c r="G817" s="22"/>
      <c r="H817" s="23"/>
      <c r="I817" s="74">
        <f t="shared" si="65"/>
        <v>0</v>
      </c>
      <c r="J817" s="74">
        <f t="shared" si="66"/>
        <v>0</v>
      </c>
      <c r="K817" s="74">
        <f t="shared" si="66"/>
        <v>0</v>
      </c>
      <c r="M817" s="21"/>
      <c r="N817" s="74">
        <f t="shared" si="67"/>
        <v>0</v>
      </c>
      <c r="O817" s="74">
        <f t="shared" si="68"/>
        <v>0</v>
      </c>
      <c r="P817" s="74">
        <f t="shared" si="68"/>
        <v>0</v>
      </c>
    </row>
    <row r="818" spans="1:16" x14ac:dyDescent="0.25">
      <c r="A818" s="183"/>
      <c r="B818" s="184"/>
      <c r="C818" s="184"/>
      <c r="D818" s="153"/>
      <c r="E818" s="71" t="str">
        <f>IF(D818&gt;0,IF((LEFT(D818,2)=LEFT(Data!C$4,2)),"Intra","Inter"),"")</f>
        <v/>
      </c>
      <c r="F818" s="72">
        <f t="shared" si="64"/>
        <v>0</v>
      </c>
      <c r="G818" s="22"/>
      <c r="H818" s="23"/>
      <c r="I818" s="74">
        <f t="shared" si="65"/>
        <v>0</v>
      </c>
      <c r="J818" s="74">
        <f t="shared" si="66"/>
        <v>0</v>
      </c>
      <c r="K818" s="74">
        <f t="shared" si="66"/>
        <v>0</v>
      </c>
      <c r="M818" s="21"/>
      <c r="N818" s="74">
        <f t="shared" si="67"/>
        <v>0</v>
      </c>
      <c r="O818" s="74">
        <f t="shared" si="68"/>
        <v>0</v>
      </c>
      <c r="P818" s="74">
        <f t="shared" si="68"/>
        <v>0</v>
      </c>
    </row>
    <row r="819" spans="1:16" x14ac:dyDescent="0.25">
      <c r="A819" s="183"/>
      <c r="B819" s="184"/>
      <c r="C819" s="184"/>
      <c r="D819" s="153"/>
      <c r="E819" s="71" t="str">
        <f>IF(D819&gt;0,IF((LEFT(D819,2)=LEFT(Data!C$4,2)),"Intra","Inter"),"")</f>
        <v/>
      </c>
      <c r="F819" s="72">
        <f t="shared" si="64"/>
        <v>0</v>
      </c>
      <c r="G819" s="22"/>
      <c r="H819" s="23"/>
      <c r="I819" s="74">
        <f t="shared" si="65"/>
        <v>0</v>
      </c>
      <c r="J819" s="74">
        <f t="shared" si="66"/>
        <v>0</v>
      </c>
      <c r="K819" s="74">
        <f t="shared" si="66"/>
        <v>0</v>
      </c>
      <c r="M819" s="21"/>
      <c r="N819" s="74">
        <f t="shared" si="67"/>
        <v>0</v>
      </c>
      <c r="O819" s="74">
        <f t="shared" si="68"/>
        <v>0</v>
      </c>
      <c r="P819" s="74">
        <f t="shared" si="68"/>
        <v>0</v>
      </c>
    </row>
    <row r="820" spans="1:16" x14ac:dyDescent="0.25">
      <c r="A820" s="183"/>
      <c r="B820" s="184"/>
      <c r="C820" s="184"/>
      <c r="D820" s="153"/>
      <c r="E820" s="71" t="str">
        <f>IF(D820&gt;0,IF((LEFT(D820,2)=LEFT(Data!C$4,2)),"Intra","Inter"),"")</f>
        <v/>
      </c>
      <c r="F820" s="72">
        <f t="shared" si="64"/>
        <v>0</v>
      </c>
      <c r="G820" s="22"/>
      <c r="H820" s="23"/>
      <c r="I820" s="74">
        <f t="shared" si="65"/>
        <v>0</v>
      </c>
      <c r="J820" s="74">
        <f t="shared" si="66"/>
        <v>0</v>
      </c>
      <c r="K820" s="74">
        <f t="shared" si="66"/>
        <v>0</v>
      </c>
      <c r="M820" s="21"/>
      <c r="N820" s="74">
        <f t="shared" si="67"/>
        <v>0</v>
      </c>
      <c r="O820" s="74">
        <f t="shared" si="68"/>
        <v>0</v>
      </c>
      <c r="P820" s="74">
        <f t="shared" si="68"/>
        <v>0</v>
      </c>
    </row>
    <row r="821" spans="1:16" x14ac:dyDescent="0.25">
      <c r="A821" s="183"/>
      <c r="B821" s="184"/>
      <c r="C821" s="184"/>
      <c r="D821" s="153"/>
      <c r="E821" s="71" t="str">
        <f>IF(D821&gt;0,IF((LEFT(D821,2)=LEFT(Data!C$4,2)),"Intra","Inter"),"")</f>
        <v/>
      </c>
      <c r="F821" s="72">
        <f t="shared" si="64"/>
        <v>0</v>
      </c>
      <c r="G821" s="22"/>
      <c r="H821" s="23"/>
      <c r="I821" s="74">
        <f t="shared" si="65"/>
        <v>0</v>
      </c>
      <c r="J821" s="74">
        <f t="shared" si="66"/>
        <v>0</v>
      </c>
      <c r="K821" s="74">
        <f t="shared" si="66"/>
        <v>0</v>
      </c>
      <c r="M821" s="21"/>
      <c r="N821" s="74">
        <f t="shared" si="67"/>
        <v>0</v>
      </c>
      <c r="O821" s="74">
        <f t="shared" si="68"/>
        <v>0</v>
      </c>
      <c r="P821" s="74">
        <f t="shared" si="68"/>
        <v>0</v>
      </c>
    </row>
    <row r="822" spans="1:16" x14ac:dyDescent="0.25">
      <c r="A822" s="183"/>
      <c r="B822" s="184"/>
      <c r="C822" s="184"/>
      <c r="D822" s="153"/>
      <c r="E822" s="71" t="str">
        <f>IF(D822&gt;0,IF((LEFT(D822,2)=LEFT(Data!C$4,2)),"Intra","Inter"),"")</f>
        <v/>
      </c>
      <c r="F822" s="72">
        <f t="shared" si="64"/>
        <v>0</v>
      </c>
      <c r="G822" s="22"/>
      <c r="H822" s="23"/>
      <c r="I822" s="74">
        <f t="shared" si="65"/>
        <v>0</v>
      </c>
      <c r="J822" s="74">
        <f t="shared" si="66"/>
        <v>0</v>
      </c>
      <c r="K822" s="74">
        <f t="shared" si="66"/>
        <v>0</v>
      </c>
      <c r="M822" s="21"/>
      <c r="N822" s="74">
        <f t="shared" si="67"/>
        <v>0</v>
      </c>
      <c r="O822" s="74">
        <f t="shared" si="68"/>
        <v>0</v>
      </c>
      <c r="P822" s="74">
        <f t="shared" si="68"/>
        <v>0</v>
      </c>
    </row>
    <row r="823" spans="1:16" x14ac:dyDescent="0.25">
      <c r="A823" s="183"/>
      <c r="B823" s="184"/>
      <c r="C823" s="184"/>
      <c r="D823" s="153"/>
      <c r="E823" s="71" t="str">
        <f>IF(D823&gt;0,IF((LEFT(D823,2)=LEFT(Data!C$4,2)),"Intra","Inter"),"")</f>
        <v/>
      </c>
      <c r="F823" s="72">
        <f t="shared" si="64"/>
        <v>0</v>
      </c>
      <c r="G823" s="22"/>
      <c r="H823" s="23"/>
      <c r="I823" s="74">
        <f t="shared" si="65"/>
        <v>0</v>
      </c>
      <c r="J823" s="74">
        <f t="shared" si="66"/>
        <v>0</v>
      </c>
      <c r="K823" s="74">
        <f t="shared" si="66"/>
        <v>0</v>
      </c>
      <c r="M823" s="21"/>
      <c r="N823" s="74">
        <f t="shared" si="67"/>
        <v>0</v>
      </c>
      <c r="O823" s="74">
        <f t="shared" si="68"/>
        <v>0</v>
      </c>
      <c r="P823" s="74">
        <f t="shared" si="68"/>
        <v>0</v>
      </c>
    </row>
    <row r="824" spans="1:16" x14ac:dyDescent="0.25">
      <c r="A824" s="183"/>
      <c r="B824" s="184"/>
      <c r="C824" s="184"/>
      <c r="D824" s="153"/>
      <c r="E824" s="71" t="str">
        <f>IF(D824&gt;0,IF((LEFT(D824,2)=LEFT(Data!C$4,2)),"Intra","Inter"),"")</f>
        <v/>
      </c>
      <c r="F824" s="72">
        <f t="shared" si="64"/>
        <v>0</v>
      </c>
      <c r="G824" s="22"/>
      <c r="H824" s="23"/>
      <c r="I824" s="74">
        <f t="shared" si="65"/>
        <v>0</v>
      </c>
      <c r="J824" s="74">
        <f t="shared" si="66"/>
        <v>0</v>
      </c>
      <c r="K824" s="74">
        <f t="shared" si="66"/>
        <v>0</v>
      </c>
      <c r="M824" s="21"/>
      <c r="N824" s="74">
        <f t="shared" si="67"/>
        <v>0</v>
      </c>
      <c r="O824" s="74">
        <f t="shared" si="68"/>
        <v>0</v>
      </c>
      <c r="P824" s="74">
        <f t="shared" si="68"/>
        <v>0</v>
      </c>
    </row>
    <row r="825" spans="1:16" x14ac:dyDescent="0.25">
      <c r="A825" s="183"/>
      <c r="B825" s="184"/>
      <c r="C825" s="184"/>
      <c r="D825" s="153"/>
      <c r="E825" s="71" t="str">
        <f>IF(D825&gt;0,IF((LEFT(D825,2)=LEFT(Data!C$4,2)),"Intra","Inter"),"")</f>
        <v/>
      </c>
      <c r="F825" s="72">
        <f t="shared" si="64"/>
        <v>0</v>
      </c>
      <c r="G825" s="22"/>
      <c r="H825" s="23"/>
      <c r="I825" s="74">
        <f t="shared" si="65"/>
        <v>0</v>
      </c>
      <c r="J825" s="74">
        <f t="shared" si="66"/>
        <v>0</v>
      </c>
      <c r="K825" s="74">
        <f t="shared" si="66"/>
        <v>0</v>
      </c>
      <c r="M825" s="21"/>
      <c r="N825" s="74">
        <f t="shared" si="67"/>
        <v>0</v>
      </c>
      <c r="O825" s="74">
        <f t="shared" si="68"/>
        <v>0</v>
      </c>
      <c r="P825" s="74">
        <f t="shared" si="68"/>
        <v>0</v>
      </c>
    </row>
    <row r="826" spans="1:16" x14ac:dyDescent="0.25">
      <c r="A826" s="183"/>
      <c r="B826" s="184"/>
      <c r="C826" s="184"/>
      <c r="D826" s="153"/>
      <c r="E826" s="71" t="str">
        <f>IF(D826&gt;0,IF((LEFT(D826,2)=LEFT(Data!C$4,2)),"Intra","Inter"),"")</f>
        <v/>
      </c>
      <c r="F826" s="72">
        <f t="shared" si="64"/>
        <v>0</v>
      </c>
      <c r="G826" s="22"/>
      <c r="H826" s="23"/>
      <c r="I826" s="74">
        <f t="shared" si="65"/>
        <v>0</v>
      </c>
      <c r="J826" s="74">
        <f t="shared" si="66"/>
        <v>0</v>
      </c>
      <c r="K826" s="74">
        <f t="shared" si="66"/>
        <v>0</v>
      </c>
      <c r="M826" s="21"/>
      <c r="N826" s="74">
        <f t="shared" si="67"/>
        <v>0</v>
      </c>
      <c r="O826" s="74">
        <f t="shared" si="68"/>
        <v>0</v>
      </c>
      <c r="P826" s="74">
        <f t="shared" si="68"/>
        <v>0</v>
      </c>
    </row>
    <row r="827" spans="1:16" x14ac:dyDescent="0.25">
      <c r="A827" s="183"/>
      <c r="B827" s="184"/>
      <c r="C827" s="184"/>
      <c r="D827" s="153"/>
      <c r="E827" s="71" t="str">
        <f>IF(D827&gt;0,IF((LEFT(D827,2)=LEFT(Data!C$4,2)),"Intra","Inter"),"")</f>
        <v/>
      </c>
      <c r="F827" s="72">
        <f t="shared" si="64"/>
        <v>0</v>
      </c>
      <c r="G827" s="22"/>
      <c r="H827" s="23"/>
      <c r="I827" s="74">
        <f t="shared" si="65"/>
        <v>0</v>
      </c>
      <c r="J827" s="74">
        <f t="shared" si="66"/>
        <v>0</v>
      </c>
      <c r="K827" s="74">
        <f t="shared" si="66"/>
        <v>0</v>
      </c>
      <c r="M827" s="21"/>
      <c r="N827" s="74">
        <f t="shared" si="67"/>
        <v>0</v>
      </c>
      <c r="O827" s="74">
        <f t="shared" si="68"/>
        <v>0</v>
      </c>
      <c r="P827" s="74">
        <f t="shared" si="68"/>
        <v>0</v>
      </c>
    </row>
    <row r="828" spans="1:16" x14ac:dyDescent="0.25">
      <c r="A828" s="183"/>
      <c r="B828" s="184"/>
      <c r="C828" s="184"/>
      <c r="D828" s="153"/>
      <c r="E828" s="71" t="str">
        <f>IF(D828&gt;0,IF((LEFT(D828,2)=LEFT(Data!C$4,2)),"Intra","Inter"),"")</f>
        <v/>
      </c>
      <c r="F828" s="72">
        <f t="shared" si="64"/>
        <v>0</v>
      </c>
      <c r="G828" s="22"/>
      <c r="H828" s="23"/>
      <c r="I828" s="74">
        <f t="shared" si="65"/>
        <v>0</v>
      </c>
      <c r="J828" s="74">
        <f t="shared" si="66"/>
        <v>0</v>
      </c>
      <c r="K828" s="74">
        <f t="shared" si="66"/>
        <v>0</v>
      </c>
      <c r="M828" s="21"/>
      <c r="N828" s="74">
        <f t="shared" si="67"/>
        <v>0</v>
      </c>
      <c r="O828" s="74">
        <f t="shared" si="68"/>
        <v>0</v>
      </c>
      <c r="P828" s="74">
        <f t="shared" si="68"/>
        <v>0</v>
      </c>
    </row>
    <row r="829" spans="1:16" x14ac:dyDescent="0.25">
      <c r="A829" s="183"/>
      <c r="B829" s="184"/>
      <c r="C829" s="184"/>
      <c r="D829" s="153"/>
      <c r="E829" s="71" t="str">
        <f>IF(D829&gt;0,IF((LEFT(D829,2)=LEFT(Data!C$4,2)),"Intra","Inter"),"")</f>
        <v/>
      </c>
      <c r="F829" s="72">
        <f t="shared" si="64"/>
        <v>0</v>
      </c>
      <c r="G829" s="22"/>
      <c r="H829" s="23"/>
      <c r="I829" s="74">
        <f t="shared" si="65"/>
        <v>0</v>
      </c>
      <c r="J829" s="74">
        <f t="shared" si="66"/>
        <v>0</v>
      </c>
      <c r="K829" s="74">
        <f t="shared" si="66"/>
        <v>0</v>
      </c>
      <c r="M829" s="21"/>
      <c r="N829" s="74">
        <f t="shared" si="67"/>
        <v>0</v>
      </c>
      <c r="O829" s="74">
        <f t="shared" si="68"/>
        <v>0</v>
      </c>
      <c r="P829" s="74">
        <f t="shared" si="68"/>
        <v>0</v>
      </c>
    </row>
    <row r="830" spans="1:16" x14ac:dyDescent="0.25">
      <c r="A830" s="183"/>
      <c r="B830" s="184"/>
      <c r="C830" s="184"/>
      <c r="D830" s="153"/>
      <c r="E830" s="71" t="str">
        <f>IF(D830&gt;0,IF((LEFT(D830,2)=LEFT(Data!C$4,2)),"Intra","Inter"),"")</f>
        <v/>
      </c>
      <c r="F830" s="72">
        <f t="shared" si="64"/>
        <v>0</v>
      </c>
      <c r="G830" s="22"/>
      <c r="H830" s="23"/>
      <c r="I830" s="74">
        <f t="shared" si="65"/>
        <v>0</v>
      </c>
      <c r="J830" s="74">
        <f t="shared" si="66"/>
        <v>0</v>
      </c>
      <c r="K830" s="74">
        <f t="shared" si="66"/>
        <v>0</v>
      </c>
      <c r="M830" s="21"/>
      <c r="N830" s="74">
        <f t="shared" si="67"/>
        <v>0</v>
      </c>
      <c r="O830" s="74">
        <f t="shared" si="68"/>
        <v>0</v>
      </c>
      <c r="P830" s="74">
        <f t="shared" si="68"/>
        <v>0</v>
      </c>
    </row>
    <row r="831" spans="1:16" x14ac:dyDescent="0.25">
      <c r="A831" s="183"/>
      <c r="B831" s="184"/>
      <c r="C831" s="184"/>
      <c r="D831" s="153"/>
      <c r="E831" s="71" t="str">
        <f>IF(D831&gt;0,IF((LEFT(D831,2)=LEFT(Data!C$4,2)),"Intra","Inter"),"")</f>
        <v/>
      </c>
      <c r="F831" s="72">
        <f t="shared" si="64"/>
        <v>0</v>
      </c>
      <c r="G831" s="22"/>
      <c r="H831" s="23"/>
      <c r="I831" s="74">
        <f t="shared" si="65"/>
        <v>0</v>
      </c>
      <c r="J831" s="74">
        <f t="shared" si="66"/>
        <v>0</v>
      </c>
      <c r="K831" s="74">
        <f t="shared" si="66"/>
        <v>0</v>
      </c>
      <c r="M831" s="21"/>
      <c r="N831" s="74">
        <f t="shared" si="67"/>
        <v>0</v>
      </c>
      <c r="O831" s="74">
        <f t="shared" si="68"/>
        <v>0</v>
      </c>
      <c r="P831" s="74">
        <f t="shared" si="68"/>
        <v>0</v>
      </c>
    </row>
    <row r="832" spans="1:16" x14ac:dyDescent="0.25">
      <c r="A832" s="183"/>
      <c r="B832" s="184"/>
      <c r="C832" s="184"/>
      <c r="D832" s="153"/>
      <c r="E832" s="71" t="str">
        <f>IF(D832&gt;0,IF((LEFT(D832,2)=LEFT(Data!C$4,2)),"Intra","Inter"),"")</f>
        <v/>
      </c>
      <c r="F832" s="72">
        <f t="shared" si="64"/>
        <v>0</v>
      </c>
      <c r="G832" s="22"/>
      <c r="H832" s="23"/>
      <c r="I832" s="74">
        <f t="shared" si="65"/>
        <v>0</v>
      </c>
      <c r="J832" s="74">
        <f t="shared" si="66"/>
        <v>0</v>
      </c>
      <c r="K832" s="74">
        <f t="shared" si="66"/>
        <v>0</v>
      </c>
      <c r="M832" s="21"/>
      <c r="N832" s="74">
        <f t="shared" si="67"/>
        <v>0</v>
      </c>
      <c r="O832" s="74">
        <f t="shared" si="68"/>
        <v>0</v>
      </c>
      <c r="P832" s="74">
        <f t="shared" si="68"/>
        <v>0</v>
      </c>
    </row>
    <row r="833" spans="1:16" x14ac:dyDescent="0.25">
      <c r="A833" s="183"/>
      <c r="B833" s="184"/>
      <c r="C833" s="184"/>
      <c r="D833" s="153"/>
      <c r="E833" s="71" t="str">
        <f>IF(D833&gt;0,IF((LEFT(D833,2)=LEFT(Data!C$4,2)),"Intra","Inter"),"")</f>
        <v/>
      </c>
      <c r="F833" s="72">
        <f t="shared" ref="F833:F896" si="69">ROUND(G833+I833+J833+K833,0)</f>
        <v>0</v>
      </c>
      <c r="G833" s="22"/>
      <c r="H833" s="23"/>
      <c r="I833" s="74">
        <f t="shared" si="65"/>
        <v>0</v>
      </c>
      <c r="J833" s="74">
        <f t="shared" si="66"/>
        <v>0</v>
      </c>
      <c r="K833" s="74">
        <f t="shared" si="66"/>
        <v>0</v>
      </c>
      <c r="M833" s="21"/>
      <c r="N833" s="74">
        <f t="shared" si="67"/>
        <v>0</v>
      </c>
      <c r="O833" s="74">
        <f t="shared" si="68"/>
        <v>0</v>
      </c>
      <c r="P833" s="74">
        <f t="shared" si="68"/>
        <v>0</v>
      </c>
    </row>
    <row r="834" spans="1:16" x14ac:dyDescent="0.25">
      <c r="A834" s="183"/>
      <c r="B834" s="184"/>
      <c r="C834" s="184"/>
      <c r="D834" s="153"/>
      <c r="E834" s="71" t="str">
        <f>IF(D834&gt;0,IF((LEFT(D834,2)=LEFT(Data!C$4,2)),"Intra","Inter"),"")</f>
        <v/>
      </c>
      <c r="F834" s="72">
        <f t="shared" si="69"/>
        <v>0</v>
      </c>
      <c r="G834" s="22"/>
      <c r="H834" s="23"/>
      <c r="I834" s="74">
        <f t="shared" si="65"/>
        <v>0</v>
      </c>
      <c r="J834" s="74">
        <f t="shared" si="66"/>
        <v>0</v>
      </c>
      <c r="K834" s="74">
        <f t="shared" si="66"/>
        <v>0</v>
      </c>
      <c r="M834" s="21"/>
      <c r="N834" s="74">
        <f t="shared" si="67"/>
        <v>0</v>
      </c>
      <c r="O834" s="74">
        <f t="shared" si="68"/>
        <v>0</v>
      </c>
      <c r="P834" s="74">
        <f t="shared" si="68"/>
        <v>0</v>
      </c>
    </row>
    <row r="835" spans="1:16" x14ac:dyDescent="0.25">
      <c r="A835" s="183"/>
      <c r="B835" s="184"/>
      <c r="C835" s="184"/>
      <c r="D835" s="153"/>
      <c r="E835" s="71" t="str">
        <f>IF(D835&gt;0,IF((LEFT(D835,2)=LEFT(Data!C$4,2)),"Intra","Inter"),"")</f>
        <v/>
      </c>
      <c r="F835" s="72">
        <f t="shared" si="69"/>
        <v>0</v>
      </c>
      <c r="G835" s="22"/>
      <c r="H835" s="23"/>
      <c r="I835" s="74">
        <f t="shared" si="65"/>
        <v>0</v>
      </c>
      <c r="J835" s="74">
        <f t="shared" si="66"/>
        <v>0</v>
      </c>
      <c r="K835" s="74">
        <f t="shared" si="66"/>
        <v>0</v>
      </c>
      <c r="M835" s="21"/>
      <c r="N835" s="74">
        <f t="shared" si="67"/>
        <v>0</v>
      </c>
      <c r="O835" s="74">
        <f t="shared" si="68"/>
        <v>0</v>
      </c>
      <c r="P835" s="74">
        <f t="shared" si="68"/>
        <v>0</v>
      </c>
    </row>
    <row r="836" spans="1:16" x14ac:dyDescent="0.25">
      <c r="A836" s="183"/>
      <c r="B836" s="184"/>
      <c r="C836" s="184"/>
      <c r="D836" s="153"/>
      <c r="E836" s="71" t="str">
        <f>IF(D836&gt;0,IF((LEFT(D836,2)=LEFT(Data!C$4,2)),"Intra","Inter"),"")</f>
        <v/>
      </c>
      <c r="F836" s="72">
        <f t="shared" si="69"/>
        <v>0</v>
      </c>
      <c r="G836" s="22"/>
      <c r="H836" s="23"/>
      <c r="I836" s="74">
        <f t="shared" si="65"/>
        <v>0</v>
      </c>
      <c r="J836" s="74">
        <f t="shared" si="66"/>
        <v>0</v>
      </c>
      <c r="K836" s="74">
        <f t="shared" si="66"/>
        <v>0</v>
      </c>
      <c r="M836" s="21"/>
      <c r="N836" s="74">
        <f t="shared" si="67"/>
        <v>0</v>
      </c>
      <c r="O836" s="74">
        <f t="shared" si="68"/>
        <v>0</v>
      </c>
      <c r="P836" s="74">
        <f t="shared" si="68"/>
        <v>0</v>
      </c>
    </row>
    <row r="837" spans="1:16" x14ac:dyDescent="0.25">
      <c r="A837" s="183"/>
      <c r="B837" s="184"/>
      <c r="C837" s="184"/>
      <c r="D837" s="153"/>
      <c r="E837" s="71" t="str">
        <f>IF(D837&gt;0,IF((LEFT(D837,2)=LEFT(Data!C$4,2)),"Intra","Inter"),"")</f>
        <v/>
      </c>
      <c r="F837" s="72">
        <f t="shared" si="69"/>
        <v>0</v>
      </c>
      <c r="G837" s="22"/>
      <c r="H837" s="23"/>
      <c r="I837" s="74">
        <f t="shared" si="65"/>
        <v>0</v>
      </c>
      <c r="J837" s="74">
        <f t="shared" si="66"/>
        <v>0</v>
      </c>
      <c r="K837" s="74">
        <f t="shared" si="66"/>
        <v>0</v>
      </c>
      <c r="M837" s="21"/>
      <c r="N837" s="74">
        <f t="shared" si="67"/>
        <v>0</v>
      </c>
      <c r="O837" s="74">
        <f t="shared" si="68"/>
        <v>0</v>
      </c>
      <c r="P837" s="74">
        <f t="shared" si="68"/>
        <v>0</v>
      </c>
    </row>
    <row r="838" spans="1:16" x14ac:dyDescent="0.25">
      <c r="A838" s="183"/>
      <c r="B838" s="184"/>
      <c r="C838" s="184"/>
      <c r="D838" s="153"/>
      <c r="E838" s="71" t="str">
        <f>IF(D838&gt;0,IF((LEFT(D838,2)=LEFT(Data!C$4,2)),"Intra","Inter"),"")</f>
        <v/>
      </c>
      <c r="F838" s="72">
        <f t="shared" si="69"/>
        <v>0</v>
      </c>
      <c r="G838" s="22"/>
      <c r="H838" s="23"/>
      <c r="I838" s="74">
        <f t="shared" si="65"/>
        <v>0</v>
      </c>
      <c r="J838" s="74">
        <f t="shared" si="66"/>
        <v>0</v>
      </c>
      <c r="K838" s="74">
        <f t="shared" si="66"/>
        <v>0</v>
      </c>
      <c r="M838" s="21"/>
      <c r="N838" s="74">
        <f t="shared" si="67"/>
        <v>0</v>
      </c>
      <c r="O838" s="74">
        <f t="shared" si="68"/>
        <v>0</v>
      </c>
      <c r="P838" s="74">
        <f t="shared" si="68"/>
        <v>0</v>
      </c>
    </row>
    <row r="839" spans="1:16" x14ac:dyDescent="0.25">
      <c r="A839" s="183"/>
      <c r="B839" s="184"/>
      <c r="C839" s="184"/>
      <c r="D839" s="153"/>
      <c r="E839" s="71" t="str">
        <f>IF(D839&gt;0,IF((LEFT(D839,2)=LEFT(Data!C$4,2)),"Intra","Inter"),"")</f>
        <v/>
      </c>
      <c r="F839" s="72">
        <f t="shared" si="69"/>
        <v>0</v>
      </c>
      <c r="G839" s="22"/>
      <c r="H839" s="23"/>
      <c r="I839" s="74">
        <f t="shared" si="65"/>
        <v>0</v>
      </c>
      <c r="J839" s="74">
        <f t="shared" si="66"/>
        <v>0</v>
      </c>
      <c r="K839" s="74">
        <f t="shared" si="66"/>
        <v>0</v>
      </c>
      <c r="M839" s="21"/>
      <c r="N839" s="74">
        <f t="shared" si="67"/>
        <v>0</v>
      </c>
      <c r="O839" s="74">
        <f t="shared" si="68"/>
        <v>0</v>
      </c>
      <c r="P839" s="74">
        <f t="shared" si="68"/>
        <v>0</v>
      </c>
    </row>
    <row r="840" spans="1:16" x14ac:dyDescent="0.25">
      <c r="A840" s="183"/>
      <c r="B840" s="184"/>
      <c r="C840" s="184"/>
      <c r="D840" s="153"/>
      <c r="E840" s="71" t="str">
        <f>IF(D840&gt;0,IF((LEFT(D840,2)=LEFT(Data!C$4,2)),"Intra","Inter"),"")</f>
        <v/>
      </c>
      <c r="F840" s="72">
        <f t="shared" si="69"/>
        <v>0</v>
      </c>
      <c r="G840" s="22"/>
      <c r="H840" s="23"/>
      <c r="I840" s="74">
        <f t="shared" si="65"/>
        <v>0</v>
      </c>
      <c r="J840" s="74">
        <f t="shared" si="66"/>
        <v>0</v>
      </c>
      <c r="K840" s="74">
        <f t="shared" si="66"/>
        <v>0</v>
      </c>
      <c r="M840" s="21"/>
      <c r="N840" s="74">
        <f t="shared" si="67"/>
        <v>0</v>
      </c>
      <c r="O840" s="74">
        <f t="shared" si="68"/>
        <v>0</v>
      </c>
      <c r="P840" s="74">
        <f t="shared" si="68"/>
        <v>0</v>
      </c>
    </row>
    <row r="841" spans="1:16" x14ac:dyDescent="0.25">
      <c r="A841" s="183"/>
      <c r="B841" s="184"/>
      <c r="C841" s="184"/>
      <c r="D841" s="153"/>
      <c r="E841" s="71" t="str">
        <f>IF(D841&gt;0,IF((LEFT(D841,2)=LEFT(Data!C$4,2)),"Intra","Inter"),"")</f>
        <v/>
      </c>
      <c r="F841" s="72">
        <f t="shared" si="69"/>
        <v>0</v>
      </c>
      <c r="G841" s="22"/>
      <c r="H841" s="23"/>
      <c r="I841" s="74">
        <f t="shared" si="65"/>
        <v>0</v>
      </c>
      <c r="J841" s="74">
        <f t="shared" si="66"/>
        <v>0</v>
      </c>
      <c r="K841" s="74">
        <f t="shared" si="66"/>
        <v>0</v>
      </c>
      <c r="M841" s="21"/>
      <c r="N841" s="74">
        <f t="shared" si="67"/>
        <v>0</v>
      </c>
      <c r="O841" s="74">
        <f t="shared" si="68"/>
        <v>0</v>
      </c>
      <c r="P841" s="74">
        <f t="shared" si="68"/>
        <v>0</v>
      </c>
    </row>
    <row r="842" spans="1:16" x14ac:dyDescent="0.25">
      <c r="A842" s="183"/>
      <c r="B842" s="184"/>
      <c r="C842" s="184"/>
      <c r="D842" s="153"/>
      <c r="E842" s="71" t="str">
        <f>IF(D842&gt;0,IF((LEFT(D842,2)=LEFT(Data!C$4,2)),"Intra","Inter"),"")</f>
        <v/>
      </c>
      <c r="F842" s="72">
        <f t="shared" si="69"/>
        <v>0</v>
      </c>
      <c r="G842" s="22"/>
      <c r="H842" s="23"/>
      <c r="I842" s="74">
        <f t="shared" si="65"/>
        <v>0</v>
      </c>
      <c r="J842" s="74">
        <f t="shared" si="66"/>
        <v>0</v>
      </c>
      <c r="K842" s="74">
        <f t="shared" si="66"/>
        <v>0</v>
      </c>
      <c r="M842" s="21"/>
      <c r="N842" s="74">
        <f t="shared" si="67"/>
        <v>0</v>
      </c>
      <c r="O842" s="74">
        <f t="shared" si="68"/>
        <v>0</v>
      </c>
      <c r="P842" s="74">
        <f t="shared" si="68"/>
        <v>0</v>
      </c>
    </row>
    <row r="843" spans="1:16" x14ac:dyDescent="0.25">
      <c r="A843" s="183"/>
      <c r="B843" s="184"/>
      <c r="C843" s="184"/>
      <c r="D843" s="153"/>
      <c r="E843" s="71" t="str">
        <f>IF(D843&gt;0,IF((LEFT(D843,2)=LEFT(Data!C$4,2)),"Intra","Inter"),"")</f>
        <v/>
      </c>
      <c r="F843" s="72">
        <f t="shared" si="69"/>
        <v>0</v>
      </c>
      <c r="G843" s="22"/>
      <c r="H843" s="23"/>
      <c r="I843" s="74">
        <f t="shared" si="65"/>
        <v>0</v>
      </c>
      <c r="J843" s="74">
        <f t="shared" si="66"/>
        <v>0</v>
      </c>
      <c r="K843" s="74">
        <f t="shared" si="66"/>
        <v>0</v>
      </c>
      <c r="M843" s="21"/>
      <c r="N843" s="74">
        <f t="shared" si="67"/>
        <v>0</v>
      </c>
      <c r="O843" s="74">
        <f t="shared" si="68"/>
        <v>0</v>
      </c>
      <c r="P843" s="74">
        <f t="shared" si="68"/>
        <v>0</v>
      </c>
    </row>
    <row r="844" spans="1:16" x14ac:dyDescent="0.25">
      <c r="A844" s="183"/>
      <c r="B844" s="184"/>
      <c r="C844" s="184"/>
      <c r="D844" s="153"/>
      <c r="E844" s="71" t="str">
        <f>IF(D844&gt;0,IF((LEFT(D844,2)=LEFT(Data!C$4,2)),"Intra","Inter"),"")</f>
        <v/>
      </c>
      <c r="F844" s="72">
        <f t="shared" si="69"/>
        <v>0</v>
      </c>
      <c r="G844" s="22"/>
      <c r="H844" s="23"/>
      <c r="I844" s="74">
        <f t="shared" ref="I844:I907" si="70">IF($E844="inter",IF($H844&lt;&gt;"Exempt",IF($H844&lt;&gt;"Non GST",($G844*($H844)),(0)),(0)),(0))</f>
        <v>0</v>
      </c>
      <c r="J844" s="74">
        <f t="shared" ref="J844:K875" si="71">IF($E844="intra",IF($H844&lt;&gt;"Exempt",IF($H844&lt;&gt;"Non GST",($G844*($H844/2)),(0)),(0)),(0))</f>
        <v>0</v>
      </c>
      <c r="K844" s="74">
        <f t="shared" si="71"/>
        <v>0</v>
      </c>
      <c r="M844" s="21"/>
      <c r="N844" s="74">
        <f t="shared" ref="N844:N907" si="72">IF($M844="Yes",IF($E844="Inter",($G844*(2%)),(0)),(0))</f>
        <v>0</v>
      </c>
      <c r="O844" s="74">
        <f t="shared" ref="O844:P875" si="73">IF($M844="Yes",IF($E844="Intra",($G844*(1%)),(0)),(0))</f>
        <v>0</v>
      </c>
      <c r="P844" s="74">
        <f t="shared" si="73"/>
        <v>0</v>
      </c>
    </row>
    <row r="845" spans="1:16" x14ac:dyDescent="0.25">
      <c r="A845" s="183"/>
      <c r="B845" s="184"/>
      <c r="C845" s="184"/>
      <c r="D845" s="153"/>
      <c r="E845" s="71" t="str">
        <f>IF(D845&gt;0,IF((LEFT(D845,2)=LEFT(Data!C$4,2)),"Intra","Inter"),"")</f>
        <v/>
      </c>
      <c r="F845" s="72">
        <f t="shared" si="69"/>
        <v>0</v>
      </c>
      <c r="G845" s="22"/>
      <c r="H845" s="23"/>
      <c r="I845" s="74">
        <f t="shared" si="70"/>
        <v>0</v>
      </c>
      <c r="J845" s="74">
        <f t="shared" si="71"/>
        <v>0</v>
      </c>
      <c r="K845" s="74">
        <f t="shared" si="71"/>
        <v>0</v>
      </c>
      <c r="M845" s="21"/>
      <c r="N845" s="74">
        <f t="shared" si="72"/>
        <v>0</v>
      </c>
      <c r="O845" s="74">
        <f t="shared" si="73"/>
        <v>0</v>
      </c>
      <c r="P845" s="74">
        <f t="shared" si="73"/>
        <v>0</v>
      </c>
    </row>
    <row r="846" spans="1:16" x14ac:dyDescent="0.25">
      <c r="A846" s="183"/>
      <c r="B846" s="184"/>
      <c r="C846" s="184"/>
      <c r="D846" s="153"/>
      <c r="E846" s="71" t="str">
        <f>IF(D846&gt;0,IF((LEFT(D846,2)=LEFT(Data!C$4,2)),"Intra","Inter"),"")</f>
        <v/>
      </c>
      <c r="F846" s="72">
        <f t="shared" si="69"/>
        <v>0</v>
      </c>
      <c r="G846" s="22"/>
      <c r="H846" s="23"/>
      <c r="I846" s="74">
        <f t="shared" si="70"/>
        <v>0</v>
      </c>
      <c r="J846" s="74">
        <f t="shared" si="71"/>
        <v>0</v>
      </c>
      <c r="K846" s="74">
        <f t="shared" si="71"/>
        <v>0</v>
      </c>
      <c r="M846" s="21"/>
      <c r="N846" s="74">
        <f t="shared" si="72"/>
        <v>0</v>
      </c>
      <c r="O846" s="74">
        <f t="shared" si="73"/>
        <v>0</v>
      </c>
      <c r="P846" s="74">
        <f t="shared" si="73"/>
        <v>0</v>
      </c>
    </row>
    <row r="847" spans="1:16" x14ac:dyDescent="0.25">
      <c r="A847" s="183"/>
      <c r="B847" s="184"/>
      <c r="C847" s="184"/>
      <c r="D847" s="153"/>
      <c r="E847" s="71" t="str">
        <f>IF(D847&gt;0,IF((LEFT(D847,2)=LEFT(Data!C$4,2)),"Intra","Inter"),"")</f>
        <v/>
      </c>
      <c r="F847" s="72">
        <f t="shared" si="69"/>
        <v>0</v>
      </c>
      <c r="G847" s="22"/>
      <c r="H847" s="23"/>
      <c r="I847" s="74">
        <f t="shared" si="70"/>
        <v>0</v>
      </c>
      <c r="J847" s="74">
        <f t="shared" si="71"/>
        <v>0</v>
      </c>
      <c r="K847" s="74">
        <f t="shared" si="71"/>
        <v>0</v>
      </c>
      <c r="M847" s="21"/>
      <c r="N847" s="74">
        <f t="shared" si="72"/>
        <v>0</v>
      </c>
      <c r="O847" s="74">
        <f t="shared" si="73"/>
        <v>0</v>
      </c>
      <c r="P847" s="74">
        <f t="shared" si="73"/>
        <v>0</v>
      </c>
    </row>
    <row r="848" spans="1:16" x14ac:dyDescent="0.25">
      <c r="A848" s="183"/>
      <c r="B848" s="184"/>
      <c r="C848" s="184"/>
      <c r="D848" s="153"/>
      <c r="E848" s="71" t="str">
        <f>IF(D848&gt;0,IF((LEFT(D848,2)=LEFT(Data!C$4,2)),"Intra","Inter"),"")</f>
        <v/>
      </c>
      <c r="F848" s="72">
        <f t="shared" si="69"/>
        <v>0</v>
      </c>
      <c r="G848" s="22"/>
      <c r="H848" s="23"/>
      <c r="I848" s="74">
        <f t="shared" si="70"/>
        <v>0</v>
      </c>
      <c r="J848" s="74">
        <f t="shared" si="71"/>
        <v>0</v>
      </c>
      <c r="K848" s="74">
        <f t="shared" si="71"/>
        <v>0</v>
      </c>
      <c r="M848" s="21"/>
      <c r="N848" s="74">
        <f t="shared" si="72"/>
        <v>0</v>
      </c>
      <c r="O848" s="74">
        <f t="shared" si="73"/>
        <v>0</v>
      </c>
      <c r="P848" s="74">
        <f t="shared" si="73"/>
        <v>0</v>
      </c>
    </row>
    <row r="849" spans="1:16" x14ac:dyDescent="0.25">
      <c r="A849" s="183"/>
      <c r="B849" s="184"/>
      <c r="C849" s="184"/>
      <c r="D849" s="153"/>
      <c r="E849" s="71" t="str">
        <f>IF(D849&gt;0,IF((LEFT(D849,2)=LEFT(Data!C$4,2)),"Intra","Inter"),"")</f>
        <v/>
      </c>
      <c r="F849" s="72">
        <f t="shared" si="69"/>
        <v>0</v>
      </c>
      <c r="G849" s="22"/>
      <c r="H849" s="23"/>
      <c r="I849" s="74">
        <f t="shared" si="70"/>
        <v>0</v>
      </c>
      <c r="J849" s="74">
        <f t="shared" si="71"/>
        <v>0</v>
      </c>
      <c r="K849" s="74">
        <f t="shared" si="71"/>
        <v>0</v>
      </c>
      <c r="M849" s="21"/>
      <c r="N849" s="74">
        <f t="shared" si="72"/>
        <v>0</v>
      </c>
      <c r="O849" s="74">
        <f t="shared" si="73"/>
        <v>0</v>
      </c>
      <c r="P849" s="74">
        <f t="shared" si="73"/>
        <v>0</v>
      </c>
    </row>
    <row r="850" spans="1:16" x14ac:dyDescent="0.25">
      <c r="A850" s="183"/>
      <c r="B850" s="184"/>
      <c r="C850" s="184"/>
      <c r="D850" s="153"/>
      <c r="E850" s="71" t="str">
        <f>IF(D850&gt;0,IF((LEFT(D850,2)=LEFT(Data!C$4,2)),"Intra","Inter"),"")</f>
        <v/>
      </c>
      <c r="F850" s="72">
        <f t="shared" si="69"/>
        <v>0</v>
      </c>
      <c r="G850" s="22"/>
      <c r="H850" s="23"/>
      <c r="I850" s="74">
        <f t="shared" si="70"/>
        <v>0</v>
      </c>
      <c r="J850" s="74">
        <f t="shared" si="71"/>
        <v>0</v>
      </c>
      <c r="K850" s="74">
        <f t="shared" si="71"/>
        <v>0</v>
      </c>
      <c r="M850" s="21"/>
      <c r="N850" s="74">
        <f t="shared" si="72"/>
        <v>0</v>
      </c>
      <c r="O850" s="74">
        <f t="shared" si="73"/>
        <v>0</v>
      </c>
      <c r="P850" s="74">
        <f t="shared" si="73"/>
        <v>0</v>
      </c>
    </row>
    <row r="851" spans="1:16" x14ac:dyDescent="0.25">
      <c r="A851" s="183"/>
      <c r="B851" s="184"/>
      <c r="C851" s="184"/>
      <c r="D851" s="153"/>
      <c r="E851" s="71" t="str">
        <f>IF(D851&gt;0,IF((LEFT(D851,2)=LEFT(Data!C$4,2)),"Intra","Inter"),"")</f>
        <v/>
      </c>
      <c r="F851" s="72">
        <f t="shared" si="69"/>
        <v>0</v>
      </c>
      <c r="G851" s="22"/>
      <c r="H851" s="23"/>
      <c r="I851" s="74">
        <f t="shared" si="70"/>
        <v>0</v>
      </c>
      <c r="J851" s="74">
        <f t="shared" si="71"/>
        <v>0</v>
      </c>
      <c r="K851" s="74">
        <f t="shared" si="71"/>
        <v>0</v>
      </c>
      <c r="M851" s="21"/>
      <c r="N851" s="74">
        <f t="shared" si="72"/>
        <v>0</v>
      </c>
      <c r="O851" s="74">
        <f t="shared" si="73"/>
        <v>0</v>
      </c>
      <c r="P851" s="74">
        <f t="shared" si="73"/>
        <v>0</v>
      </c>
    </row>
    <row r="852" spans="1:16" x14ac:dyDescent="0.25">
      <c r="A852" s="183"/>
      <c r="B852" s="184"/>
      <c r="C852" s="184"/>
      <c r="D852" s="153"/>
      <c r="E852" s="71" t="str">
        <f>IF(D852&gt;0,IF((LEFT(D852,2)=LEFT(Data!C$4,2)),"Intra","Inter"),"")</f>
        <v/>
      </c>
      <c r="F852" s="72">
        <f t="shared" si="69"/>
        <v>0</v>
      </c>
      <c r="G852" s="22"/>
      <c r="H852" s="23"/>
      <c r="I852" s="74">
        <f t="shared" si="70"/>
        <v>0</v>
      </c>
      <c r="J852" s="74">
        <f t="shared" si="71"/>
        <v>0</v>
      </c>
      <c r="K852" s="74">
        <f t="shared" si="71"/>
        <v>0</v>
      </c>
      <c r="M852" s="21"/>
      <c r="N852" s="74">
        <f t="shared" si="72"/>
        <v>0</v>
      </c>
      <c r="O852" s="74">
        <f t="shared" si="73"/>
        <v>0</v>
      </c>
      <c r="P852" s="74">
        <f t="shared" si="73"/>
        <v>0</v>
      </c>
    </row>
    <row r="853" spans="1:16" x14ac:dyDescent="0.25">
      <c r="A853" s="183"/>
      <c r="B853" s="184"/>
      <c r="C853" s="184"/>
      <c r="D853" s="153"/>
      <c r="E853" s="71" t="str">
        <f>IF(D853&gt;0,IF((LEFT(D853,2)=LEFT(Data!C$4,2)),"Intra","Inter"),"")</f>
        <v/>
      </c>
      <c r="F853" s="72">
        <f t="shared" si="69"/>
        <v>0</v>
      </c>
      <c r="G853" s="22"/>
      <c r="H853" s="23"/>
      <c r="I853" s="74">
        <f t="shared" si="70"/>
        <v>0</v>
      </c>
      <c r="J853" s="74">
        <f t="shared" si="71"/>
        <v>0</v>
      </c>
      <c r="K853" s="74">
        <f t="shared" si="71"/>
        <v>0</v>
      </c>
      <c r="M853" s="21"/>
      <c r="N853" s="74">
        <f t="shared" si="72"/>
        <v>0</v>
      </c>
      <c r="O853" s="74">
        <f t="shared" si="73"/>
        <v>0</v>
      </c>
      <c r="P853" s="74">
        <f t="shared" si="73"/>
        <v>0</v>
      </c>
    </row>
    <row r="854" spans="1:16" x14ac:dyDescent="0.25">
      <c r="A854" s="183"/>
      <c r="B854" s="184"/>
      <c r="C854" s="184"/>
      <c r="D854" s="153"/>
      <c r="E854" s="71" t="str">
        <f>IF(D854&gt;0,IF((LEFT(D854,2)=LEFT(Data!C$4,2)),"Intra","Inter"),"")</f>
        <v/>
      </c>
      <c r="F854" s="72">
        <f t="shared" si="69"/>
        <v>0</v>
      </c>
      <c r="G854" s="22"/>
      <c r="H854" s="23"/>
      <c r="I854" s="74">
        <f t="shared" si="70"/>
        <v>0</v>
      </c>
      <c r="J854" s="74">
        <f t="shared" si="71"/>
        <v>0</v>
      </c>
      <c r="K854" s="74">
        <f t="shared" si="71"/>
        <v>0</v>
      </c>
      <c r="M854" s="21"/>
      <c r="N854" s="74">
        <f t="shared" si="72"/>
        <v>0</v>
      </c>
      <c r="O854" s="74">
        <f t="shared" si="73"/>
        <v>0</v>
      </c>
      <c r="P854" s="74">
        <f t="shared" si="73"/>
        <v>0</v>
      </c>
    </row>
    <row r="855" spans="1:16" x14ac:dyDescent="0.25">
      <c r="A855" s="183"/>
      <c r="B855" s="184"/>
      <c r="C855" s="184"/>
      <c r="D855" s="153"/>
      <c r="E855" s="71" t="str">
        <f>IF(D855&gt;0,IF((LEFT(D855,2)=LEFT(Data!C$4,2)),"Intra","Inter"),"")</f>
        <v/>
      </c>
      <c r="F855" s="72">
        <f t="shared" si="69"/>
        <v>0</v>
      </c>
      <c r="G855" s="22"/>
      <c r="H855" s="23"/>
      <c r="I855" s="74">
        <f t="shared" si="70"/>
        <v>0</v>
      </c>
      <c r="J855" s="74">
        <f t="shared" si="71"/>
        <v>0</v>
      </c>
      <c r="K855" s="74">
        <f t="shared" si="71"/>
        <v>0</v>
      </c>
      <c r="M855" s="21"/>
      <c r="N855" s="74">
        <f t="shared" si="72"/>
        <v>0</v>
      </c>
      <c r="O855" s="74">
        <f t="shared" si="73"/>
        <v>0</v>
      </c>
      <c r="P855" s="74">
        <f t="shared" si="73"/>
        <v>0</v>
      </c>
    </row>
    <row r="856" spans="1:16" x14ac:dyDescent="0.25">
      <c r="A856" s="183"/>
      <c r="B856" s="184"/>
      <c r="C856" s="184"/>
      <c r="D856" s="153"/>
      <c r="E856" s="71" t="str">
        <f>IF(D856&gt;0,IF((LEFT(D856,2)=LEFT(Data!C$4,2)),"Intra","Inter"),"")</f>
        <v/>
      </c>
      <c r="F856" s="72">
        <f t="shared" si="69"/>
        <v>0</v>
      </c>
      <c r="G856" s="22"/>
      <c r="H856" s="23"/>
      <c r="I856" s="74">
        <f t="shared" si="70"/>
        <v>0</v>
      </c>
      <c r="J856" s="74">
        <f t="shared" si="71"/>
        <v>0</v>
      </c>
      <c r="K856" s="74">
        <f t="shared" si="71"/>
        <v>0</v>
      </c>
      <c r="M856" s="21"/>
      <c r="N856" s="74">
        <f t="shared" si="72"/>
        <v>0</v>
      </c>
      <c r="O856" s="74">
        <f t="shared" si="73"/>
        <v>0</v>
      </c>
      <c r="P856" s="74">
        <f t="shared" si="73"/>
        <v>0</v>
      </c>
    </row>
    <row r="857" spans="1:16" x14ac:dyDescent="0.25">
      <c r="A857" s="183"/>
      <c r="B857" s="184"/>
      <c r="C857" s="184"/>
      <c r="D857" s="153"/>
      <c r="E857" s="71" t="str">
        <f>IF(D857&gt;0,IF((LEFT(D857,2)=LEFT(Data!C$4,2)),"Intra","Inter"),"")</f>
        <v/>
      </c>
      <c r="F857" s="72">
        <f t="shared" si="69"/>
        <v>0</v>
      </c>
      <c r="G857" s="22"/>
      <c r="H857" s="23"/>
      <c r="I857" s="74">
        <f t="shared" si="70"/>
        <v>0</v>
      </c>
      <c r="J857" s="74">
        <f t="shared" si="71"/>
        <v>0</v>
      </c>
      <c r="K857" s="74">
        <f t="shared" si="71"/>
        <v>0</v>
      </c>
      <c r="M857" s="21"/>
      <c r="N857" s="74">
        <f t="shared" si="72"/>
        <v>0</v>
      </c>
      <c r="O857" s="74">
        <f t="shared" si="73"/>
        <v>0</v>
      </c>
      <c r="P857" s="74">
        <f t="shared" si="73"/>
        <v>0</v>
      </c>
    </row>
    <row r="858" spans="1:16" x14ac:dyDescent="0.25">
      <c r="A858" s="183"/>
      <c r="B858" s="184"/>
      <c r="C858" s="184"/>
      <c r="D858" s="153"/>
      <c r="E858" s="71" t="str">
        <f>IF(D858&gt;0,IF((LEFT(D858,2)=LEFT(Data!C$4,2)),"Intra","Inter"),"")</f>
        <v/>
      </c>
      <c r="F858" s="72">
        <f t="shared" si="69"/>
        <v>0</v>
      </c>
      <c r="G858" s="22"/>
      <c r="H858" s="23"/>
      <c r="I858" s="74">
        <f t="shared" si="70"/>
        <v>0</v>
      </c>
      <c r="J858" s="74">
        <f t="shared" si="71"/>
        <v>0</v>
      </c>
      <c r="K858" s="74">
        <f t="shared" si="71"/>
        <v>0</v>
      </c>
      <c r="M858" s="21"/>
      <c r="N858" s="74">
        <f t="shared" si="72"/>
        <v>0</v>
      </c>
      <c r="O858" s="74">
        <f t="shared" si="73"/>
        <v>0</v>
      </c>
      <c r="P858" s="74">
        <f t="shared" si="73"/>
        <v>0</v>
      </c>
    </row>
    <row r="859" spans="1:16" x14ac:dyDescent="0.25">
      <c r="A859" s="183"/>
      <c r="B859" s="184"/>
      <c r="C859" s="184"/>
      <c r="D859" s="153"/>
      <c r="E859" s="71" t="str">
        <f>IF(D859&gt;0,IF((LEFT(D859,2)=LEFT(Data!C$4,2)),"Intra","Inter"),"")</f>
        <v/>
      </c>
      <c r="F859" s="72">
        <f t="shared" si="69"/>
        <v>0</v>
      </c>
      <c r="G859" s="22"/>
      <c r="H859" s="23"/>
      <c r="I859" s="74">
        <f t="shared" si="70"/>
        <v>0</v>
      </c>
      <c r="J859" s="74">
        <f t="shared" si="71"/>
        <v>0</v>
      </c>
      <c r="K859" s="74">
        <f t="shared" si="71"/>
        <v>0</v>
      </c>
      <c r="M859" s="21"/>
      <c r="N859" s="74">
        <f t="shared" si="72"/>
        <v>0</v>
      </c>
      <c r="O859" s="74">
        <f t="shared" si="73"/>
        <v>0</v>
      </c>
      <c r="P859" s="74">
        <f t="shared" si="73"/>
        <v>0</v>
      </c>
    </row>
    <row r="860" spans="1:16" x14ac:dyDescent="0.25">
      <c r="A860" s="183"/>
      <c r="B860" s="184"/>
      <c r="C860" s="184"/>
      <c r="D860" s="153"/>
      <c r="E860" s="71" t="str">
        <f>IF(D860&gt;0,IF((LEFT(D860,2)=LEFT(Data!C$4,2)),"Intra","Inter"),"")</f>
        <v/>
      </c>
      <c r="F860" s="72">
        <f t="shared" si="69"/>
        <v>0</v>
      </c>
      <c r="G860" s="22"/>
      <c r="H860" s="23"/>
      <c r="I860" s="74">
        <f t="shared" si="70"/>
        <v>0</v>
      </c>
      <c r="J860" s="74">
        <f t="shared" si="71"/>
        <v>0</v>
      </c>
      <c r="K860" s="74">
        <f t="shared" si="71"/>
        <v>0</v>
      </c>
      <c r="M860" s="21"/>
      <c r="N860" s="74">
        <f t="shared" si="72"/>
        <v>0</v>
      </c>
      <c r="O860" s="74">
        <f t="shared" si="73"/>
        <v>0</v>
      </c>
      <c r="P860" s="74">
        <f t="shared" si="73"/>
        <v>0</v>
      </c>
    </row>
    <row r="861" spans="1:16" x14ac:dyDescent="0.25">
      <c r="A861" s="183"/>
      <c r="B861" s="184"/>
      <c r="C861" s="184"/>
      <c r="D861" s="153"/>
      <c r="E861" s="71" t="str">
        <f>IF(D861&gt;0,IF((LEFT(D861,2)=LEFT(Data!C$4,2)),"Intra","Inter"),"")</f>
        <v/>
      </c>
      <c r="F861" s="72">
        <f t="shared" si="69"/>
        <v>0</v>
      </c>
      <c r="G861" s="22"/>
      <c r="H861" s="23"/>
      <c r="I861" s="74">
        <f t="shared" si="70"/>
        <v>0</v>
      </c>
      <c r="J861" s="74">
        <f t="shared" si="71"/>
        <v>0</v>
      </c>
      <c r="K861" s="74">
        <f t="shared" si="71"/>
        <v>0</v>
      </c>
      <c r="M861" s="21"/>
      <c r="N861" s="74">
        <f t="shared" si="72"/>
        <v>0</v>
      </c>
      <c r="O861" s="74">
        <f t="shared" si="73"/>
        <v>0</v>
      </c>
      <c r="P861" s="74">
        <f t="shared" si="73"/>
        <v>0</v>
      </c>
    </row>
    <row r="862" spans="1:16" x14ac:dyDescent="0.25">
      <c r="A862" s="183"/>
      <c r="B862" s="184"/>
      <c r="C862" s="184"/>
      <c r="D862" s="153"/>
      <c r="E862" s="71" t="str">
        <f>IF(D862&gt;0,IF((LEFT(D862,2)=LEFT(Data!C$4,2)),"Intra","Inter"),"")</f>
        <v/>
      </c>
      <c r="F862" s="72">
        <f t="shared" si="69"/>
        <v>0</v>
      </c>
      <c r="G862" s="22"/>
      <c r="H862" s="23"/>
      <c r="I862" s="74">
        <f t="shared" si="70"/>
        <v>0</v>
      </c>
      <c r="J862" s="74">
        <f t="shared" si="71"/>
        <v>0</v>
      </c>
      <c r="K862" s="74">
        <f t="shared" si="71"/>
        <v>0</v>
      </c>
      <c r="M862" s="21"/>
      <c r="N862" s="74">
        <f t="shared" si="72"/>
        <v>0</v>
      </c>
      <c r="O862" s="74">
        <f t="shared" si="73"/>
        <v>0</v>
      </c>
      <c r="P862" s="74">
        <f t="shared" si="73"/>
        <v>0</v>
      </c>
    </row>
    <row r="863" spans="1:16" x14ac:dyDescent="0.25">
      <c r="A863" s="183"/>
      <c r="B863" s="184"/>
      <c r="C863" s="184"/>
      <c r="D863" s="153"/>
      <c r="E863" s="71" t="str">
        <f>IF(D863&gt;0,IF((LEFT(D863,2)=LEFT(Data!C$4,2)),"Intra","Inter"),"")</f>
        <v/>
      </c>
      <c r="F863" s="72">
        <f t="shared" si="69"/>
        <v>0</v>
      </c>
      <c r="G863" s="22"/>
      <c r="H863" s="23"/>
      <c r="I863" s="74">
        <f t="shared" si="70"/>
        <v>0</v>
      </c>
      <c r="J863" s="74">
        <f t="shared" si="71"/>
        <v>0</v>
      </c>
      <c r="K863" s="74">
        <f t="shared" si="71"/>
        <v>0</v>
      </c>
      <c r="M863" s="21"/>
      <c r="N863" s="74">
        <f t="shared" si="72"/>
        <v>0</v>
      </c>
      <c r="O863" s="74">
        <f t="shared" si="73"/>
        <v>0</v>
      </c>
      <c r="P863" s="74">
        <f t="shared" si="73"/>
        <v>0</v>
      </c>
    </row>
    <row r="864" spans="1:16" x14ac:dyDescent="0.25">
      <c r="A864" s="183"/>
      <c r="B864" s="184"/>
      <c r="C864" s="184"/>
      <c r="D864" s="153"/>
      <c r="E864" s="71" t="str">
        <f>IF(D864&gt;0,IF((LEFT(D864,2)=LEFT(Data!C$4,2)),"Intra","Inter"),"")</f>
        <v/>
      </c>
      <c r="F864" s="72">
        <f t="shared" si="69"/>
        <v>0</v>
      </c>
      <c r="G864" s="22"/>
      <c r="H864" s="23"/>
      <c r="I864" s="74">
        <f t="shared" si="70"/>
        <v>0</v>
      </c>
      <c r="J864" s="74">
        <f t="shared" si="71"/>
        <v>0</v>
      </c>
      <c r="K864" s="74">
        <f t="shared" si="71"/>
        <v>0</v>
      </c>
      <c r="M864" s="21"/>
      <c r="N864" s="74">
        <f t="shared" si="72"/>
        <v>0</v>
      </c>
      <c r="O864" s="74">
        <f t="shared" si="73"/>
        <v>0</v>
      </c>
      <c r="P864" s="74">
        <f t="shared" si="73"/>
        <v>0</v>
      </c>
    </row>
    <row r="865" spans="1:16" x14ac:dyDescent="0.25">
      <c r="A865" s="183"/>
      <c r="B865" s="184"/>
      <c r="C865" s="184"/>
      <c r="D865" s="153"/>
      <c r="E865" s="71" t="str">
        <f>IF(D865&gt;0,IF((LEFT(D865,2)=LEFT(Data!C$4,2)),"Intra","Inter"),"")</f>
        <v/>
      </c>
      <c r="F865" s="72">
        <f t="shared" si="69"/>
        <v>0</v>
      </c>
      <c r="G865" s="22"/>
      <c r="H865" s="23"/>
      <c r="I865" s="74">
        <f t="shared" si="70"/>
        <v>0</v>
      </c>
      <c r="J865" s="74">
        <f t="shared" si="71"/>
        <v>0</v>
      </c>
      <c r="K865" s="74">
        <f t="shared" si="71"/>
        <v>0</v>
      </c>
      <c r="M865" s="21"/>
      <c r="N865" s="74">
        <f t="shared" si="72"/>
        <v>0</v>
      </c>
      <c r="O865" s="74">
        <f t="shared" si="73"/>
        <v>0</v>
      </c>
      <c r="P865" s="74">
        <f t="shared" si="73"/>
        <v>0</v>
      </c>
    </row>
    <row r="866" spans="1:16" x14ac:dyDescent="0.25">
      <c r="A866" s="183"/>
      <c r="B866" s="184"/>
      <c r="C866" s="184"/>
      <c r="D866" s="153"/>
      <c r="E866" s="71" t="str">
        <f>IF(D866&gt;0,IF((LEFT(D866,2)=LEFT(Data!C$4,2)),"Intra","Inter"),"")</f>
        <v/>
      </c>
      <c r="F866" s="72">
        <f t="shared" si="69"/>
        <v>0</v>
      </c>
      <c r="G866" s="22"/>
      <c r="H866" s="23"/>
      <c r="I866" s="74">
        <f t="shared" si="70"/>
        <v>0</v>
      </c>
      <c r="J866" s="74">
        <f t="shared" si="71"/>
        <v>0</v>
      </c>
      <c r="K866" s="74">
        <f t="shared" si="71"/>
        <v>0</v>
      </c>
      <c r="M866" s="21"/>
      <c r="N866" s="74">
        <f t="shared" si="72"/>
        <v>0</v>
      </c>
      <c r="O866" s="74">
        <f t="shared" si="73"/>
        <v>0</v>
      </c>
      <c r="P866" s="74">
        <f t="shared" si="73"/>
        <v>0</v>
      </c>
    </row>
    <row r="867" spans="1:16" x14ac:dyDescent="0.25">
      <c r="A867" s="183"/>
      <c r="B867" s="184"/>
      <c r="C867" s="184"/>
      <c r="D867" s="153"/>
      <c r="E867" s="71" t="str">
        <f>IF(D867&gt;0,IF((LEFT(D867,2)=LEFT(Data!C$4,2)),"Intra","Inter"),"")</f>
        <v/>
      </c>
      <c r="F867" s="72">
        <f t="shared" si="69"/>
        <v>0</v>
      </c>
      <c r="G867" s="22"/>
      <c r="H867" s="23"/>
      <c r="I867" s="74">
        <f t="shared" si="70"/>
        <v>0</v>
      </c>
      <c r="J867" s="74">
        <f t="shared" si="71"/>
        <v>0</v>
      </c>
      <c r="K867" s="74">
        <f t="shared" si="71"/>
        <v>0</v>
      </c>
      <c r="M867" s="21"/>
      <c r="N867" s="74">
        <f t="shared" si="72"/>
        <v>0</v>
      </c>
      <c r="O867" s="74">
        <f t="shared" si="73"/>
        <v>0</v>
      </c>
      <c r="P867" s="74">
        <f t="shared" si="73"/>
        <v>0</v>
      </c>
    </row>
    <row r="868" spans="1:16" x14ac:dyDescent="0.25">
      <c r="A868" s="183"/>
      <c r="B868" s="184"/>
      <c r="C868" s="184"/>
      <c r="D868" s="153"/>
      <c r="E868" s="71" t="str">
        <f>IF(D868&gt;0,IF((LEFT(D868,2)=LEFT(Data!C$4,2)),"Intra","Inter"),"")</f>
        <v/>
      </c>
      <c r="F868" s="72">
        <f t="shared" si="69"/>
        <v>0</v>
      </c>
      <c r="G868" s="22"/>
      <c r="H868" s="23"/>
      <c r="I868" s="74">
        <f t="shared" si="70"/>
        <v>0</v>
      </c>
      <c r="J868" s="74">
        <f t="shared" si="71"/>
        <v>0</v>
      </c>
      <c r="K868" s="74">
        <f t="shared" si="71"/>
        <v>0</v>
      </c>
      <c r="M868" s="21"/>
      <c r="N868" s="74">
        <f t="shared" si="72"/>
        <v>0</v>
      </c>
      <c r="O868" s="74">
        <f t="shared" si="73"/>
        <v>0</v>
      </c>
      <c r="P868" s="74">
        <f t="shared" si="73"/>
        <v>0</v>
      </c>
    </row>
    <row r="869" spans="1:16" x14ac:dyDescent="0.25">
      <c r="A869" s="183"/>
      <c r="B869" s="184"/>
      <c r="C869" s="184"/>
      <c r="D869" s="153"/>
      <c r="E869" s="71" t="str">
        <f>IF(D869&gt;0,IF((LEFT(D869,2)=LEFT(Data!C$4,2)),"Intra","Inter"),"")</f>
        <v/>
      </c>
      <c r="F869" s="72">
        <f t="shared" si="69"/>
        <v>0</v>
      </c>
      <c r="G869" s="22"/>
      <c r="H869" s="23"/>
      <c r="I869" s="74">
        <f t="shared" si="70"/>
        <v>0</v>
      </c>
      <c r="J869" s="74">
        <f t="shared" si="71"/>
        <v>0</v>
      </c>
      <c r="K869" s="74">
        <f t="shared" si="71"/>
        <v>0</v>
      </c>
      <c r="M869" s="21"/>
      <c r="N869" s="74">
        <f t="shared" si="72"/>
        <v>0</v>
      </c>
      <c r="O869" s="74">
        <f t="shared" si="73"/>
        <v>0</v>
      </c>
      <c r="P869" s="74">
        <f t="shared" si="73"/>
        <v>0</v>
      </c>
    </row>
    <row r="870" spans="1:16" x14ac:dyDescent="0.25">
      <c r="A870" s="183"/>
      <c r="B870" s="184"/>
      <c r="C870" s="184"/>
      <c r="D870" s="153"/>
      <c r="E870" s="71" t="str">
        <f>IF(D870&gt;0,IF((LEFT(D870,2)=LEFT(Data!C$4,2)),"Intra","Inter"),"")</f>
        <v/>
      </c>
      <c r="F870" s="72">
        <f t="shared" si="69"/>
        <v>0</v>
      </c>
      <c r="G870" s="22"/>
      <c r="H870" s="23"/>
      <c r="I870" s="74">
        <f t="shared" si="70"/>
        <v>0</v>
      </c>
      <c r="J870" s="74">
        <f t="shared" si="71"/>
        <v>0</v>
      </c>
      <c r="K870" s="74">
        <f t="shared" si="71"/>
        <v>0</v>
      </c>
      <c r="M870" s="21"/>
      <c r="N870" s="74">
        <f t="shared" si="72"/>
        <v>0</v>
      </c>
      <c r="O870" s="74">
        <f t="shared" si="73"/>
        <v>0</v>
      </c>
      <c r="P870" s="74">
        <f t="shared" si="73"/>
        <v>0</v>
      </c>
    </row>
    <row r="871" spans="1:16" x14ac:dyDescent="0.25">
      <c r="A871" s="183"/>
      <c r="B871" s="184"/>
      <c r="C871" s="184"/>
      <c r="D871" s="153"/>
      <c r="E871" s="71" t="str">
        <f>IF(D871&gt;0,IF((LEFT(D871,2)=LEFT(Data!C$4,2)),"Intra","Inter"),"")</f>
        <v/>
      </c>
      <c r="F871" s="72">
        <f t="shared" si="69"/>
        <v>0</v>
      </c>
      <c r="G871" s="22"/>
      <c r="H871" s="23"/>
      <c r="I871" s="74">
        <f t="shared" si="70"/>
        <v>0</v>
      </c>
      <c r="J871" s="74">
        <f t="shared" si="71"/>
        <v>0</v>
      </c>
      <c r="K871" s="74">
        <f t="shared" si="71"/>
        <v>0</v>
      </c>
      <c r="M871" s="21"/>
      <c r="N871" s="74">
        <f t="shared" si="72"/>
        <v>0</v>
      </c>
      <c r="O871" s="74">
        <f t="shared" si="73"/>
        <v>0</v>
      </c>
      <c r="P871" s="74">
        <f t="shared" si="73"/>
        <v>0</v>
      </c>
    </row>
    <row r="872" spans="1:16" x14ac:dyDescent="0.25">
      <c r="A872" s="183"/>
      <c r="B872" s="184"/>
      <c r="C872" s="184"/>
      <c r="D872" s="153"/>
      <c r="E872" s="71" t="str">
        <f>IF(D872&gt;0,IF((LEFT(D872,2)=LEFT(Data!C$4,2)),"Intra","Inter"),"")</f>
        <v/>
      </c>
      <c r="F872" s="72">
        <f t="shared" si="69"/>
        <v>0</v>
      </c>
      <c r="G872" s="22"/>
      <c r="H872" s="23"/>
      <c r="I872" s="74">
        <f t="shared" si="70"/>
        <v>0</v>
      </c>
      <c r="J872" s="74">
        <f t="shared" si="71"/>
        <v>0</v>
      </c>
      <c r="K872" s="74">
        <f t="shared" si="71"/>
        <v>0</v>
      </c>
      <c r="M872" s="21"/>
      <c r="N872" s="74">
        <f t="shared" si="72"/>
        <v>0</v>
      </c>
      <c r="O872" s="74">
        <f t="shared" si="73"/>
        <v>0</v>
      </c>
      <c r="P872" s="74">
        <f t="shared" si="73"/>
        <v>0</v>
      </c>
    </row>
    <row r="873" spans="1:16" x14ac:dyDescent="0.25">
      <c r="A873" s="183"/>
      <c r="B873" s="184"/>
      <c r="C873" s="184"/>
      <c r="D873" s="153"/>
      <c r="E873" s="71" t="str">
        <f>IF(D873&gt;0,IF((LEFT(D873,2)=LEFT(Data!C$4,2)),"Intra","Inter"),"")</f>
        <v/>
      </c>
      <c r="F873" s="72">
        <f t="shared" si="69"/>
        <v>0</v>
      </c>
      <c r="G873" s="22"/>
      <c r="H873" s="23"/>
      <c r="I873" s="74">
        <f t="shared" si="70"/>
        <v>0</v>
      </c>
      <c r="J873" s="74">
        <f t="shared" si="71"/>
        <v>0</v>
      </c>
      <c r="K873" s="74">
        <f t="shared" si="71"/>
        <v>0</v>
      </c>
      <c r="M873" s="21"/>
      <c r="N873" s="74">
        <f t="shared" si="72"/>
        <v>0</v>
      </c>
      <c r="O873" s="74">
        <f t="shared" si="73"/>
        <v>0</v>
      </c>
      <c r="P873" s="74">
        <f t="shared" si="73"/>
        <v>0</v>
      </c>
    </row>
    <row r="874" spans="1:16" x14ac:dyDescent="0.25">
      <c r="A874" s="183"/>
      <c r="B874" s="184"/>
      <c r="C874" s="184"/>
      <c r="D874" s="153"/>
      <c r="E874" s="71" t="str">
        <f>IF(D874&gt;0,IF((LEFT(D874,2)=LEFT(Data!C$4,2)),"Intra","Inter"),"")</f>
        <v/>
      </c>
      <c r="F874" s="72">
        <f t="shared" si="69"/>
        <v>0</v>
      </c>
      <c r="G874" s="22"/>
      <c r="H874" s="23"/>
      <c r="I874" s="74">
        <f t="shared" si="70"/>
        <v>0</v>
      </c>
      <c r="J874" s="74">
        <f t="shared" si="71"/>
        <v>0</v>
      </c>
      <c r="K874" s="74">
        <f t="shared" si="71"/>
        <v>0</v>
      </c>
      <c r="M874" s="21"/>
      <c r="N874" s="74">
        <f t="shared" si="72"/>
        <v>0</v>
      </c>
      <c r="O874" s="74">
        <f t="shared" si="73"/>
        <v>0</v>
      </c>
      <c r="P874" s="74">
        <f t="shared" si="73"/>
        <v>0</v>
      </c>
    </row>
    <row r="875" spans="1:16" x14ac:dyDescent="0.25">
      <c r="A875" s="183"/>
      <c r="B875" s="184"/>
      <c r="C875" s="184"/>
      <c r="D875" s="153"/>
      <c r="E875" s="71" t="str">
        <f>IF(D875&gt;0,IF((LEFT(D875,2)=LEFT(Data!C$4,2)),"Intra","Inter"),"")</f>
        <v/>
      </c>
      <c r="F875" s="72">
        <f t="shared" si="69"/>
        <v>0</v>
      </c>
      <c r="G875" s="22"/>
      <c r="H875" s="23"/>
      <c r="I875" s="74">
        <f t="shared" si="70"/>
        <v>0</v>
      </c>
      <c r="J875" s="74">
        <f t="shared" si="71"/>
        <v>0</v>
      </c>
      <c r="K875" s="74">
        <f t="shared" si="71"/>
        <v>0</v>
      </c>
      <c r="M875" s="21"/>
      <c r="N875" s="74">
        <f t="shared" si="72"/>
        <v>0</v>
      </c>
      <c r="O875" s="74">
        <f t="shared" si="73"/>
        <v>0</v>
      </c>
      <c r="P875" s="74">
        <f t="shared" si="73"/>
        <v>0</v>
      </c>
    </row>
    <row r="876" spans="1:16" x14ac:dyDescent="0.25">
      <c r="A876" s="183"/>
      <c r="B876" s="184"/>
      <c r="C876" s="184"/>
      <c r="D876" s="153"/>
      <c r="E876" s="71" t="str">
        <f>IF(D876&gt;0,IF((LEFT(D876,2)=LEFT(Data!C$4,2)),"Intra","Inter"),"")</f>
        <v/>
      </c>
      <c r="F876" s="72">
        <f t="shared" si="69"/>
        <v>0</v>
      </c>
      <c r="G876" s="22"/>
      <c r="H876" s="23"/>
      <c r="I876" s="74">
        <f t="shared" si="70"/>
        <v>0</v>
      </c>
      <c r="J876" s="74">
        <f t="shared" ref="J876:K907" si="74">IF($E876="intra",IF($H876&lt;&gt;"Exempt",IF($H876&lt;&gt;"Non GST",($G876*($H876/2)),(0)),(0)),(0))</f>
        <v>0</v>
      </c>
      <c r="K876" s="74">
        <f t="shared" si="74"/>
        <v>0</v>
      </c>
      <c r="M876" s="21"/>
      <c r="N876" s="74">
        <f t="shared" si="72"/>
        <v>0</v>
      </c>
      <c r="O876" s="74">
        <f t="shared" ref="O876:P907" si="75">IF($M876="Yes",IF($E876="Intra",($G876*(1%)),(0)),(0))</f>
        <v>0</v>
      </c>
      <c r="P876" s="74">
        <f t="shared" si="75"/>
        <v>0</v>
      </c>
    </row>
    <row r="877" spans="1:16" x14ac:dyDescent="0.25">
      <c r="A877" s="183"/>
      <c r="B877" s="184"/>
      <c r="C877" s="184"/>
      <c r="D877" s="153"/>
      <c r="E877" s="71" t="str">
        <f>IF(D877&gt;0,IF((LEFT(D877,2)=LEFT(Data!C$4,2)),"Intra","Inter"),"")</f>
        <v/>
      </c>
      <c r="F877" s="72">
        <f t="shared" si="69"/>
        <v>0</v>
      </c>
      <c r="G877" s="22"/>
      <c r="H877" s="23"/>
      <c r="I877" s="74">
        <f t="shared" si="70"/>
        <v>0</v>
      </c>
      <c r="J877" s="74">
        <f t="shared" si="74"/>
        <v>0</v>
      </c>
      <c r="K877" s="74">
        <f t="shared" si="74"/>
        <v>0</v>
      </c>
      <c r="M877" s="21"/>
      <c r="N877" s="74">
        <f t="shared" si="72"/>
        <v>0</v>
      </c>
      <c r="O877" s="74">
        <f t="shared" si="75"/>
        <v>0</v>
      </c>
      <c r="P877" s="74">
        <f t="shared" si="75"/>
        <v>0</v>
      </c>
    </row>
    <row r="878" spans="1:16" x14ac:dyDescent="0.25">
      <c r="A878" s="183"/>
      <c r="B878" s="184"/>
      <c r="C878" s="184"/>
      <c r="D878" s="153"/>
      <c r="E878" s="71" t="str">
        <f>IF(D878&gt;0,IF((LEFT(D878,2)=LEFT(Data!C$4,2)),"Intra","Inter"),"")</f>
        <v/>
      </c>
      <c r="F878" s="72">
        <f t="shared" si="69"/>
        <v>0</v>
      </c>
      <c r="G878" s="22"/>
      <c r="H878" s="23"/>
      <c r="I878" s="74">
        <f t="shared" si="70"/>
        <v>0</v>
      </c>
      <c r="J878" s="74">
        <f t="shared" si="74"/>
        <v>0</v>
      </c>
      <c r="K878" s="74">
        <f t="shared" si="74"/>
        <v>0</v>
      </c>
      <c r="M878" s="21"/>
      <c r="N878" s="74">
        <f t="shared" si="72"/>
        <v>0</v>
      </c>
      <c r="O878" s="74">
        <f t="shared" si="75"/>
        <v>0</v>
      </c>
      <c r="P878" s="74">
        <f t="shared" si="75"/>
        <v>0</v>
      </c>
    </row>
    <row r="879" spans="1:16" x14ac:dyDescent="0.25">
      <c r="A879" s="183"/>
      <c r="B879" s="184"/>
      <c r="C879" s="184"/>
      <c r="D879" s="153"/>
      <c r="E879" s="71" t="str">
        <f>IF(D879&gt;0,IF((LEFT(D879,2)=LEFT(Data!C$4,2)),"Intra","Inter"),"")</f>
        <v/>
      </c>
      <c r="F879" s="72">
        <f t="shared" si="69"/>
        <v>0</v>
      </c>
      <c r="G879" s="22"/>
      <c r="H879" s="23"/>
      <c r="I879" s="74">
        <f t="shared" si="70"/>
        <v>0</v>
      </c>
      <c r="J879" s="74">
        <f t="shared" si="74"/>
        <v>0</v>
      </c>
      <c r="K879" s="74">
        <f t="shared" si="74"/>
        <v>0</v>
      </c>
      <c r="M879" s="21"/>
      <c r="N879" s="74">
        <f t="shared" si="72"/>
        <v>0</v>
      </c>
      <c r="O879" s="74">
        <f t="shared" si="75"/>
        <v>0</v>
      </c>
      <c r="P879" s="74">
        <f t="shared" si="75"/>
        <v>0</v>
      </c>
    </row>
    <row r="880" spans="1:16" x14ac:dyDescent="0.25">
      <c r="A880" s="183"/>
      <c r="B880" s="184"/>
      <c r="C880" s="184"/>
      <c r="D880" s="153"/>
      <c r="E880" s="71" t="str">
        <f>IF(D880&gt;0,IF((LEFT(D880,2)=LEFT(Data!C$4,2)),"Intra","Inter"),"")</f>
        <v/>
      </c>
      <c r="F880" s="72">
        <f t="shared" si="69"/>
        <v>0</v>
      </c>
      <c r="G880" s="22"/>
      <c r="H880" s="23"/>
      <c r="I880" s="74">
        <f t="shared" si="70"/>
        <v>0</v>
      </c>
      <c r="J880" s="74">
        <f t="shared" si="74"/>
        <v>0</v>
      </c>
      <c r="K880" s="74">
        <f t="shared" si="74"/>
        <v>0</v>
      </c>
      <c r="M880" s="21"/>
      <c r="N880" s="74">
        <f t="shared" si="72"/>
        <v>0</v>
      </c>
      <c r="O880" s="74">
        <f t="shared" si="75"/>
        <v>0</v>
      </c>
      <c r="P880" s="74">
        <f t="shared" si="75"/>
        <v>0</v>
      </c>
    </row>
    <row r="881" spans="1:16" x14ac:dyDescent="0.25">
      <c r="A881" s="183"/>
      <c r="B881" s="184"/>
      <c r="C881" s="184"/>
      <c r="D881" s="153"/>
      <c r="E881" s="71" t="str">
        <f>IF(D881&gt;0,IF((LEFT(D881,2)=LEFT(Data!C$4,2)),"Intra","Inter"),"")</f>
        <v/>
      </c>
      <c r="F881" s="72">
        <f t="shared" si="69"/>
        <v>0</v>
      </c>
      <c r="G881" s="22"/>
      <c r="H881" s="23"/>
      <c r="I881" s="74">
        <f t="shared" si="70"/>
        <v>0</v>
      </c>
      <c r="J881" s="74">
        <f t="shared" si="74"/>
        <v>0</v>
      </c>
      <c r="K881" s="74">
        <f t="shared" si="74"/>
        <v>0</v>
      </c>
      <c r="M881" s="21"/>
      <c r="N881" s="74">
        <f t="shared" si="72"/>
        <v>0</v>
      </c>
      <c r="O881" s="74">
        <f t="shared" si="75"/>
        <v>0</v>
      </c>
      <c r="P881" s="74">
        <f t="shared" si="75"/>
        <v>0</v>
      </c>
    </row>
    <row r="882" spans="1:16" x14ac:dyDescent="0.25">
      <c r="A882" s="183"/>
      <c r="B882" s="184"/>
      <c r="C882" s="184"/>
      <c r="D882" s="153"/>
      <c r="E882" s="71" t="str">
        <f>IF(D882&gt;0,IF((LEFT(D882,2)=LEFT(Data!C$4,2)),"Intra","Inter"),"")</f>
        <v/>
      </c>
      <c r="F882" s="72">
        <f t="shared" si="69"/>
        <v>0</v>
      </c>
      <c r="G882" s="22"/>
      <c r="H882" s="23"/>
      <c r="I882" s="74">
        <f t="shared" si="70"/>
        <v>0</v>
      </c>
      <c r="J882" s="74">
        <f t="shared" si="74"/>
        <v>0</v>
      </c>
      <c r="K882" s="74">
        <f t="shared" si="74"/>
        <v>0</v>
      </c>
      <c r="M882" s="21"/>
      <c r="N882" s="74">
        <f t="shared" si="72"/>
        <v>0</v>
      </c>
      <c r="O882" s="74">
        <f t="shared" si="75"/>
        <v>0</v>
      </c>
      <c r="P882" s="74">
        <f t="shared" si="75"/>
        <v>0</v>
      </c>
    </row>
    <row r="883" spans="1:16" x14ac:dyDescent="0.25">
      <c r="A883" s="183"/>
      <c r="B883" s="184"/>
      <c r="C883" s="184"/>
      <c r="D883" s="153"/>
      <c r="E883" s="71" t="str">
        <f>IF(D883&gt;0,IF((LEFT(D883,2)=LEFT(Data!C$4,2)),"Intra","Inter"),"")</f>
        <v/>
      </c>
      <c r="F883" s="72">
        <f t="shared" si="69"/>
        <v>0</v>
      </c>
      <c r="G883" s="22"/>
      <c r="H883" s="23"/>
      <c r="I883" s="74">
        <f t="shared" si="70"/>
        <v>0</v>
      </c>
      <c r="J883" s="74">
        <f t="shared" si="74"/>
        <v>0</v>
      </c>
      <c r="K883" s="74">
        <f t="shared" si="74"/>
        <v>0</v>
      </c>
      <c r="M883" s="21"/>
      <c r="N883" s="74">
        <f t="shared" si="72"/>
        <v>0</v>
      </c>
      <c r="O883" s="74">
        <f t="shared" si="75"/>
        <v>0</v>
      </c>
      <c r="P883" s="74">
        <f t="shared" si="75"/>
        <v>0</v>
      </c>
    </row>
    <row r="884" spans="1:16" x14ac:dyDescent="0.25">
      <c r="A884" s="183"/>
      <c r="B884" s="184"/>
      <c r="C884" s="184"/>
      <c r="D884" s="153"/>
      <c r="E884" s="71" t="str">
        <f>IF(D884&gt;0,IF((LEFT(D884,2)=LEFT(Data!C$4,2)),"Intra","Inter"),"")</f>
        <v/>
      </c>
      <c r="F884" s="72">
        <f t="shared" si="69"/>
        <v>0</v>
      </c>
      <c r="G884" s="22"/>
      <c r="H884" s="23"/>
      <c r="I884" s="74">
        <f t="shared" si="70"/>
        <v>0</v>
      </c>
      <c r="J884" s="74">
        <f t="shared" si="74"/>
        <v>0</v>
      </c>
      <c r="K884" s="74">
        <f t="shared" si="74"/>
        <v>0</v>
      </c>
      <c r="M884" s="21"/>
      <c r="N884" s="74">
        <f t="shared" si="72"/>
        <v>0</v>
      </c>
      <c r="O884" s="74">
        <f t="shared" si="75"/>
        <v>0</v>
      </c>
      <c r="P884" s="74">
        <f t="shared" si="75"/>
        <v>0</v>
      </c>
    </row>
    <row r="885" spans="1:16" x14ac:dyDescent="0.25">
      <c r="A885" s="183"/>
      <c r="B885" s="184"/>
      <c r="C885" s="184"/>
      <c r="D885" s="153"/>
      <c r="E885" s="71" t="str">
        <f>IF(D885&gt;0,IF((LEFT(D885,2)=LEFT(Data!C$4,2)),"Intra","Inter"),"")</f>
        <v/>
      </c>
      <c r="F885" s="72">
        <f t="shared" si="69"/>
        <v>0</v>
      </c>
      <c r="G885" s="22"/>
      <c r="H885" s="23"/>
      <c r="I885" s="74">
        <f t="shared" si="70"/>
        <v>0</v>
      </c>
      <c r="J885" s="74">
        <f t="shared" si="74"/>
        <v>0</v>
      </c>
      <c r="K885" s="74">
        <f t="shared" si="74"/>
        <v>0</v>
      </c>
      <c r="M885" s="21"/>
      <c r="N885" s="74">
        <f t="shared" si="72"/>
        <v>0</v>
      </c>
      <c r="O885" s="74">
        <f t="shared" si="75"/>
        <v>0</v>
      </c>
      <c r="P885" s="74">
        <f t="shared" si="75"/>
        <v>0</v>
      </c>
    </row>
    <row r="886" spans="1:16" x14ac:dyDescent="0.25">
      <c r="A886" s="183"/>
      <c r="B886" s="184"/>
      <c r="C886" s="184"/>
      <c r="D886" s="153"/>
      <c r="E886" s="71" t="str">
        <f>IF(D886&gt;0,IF((LEFT(D886,2)=LEFT(Data!C$4,2)),"Intra","Inter"),"")</f>
        <v/>
      </c>
      <c r="F886" s="72">
        <f t="shared" si="69"/>
        <v>0</v>
      </c>
      <c r="G886" s="22"/>
      <c r="H886" s="23"/>
      <c r="I886" s="74">
        <f t="shared" si="70"/>
        <v>0</v>
      </c>
      <c r="J886" s="74">
        <f t="shared" si="74"/>
        <v>0</v>
      </c>
      <c r="K886" s="74">
        <f t="shared" si="74"/>
        <v>0</v>
      </c>
      <c r="M886" s="21"/>
      <c r="N886" s="74">
        <f t="shared" si="72"/>
        <v>0</v>
      </c>
      <c r="O886" s="74">
        <f t="shared" si="75"/>
        <v>0</v>
      </c>
      <c r="P886" s="74">
        <f t="shared" si="75"/>
        <v>0</v>
      </c>
    </row>
    <row r="887" spans="1:16" x14ac:dyDescent="0.25">
      <c r="A887" s="183"/>
      <c r="B887" s="184"/>
      <c r="C887" s="184"/>
      <c r="D887" s="153"/>
      <c r="E887" s="71" t="str">
        <f>IF(D887&gt;0,IF((LEFT(D887,2)=LEFT(Data!C$4,2)),"Intra","Inter"),"")</f>
        <v/>
      </c>
      <c r="F887" s="72">
        <f t="shared" si="69"/>
        <v>0</v>
      </c>
      <c r="G887" s="22"/>
      <c r="H887" s="23"/>
      <c r="I887" s="74">
        <f t="shared" si="70"/>
        <v>0</v>
      </c>
      <c r="J887" s="74">
        <f t="shared" si="74"/>
        <v>0</v>
      </c>
      <c r="K887" s="74">
        <f t="shared" si="74"/>
        <v>0</v>
      </c>
      <c r="M887" s="21"/>
      <c r="N887" s="74">
        <f t="shared" si="72"/>
        <v>0</v>
      </c>
      <c r="O887" s="74">
        <f t="shared" si="75"/>
        <v>0</v>
      </c>
      <c r="P887" s="74">
        <f t="shared" si="75"/>
        <v>0</v>
      </c>
    </row>
    <row r="888" spans="1:16" x14ac:dyDescent="0.25">
      <c r="A888" s="183"/>
      <c r="B888" s="184"/>
      <c r="C888" s="184"/>
      <c r="D888" s="153"/>
      <c r="E888" s="71" t="str">
        <f>IF(D888&gt;0,IF((LEFT(D888,2)=LEFT(Data!C$4,2)),"Intra","Inter"),"")</f>
        <v/>
      </c>
      <c r="F888" s="72">
        <f t="shared" si="69"/>
        <v>0</v>
      </c>
      <c r="G888" s="22"/>
      <c r="H888" s="23"/>
      <c r="I888" s="74">
        <f t="shared" si="70"/>
        <v>0</v>
      </c>
      <c r="J888" s="74">
        <f t="shared" si="74"/>
        <v>0</v>
      </c>
      <c r="K888" s="74">
        <f t="shared" si="74"/>
        <v>0</v>
      </c>
      <c r="M888" s="21"/>
      <c r="N888" s="74">
        <f t="shared" si="72"/>
        <v>0</v>
      </c>
      <c r="O888" s="74">
        <f t="shared" si="75"/>
        <v>0</v>
      </c>
      <c r="P888" s="74">
        <f t="shared" si="75"/>
        <v>0</v>
      </c>
    </row>
    <row r="889" spans="1:16" x14ac:dyDescent="0.25">
      <c r="A889" s="183"/>
      <c r="B889" s="184"/>
      <c r="C889" s="184"/>
      <c r="D889" s="153"/>
      <c r="E889" s="71" t="str">
        <f>IF(D889&gt;0,IF((LEFT(D889,2)=LEFT(Data!C$4,2)),"Intra","Inter"),"")</f>
        <v/>
      </c>
      <c r="F889" s="72">
        <f t="shared" si="69"/>
        <v>0</v>
      </c>
      <c r="G889" s="22"/>
      <c r="H889" s="23"/>
      <c r="I889" s="74">
        <f t="shared" si="70"/>
        <v>0</v>
      </c>
      <c r="J889" s="74">
        <f t="shared" si="74"/>
        <v>0</v>
      </c>
      <c r="K889" s="74">
        <f t="shared" si="74"/>
        <v>0</v>
      </c>
      <c r="M889" s="21"/>
      <c r="N889" s="74">
        <f t="shared" si="72"/>
        <v>0</v>
      </c>
      <c r="O889" s="74">
        <f t="shared" si="75"/>
        <v>0</v>
      </c>
      <c r="P889" s="74">
        <f t="shared" si="75"/>
        <v>0</v>
      </c>
    </row>
    <row r="890" spans="1:16" x14ac:dyDescent="0.25">
      <c r="A890" s="183"/>
      <c r="B890" s="184"/>
      <c r="C890" s="184"/>
      <c r="D890" s="153"/>
      <c r="E890" s="71" t="str">
        <f>IF(D890&gt;0,IF((LEFT(D890,2)=LEFT(Data!C$4,2)),"Intra","Inter"),"")</f>
        <v/>
      </c>
      <c r="F890" s="72">
        <f t="shared" si="69"/>
        <v>0</v>
      </c>
      <c r="G890" s="22"/>
      <c r="H890" s="23"/>
      <c r="I890" s="74">
        <f t="shared" si="70"/>
        <v>0</v>
      </c>
      <c r="J890" s="74">
        <f t="shared" si="74"/>
        <v>0</v>
      </c>
      <c r="K890" s="74">
        <f t="shared" si="74"/>
        <v>0</v>
      </c>
      <c r="M890" s="21"/>
      <c r="N890" s="74">
        <f t="shared" si="72"/>
        <v>0</v>
      </c>
      <c r="O890" s="74">
        <f t="shared" si="75"/>
        <v>0</v>
      </c>
      <c r="P890" s="74">
        <f t="shared" si="75"/>
        <v>0</v>
      </c>
    </row>
    <row r="891" spans="1:16" x14ac:dyDescent="0.25">
      <c r="A891" s="183"/>
      <c r="B891" s="184"/>
      <c r="C891" s="184"/>
      <c r="D891" s="153"/>
      <c r="E891" s="71" t="str">
        <f>IF(D891&gt;0,IF((LEFT(D891,2)=LEFT(Data!C$4,2)),"Intra","Inter"),"")</f>
        <v/>
      </c>
      <c r="F891" s="72">
        <f t="shared" si="69"/>
        <v>0</v>
      </c>
      <c r="G891" s="22"/>
      <c r="H891" s="23"/>
      <c r="I891" s="74">
        <f t="shared" si="70"/>
        <v>0</v>
      </c>
      <c r="J891" s="74">
        <f t="shared" si="74"/>
        <v>0</v>
      </c>
      <c r="K891" s="74">
        <f t="shared" si="74"/>
        <v>0</v>
      </c>
      <c r="M891" s="21"/>
      <c r="N891" s="74">
        <f t="shared" si="72"/>
        <v>0</v>
      </c>
      <c r="O891" s="74">
        <f t="shared" si="75"/>
        <v>0</v>
      </c>
      <c r="P891" s="74">
        <f t="shared" si="75"/>
        <v>0</v>
      </c>
    </row>
    <row r="892" spans="1:16" x14ac:dyDescent="0.25">
      <c r="A892" s="183"/>
      <c r="B892" s="184"/>
      <c r="C892" s="184"/>
      <c r="D892" s="153"/>
      <c r="E892" s="71" t="str">
        <f>IF(D892&gt;0,IF((LEFT(D892,2)=LEFT(Data!C$4,2)),"Intra","Inter"),"")</f>
        <v/>
      </c>
      <c r="F892" s="72">
        <f t="shared" si="69"/>
        <v>0</v>
      </c>
      <c r="G892" s="22"/>
      <c r="H892" s="23"/>
      <c r="I892" s="74">
        <f t="shared" si="70"/>
        <v>0</v>
      </c>
      <c r="J892" s="74">
        <f t="shared" si="74"/>
        <v>0</v>
      </c>
      <c r="K892" s="74">
        <f t="shared" si="74"/>
        <v>0</v>
      </c>
      <c r="M892" s="21"/>
      <c r="N892" s="74">
        <f t="shared" si="72"/>
        <v>0</v>
      </c>
      <c r="O892" s="74">
        <f t="shared" si="75"/>
        <v>0</v>
      </c>
      <c r="P892" s="74">
        <f t="shared" si="75"/>
        <v>0</v>
      </c>
    </row>
    <row r="893" spans="1:16" x14ac:dyDescent="0.25">
      <c r="A893" s="183"/>
      <c r="B893" s="184"/>
      <c r="C893" s="184"/>
      <c r="D893" s="153"/>
      <c r="E893" s="71" t="str">
        <f>IF(D893&gt;0,IF((LEFT(D893,2)=LEFT(Data!C$4,2)),"Intra","Inter"),"")</f>
        <v/>
      </c>
      <c r="F893" s="72">
        <f t="shared" si="69"/>
        <v>0</v>
      </c>
      <c r="G893" s="22"/>
      <c r="H893" s="23"/>
      <c r="I893" s="74">
        <f t="shared" si="70"/>
        <v>0</v>
      </c>
      <c r="J893" s="74">
        <f t="shared" si="74"/>
        <v>0</v>
      </c>
      <c r="K893" s="74">
        <f t="shared" si="74"/>
        <v>0</v>
      </c>
      <c r="M893" s="21"/>
      <c r="N893" s="74">
        <f t="shared" si="72"/>
        <v>0</v>
      </c>
      <c r="O893" s="74">
        <f t="shared" si="75"/>
        <v>0</v>
      </c>
      <c r="P893" s="74">
        <f t="shared" si="75"/>
        <v>0</v>
      </c>
    </row>
    <row r="894" spans="1:16" x14ac:dyDescent="0.25">
      <c r="A894" s="183"/>
      <c r="B894" s="184"/>
      <c r="C894" s="184"/>
      <c r="D894" s="153"/>
      <c r="E894" s="71" t="str">
        <f>IF(D894&gt;0,IF((LEFT(D894,2)=LEFT(Data!C$4,2)),"Intra","Inter"),"")</f>
        <v/>
      </c>
      <c r="F894" s="72">
        <f t="shared" si="69"/>
        <v>0</v>
      </c>
      <c r="G894" s="22"/>
      <c r="H894" s="23"/>
      <c r="I894" s="74">
        <f t="shared" si="70"/>
        <v>0</v>
      </c>
      <c r="J894" s="74">
        <f t="shared" si="74"/>
        <v>0</v>
      </c>
      <c r="K894" s="74">
        <f t="shared" si="74"/>
        <v>0</v>
      </c>
      <c r="M894" s="21"/>
      <c r="N894" s="74">
        <f t="shared" si="72"/>
        <v>0</v>
      </c>
      <c r="O894" s="74">
        <f t="shared" si="75"/>
        <v>0</v>
      </c>
      <c r="P894" s="74">
        <f t="shared" si="75"/>
        <v>0</v>
      </c>
    </row>
    <row r="895" spans="1:16" x14ac:dyDescent="0.25">
      <c r="A895" s="183"/>
      <c r="B895" s="184"/>
      <c r="C895" s="184"/>
      <c r="D895" s="153"/>
      <c r="E895" s="71" t="str">
        <f>IF(D895&gt;0,IF((LEFT(D895,2)=LEFT(Data!C$4,2)),"Intra","Inter"),"")</f>
        <v/>
      </c>
      <c r="F895" s="72">
        <f t="shared" si="69"/>
        <v>0</v>
      </c>
      <c r="G895" s="22"/>
      <c r="H895" s="23"/>
      <c r="I895" s="74">
        <f t="shared" si="70"/>
        <v>0</v>
      </c>
      <c r="J895" s="74">
        <f t="shared" si="74"/>
        <v>0</v>
      </c>
      <c r="K895" s="74">
        <f t="shared" si="74"/>
        <v>0</v>
      </c>
      <c r="M895" s="21"/>
      <c r="N895" s="74">
        <f t="shared" si="72"/>
        <v>0</v>
      </c>
      <c r="O895" s="74">
        <f t="shared" si="75"/>
        <v>0</v>
      </c>
      <c r="P895" s="74">
        <f t="shared" si="75"/>
        <v>0</v>
      </c>
    </row>
    <row r="896" spans="1:16" x14ac:dyDescent="0.25">
      <c r="A896" s="183"/>
      <c r="B896" s="184"/>
      <c r="C896" s="184"/>
      <c r="D896" s="153"/>
      <c r="E896" s="71" t="str">
        <f>IF(D896&gt;0,IF((LEFT(D896,2)=LEFT(Data!C$4,2)),"Intra","Inter"),"")</f>
        <v/>
      </c>
      <c r="F896" s="72">
        <f t="shared" si="69"/>
        <v>0</v>
      </c>
      <c r="G896" s="22"/>
      <c r="H896" s="23"/>
      <c r="I896" s="74">
        <f t="shared" si="70"/>
        <v>0</v>
      </c>
      <c r="J896" s="74">
        <f t="shared" si="74"/>
        <v>0</v>
      </c>
      <c r="K896" s="74">
        <f t="shared" si="74"/>
        <v>0</v>
      </c>
      <c r="M896" s="21"/>
      <c r="N896" s="74">
        <f t="shared" si="72"/>
        <v>0</v>
      </c>
      <c r="O896" s="74">
        <f t="shared" si="75"/>
        <v>0</v>
      </c>
      <c r="P896" s="74">
        <f t="shared" si="75"/>
        <v>0</v>
      </c>
    </row>
    <row r="897" spans="1:16" x14ac:dyDescent="0.25">
      <c r="A897" s="183"/>
      <c r="B897" s="184"/>
      <c r="C897" s="184"/>
      <c r="D897" s="153"/>
      <c r="E897" s="71" t="str">
        <f>IF(D897&gt;0,IF((LEFT(D897,2)=LEFT(Data!C$4,2)),"Intra","Inter"),"")</f>
        <v/>
      </c>
      <c r="F897" s="72">
        <f t="shared" ref="F897:F960" si="76">ROUND(G897+I897+J897+K897,0)</f>
        <v>0</v>
      </c>
      <c r="G897" s="22"/>
      <c r="H897" s="23"/>
      <c r="I897" s="74">
        <f t="shared" si="70"/>
        <v>0</v>
      </c>
      <c r="J897" s="74">
        <f t="shared" si="74"/>
        <v>0</v>
      </c>
      <c r="K897" s="74">
        <f t="shared" si="74"/>
        <v>0</v>
      </c>
      <c r="M897" s="21"/>
      <c r="N897" s="74">
        <f t="shared" si="72"/>
        <v>0</v>
      </c>
      <c r="O897" s="74">
        <f t="shared" si="75"/>
        <v>0</v>
      </c>
      <c r="P897" s="74">
        <f t="shared" si="75"/>
        <v>0</v>
      </c>
    </row>
    <row r="898" spans="1:16" x14ac:dyDescent="0.25">
      <c r="A898" s="183"/>
      <c r="B898" s="184"/>
      <c r="C898" s="184"/>
      <c r="D898" s="153"/>
      <c r="E898" s="71" t="str">
        <f>IF(D898&gt;0,IF((LEFT(D898,2)=LEFT(Data!C$4,2)),"Intra","Inter"),"")</f>
        <v/>
      </c>
      <c r="F898" s="72">
        <f t="shared" si="76"/>
        <v>0</v>
      </c>
      <c r="G898" s="22"/>
      <c r="H898" s="23"/>
      <c r="I898" s="74">
        <f t="shared" si="70"/>
        <v>0</v>
      </c>
      <c r="J898" s="74">
        <f t="shared" si="74"/>
        <v>0</v>
      </c>
      <c r="K898" s="74">
        <f t="shared" si="74"/>
        <v>0</v>
      </c>
      <c r="M898" s="21"/>
      <c r="N898" s="74">
        <f t="shared" si="72"/>
        <v>0</v>
      </c>
      <c r="O898" s="74">
        <f t="shared" si="75"/>
        <v>0</v>
      </c>
      <c r="P898" s="74">
        <f t="shared" si="75"/>
        <v>0</v>
      </c>
    </row>
    <row r="899" spans="1:16" x14ac:dyDescent="0.25">
      <c r="A899" s="183"/>
      <c r="B899" s="184"/>
      <c r="C899" s="184"/>
      <c r="D899" s="153"/>
      <c r="E899" s="71" t="str">
        <f>IF(D899&gt;0,IF((LEFT(D899,2)=LEFT(Data!C$4,2)),"Intra","Inter"),"")</f>
        <v/>
      </c>
      <c r="F899" s="72">
        <f t="shared" si="76"/>
        <v>0</v>
      </c>
      <c r="G899" s="22"/>
      <c r="H899" s="23"/>
      <c r="I899" s="74">
        <f t="shared" si="70"/>
        <v>0</v>
      </c>
      <c r="J899" s="74">
        <f t="shared" si="74"/>
        <v>0</v>
      </c>
      <c r="K899" s="74">
        <f t="shared" si="74"/>
        <v>0</v>
      </c>
      <c r="M899" s="21"/>
      <c r="N899" s="74">
        <f t="shared" si="72"/>
        <v>0</v>
      </c>
      <c r="O899" s="74">
        <f t="shared" si="75"/>
        <v>0</v>
      </c>
      <c r="P899" s="74">
        <f t="shared" si="75"/>
        <v>0</v>
      </c>
    </row>
    <row r="900" spans="1:16" x14ac:dyDescent="0.25">
      <c r="A900" s="183"/>
      <c r="B900" s="184"/>
      <c r="C900" s="184"/>
      <c r="D900" s="153"/>
      <c r="E900" s="71" t="str">
        <f>IF(D900&gt;0,IF((LEFT(D900,2)=LEFT(Data!C$4,2)),"Intra","Inter"),"")</f>
        <v/>
      </c>
      <c r="F900" s="72">
        <f t="shared" si="76"/>
        <v>0</v>
      </c>
      <c r="G900" s="22"/>
      <c r="H900" s="23"/>
      <c r="I900" s="74">
        <f t="shared" si="70"/>
        <v>0</v>
      </c>
      <c r="J900" s="74">
        <f t="shared" si="74"/>
        <v>0</v>
      </c>
      <c r="K900" s="74">
        <f t="shared" si="74"/>
        <v>0</v>
      </c>
      <c r="M900" s="21"/>
      <c r="N900" s="74">
        <f t="shared" si="72"/>
        <v>0</v>
      </c>
      <c r="O900" s="74">
        <f t="shared" si="75"/>
        <v>0</v>
      </c>
      <c r="P900" s="74">
        <f t="shared" si="75"/>
        <v>0</v>
      </c>
    </row>
    <row r="901" spans="1:16" x14ac:dyDescent="0.25">
      <c r="A901" s="183"/>
      <c r="B901" s="184"/>
      <c r="C901" s="184"/>
      <c r="D901" s="153"/>
      <c r="E901" s="71" t="str">
        <f>IF(D901&gt;0,IF((LEFT(D901,2)=LEFT(Data!C$4,2)),"Intra","Inter"),"")</f>
        <v/>
      </c>
      <c r="F901" s="72">
        <f t="shared" si="76"/>
        <v>0</v>
      </c>
      <c r="G901" s="22"/>
      <c r="H901" s="23"/>
      <c r="I901" s="74">
        <f t="shared" si="70"/>
        <v>0</v>
      </c>
      <c r="J901" s="74">
        <f t="shared" si="74"/>
        <v>0</v>
      </c>
      <c r="K901" s="74">
        <f t="shared" si="74"/>
        <v>0</v>
      </c>
      <c r="M901" s="21"/>
      <c r="N901" s="74">
        <f t="shared" si="72"/>
        <v>0</v>
      </c>
      <c r="O901" s="74">
        <f t="shared" si="75"/>
        <v>0</v>
      </c>
      <c r="P901" s="74">
        <f t="shared" si="75"/>
        <v>0</v>
      </c>
    </row>
    <row r="902" spans="1:16" x14ac:dyDescent="0.25">
      <c r="A902" s="183"/>
      <c r="B902" s="184"/>
      <c r="C902" s="184"/>
      <c r="D902" s="153"/>
      <c r="E902" s="71" t="str">
        <f>IF(D902&gt;0,IF((LEFT(D902,2)=LEFT(Data!C$4,2)),"Intra","Inter"),"")</f>
        <v/>
      </c>
      <c r="F902" s="72">
        <f t="shared" si="76"/>
        <v>0</v>
      </c>
      <c r="G902" s="22"/>
      <c r="H902" s="23"/>
      <c r="I902" s="74">
        <f t="shared" si="70"/>
        <v>0</v>
      </c>
      <c r="J902" s="74">
        <f t="shared" si="74"/>
        <v>0</v>
      </c>
      <c r="K902" s="74">
        <f t="shared" si="74"/>
        <v>0</v>
      </c>
      <c r="M902" s="21"/>
      <c r="N902" s="74">
        <f t="shared" si="72"/>
        <v>0</v>
      </c>
      <c r="O902" s="74">
        <f t="shared" si="75"/>
        <v>0</v>
      </c>
      <c r="P902" s="74">
        <f t="shared" si="75"/>
        <v>0</v>
      </c>
    </row>
    <row r="903" spans="1:16" x14ac:dyDescent="0.25">
      <c r="A903" s="183"/>
      <c r="B903" s="184"/>
      <c r="C903" s="184"/>
      <c r="D903" s="153"/>
      <c r="E903" s="71" t="str">
        <f>IF(D903&gt;0,IF((LEFT(D903,2)=LEFT(Data!C$4,2)),"Intra","Inter"),"")</f>
        <v/>
      </c>
      <c r="F903" s="72">
        <f t="shared" si="76"/>
        <v>0</v>
      </c>
      <c r="G903" s="22"/>
      <c r="H903" s="23"/>
      <c r="I903" s="74">
        <f t="shared" si="70"/>
        <v>0</v>
      </c>
      <c r="J903" s="74">
        <f t="shared" si="74"/>
        <v>0</v>
      </c>
      <c r="K903" s="74">
        <f t="shared" si="74"/>
        <v>0</v>
      </c>
      <c r="M903" s="21"/>
      <c r="N903" s="74">
        <f t="shared" si="72"/>
        <v>0</v>
      </c>
      <c r="O903" s="74">
        <f t="shared" si="75"/>
        <v>0</v>
      </c>
      <c r="P903" s="74">
        <f t="shared" si="75"/>
        <v>0</v>
      </c>
    </row>
    <row r="904" spans="1:16" x14ac:dyDescent="0.25">
      <c r="A904" s="183"/>
      <c r="B904" s="184"/>
      <c r="C904" s="184"/>
      <c r="D904" s="153"/>
      <c r="E904" s="71" t="str">
        <f>IF(D904&gt;0,IF((LEFT(D904,2)=LEFT(Data!C$4,2)),"Intra","Inter"),"")</f>
        <v/>
      </c>
      <c r="F904" s="72">
        <f t="shared" si="76"/>
        <v>0</v>
      </c>
      <c r="G904" s="22"/>
      <c r="H904" s="23"/>
      <c r="I904" s="74">
        <f t="shared" si="70"/>
        <v>0</v>
      </c>
      <c r="J904" s="74">
        <f t="shared" si="74"/>
        <v>0</v>
      </c>
      <c r="K904" s="74">
        <f t="shared" si="74"/>
        <v>0</v>
      </c>
      <c r="M904" s="21"/>
      <c r="N904" s="74">
        <f t="shared" si="72"/>
        <v>0</v>
      </c>
      <c r="O904" s="74">
        <f t="shared" si="75"/>
        <v>0</v>
      </c>
      <c r="P904" s="74">
        <f t="shared" si="75"/>
        <v>0</v>
      </c>
    </row>
    <row r="905" spans="1:16" x14ac:dyDescent="0.25">
      <c r="A905" s="183"/>
      <c r="B905" s="184"/>
      <c r="C905" s="184"/>
      <c r="D905" s="153"/>
      <c r="E905" s="71" t="str">
        <f>IF(D905&gt;0,IF((LEFT(D905,2)=LEFT(Data!C$4,2)),"Intra","Inter"),"")</f>
        <v/>
      </c>
      <c r="F905" s="72">
        <f t="shared" si="76"/>
        <v>0</v>
      </c>
      <c r="G905" s="22"/>
      <c r="H905" s="23"/>
      <c r="I905" s="74">
        <f t="shared" si="70"/>
        <v>0</v>
      </c>
      <c r="J905" s="74">
        <f t="shared" si="74"/>
        <v>0</v>
      </c>
      <c r="K905" s="74">
        <f t="shared" si="74"/>
        <v>0</v>
      </c>
      <c r="M905" s="21"/>
      <c r="N905" s="74">
        <f t="shared" si="72"/>
        <v>0</v>
      </c>
      <c r="O905" s="74">
        <f t="shared" si="75"/>
        <v>0</v>
      </c>
      <c r="P905" s="74">
        <f t="shared" si="75"/>
        <v>0</v>
      </c>
    </row>
    <row r="906" spans="1:16" x14ac:dyDescent="0.25">
      <c r="A906" s="183"/>
      <c r="B906" s="184"/>
      <c r="C906" s="184"/>
      <c r="D906" s="153"/>
      <c r="E906" s="71" t="str">
        <f>IF(D906&gt;0,IF((LEFT(D906,2)=LEFT(Data!C$4,2)),"Intra","Inter"),"")</f>
        <v/>
      </c>
      <c r="F906" s="72">
        <f t="shared" si="76"/>
        <v>0</v>
      </c>
      <c r="G906" s="22"/>
      <c r="H906" s="23"/>
      <c r="I906" s="74">
        <f t="shared" si="70"/>
        <v>0</v>
      </c>
      <c r="J906" s="74">
        <f t="shared" si="74"/>
        <v>0</v>
      </c>
      <c r="K906" s="74">
        <f t="shared" si="74"/>
        <v>0</v>
      </c>
      <c r="M906" s="21"/>
      <c r="N906" s="74">
        <f t="shared" si="72"/>
        <v>0</v>
      </c>
      <c r="O906" s="74">
        <f t="shared" si="75"/>
        <v>0</v>
      </c>
      <c r="P906" s="74">
        <f t="shared" si="75"/>
        <v>0</v>
      </c>
    </row>
    <row r="907" spans="1:16" x14ac:dyDescent="0.25">
      <c r="A907" s="183"/>
      <c r="B907" s="184"/>
      <c r="C907" s="184"/>
      <c r="D907" s="153"/>
      <c r="E907" s="71" t="str">
        <f>IF(D907&gt;0,IF((LEFT(D907,2)=LEFT(Data!C$4,2)),"Intra","Inter"),"")</f>
        <v/>
      </c>
      <c r="F907" s="72">
        <f t="shared" si="76"/>
        <v>0</v>
      </c>
      <c r="G907" s="22"/>
      <c r="H907" s="23"/>
      <c r="I907" s="74">
        <f t="shared" si="70"/>
        <v>0</v>
      </c>
      <c r="J907" s="74">
        <f t="shared" si="74"/>
        <v>0</v>
      </c>
      <c r="K907" s="74">
        <f t="shared" si="74"/>
        <v>0</v>
      </c>
      <c r="M907" s="21"/>
      <c r="N907" s="74">
        <f t="shared" si="72"/>
        <v>0</v>
      </c>
      <c r="O907" s="74">
        <f t="shared" si="75"/>
        <v>0</v>
      </c>
      <c r="P907" s="74">
        <f t="shared" si="75"/>
        <v>0</v>
      </c>
    </row>
    <row r="908" spans="1:16" x14ac:dyDescent="0.25">
      <c r="A908" s="183"/>
      <c r="B908" s="184"/>
      <c r="C908" s="184"/>
      <c r="D908" s="153"/>
      <c r="E908" s="71" t="str">
        <f>IF(D908&gt;0,IF((LEFT(D908,2)=LEFT(Data!C$4,2)),"Intra","Inter"),"")</f>
        <v/>
      </c>
      <c r="F908" s="72">
        <f t="shared" si="76"/>
        <v>0</v>
      </c>
      <c r="G908" s="22"/>
      <c r="H908" s="23"/>
      <c r="I908" s="74">
        <f t="shared" ref="I908:I971" si="77">IF($E908="inter",IF($H908&lt;&gt;"Exempt",IF($H908&lt;&gt;"Non GST",($G908*($H908)),(0)),(0)),(0))</f>
        <v>0</v>
      </c>
      <c r="J908" s="74">
        <f t="shared" ref="J908:K939" si="78">IF($E908="intra",IF($H908&lt;&gt;"Exempt",IF($H908&lt;&gt;"Non GST",($G908*($H908/2)),(0)),(0)),(0))</f>
        <v>0</v>
      </c>
      <c r="K908" s="74">
        <f t="shared" si="78"/>
        <v>0</v>
      </c>
      <c r="M908" s="21"/>
      <c r="N908" s="74">
        <f t="shared" ref="N908:N971" si="79">IF($M908="Yes",IF($E908="Inter",($G908*(2%)),(0)),(0))</f>
        <v>0</v>
      </c>
      <c r="O908" s="74">
        <f t="shared" ref="O908:P939" si="80">IF($M908="Yes",IF($E908="Intra",($G908*(1%)),(0)),(0))</f>
        <v>0</v>
      </c>
      <c r="P908" s="74">
        <f t="shared" si="80"/>
        <v>0</v>
      </c>
    </row>
    <row r="909" spans="1:16" x14ac:dyDescent="0.25">
      <c r="A909" s="183"/>
      <c r="B909" s="184"/>
      <c r="C909" s="184"/>
      <c r="D909" s="153"/>
      <c r="E909" s="71" t="str">
        <f>IF(D909&gt;0,IF((LEFT(D909,2)=LEFT(Data!C$4,2)),"Intra","Inter"),"")</f>
        <v/>
      </c>
      <c r="F909" s="72">
        <f t="shared" si="76"/>
        <v>0</v>
      </c>
      <c r="G909" s="22"/>
      <c r="H909" s="23"/>
      <c r="I909" s="74">
        <f t="shared" si="77"/>
        <v>0</v>
      </c>
      <c r="J909" s="74">
        <f t="shared" si="78"/>
        <v>0</v>
      </c>
      <c r="K909" s="74">
        <f t="shared" si="78"/>
        <v>0</v>
      </c>
      <c r="M909" s="21"/>
      <c r="N909" s="74">
        <f t="shared" si="79"/>
        <v>0</v>
      </c>
      <c r="O909" s="74">
        <f t="shared" si="80"/>
        <v>0</v>
      </c>
      <c r="P909" s="74">
        <f t="shared" si="80"/>
        <v>0</v>
      </c>
    </row>
    <row r="910" spans="1:16" x14ac:dyDescent="0.25">
      <c r="A910" s="183"/>
      <c r="B910" s="184"/>
      <c r="C910" s="184"/>
      <c r="D910" s="153"/>
      <c r="E910" s="71" t="str">
        <f>IF(D910&gt;0,IF((LEFT(D910,2)=LEFT(Data!C$4,2)),"Intra","Inter"),"")</f>
        <v/>
      </c>
      <c r="F910" s="72">
        <f t="shared" si="76"/>
        <v>0</v>
      </c>
      <c r="G910" s="22"/>
      <c r="H910" s="23"/>
      <c r="I910" s="74">
        <f t="shared" si="77"/>
        <v>0</v>
      </c>
      <c r="J910" s="74">
        <f t="shared" si="78"/>
        <v>0</v>
      </c>
      <c r="K910" s="74">
        <f t="shared" si="78"/>
        <v>0</v>
      </c>
      <c r="M910" s="21"/>
      <c r="N910" s="74">
        <f t="shared" si="79"/>
        <v>0</v>
      </c>
      <c r="O910" s="74">
        <f t="shared" si="80"/>
        <v>0</v>
      </c>
      <c r="P910" s="74">
        <f t="shared" si="80"/>
        <v>0</v>
      </c>
    </row>
    <row r="911" spans="1:16" x14ac:dyDescent="0.25">
      <c r="A911" s="183"/>
      <c r="B911" s="184"/>
      <c r="C911" s="184"/>
      <c r="D911" s="153"/>
      <c r="E911" s="71" t="str">
        <f>IF(D911&gt;0,IF((LEFT(D911,2)=LEFT(Data!C$4,2)),"Intra","Inter"),"")</f>
        <v/>
      </c>
      <c r="F911" s="72">
        <f t="shared" si="76"/>
        <v>0</v>
      </c>
      <c r="G911" s="22"/>
      <c r="H911" s="23"/>
      <c r="I911" s="74">
        <f t="shared" si="77"/>
        <v>0</v>
      </c>
      <c r="J911" s="74">
        <f t="shared" si="78"/>
        <v>0</v>
      </c>
      <c r="K911" s="74">
        <f t="shared" si="78"/>
        <v>0</v>
      </c>
      <c r="M911" s="21"/>
      <c r="N911" s="74">
        <f t="shared" si="79"/>
        <v>0</v>
      </c>
      <c r="O911" s="74">
        <f t="shared" si="80"/>
        <v>0</v>
      </c>
      <c r="P911" s="74">
        <f t="shared" si="80"/>
        <v>0</v>
      </c>
    </row>
    <row r="912" spans="1:16" x14ac:dyDescent="0.25">
      <c r="A912" s="183"/>
      <c r="B912" s="184"/>
      <c r="C912" s="184"/>
      <c r="D912" s="153"/>
      <c r="E912" s="71" t="str">
        <f>IF(D912&gt;0,IF((LEFT(D912,2)=LEFT(Data!C$4,2)),"Intra","Inter"),"")</f>
        <v/>
      </c>
      <c r="F912" s="72">
        <f t="shared" si="76"/>
        <v>0</v>
      </c>
      <c r="G912" s="22"/>
      <c r="H912" s="23"/>
      <c r="I912" s="74">
        <f t="shared" si="77"/>
        <v>0</v>
      </c>
      <c r="J912" s="74">
        <f t="shared" si="78"/>
        <v>0</v>
      </c>
      <c r="K912" s="74">
        <f t="shared" si="78"/>
        <v>0</v>
      </c>
      <c r="M912" s="21"/>
      <c r="N912" s="74">
        <f t="shared" si="79"/>
        <v>0</v>
      </c>
      <c r="O912" s="74">
        <f t="shared" si="80"/>
        <v>0</v>
      </c>
      <c r="P912" s="74">
        <f t="shared" si="80"/>
        <v>0</v>
      </c>
    </row>
    <row r="913" spans="1:16" x14ac:dyDescent="0.25">
      <c r="A913" s="183"/>
      <c r="B913" s="184"/>
      <c r="C913" s="184"/>
      <c r="D913" s="153"/>
      <c r="E913" s="71" t="str">
        <f>IF(D913&gt;0,IF((LEFT(D913,2)=LEFT(Data!C$4,2)),"Intra","Inter"),"")</f>
        <v/>
      </c>
      <c r="F913" s="72">
        <f t="shared" si="76"/>
        <v>0</v>
      </c>
      <c r="G913" s="22"/>
      <c r="H913" s="23"/>
      <c r="I913" s="74">
        <f t="shared" si="77"/>
        <v>0</v>
      </c>
      <c r="J913" s="74">
        <f t="shared" si="78"/>
        <v>0</v>
      </c>
      <c r="K913" s="74">
        <f t="shared" si="78"/>
        <v>0</v>
      </c>
      <c r="M913" s="21"/>
      <c r="N913" s="74">
        <f t="shared" si="79"/>
        <v>0</v>
      </c>
      <c r="O913" s="74">
        <f t="shared" si="80"/>
        <v>0</v>
      </c>
      <c r="P913" s="74">
        <f t="shared" si="80"/>
        <v>0</v>
      </c>
    </row>
    <row r="914" spans="1:16" x14ac:dyDescent="0.25">
      <c r="A914" s="183"/>
      <c r="B914" s="184"/>
      <c r="C914" s="184"/>
      <c r="D914" s="153"/>
      <c r="E914" s="71" t="str">
        <f>IF(D914&gt;0,IF((LEFT(D914,2)=LEFT(Data!C$4,2)),"Intra","Inter"),"")</f>
        <v/>
      </c>
      <c r="F914" s="72">
        <f t="shared" si="76"/>
        <v>0</v>
      </c>
      <c r="G914" s="22"/>
      <c r="H914" s="23"/>
      <c r="I914" s="74">
        <f t="shared" si="77"/>
        <v>0</v>
      </c>
      <c r="J914" s="74">
        <f t="shared" si="78"/>
        <v>0</v>
      </c>
      <c r="K914" s="74">
        <f t="shared" si="78"/>
        <v>0</v>
      </c>
      <c r="M914" s="21"/>
      <c r="N914" s="74">
        <f t="shared" si="79"/>
        <v>0</v>
      </c>
      <c r="O914" s="74">
        <f t="shared" si="80"/>
        <v>0</v>
      </c>
      <c r="P914" s="74">
        <f t="shared" si="80"/>
        <v>0</v>
      </c>
    </row>
    <row r="915" spans="1:16" x14ac:dyDescent="0.25">
      <c r="A915" s="183"/>
      <c r="B915" s="184"/>
      <c r="C915" s="184"/>
      <c r="D915" s="153"/>
      <c r="E915" s="71" t="str">
        <f>IF(D915&gt;0,IF((LEFT(D915,2)=LEFT(Data!C$4,2)),"Intra","Inter"),"")</f>
        <v/>
      </c>
      <c r="F915" s="72">
        <f t="shared" si="76"/>
        <v>0</v>
      </c>
      <c r="G915" s="22"/>
      <c r="H915" s="23"/>
      <c r="I915" s="74">
        <f t="shared" si="77"/>
        <v>0</v>
      </c>
      <c r="J915" s="74">
        <f t="shared" si="78"/>
        <v>0</v>
      </c>
      <c r="K915" s="74">
        <f t="shared" si="78"/>
        <v>0</v>
      </c>
      <c r="M915" s="21"/>
      <c r="N915" s="74">
        <f t="shared" si="79"/>
        <v>0</v>
      </c>
      <c r="O915" s="74">
        <f t="shared" si="80"/>
        <v>0</v>
      </c>
      <c r="P915" s="74">
        <f t="shared" si="80"/>
        <v>0</v>
      </c>
    </row>
    <row r="916" spans="1:16" x14ac:dyDescent="0.25">
      <c r="A916" s="183"/>
      <c r="B916" s="184"/>
      <c r="C916" s="184"/>
      <c r="D916" s="153"/>
      <c r="E916" s="71" t="str">
        <f>IF(D916&gt;0,IF((LEFT(D916,2)=LEFT(Data!C$4,2)),"Intra","Inter"),"")</f>
        <v/>
      </c>
      <c r="F916" s="72">
        <f t="shared" si="76"/>
        <v>0</v>
      </c>
      <c r="G916" s="22"/>
      <c r="H916" s="23"/>
      <c r="I916" s="74">
        <f t="shared" si="77"/>
        <v>0</v>
      </c>
      <c r="J916" s="74">
        <f t="shared" si="78"/>
        <v>0</v>
      </c>
      <c r="K916" s="74">
        <f t="shared" si="78"/>
        <v>0</v>
      </c>
      <c r="M916" s="21"/>
      <c r="N916" s="74">
        <f t="shared" si="79"/>
        <v>0</v>
      </c>
      <c r="O916" s="74">
        <f t="shared" si="80"/>
        <v>0</v>
      </c>
      <c r="P916" s="74">
        <f t="shared" si="80"/>
        <v>0</v>
      </c>
    </row>
    <row r="917" spans="1:16" x14ac:dyDescent="0.25">
      <c r="A917" s="183"/>
      <c r="B917" s="184"/>
      <c r="C917" s="184"/>
      <c r="D917" s="153"/>
      <c r="E917" s="71" t="str">
        <f>IF(D917&gt;0,IF((LEFT(D917,2)=LEFT(Data!C$4,2)),"Intra","Inter"),"")</f>
        <v/>
      </c>
      <c r="F917" s="72">
        <f t="shared" si="76"/>
        <v>0</v>
      </c>
      <c r="G917" s="22"/>
      <c r="H917" s="23"/>
      <c r="I917" s="74">
        <f t="shared" si="77"/>
        <v>0</v>
      </c>
      <c r="J917" s="74">
        <f t="shared" si="78"/>
        <v>0</v>
      </c>
      <c r="K917" s="74">
        <f t="shared" si="78"/>
        <v>0</v>
      </c>
      <c r="M917" s="21"/>
      <c r="N917" s="74">
        <f t="shared" si="79"/>
        <v>0</v>
      </c>
      <c r="O917" s="74">
        <f t="shared" si="80"/>
        <v>0</v>
      </c>
      <c r="P917" s="74">
        <f t="shared" si="80"/>
        <v>0</v>
      </c>
    </row>
    <row r="918" spans="1:16" x14ac:dyDescent="0.25">
      <c r="A918" s="183"/>
      <c r="B918" s="184"/>
      <c r="C918" s="184"/>
      <c r="D918" s="153"/>
      <c r="E918" s="71" t="str">
        <f>IF(D918&gt;0,IF((LEFT(D918,2)=LEFT(Data!C$4,2)),"Intra","Inter"),"")</f>
        <v/>
      </c>
      <c r="F918" s="72">
        <f t="shared" si="76"/>
        <v>0</v>
      </c>
      <c r="G918" s="22"/>
      <c r="H918" s="23"/>
      <c r="I918" s="74">
        <f t="shared" si="77"/>
        <v>0</v>
      </c>
      <c r="J918" s="74">
        <f t="shared" si="78"/>
        <v>0</v>
      </c>
      <c r="K918" s="74">
        <f t="shared" si="78"/>
        <v>0</v>
      </c>
      <c r="M918" s="21"/>
      <c r="N918" s="74">
        <f t="shared" si="79"/>
        <v>0</v>
      </c>
      <c r="O918" s="74">
        <f t="shared" si="80"/>
        <v>0</v>
      </c>
      <c r="P918" s="74">
        <f t="shared" si="80"/>
        <v>0</v>
      </c>
    </row>
    <row r="919" spans="1:16" x14ac:dyDescent="0.25">
      <c r="A919" s="183"/>
      <c r="B919" s="184"/>
      <c r="C919" s="184"/>
      <c r="D919" s="153"/>
      <c r="E919" s="71" t="str">
        <f>IF(D919&gt;0,IF((LEFT(D919,2)=LEFT(Data!C$4,2)),"Intra","Inter"),"")</f>
        <v/>
      </c>
      <c r="F919" s="72">
        <f t="shared" si="76"/>
        <v>0</v>
      </c>
      <c r="G919" s="22"/>
      <c r="H919" s="23"/>
      <c r="I919" s="74">
        <f t="shared" si="77"/>
        <v>0</v>
      </c>
      <c r="J919" s="74">
        <f t="shared" si="78"/>
        <v>0</v>
      </c>
      <c r="K919" s="74">
        <f t="shared" si="78"/>
        <v>0</v>
      </c>
      <c r="M919" s="21"/>
      <c r="N919" s="74">
        <f t="shared" si="79"/>
        <v>0</v>
      </c>
      <c r="O919" s="74">
        <f t="shared" si="80"/>
        <v>0</v>
      </c>
      <c r="P919" s="74">
        <f t="shared" si="80"/>
        <v>0</v>
      </c>
    </row>
    <row r="920" spans="1:16" x14ac:dyDescent="0.25">
      <c r="A920" s="183"/>
      <c r="B920" s="184"/>
      <c r="C920" s="184"/>
      <c r="D920" s="153"/>
      <c r="E920" s="71" t="str">
        <f>IF(D920&gt;0,IF((LEFT(D920,2)=LEFT(Data!C$4,2)),"Intra","Inter"),"")</f>
        <v/>
      </c>
      <c r="F920" s="72">
        <f t="shared" si="76"/>
        <v>0</v>
      </c>
      <c r="G920" s="22"/>
      <c r="H920" s="23"/>
      <c r="I920" s="74">
        <f t="shared" si="77"/>
        <v>0</v>
      </c>
      <c r="J920" s="74">
        <f t="shared" si="78"/>
        <v>0</v>
      </c>
      <c r="K920" s="74">
        <f t="shared" si="78"/>
        <v>0</v>
      </c>
      <c r="M920" s="21"/>
      <c r="N920" s="74">
        <f t="shared" si="79"/>
        <v>0</v>
      </c>
      <c r="O920" s="74">
        <f t="shared" si="80"/>
        <v>0</v>
      </c>
      <c r="P920" s="74">
        <f t="shared" si="80"/>
        <v>0</v>
      </c>
    </row>
    <row r="921" spans="1:16" x14ac:dyDescent="0.25">
      <c r="A921" s="183"/>
      <c r="B921" s="184"/>
      <c r="C921" s="184"/>
      <c r="D921" s="153"/>
      <c r="E921" s="71" t="str">
        <f>IF(D921&gt;0,IF((LEFT(D921,2)=LEFT(Data!C$4,2)),"Intra","Inter"),"")</f>
        <v/>
      </c>
      <c r="F921" s="72">
        <f t="shared" si="76"/>
        <v>0</v>
      </c>
      <c r="G921" s="22"/>
      <c r="H921" s="23"/>
      <c r="I921" s="74">
        <f t="shared" si="77"/>
        <v>0</v>
      </c>
      <c r="J921" s="74">
        <f t="shared" si="78"/>
        <v>0</v>
      </c>
      <c r="K921" s="74">
        <f t="shared" si="78"/>
        <v>0</v>
      </c>
      <c r="M921" s="21"/>
      <c r="N921" s="74">
        <f t="shared" si="79"/>
        <v>0</v>
      </c>
      <c r="O921" s="74">
        <f t="shared" si="80"/>
        <v>0</v>
      </c>
      <c r="P921" s="74">
        <f t="shared" si="80"/>
        <v>0</v>
      </c>
    </row>
    <row r="922" spans="1:16" x14ac:dyDescent="0.25">
      <c r="A922" s="183"/>
      <c r="B922" s="184"/>
      <c r="C922" s="184"/>
      <c r="D922" s="153"/>
      <c r="E922" s="71" t="str">
        <f>IF(D922&gt;0,IF((LEFT(D922,2)=LEFT(Data!C$4,2)),"Intra","Inter"),"")</f>
        <v/>
      </c>
      <c r="F922" s="72">
        <f t="shared" si="76"/>
        <v>0</v>
      </c>
      <c r="G922" s="22"/>
      <c r="H922" s="23"/>
      <c r="I922" s="74">
        <f t="shared" si="77"/>
        <v>0</v>
      </c>
      <c r="J922" s="74">
        <f t="shared" si="78"/>
        <v>0</v>
      </c>
      <c r="K922" s="74">
        <f t="shared" si="78"/>
        <v>0</v>
      </c>
      <c r="M922" s="21"/>
      <c r="N922" s="74">
        <f t="shared" si="79"/>
        <v>0</v>
      </c>
      <c r="O922" s="74">
        <f t="shared" si="80"/>
        <v>0</v>
      </c>
      <c r="P922" s="74">
        <f t="shared" si="80"/>
        <v>0</v>
      </c>
    </row>
    <row r="923" spans="1:16" x14ac:dyDescent="0.25">
      <c r="A923" s="183"/>
      <c r="B923" s="184"/>
      <c r="C923" s="184"/>
      <c r="D923" s="153"/>
      <c r="E923" s="71" t="str">
        <f>IF(D923&gt;0,IF((LEFT(D923,2)=LEFT(Data!C$4,2)),"Intra","Inter"),"")</f>
        <v/>
      </c>
      <c r="F923" s="72">
        <f t="shared" si="76"/>
        <v>0</v>
      </c>
      <c r="G923" s="22"/>
      <c r="H923" s="23"/>
      <c r="I923" s="74">
        <f t="shared" si="77"/>
        <v>0</v>
      </c>
      <c r="J923" s="74">
        <f t="shared" si="78"/>
        <v>0</v>
      </c>
      <c r="K923" s="74">
        <f t="shared" si="78"/>
        <v>0</v>
      </c>
      <c r="M923" s="21"/>
      <c r="N923" s="74">
        <f t="shared" si="79"/>
        <v>0</v>
      </c>
      <c r="O923" s="74">
        <f t="shared" si="80"/>
        <v>0</v>
      </c>
      <c r="P923" s="74">
        <f t="shared" si="80"/>
        <v>0</v>
      </c>
    </row>
    <row r="924" spans="1:16" x14ac:dyDescent="0.25">
      <c r="A924" s="183"/>
      <c r="B924" s="184"/>
      <c r="C924" s="184"/>
      <c r="D924" s="153"/>
      <c r="E924" s="71" t="str">
        <f>IF(D924&gt;0,IF((LEFT(D924,2)=LEFT(Data!C$4,2)),"Intra","Inter"),"")</f>
        <v/>
      </c>
      <c r="F924" s="72">
        <f t="shared" si="76"/>
        <v>0</v>
      </c>
      <c r="G924" s="22"/>
      <c r="H924" s="23"/>
      <c r="I924" s="74">
        <f t="shared" si="77"/>
        <v>0</v>
      </c>
      <c r="J924" s="74">
        <f t="shared" si="78"/>
        <v>0</v>
      </c>
      <c r="K924" s="74">
        <f t="shared" si="78"/>
        <v>0</v>
      </c>
      <c r="M924" s="21"/>
      <c r="N924" s="74">
        <f t="shared" si="79"/>
        <v>0</v>
      </c>
      <c r="O924" s="74">
        <f t="shared" si="80"/>
        <v>0</v>
      </c>
      <c r="P924" s="74">
        <f t="shared" si="80"/>
        <v>0</v>
      </c>
    </row>
    <row r="925" spans="1:16" x14ac:dyDescent="0.25">
      <c r="A925" s="183"/>
      <c r="B925" s="184"/>
      <c r="C925" s="184"/>
      <c r="D925" s="153"/>
      <c r="E925" s="71" t="str">
        <f>IF(D925&gt;0,IF((LEFT(D925,2)=LEFT(Data!C$4,2)),"Intra","Inter"),"")</f>
        <v/>
      </c>
      <c r="F925" s="72">
        <f t="shared" si="76"/>
        <v>0</v>
      </c>
      <c r="G925" s="22"/>
      <c r="H925" s="23"/>
      <c r="I925" s="74">
        <f t="shared" si="77"/>
        <v>0</v>
      </c>
      <c r="J925" s="74">
        <f t="shared" si="78"/>
        <v>0</v>
      </c>
      <c r="K925" s="74">
        <f t="shared" si="78"/>
        <v>0</v>
      </c>
      <c r="M925" s="21"/>
      <c r="N925" s="74">
        <f t="shared" si="79"/>
        <v>0</v>
      </c>
      <c r="O925" s="74">
        <f t="shared" si="80"/>
        <v>0</v>
      </c>
      <c r="P925" s="74">
        <f t="shared" si="80"/>
        <v>0</v>
      </c>
    </row>
    <row r="926" spans="1:16" x14ac:dyDescent="0.25">
      <c r="A926" s="183"/>
      <c r="B926" s="184"/>
      <c r="C926" s="184"/>
      <c r="D926" s="153"/>
      <c r="E926" s="71" t="str">
        <f>IF(D926&gt;0,IF((LEFT(D926,2)=LEFT(Data!C$4,2)),"Intra","Inter"),"")</f>
        <v/>
      </c>
      <c r="F926" s="72">
        <f t="shared" si="76"/>
        <v>0</v>
      </c>
      <c r="G926" s="22"/>
      <c r="H926" s="23"/>
      <c r="I926" s="74">
        <f t="shared" si="77"/>
        <v>0</v>
      </c>
      <c r="J926" s="74">
        <f t="shared" si="78"/>
        <v>0</v>
      </c>
      <c r="K926" s="74">
        <f t="shared" si="78"/>
        <v>0</v>
      </c>
      <c r="M926" s="21"/>
      <c r="N926" s="74">
        <f t="shared" si="79"/>
        <v>0</v>
      </c>
      <c r="O926" s="74">
        <f t="shared" si="80"/>
        <v>0</v>
      </c>
      <c r="P926" s="74">
        <f t="shared" si="80"/>
        <v>0</v>
      </c>
    </row>
    <row r="927" spans="1:16" x14ac:dyDescent="0.25">
      <c r="A927" s="183"/>
      <c r="B927" s="184"/>
      <c r="C927" s="184"/>
      <c r="D927" s="153"/>
      <c r="E927" s="71" t="str">
        <f>IF(D927&gt;0,IF((LEFT(D927,2)=LEFT(Data!C$4,2)),"Intra","Inter"),"")</f>
        <v/>
      </c>
      <c r="F927" s="72">
        <f t="shared" si="76"/>
        <v>0</v>
      </c>
      <c r="G927" s="22"/>
      <c r="H927" s="23"/>
      <c r="I927" s="74">
        <f t="shared" si="77"/>
        <v>0</v>
      </c>
      <c r="J927" s="74">
        <f t="shared" si="78"/>
        <v>0</v>
      </c>
      <c r="K927" s="74">
        <f t="shared" si="78"/>
        <v>0</v>
      </c>
      <c r="M927" s="21"/>
      <c r="N927" s="74">
        <f t="shared" si="79"/>
        <v>0</v>
      </c>
      <c r="O927" s="74">
        <f t="shared" si="80"/>
        <v>0</v>
      </c>
      <c r="P927" s="74">
        <f t="shared" si="80"/>
        <v>0</v>
      </c>
    </row>
    <row r="928" spans="1:16" x14ac:dyDescent="0.25">
      <c r="A928" s="183"/>
      <c r="B928" s="184"/>
      <c r="C928" s="184"/>
      <c r="D928" s="153"/>
      <c r="E928" s="71" t="str">
        <f>IF(D928&gt;0,IF((LEFT(D928,2)=LEFT(Data!C$4,2)),"Intra","Inter"),"")</f>
        <v/>
      </c>
      <c r="F928" s="72">
        <f t="shared" si="76"/>
        <v>0</v>
      </c>
      <c r="G928" s="22"/>
      <c r="H928" s="23"/>
      <c r="I928" s="74">
        <f t="shared" si="77"/>
        <v>0</v>
      </c>
      <c r="J928" s="74">
        <f t="shared" si="78"/>
        <v>0</v>
      </c>
      <c r="K928" s="74">
        <f t="shared" si="78"/>
        <v>0</v>
      </c>
      <c r="M928" s="21"/>
      <c r="N928" s="74">
        <f t="shared" si="79"/>
        <v>0</v>
      </c>
      <c r="O928" s="74">
        <f t="shared" si="80"/>
        <v>0</v>
      </c>
      <c r="P928" s="74">
        <f t="shared" si="80"/>
        <v>0</v>
      </c>
    </row>
    <row r="929" spans="1:16" x14ac:dyDescent="0.25">
      <c r="A929" s="183"/>
      <c r="B929" s="184"/>
      <c r="C929" s="184"/>
      <c r="D929" s="153"/>
      <c r="E929" s="71" t="str">
        <f>IF(D929&gt;0,IF((LEFT(D929,2)=LEFT(Data!C$4,2)),"Intra","Inter"),"")</f>
        <v/>
      </c>
      <c r="F929" s="72">
        <f t="shared" si="76"/>
        <v>0</v>
      </c>
      <c r="G929" s="22"/>
      <c r="H929" s="23"/>
      <c r="I929" s="74">
        <f t="shared" si="77"/>
        <v>0</v>
      </c>
      <c r="J929" s="74">
        <f t="shared" si="78"/>
        <v>0</v>
      </c>
      <c r="K929" s="74">
        <f t="shared" si="78"/>
        <v>0</v>
      </c>
      <c r="M929" s="21"/>
      <c r="N929" s="74">
        <f t="shared" si="79"/>
        <v>0</v>
      </c>
      <c r="O929" s="74">
        <f t="shared" si="80"/>
        <v>0</v>
      </c>
      <c r="P929" s="74">
        <f t="shared" si="80"/>
        <v>0</v>
      </c>
    </row>
    <row r="930" spans="1:16" x14ac:dyDescent="0.25">
      <c r="A930" s="183"/>
      <c r="B930" s="184"/>
      <c r="C930" s="184"/>
      <c r="D930" s="153"/>
      <c r="E930" s="71" t="str">
        <f>IF(D930&gt;0,IF((LEFT(D930,2)=LEFT(Data!C$4,2)),"Intra","Inter"),"")</f>
        <v/>
      </c>
      <c r="F930" s="72">
        <f t="shared" si="76"/>
        <v>0</v>
      </c>
      <c r="G930" s="22"/>
      <c r="H930" s="23"/>
      <c r="I930" s="74">
        <f t="shared" si="77"/>
        <v>0</v>
      </c>
      <c r="J930" s="74">
        <f t="shared" si="78"/>
        <v>0</v>
      </c>
      <c r="K930" s="74">
        <f t="shared" si="78"/>
        <v>0</v>
      </c>
      <c r="M930" s="21"/>
      <c r="N930" s="74">
        <f t="shared" si="79"/>
        <v>0</v>
      </c>
      <c r="O930" s="74">
        <f t="shared" si="80"/>
        <v>0</v>
      </c>
      <c r="P930" s="74">
        <f t="shared" si="80"/>
        <v>0</v>
      </c>
    </row>
    <row r="931" spans="1:16" x14ac:dyDescent="0.25">
      <c r="A931" s="183"/>
      <c r="B931" s="184"/>
      <c r="C931" s="184"/>
      <c r="D931" s="153"/>
      <c r="E931" s="71" t="str">
        <f>IF(D931&gt;0,IF((LEFT(D931,2)=LEFT(Data!C$4,2)),"Intra","Inter"),"")</f>
        <v/>
      </c>
      <c r="F931" s="72">
        <f t="shared" si="76"/>
        <v>0</v>
      </c>
      <c r="G931" s="22"/>
      <c r="H931" s="23"/>
      <c r="I931" s="74">
        <f t="shared" si="77"/>
        <v>0</v>
      </c>
      <c r="J931" s="74">
        <f t="shared" si="78"/>
        <v>0</v>
      </c>
      <c r="K931" s="74">
        <f t="shared" si="78"/>
        <v>0</v>
      </c>
      <c r="M931" s="21"/>
      <c r="N931" s="74">
        <f t="shared" si="79"/>
        <v>0</v>
      </c>
      <c r="O931" s="74">
        <f t="shared" si="80"/>
        <v>0</v>
      </c>
      <c r="P931" s="74">
        <f t="shared" si="80"/>
        <v>0</v>
      </c>
    </row>
    <row r="932" spans="1:16" x14ac:dyDescent="0.25">
      <c r="A932" s="183"/>
      <c r="B932" s="184"/>
      <c r="C932" s="184"/>
      <c r="D932" s="153"/>
      <c r="E932" s="71" t="str">
        <f>IF(D932&gt;0,IF((LEFT(D932,2)=LEFT(Data!C$4,2)),"Intra","Inter"),"")</f>
        <v/>
      </c>
      <c r="F932" s="72">
        <f t="shared" si="76"/>
        <v>0</v>
      </c>
      <c r="G932" s="22"/>
      <c r="H932" s="23"/>
      <c r="I932" s="74">
        <f t="shared" si="77"/>
        <v>0</v>
      </c>
      <c r="J932" s="74">
        <f t="shared" si="78"/>
        <v>0</v>
      </c>
      <c r="K932" s="74">
        <f t="shared" si="78"/>
        <v>0</v>
      </c>
      <c r="M932" s="21"/>
      <c r="N932" s="74">
        <f t="shared" si="79"/>
        <v>0</v>
      </c>
      <c r="O932" s="74">
        <f t="shared" si="80"/>
        <v>0</v>
      </c>
      <c r="P932" s="74">
        <f t="shared" si="80"/>
        <v>0</v>
      </c>
    </row>
    <row r="933" spans="1:16" x14ac:dyDescent="0.25">
      <c r="A933" s="183"/>
      <c r="B933" s="184"/>
      <c r="C933" s="184"/>
      <c r="D933" s="153"/>
      <c r="E933" s="71" t="str">
        <f>IF(D933&gt;0,IF((LEFT(D933,2)=LEFT(Data!C$4,2)),"Intra","Inter"),"")</f>
        <v/>
      </c>
      <c r="F933" s="72">
        <f t="shared" si="76"/>
        <v>0</v>
      </c>
      <c r="G933" s="22"/>
      <c r="H933" s="23"/>
      <c r="I933" s="74">
        <f t="shared" si="77"/>
        <v>0</v>
      </c>
      <c r="J933" s="74">
        <f t="shared" si="78"/>
        <v>0</v>
      </c>
      <c r="K933" s="74">
        <f t="shared" si="78"/>
        <v>0</v>
      </c>
      <c r="M933" s="21"/>
      <c r="N933" s="74">
        <f t="shared" si="79"/>
        <v>0</v>
      </c>
      <c r="O933" s="74">
        <f t="shared" si="80"/>
        <v>0</v>
      </c>
      <c r="P933" s="74">
        <f t="shared" si="80"/>
        <v>0</v>
      </c>
    </row>
    <row r="934" spans="1:16" x14ac:dyDescent="0.25">
      <c r="A934" s="183"/>
      <c r="B934" s="184"/>
      <c r="C934" s="184"/>
      <c r="D934" s="153"/>
      <c r="E934" s="71" t="str">
        <f>IF(D934&gt;0,IF((LEFT(D934,2)=LEFT(Data!C$4,2)),"Intra","Inter"),"")</f>
        <v/>
      </c>
      <c r="F934" s="72">
        <f t="shared" si="76"/>
        <v>0</v>
      </c>
      <c r="G934" s="22"/>
      <c r="H934" s="23"/>
      <c r="I934" s="74">
        <f t="shared" si="77"/>
        <v>0</v>
      </c>
      <c r="J934" s="74">
        <f t="shared" si="78"/>
        <v>0</v>
      </c>
      <c r="K934" s="74">
        <f t="shared" si="78"/>
        <v>0</v>
      </c>
      <c r="M934" s="21"/>
      <c r="N934" s="74">
        <f t="shared" si="79"/>
        <v>0</v>
      </c>
      <c r="O934" s="74">
        <f t="shared" si="80"/>
        <v>0</v>
      </c>
      <c r="P934" s="74">
        <f t="shared" si="80"/>
        <v>0</v>
      </c>
    </row>
    <row r="935" spans="1:16" x14ac:dyDescent="0.25">
      <c r="A935" s="183"/>
      <c r="B935" s="184"/>
      <c r="C935" s="184"/>
      <c r="D935" s="153"/>
      <c r="E935" s="71" t="str">
        <f>IF(D935&gt;0,IF((LEFT(D935,2)=LEFT(Data!C$4,2)),"Intra","Inter"),"")</f>
        <v/>
      </c>
      <c r="F935" s="72">
        <f t="shared" si="76"/>
        <v>0</v>
      </c>
      <c r="G935" s="22"/>
      <c r="H935" s="23"/>
      <c r="I935" s="74">
        <f t="shared" si="77"/>
        <v>0</v>
      </c>
      <c r="J935" s="74">
        <f t="shared" si="78"/>
        <v>0</v>
      </c>
      <c r="K935" s="74">
        <f t="shared" si="78"/>
        <v>0</v>
      </c>
      <c r="M935" s="21"/>
      <c r="N935" s="74">
        <f t="shared" si="79"/>
        <v>0</v>
      </c>
      <c r="O935" s="74">
        <f t="shared" si="80"/>
        <v>0</v>
      </c>
      <c r="P935" s="74">
        <f t="shared" si="80"/>
        <v>0</v>
      </c>
    </row>
    <row r="936" spans="1:16" x14ac:dyDescent="0.25">
      <c r="A936" s="183"/>
      <c r="B936" s="184"/>
      <c r="C936" s="184"/>
      <c r="D936" s="153"/>
      <c r="E936" s="71" t="str">
        <f>IF(D936&gt;0,IF((LEFT(D936,2)=LEFT(Data!C$4,2)),"Intra","Inter"),"")</f>
        <v/>
      </c>
      <c r="F936" s="72">
        <f t="shared" si="76"/>
        <v>0</v>
      </c>
      <c r="G936" s="22"/>
      <c r="H936" s="23"/>
      <c r="I936" s="74">
        <f t="shared" si="77"/>
        <v>0</v>
      </c>
      <c r="J936" s="74">
        <f t="shared" si="78"/>
        <v>0</v>
      </c>
      <c r="K936" s="74">
        <f t="shared" si="78"/>
        <v>0</v>
      </c>
      <c r="M936" s="21"/>
      <c r="N936" s="74">
        <f t="shared" si="79"/>
        <v>0</v>
      </c>
      <c r="O936" s="74">
        <f t="shared" si="80"/>
        <v>0</v>
      </c>
      <c r="P936" s="74">
        <f t="shared" si="80"/>
        <v>0</v>
      </c>
    </row>
    <row r="937" spans="1:16" x14ac:dyDescent="0.25">
      <c r="A937" s="183"/>
      <c r="B937" s="184"/>
      <c r="C937" s="184"/>
      <c r="D937" s="153"/>
      <c r="E937" s="71" t="str">
        <f>IF(D937&gt;0,IF((LEFT(D937,2)=LEFT(Data!C$4,2)),"Intra","Inter"),"")</f>
        <v/>
      </c>
      <c r="F937" s="72">
        <f t="shared" si="76"/>
        <v>0</v>
      </c>
      <c r="G937" s="22"/>
      <c r="H937" s="23"/>
      <c r="I937" s="74">
        <f t="shared" si="77"/>
        <v>0</v>
      </c>
      <c r="J937" s="74">
        <f t="shared" si="78"/>
        <v>0</v>
      </c>
      <c r="K937" s="74">
        <f t="shared" si="78"/>
        <v>0</v>
      </c>
      <c r="M937" s="21"/>
      <c r="N937" s="74">
        <f t="shared" si="79"/>
        <v>0</v>
      </c>
      <c r="O937" s="74">
        <f t="shared" si="80"/>
        <v>0</v>
      </c>
      <c r="P937" s="74">
        <f t="shared" si="80"/>
        <v>0</v>
      </c>
    </row>
    <row r="938" spans="1:16" x14ac:dyDescent="0.25">
      <c r="A938" s="183"/>
      <c r="B938" s="184"/>
      <c r="C938" s="184"/>
      <c r="D938" s="153"/>
      <c r="E938" s="71" t="str">
        <f>IF(D938&gt;0,IF((LEFT(D938,2)=LEFT(Data!C$4,2)),"Intra","Inter"),"")</f>
        <v/>
      </c>
      <c r="F938" s="72">
        <f t="shared" si="76"/>
        <v>0</v>
      </c>
      <c r="G938" s="22"/>
      <c r="H938" s="23"/>
      <c r="I938" s="74">
        <f t="shared" si="77"/>
        <v>0</v>
      </c>
      <c r="J938" s="74">
        <f t="shared" si="78"/>
        <v>0</v>
      </c>
      <c r="K938" s="74">
        <f t="shared" si="78"/>
        <v>0</v>
      </c>
      <c r="M938" s="21"/>
      <c r="N938" s="74">
        <f t="shared" si="79"/>
        <v>0</v>
      </c>
      <c r="O938" s="74">
        <f t="shared" si="80"/>
        <v>0</v>
      </c>
      <c r="P938" s="74">
        <f t="shared" si="80"/>
        <v>0</v>
      </c>
    </row>
    <row r="939" spans="1:16" x14ac:dyDescent="0.25">
      <c r="A939" s="183"/>
      <c r="B939" s="184"/>
      <c r="C939" s="184"/>
      <c r="D939" s="153"/>
      <c r="E939" s="71" t="str">
        <f>IF(D939&gt;0,IF((LEFT(D939,2)=LEFT(Data!C$4,2)),"Intra","Inter"),"")</f>
        <v/>
      </c>
      <c r="F939" s="72">
        <f t="shared" si="76"/>
        <v>0</v>
      </c>
      <c r="G939" s="22"/>
      <c r="H939" s="23"/>
      <c r="I939" s="74">
        <f t="shared" si="77"/>
        <v>0</v>
      </c>
      <c r="J939" s="74">
        <f t="shared" si="78"/>
        <v>0</v>
      </c>
      <c r="K939" s="74">
        <f t="shared" si="78"/>
        <v>0</v>
      </c>
      <c r="M939" s="21"/>
      <c r="N939" s="74">
        <f t="shared" si="79"/>
        <v>0</v>
      </c>
      <c r="O939" s="74">
        <f t="shared" si="80"/>
        <v>0</v>
      </c>
      <c r="P939" s="74">
        <f t="shared" si="80"/>
        <v>0</v>
      </c>
    </row>
    <row r="940" spans="1:16" x14ac:dyDescent="0.25">
      <c r="A940" s="183"/>
      <c r="B940" s="184"/>
      <c r="C940" s="184"/>
      <c r="D940" s="153"/>
      <c r="E940" s="71" t="str">
        <f>IF(D940&gt;0,IF((LEFT(D940,2)=LEFT(Data!C$4,2)),"Intra","Inter"),"")</f>
        <v/>
      </c>
      <c r="F940" s="72">
        <f t="shared" si="76"/>
        <v>0</v>
      </c>
      <c r="G940" s="22"/>
      <c r="H940" s="23"/>
      <c r="I940" s="74">
        <f t="shared" si="77"/>
        <v>0</v>
      </c>
      <c r="J940" s="74">
        <f t="shared" ref="J940:K971" si="81">IF($E940="intra",IF($H940&lt;&gt;"Exempt",IF($H940&lt;&gt;"Non GST",($G940*($H940/2)),(0)),(0)),(0))</f>
        <v>0</v>
      </c>
      <c r="K940" s="74">
        <f t="shared" si="81"/>
        <v>0</v>
      </c>
      <c r="M940" s="21"/>
      <c r="N940" s="74">
        <f t="shared" si="79"/>
        <v>0</v>
      </c>
      <c r="O940" s="74">
        <f t="shared" ref="O940:P971" si="82">IF($M940="Yes",IF($E940="Intra",($G940*(1%)),(0)),(0))</f>
        <v>0</v>
      </c>
      <c r="P940" s="74">
        <f t="shared" si="82"/>
        <v>0</v>
      </c>
    </row>
    <row r="941" spans="1:16" x14ac:dyDescent="0.25">
      <c r="A941" s="183"/>
      <c r="B941" s="184"/>
      <c r="C941" s="184"/>
      <c r="D941" s="153"/>
      <c r="E941" s="71" t="str">
        <f>IF(D941&gt;0,IF((LEFT(D941,2)=LEFT(Data!C$4,2)),"Intra","Inter"),"")</f>
        <v/>
      </c>
      <c r="F941" s="72">
        <f t="shared" si="76"/>
        <v>0</v>
      </c>
      <c r="G941" s="22"/>
      <c r="H941" s="23"/>
      <c r="I941" s="74">
        <f t="shared" si="77"/>
        <v>0</v>
      </c>
      <c r="J941" s="74">
        <f t="shared" si="81"/>
        <v>0</v>
      </c>
      <c r="K941" s="74">
        <f t="shared" si="81"/>
        <v>0</v>
      </c>
      <c r="M941" s="21"/>
      <c r="N941" s="74">
        <f t="shared" si="79"/>
        <v>0</v>
      </c>
      <c r="O941" s="74">
        <f t="shared" si="82"/>
        <v>0</v>
      </c>
      <c r="P941" s="74">
        <f t="shared" si="82"/>
        <v>0</v>
      </c>
    </row>
    <row r="942" spans="1:16" x14ac:dyDescent="0.25">
      <c r="A942" s="183"/>
      <c r="B942" s="184"/>
      <c r="C942" s="184"/>
      <c r="D942" s="153"/>
      <c r="E942" s="71" t="str">
        <f>IF(D942&gt;0,IF((LEFT(D942,2)=LEFT(Data!C$4,2)),"Intra","Inter"),"")</f>
        <v/>
      </c>
      <c r="F942" s="72">
        <f t="shared" si="76"/>
        <v>0</v>
      </c>
      <c r="G942" s="22"/>
      <c r="H942" s="23"/>
      <c r="I942" s="74">
        <f t="shared" si="77"/>
        <v>0</v>
      </c>
      <c r="J942" s="74">
        <f t="shared" si="81"/>
        <v>0</v>
      </c>
      <c r="K942" s="74">
        <f t="shared" si="81"/>
        <v>0</v>
      </c>
      <c r="M942" s="21"/>
      <c r="N942" s="74">
        <f t="shared" si="79"/>
        <v>0</v>
      </c>
      <c r="O942" s="74">
        <f t="shared" si="82"/>
        <v>0</v>
      </c>
      <c r="P942" s="74">
        <f t="shared" si="82"/>
        <v>0</v>
      </c>
    </row>
    <row r="943" spans="1:16" x14ac:dyDescent="0.25">
      <c r="A943" s="183"/>
      <c r="B943" s="184"/>
      <c r="C943" s="184"/>
      <c r="D943" s="153"/>
      <c r="E943" s="71" t="str">
        <f>IF(D943&gt;0,IF((LEFT(D943,2)=LEFT(Data!C$4,2)),"Intra","Inter"),"")</f>
        <v/>
      </c>
      <c r="F943" s="72">
        <f t="shared" si="76"/>
        <v>0</v>
      </c>
      <c r="G943" s="22"/>
      <c r="H943" s="23"/>
      <c r="I943" s="74">
        <f t="shared" si="77"/>
        <v>0</v>
      </c>
      <c r="J943" s="74">
        <f t="shared" si="81"/>
        <v>0</v>
      </c>
      <c r="K943" s="74">
        <f t="shared" si="81"/>
        <v>0</v>
      </c>
      <c r="M943" s="21"/>
      <c r="N943" s="74">
        <f t="shared" si="79"/>
        <v>0</v>
      </c>
      <c r="O943" s="74">
        <f t="shared" si="82"/>
        <v>0</v>
      </c>
      <c r="P943" s="74">
        <f t="shared" si="82"/>
        <v>0</v>
      </c>
    </row>
    <row r="944" spans="1:16" x14ac:dyDescent="0.25">
      <c r="A944" s="183"/>
      <c r="B944" s="184"/>
      <c r="C944" s="184"/>
      <c r="D944" s="153"/>
      <c r="E944" s="71" t="str">
        <f>IF(D944&gt;0,IF((LEFT(D944,2)=LEFT(Data!C$4,2)),"Intra","Inter"),"")</f>
        <v/>
      </c>
      <c r="F944" s="72">
        <f t="shared" si="76"/>
        <v>0</v>
      </c>
      <c r="G944" s="22"/>
      <c r="H944" s="23"/>
      <c r="I944" s="74">
        <f t="shared" si="77"/>
        <v>0</v>
      </c>
      <c r="J944" s="74">
        <f t="shared" si="81"/>
        <v>0</v>
      </c>
      <c r="K944" s="74">
        <f t="shared" si="81"/>
        <v>0</v>
      </c>
      <c r="M944" s="21"/>
      <c r="N944" s="74">
        <f t="shared" si="79"/>
        <v>0</v>
      </c>
      <c r="O944" s="74">
        <f t="shared" si="82"/>
        <v>0</v>
      </c>
      <c r="P944" s="74">
        <f t="shared" si="82"/>
        <v>0</v>
      </c>
    </row>
    <row r="945" spans="1:16" x14ac:dyDescent="0.25">
      <c r="A945" s="183"/>
      <c r="B945" s="184"/>
      <c r="C945" s="184"/>
      <c r="D945" s="153"/>
      <c r="E945" s="71" t="str">
        <f>IF(D945&gt;0,IF((LEFT(D945,2)=LEFT(Data!C$4,2)),"Intra","Inter"),"")</f>
        <v/>
      </c>
      <c r="F945" s="72">
        <f t="shared" si="76"/>
        <v>0</v>
      </c>
      <c r="G945" s="22"/>
      <c r="H945" s="23"/>
      <c r="I945" s="74">
        <f t="shared" si="77"/>
        <v>0</v>
      </c>
      <c r="J945" s="74">
        <f t="shared" si="81"/>
        <v>0</v>
      </c>
      <c r="K945" s="74">
        <f t="shared" si="81"/>
        <v>0</v>
      </c>
      <c r="M945" s="21"/>
      <c r="N945" s="74">
        <f t="shared" si="79"/>
        <v>0</v>
      </c>
      <c r="O945" s="74">
        <f t="shared" si="82"/>
        <v>0</v>
      </c>
      <c r="P945" s="74">
        <f t="shared" si="82"/>
        <v>0</v>
      </c>
    </row>
    <row r="946" spans="1:16" x14ac:dyDescent="0.25">
      <c r="A946" s="183"/>
      <c r="B946" s="184"/>
      <c r="C946" s="184"/>
      <c r="D946" s="153"/>
      <c r="E946" s="71" t="str">
        <f>IF(D946&gt;0,IF((LEFT(D946,2)=LEFT(Data!C$4,2)),"Intra","Inter"),"")</f>
        <v/>
      </c>
      <c r="F946" s="72">
        <f t="shared" si="76"/>
        <v>0</v>
      </c>
      <c r="G946" s="22"/>
      <c r="H946" s="23"/>
      <c r="I946" s="74">
        <f t="shared" si="77"/>
        <v>0</v>
      </c>
      <c r="J946" s="74">
        <f t="shared" si="81"/>
        <v>0</v>
      </c>
      <c r="K946" s="74">
        <f t="shared" si="81"/>
        <v>0</v>
      </c>
      <c r="M946" s="21"/>
      <c r="N946" s="74">
        <f t="shared" si="79"/>
        <v>0</v>
      </c>
      <c r="O946" s="74">
        <f t="shared" si="82"/>
        <v>0</v>
      </c>
      <c r="P946" s="74">
        <f t="shared" si="82"/>
        <v>0</v>
      </c>
    </row>
    <row r="947" spans="1:16" x14ac:dyDescent="0.25">
      <c r="A947" s="183"/>
      <c r="B947" s="184"/>
      <c r="C947" s="184"/>
      <c r="D947" s="153"/>
      <c r="E947" s="71" t="str">
        <f>IF(D947&gt;0,IF((LEFT(D947,2)=LEFT(Data!C$4,2)),"Intra","Inter"),"")</f>
        <v/>
      </c>
      <c r="F947" s="72">
        <f t="shared" si="76"/>
        <v>0</v>
      </c>
      <c r="G947" s="22"/>
      <c r="H947" s="23"/>
      <c r="I947" s="74">
        <f t="shared" si="77"/>
        <v>0</v>
      </c>
      <c r="J947" s="74">
        <f t="shared" si="81"/>
        <v>0</v>
      </c>
      <c r="K947" s="74">
        <f t="shared" si="81"/>
        <v>0</v>
      </c>
      <c r="M947" s="21"/>
      <c r="N947" s="74">
        <f t="shared" si="79"/>
        <v>0</v>
      </c>
      <c r="O947" s="74">
        <f t="shared" si="82"/>
        <v>0</v>
      </c>
      <c r="P947" s="74">
        <f t="shared" si="82"/>
        <v>0</v>
      </c>
    </row>
    <row r="948" spans="1:16" x14ac:dyDescent="0.25">
      <c r="A948" s="183"/>
      <c r="B948" s="184"/>
      <c r="C948" s="184"/>
      <c r="D948" s="153"/>
      <c r="E948" s="71" t="str">
        <f>IF(D948&gt;0,IF((LEFT(D948,2)=LEFT(Data!C$4,2)),"Intra","Inter"),"")</f>
        <v/>
      </c>
      <c r="F948" s="72">
        <f t="shared" si="76"/>
        <v>0</v>
      </c>
      <c r="G948" s="22"/>
      <c r="H948" s="23"/>
      <c r="I948" s="74">
        <f t="shared" si="77"/>
        <v>0</v>
      </c>
      <c r="J948" s="74">
        <f t="shared" si="81"/>
        <v>0</v>
      </c>
      <c r="K948" s="74">
        <f t="shared" si="81"/>
        <v>0</v>
      </c>
      <c r="M948" s="21"/>
      <c r="N948" s="74">
        <f t="shared" si="79"/>
        <v>0</v>
      </c>
      <c r="O948" s="74">
        <f t="shared" si="82"/>
        <v>0</v>
      </c>
      <c r="P948" s="74">
        <f t="shared" si="82"/>
        <v>0</v>
      </c>
    </row>
    <row r="949" spans="1:16" x14ac:dyDescent="0.25">
      <c r="A949" s="183"/>
      <c r="B949" s="184"/>
      <c r="C949" s="184"/>
      <c r="D949" s="153"/>
      <c r="E949" s="71" t="str">
        <f>IF(D949&gt;0,IF((LEFT(D949,2)=LEFT(Data!C$4,2)),"Intra","Inter"),"")</f>
        <v/>
      </c>
      <c r="F949" s="72">
        <f t="shared" si="76"/>
        <v>0</v>
      </c>
      <c r="G949" s="22"/>
      <c r="H949" s="23"/>
      <c r="I949" s="74">
        <f t="shared" si="77"/>
        <v>0</v>
      </c>
      <c r="J949" s="74">
        <f t="shared" si="81"/>
        <v>0</v>
      </c>
      <c r="K949" s="74">
        <f t="shared" si="81"/>
        <v>0</v>
      </c>
      <c r="M949" s="21"/>
      <c r="N949" s="74">
        <f t="shared" si="79"/>
        <v>0</v>
      </c>
      <c r="O949" s="74">
        <f t="shared" si="82"/>
        <v>0</v>
      </c>
      <c r="P949" s="74">
        <f t="shared" si="82"/>
        <v>0</v>
      </c>
    </row>
    <row r="950" spans="1:16" x14ac:dyDescent="0.25">
      <c r="A950" s="183"/>
      <c r="B950" s="184"/>
      <c r="C950" s="184"/>
      <c r="D950" s="153"/>
      <c r="E950" s="71" t="str">
        <f>IF(D950&gt;0,IF((LEFT(D950,2)=LEFT(Data!C$4,2)),"Intra","Inter"),"")</f>
        <v/>
      </c>
      <c r="F950" s="72">
        <f t="shared" si="76"/>
        <v>0</v>
      </c>
      <c r="G950" s="22"/>
      <c r="H950" s="23"/>
      <c r="I950" s="74">
        <f t="shared" si="77"/>
        <v>0</v>
      </c>
      <c r="J950" s="74">
        <f t="shared" si="81"/>
        <v>0</v>
      </c>
      <c r="K950" s="74">
        <f t="shared" si="81"/>
        <v>0</v>
      </c>
      <c r="M950" s="21"/>
      <c r="N950" s="74">
        <f t="shared" si="79"/>
        <v>0</v>
      </c>
      <c r="O950" s="74">
        <f t="shared" si="82"/>
        <v>0</v>
      </c>
      <c r="P950" s="74">
        <f t="shared" si="82"/>
        <v>0</v>
      </c>
    </row>
    <row r="951" spans="1:16" x14ac:dyDescent="0.25">
      <c r="A951" s="183"/>
      <c r="B951" s="184"/>
      <c r="C951" s="184"/>
      <c r="D951" s="153"/>
      <c r="E951" s="71" t="str">
        <f>IF(D951&gt;0,IF((LEFT(D951,2)=LEFT(Data!C$4,2)),"Intra","Inter"),"")</f>
        <v/>
      </c>
      <c r="F951" s="72">
        <f t="shared" si="76"/>
        <v>0</v>
      </c>
      <c r="G951" s="22"/>
      <c r="H951" s="23"/>
      <c r="I951" s="74">
        <f t="shared" si="77"/>
        <v>0</v>
      </c>
      <c r="J951" s="74">
        <f t="shared" si="81"/>
        <v>0</v>
      </c>
      <c r="K951" s="74">
        <f t="shared" si="81"/>
        <v>0</v>
      </c>
      <c r="M951" s="21"/>
      <c r="N951" s="74">
        <f t="shared" si="79"/>
        <v>0</v>
      </c>
      <c r="O951" s="74">
        <f t="shared" si="82"/>
        <v>0</v>
      </c>
      <c r="P951" s="74">
        <f t="shared" si="82"/>
        <v>0</v>
      </c>
    </row>
    <row r="952" spans="1:16" x14ac:dyDescent="0.25">
      <c r="A952" s="183"/>
      <c r="B952" s="184"/>
      <c r="C952" s="184"/>
      <c r="D952" s="153"/>
      <c r="E952" s="71" t="str">
        <f>IF(D952&gt;0,IF((LEFT(D952,2)=LEFT(Data!C$4,2)),"Intra","Inter"),"")</f>
        <v/>
      </c>
      <c r="F952" s="72">
        <f t="shared" si="76"/>
        <v>0</v>
      </c>
      <c r="G952" s="22"/>
      <c r="H952" s="23"/>
      <c r="I952" s="74">
        <f t="shared" si="77"/>
        <v>0</v>
      </c>
      <c r="J952" s="74">
        <f t="shared" si="81"/>
        <v>0</v>
      </c>
      <c r="K952" s="74">
        <f t="shared" si="81"/>
        <v>0</v>
      </c>
      <c r="M952" s="21"/>
      <c r="N952" s="74">
        <f t="shared" si="79"/>
        <v>0</v>
      </c>
      <c r="O952" s="74">
        <f t="shared" si="82"/>
        <v>0</v>
      </c>
      <c r="P952" s="74">
        <f t="shared" si="82"/>
        <v>0</v>
      </c>
    </row>
    <row r="953" spans="1:16" x14ac:dyDescent="0.25">
      <c r="A953" s="183"/>
      <c r="B953" s="184"/>
      <c r="C953" s="184"/>
      <c r="D953" s="153"/>
      <c r="E953" s="71" t="str">
        <f>IF(D953&gt;0,IF((LEFT(D953,2)=LEFT(Data!C$4,2)),"Intra","Inter"),"")</f>
        <v/>
      </c>
      <c r="F953" s="72">
        <f t="shared" si="76"/>
        <v>0</v>
      </c>
      <c r="G953" s="22"/>
      <c r="H953" s="23"/>
      <c r="I953" s="74">
        <f t="shared" si="77"/>
        <v>0</v>
      </c>
      <c r="J953" s="74">
        <f t="shared" si="81"/>
        <v>0</v>
      </c>
      <c r="K953" s="74">
        <f t="shared" si="81"/>
        <v>0</v>
      </c>
      <c r="M953" s="21"/>
      <c r="N953" s="74">
        <f t="shared" si="79"/>
        <v>0</v>
      </c>
      <c r="O953" s="74">
        <f t="shared" si="82"/>
        <v>0</v>
      </c>
      <c r="P953" s="74">
        <f t="shared" si="82"/>
        <v>0</v>
      </c>
    </row>
    <row r="954" spans="1:16" x14ac:dyDescent="0.25">
      <c r="A954" s="183"/>
      <c r="B954" s="184"/>
      <c r="C954" s="184"/>
      <c r="D954" s="153"/>
      <c r="E954" s="71" t="str">
        <f>IF(D954&gt;0,IF((LEFT(D954,2)=LEFT(Data!C$4,2)),"Intra","Inter"),"")</f>
        <v/>
      </c>
      <c r="F954" s="72">
        <f t="shared" si="76"/>
        <v>0</v>
      </c>
      <c r="G954" s="22"/>
      <c r="H954" s="23"/>
      <c r="I954" s="74">
        <f t="shared" si="77"/>
        <v>0</v>
      </c>
      <c r="J954" s="74">
        <f t="shared" si="81"/>
        <v>0</v>
      </c>
      <c r="K954" s="74">
        <f t="shared" si="81"/>
        <v>0</v>
      </c>
      <c r="M954" s="21"/>
      <c r="N954" s="74">
        <f t="shared" si="79"/>
        <v>0</v>
      </c>
      <c r="O954" s="74">
        <f t="shared" si="82"/>
        <v>0</v>
      </c>
      <c r="P954" s="74">
        <f t="shared" si="82"/>
        <v>0</v>
      </c>
    </row>
    <row r="955" spans="1:16" x14ac:dyDescent="0.25">
      <c r="A955" s="183"/>
      <c r="B955" s="184"/>
      <c r="C955" s="184"/>
      <c r="D955" s="153"/>
      <c r="E955" s="71" t="str">
        <f>IF(D955&gt;0,IF((LEFT(D955,2)=LEFT(Data!C$4,2)),"Intra","Inter"),"")</f>
        <v/>
      </c>
      <c r="F955" s="72">
        <f t="shared" si="76"/>
        <v>0</v>
      </c>
      <c r="G955" s="22"/>
      <c r="H955" s="23"/>
      <c r="I955" s="74">
        <f t="shared" si="77"/>
        <v>0</v>
      </c>
      <c r="J955" s="74">
        <f t="shared" si="81"/>
        <v>0</v>
      </c>
      <c r="K955" s="74">
        <f t="shared" si="81"/>
        <v>0</v>
      </c>
      <c r="M955" s="21"/>
      <c r="N955" s="74">
        <f t="shared" si="79"/>
        <v>0</v>
      </c>
      <c r="O955" s="74">
        <f t="shared" si="82"/>
        <v>0</v>
      </c>
      <c r="P955" s="74">
        <f t="shared" si="82"/>
        <v>0</v>
      </c>
    </row>
    <row r="956" spans="1:16" x14ac:dyDescent="0.25">
      <c r="A956" s="183"/>
      <c r="B956" s="184"/>
      <c r="C956" s="184"/>
      <c r="D956" s="153"/>
      <c r="E956" s="71" t="str">
        <f>IF(D956&gt;0,IF((LEFT(D956,2)=LEFT(Data!C$4,2)),"Intra","Inter"),"")</f>
        <v/>
      </c>
      <c r="F956" s="72">
        <f t="shared" si="76"/>
        <v>0</v>
      </c>
      <c r="G956" s="22"/>
      <c r="H956" s="23"/>
      <c r="I956" s="74">
        <f t="shared" si="77"/>
        <v>0</v>
      </c>
      <c r="J956" s="74">
        <f t="shared" si="81"/>
        <v>0</v>
      </c>
      <c r="K956" s="74">
        <f t="shared" si="81"/>
        <v>0</v>
      </c>
      <c r="M956" s="21"/>
      <c r="N956" s="74">
        <f t="shared" si="79"/>
        <v>0</v>
      </c>
      <c r="O956" s="74">
        <f t="shared" si="82"/>
        <v>0</v>
      </c>
      <c r="P956" s="74">
        <f t="shared" si="82"/>
        <v>0</v>
      </c>
    </row>
    <row r="957" spans="1:16" x14ac:dyDescent="0.25">
      <c r="A957" s="183"/>
      <c r="B957" s="184"/>
      <c r="C957" s="184"/>
      <c r="D957" s="153"/>
      <c r="E957" s="71" t="str">
        <f>IF(D957&gt;0,IF((LEFT(D957,2)=LEFT(Data!C$4,2)),"Intra","Inter"),"")</f>
        <v/>
      </c>
      <c r="F957" s="72">
        <f t="shared" si="76"/>
        <v>0</v>
      </c>
      <c r="G957" s="22"/>
      <c r="H957" s="23"/>
      <c r="I957" s="74">
        <f t="shared" si="77"/>
        <v>0</v>
      </c>
      <c r="J957" s="74">
        <f t="shared" si="81"/>
        <v>0</v>
      </c>
      <c r="K957" s="74">
        <f t="shared" si="81"/>
        <v>0</v>
      </c>
      <c r="M957" s="21"/>
      <c r="N957" s="74">
        <f t="shared" si="79"/>
        <v>0</v>
      </c>
      <c r="O957" s="74">
        <f t="shared" si="82"/>
        <v>0</v>
      </c>
      <c r="P957" s="74">
        <f t="shared" si="82"/>
        <v>0</v>
      </c>
    </row>
    <row r="958" spans="1:16" x14ac:dyDescent="0.25">
      <c r="A958" s="183"/>
      <c r="B958" s="184"/>
      <c r="C958" s="184"/>
      <c r="D958" s="153"/>
      <c r="E958" s="71" t="str">
        <f>IF(D958&gt;0,IF((LEFT(D958,2)=LEFT(Data!C$4,2)),"Intra","Inter"),"")</f>
        <v/>
      </c>
      <c r="F958" s="72">
        <f t="shared" si="76"/>
        <v>0</v>
      </c>
      <c r="G958" s="22"/>
      <c r="H958" s="23"/>
      <c r="I958" s="74">
        <f t="shared" si="77"/>
        <v>0</v>
      </c>
      <c r="J958" s="74">
        <f t="shared" si="81"/>
        <v>0</v>
      </c>
      <c r="K958" s="74">
        <f t="shared" si="81"/>
        <v>0</v>
      </c>
      <c r="M958" s="21"/>
      <c r="N958" s="74">
        <f t="shared" si="79"/>
        <v>0</v>
      </c>
      <c r="O958" s="74">
        <f t="shared" si="82"/>
        <v>0</v>
      </c>
      <c r="P958" s="74">
        <f t="shared" si="82"/>
        <v>0</v>
      </c>
    </row>
    <row r="959" spans="1:16" x14ac:dyDescent="0.25">
      <c r="A959" s="183"/>
      <c r="B959" s="184"/>
      <c r="C959" s="184"/>
      <c r="D959" s="153"/>
      <c r="E959" s="71" t="str">
        <f>IF(D959&gt;0,IF((LEFT(D959,2)=LEFT(Data!C$4,2)),"Intra","Inter"),"")</f>
        <v/>
      </c>
      <c r="F959" s="72">
        <f t="shared" si="76"/>
        <v>0</v>
      </c>
      <c r="G959" s="22"/>
      <c r="H959" s="23"/>
      <c r="I959" s="74">
        <f t="shared" si="77"/>
        <v>0</v>
      </c>
      <c r="J959" s="74">
        <f t="shared" si="81"/>
        <v>0</v>
      </c>
      <c r="K959" s="74">
        <f t="shared" si="81"/>
        <v>0</v>
      </c>
      <c r="M959" s="21"/>
      <c r="N959" s="74">
        <f t="shared" si="79"/>
        <v>0</v>
      </c>
      <c r="O959" s="74">
        <f t="shared" si="82"/>
        <v>0</v>
      </c>
      <c r="P959" s="74">
        <f t="shared" si="82"/>
        <v>0</v>
      </c>
    </row>
    <row r="960" spans="1:16" x14ac:dyDescent="0.25">
      <c r="A960" s="183"/>
      <c r="B960" s="184"/>
      <c r="C960" s="184"/>
      <c r="D960" s="153"/>
      <c r="E960" s="71" t="str">
        <f>IF(D960&gt;0,IF((LEFT(D960,2)=LEFT(Data!C$4,2)),"Intra","Inter"),"")</f>
        <v/>
      </c>
      <c r="F960" s="72">
        <f t="shared" si="76"/>
        <v>0</v>
      </c>
      <c r="G960" s="22"/>
      <c r="H960" s="23"/>
      <c r="I960" s="74">
        <f t="shared" si="77"/>
        <v>0</v>
      </c>
      <c r="J960" s="74">
        <f t="shared" si="81"/>
        <v>0</v>
      </c>
      <c r="K960" s="74">
        <f t="shared" si="81"/>
        <v>0</v>
      </c>
      <c r="M960" s="21"/>
      <c r="N960" s="74">
        <f t="shared" si="79"/>
        <v>0</v>
      </c>
      <c r="O960" s="74">
        <f t="shared" si="82"/>
        <v>0</v>
      </c>
      <c r="P960" s="74">
        <f t="shared" si="82"/>
        <v>0</v>
      </c>
    </row>
    <row r="961" spans="1:16" x14ac:dyDescent="0.25">
      <c r="A961" s="183"/>
      <c r="B961" s="184"/>
      <c r="C961" s="184"/>
      <c r="D961" s="153"/>
      <c r="E961" s="71" t="str">
        <f>IF(D961&gt;0,IF((LEFT(D961,2)=LEFT(Data!C$4,2)),"Intra","Inter"),"")</f>
        <v/>
      </c>
      <c r="F961" s="72">
        <f t="shared" ref="F961:F1011" si="83">ROUND(G961+I961+J961+K961,0)</f>
        <v>0</v>
      </c>
      <c r="G961" s="22"/>
      <c r="H961" s="23"/>
      <c r="I961" s="74">
        <f t="shared" si="77"/>
        <v>0</v>
      </c>
      <c r="J961" s="74">
        <f t="shared" si="81"/>
        <v>0</v>
      </c>
      <c r="K961" s="74">
        <f t="shared" si="81"/>
        <v>0</v>
      </c>
      <c r="M961" s="21"/>
      <c r="N961" s="74">
        <f t="shared" si="79"/>
        <v>0</v>
      </c>
      <c r="O961" s="74">
        <f t="shared" si="82"/>
        <v>0</v>
      </c>
      <c r="P961" s="74">
        <f t="shared" si="82"/>
        <v>0</v>
      </c>
    </row>
    <row r="962" spans="1:16" x14ac:dyDescent="0.25">
      <c r="A962" s="183"/>
      <c r="B962" s="184"/>
      <c r="C962" s="184"/>
      <c r="D962" s="153"/>
      <c r="E962" s="71" t="str">
        <f>IF(D962&gt;0,IF((LEFT(D962,2)=LEFT(Data!C$4,2)),"Intra","Inter"),"")</f>
        <v/>
      </c>
      <c r="F962" s="72">
        <f t="shared" si="83"/>
        <v>0</v>
      </c>
      <c r="G962" s="22"/>
      <c r="H962" s="23"/>
      <c r="I962" s="74">
        <f t="shared" si="77"/>
        <v>0</v>
      </c>
      <c r="J962" s="74">
        <f t="shared" si="81"/>
        <v>0</v>
      </c>
      <c r="K962" s="74">
        <f t="shared" si="81"/>
        <v>0</v>
      </c>
      <c r="M962" s="21"/>
      <c r="N962" s="74">
        <f t="shared" si="79"/>
        <v>0</v>
      </c>
      <c r="O962" s="74">
        <f t="shared" si="82"/>
        <v>0</v>
      </c>
      <c r="P962" s="74">
        <f t="shared" si="82"/>
        <v>0</v>
      </c>
    </row>
    <row r="963" spans="1:16" x14ac:dyDescent="0.25">
      <c r="A963" s="183"/>
      <c r="B963" s="184"/>
      <c r="C963" s="184"/>
      <c r="D963" s="153"/>
      <c r="E963" s="71" t="str">
        <f>IF(D963&gt;0,IF((LEFT(D963,2)=LEFT(Data!C$4,2)),"Intra","Inter"),"")</f>
        <v/>
      </c>
      <c r="F963" s="72">
        <f t="shared" si="83"/>
        <v>0</v>
      </c>
      <c r="G963" s="22"/>
      <c r="H963" s="23"/>
      <c r="I963" s="74">
        <f t="shared" si="77"/>
        <v>0</v>
      </c>
      <c r="J963" s="74">
        <f t="shared" si="81"/>
        <v>0</v>
      </c>
      <c r="K963" s="74">
        <f t="shared" si="81"/>
        <v>0</v>
      </c>
      <c r="M963" s="21"/>
      <c r="N963" s="74">
        <f t="shared" si="79"/>
        <v>0</v>
      </c>
      <c r="O963" s="74">
        <f t="shared" si="82"/>
        <v>0</v>
      </c>
      <c r="P963" s="74">
        <f t="shared" si="82"/>
        <v>0</v>
      </c>
    </row>
    <row r="964" spans="1:16" x14ac:dyDescent="0.25">
      <c r="A964" s="183"/>
      <c r="B964" s="184"/>
      <c r="C964" s="184"/>
      <c r="D964" s="153"/>
      <c r="E964" s="71" t="str">
        <f>IF(D964&gt;0,IF((LEFT(D964,2)=LEFT(Data!C$4,2)),"Intra","Inter"),"")</f>
        <v/>
      </c>
      <c r="F964" s="72">
        <f t="shared" si="83"/>
        <v>0</v>
      </c>
      <c r="G964" s="22"/>
      <c r="H964" s="23"/>
      <c r="I964" s="74">
        <f t="shared" si="77"/>
        <v>0</v>
      </c>
      <c r="J964" s="74">
        <f t="shared" si="81"/>
        <v>0</v>
      </c>
      <c r="K964" s="74">
        <f t="shared" si="81"/>
        <v>0</v>
      </c>
      <c r="M964" s="21"/>
      <c r="N964" s="74">
        <f t="shared" si="79"/>
        <v>0</v>
      </c>
      <c r="O964" s="74">
        <f t="shared" si="82"/>
        <v>0</v>
      </c>
      <c r="P964" s="74">
        <f t="shared" si="82"/>
        <v>0</v>
      </c>
    </row>
    <row r="965" spans="1:16" x14ac:dyDescent="0.25">
      <c r="A965" s="183"/>
      <c r="B965" s="184"/>
      <c r="C965" s="184"/>
      <c r="D965" s="153"/>
      <c r="E965" s="71" t="str">
        <f>IF(D965&gt;0,IF((LEFT(D965,2)=LEFT(Data!C$4,2)),"Intra","Inter"),"")</f>
        <v/>
      </c>
      <c r="F965" s="72">
        <f t="shared" si="83"/>
        <v>0</v>
      </c>
      <c r="G965" s="22"/>
      <c r="H965" s="23"/>
      <c r="I965" s="74">
        <f t="shared" si="77"/>
        <v>0</v>
      </c>
      <c r="J965" s="74">
        <f t="shared" si="81"/>
        <v>0</v>
      </c>
      <c r="K965" s="74">
        <f t="shared" si="81"/>
        <v>0</v>
      </c>
      <c r="M965" s="21"/>
      <c r="N965" s="74">
        <f t="shared" si="79"/>
        <v>0</v>
      </c>
      <c r="O965" s="74">
        <f t="shared" si="82"/>
        <v>0</v>
      </c>
      <c r="P965" s="74">
        <f t="shared" si="82"/>
        <v>0</v>
      </c>
    </row>
    <row r="966" spans="1:16" x14ac:dyDescent="0.25">
      <c r="A966" s="183"/>
      <c r="B966" s="184"/>
      <c r="C966" s="184"/>
      <c r="D966" s="153"/>
      <c r="E966" s="71" t="str">
        <f>IF(D966&gt;0,IF((LEFT(D966,2)=LEFT(Data!C$4,2)),"Intra","Inter"),"")</f>
        <v/>
      </c>
      <c r="F966" s="72">
        <f t="shared" si="83"/>
        <v>0</v>
      </c>
      <c r="G966" s="22"/>
      <c r="H966" s="23"/>
      <c r="I966" s="74">
        <f t="shared" si="77"/>
        <v>0</v>
      </c>
      <c r="J966" s="74">
        <f t="shared" si="81"/>
        <v>0</v>
      </c>
      <c r="K966" s="74">
        <f t="shared" si="81"/>
        <v>0</v>
      </c>
      <c r="M966" s="21"/>
      <c r="N966" s="74">
        <f t="shared" si="79"/>
        <v>0</v>
      </c>
      <c r="O966" s="74">
        <f t="shared" si="82"/>
        <v>0</v>
      </c>
      <c r="P966" s="74">
        <f t="shared" si="82"/>
        <v>0</v>
      </c>
    </row>
    <row r="967" spans="1:16" x14ac:dyDescent="0.25">
      <c r="A967" s="183"/>
      <c r="B967" s="184"/>
      <c r="C967" s="184"/>
      <c r="D967" s="153"/>
      <c r="E967" s="71" t="str">
        <f>IF(D967&gt;0,IF((LEFT(D967,2)=LEFT(Data!C$4,2)),"Intra","Inter"),"")</f>
        <v/>
      </c>
      <c r="F967" s="72">
        <f t="shared" si="83"/>
        <v>0</v>
      </c>
      <c r="G967" s="22"/>
      <c r="H967" s="23"/>
      <c r="I967" s="74">
        <f t="shared" si="77"/>
        <v>0</v>
      </c>
      <c r="J967" s="74">
        <f t="shared" si="81"/>
        <v>0</v>
      </c>
      <c r="K967" s="74">
        <f t="shared" si="81"/>
        <v>0</v>
      </c>
      <c r="M967" s="21"/>
      <c r="N967" s="74">
        <f t="shared" si="79"/>
        <v>0</v>
      </c>
      <c r="O967" s="74">
        <f t="shared" si="82"/>
        <v>0</v>
      </c>
      <c r="P967" s="74">
        <f t="shared" si="82"/>
        <v>0</v>
      </c>
    </row>
    <row r="968" spans="1:16" x14ac:dyDescent="0.25">
      <c r="A968" s="183"/>
      <c r="B968" s="184"/>
      <c r="C968" s="184"/>
      <c r="D968" s="153"/>
      <c r="E968" s="71" t="str">
        <f>IF(D968&gt;0,IF((LEFT(D968,2)=LEFT(Data!C$4,2)),"Intra","Inter"),"")</f>
        <v/>
      </c>
      <c r="F968" s="72">
        <f t="shared" si="83"/>
        <v>0</v>
      </c>
      <c r="G968" s="22"/>
      <c r="H968" s="23"/>
      <c r="I968" s="74">
        <f t="shared" si="77"/>
        <v>0</v>
      </c>
      <c r="J968" s="74">
        <f t="shared" si="81"/>
        <v>0</v>
      </c>
      <c r="K968" s="74">
        <f t="shared" si="81"/>
        <v>0</v>
      </c>
      <c r="M968" s="21"/>
      <c r="N968" s="74">
        <f t="shared" si="79"/>
        <v>0</v>
      </c>
      <c r="O968" s="74">
        <f t="shared" si="82"/>
        <v>0</v>
      </c>
      <c r="P968" s="74">
        <f t="shared" si="82"/>
        <v>0</v>
      </c>
    </row>
    <row r="969" spans="1:16" x14ac:dyDescent="0.25">
      <c r="A969" s="183"/>
      <c r="B969" s="184"/>
      <c r="C969" s="184"/>
      <c r="D969" s="153"/>
      <c r="E969" s="71" t="str">
        <f>IF(D969&gt;0,IF((LEFT(D969,2)=LEFT(Data!C$4,2)),"Intra","Inter"),"")</f>
        <v/>
      </c>
      <c r="F969" s="72">
        <f t="shared" si="83"/>
        <v>0</v>
      </c>
      <c r="G969" s="22"/>
      <c r="H969" s="23"/>
      <c r="I969" s="74">
        <f t="shared" si="77"/>
        <v>0</v>
      </c>
      <c r="J969" s="74">
        <f t="shared" si="81"/>
        <v>0</v>
      </c>
      <c r="K969" s="74">
        <f t="shared" si="81"/>
        <v>0</v>
      </c>
      <c r="M969" s="21"/>
      <c r="N969" s="74">
        <f t="shared" si="79"/>
        <v>0</v>
      </c>
      <c r="O969" s="74">
        <f t="shared" si="82"/>
        <v>0</v>
      </c>
      <c r="P969" s="74">
        <f t="shared" si="82"/>
        <v>0</v>
      </c>
    </row>
    <row r="970" spans="1:16" x14ac:dyDescent="0.25">
      <c r="A970" s="183"/>
      <c r="B970" s="184"/>
      <c r="C970" s="184"/>
      <c r="D970" s="153"/>
      <c r="E970" s="71" t="str">
        <f>IF(D970&gt;0,IF((LEFT(D970,2)=LEFT(Data!C$4,2)),"Intra","Inter"),"")</f>
        <v/>
      </c>
      <c r="F970" s="72">
        <f t="shared" si="83"/>
        <v>0</v>
      </c>
      <c r="G970" s="22"/>
      <c r="H970" s="23"/>
      <c r="I970" s="74">
        <f t="shared" si="77"/>
        <v>0</v>
      </c>
      <c r="J970" s="74">
        <f t="shared" si="81"/>
        <v>0</v>
      </c>
      <c r="K970" s="74">
        <f t="shared" si="81"/>
        <v>0</v>
      </c>
      <c r="M970" s="21"/>
      <c r="N970" s="74">
        <f t="shared" si="79"/>
        <v>0</v>
      </c>
      <c r="O970" s="74">
        <f t="shared" si="82"/>
        <v>0</v>
      </c>
      <c r="P970" s="74">
        <f t="shared" si="82"/>
        <v>0</v>
      </c>
    </row>
    <row r="971" spans="1:16" x14ac:dyDescent="0.25">
      <c r="A971" s="183"/>
      <c r="B971" s="184"/>
      <c r="C971" s="184"/>
      <c r="D971" s="153"/>
      <c r="E971" s="71" t="str">
        <f>IF(D971&gt;0,IF((LEFT(D971,2)=LEFT(Data!C$4,2)),"Intra","Inter"),"")</f>
        <v/>
      </c>
      <c r="F971" s="72">
        <f t="shared" si="83"/>
        <v>0</v>
      </c>
      <c r="G971" s="22"/>
      <c r="H971" s="23"/>
      <c r="I971" s="74">
        <f t="shared" si="77"/>
        <v>0</v>
      </c>
      <c r="J971" s="74">
        <f t="shared" si="81"/>
        <v>0</v>
      </c>
      <c r="K971" s="74">
        <f t="shared" si="81"/>
        <v>0</v>
      </c>
      <c r="M971" s="21"/>
      <c r="N971" s="74">
        <f t="shared" si="79"/>
        <v>0</v>
      </c>
      <c r="O971" s="74">
        <f t="shared" si="82"/>
        <v>0</v>
      </c>
      <c r="P971" s="74">
        <f t="shared" si="82"/>
        <v>0</v>
      </c>
    </row>
    <row r="972" spans="1:16" x14ac:dyDescent="0.25">
      <c r="A972" s="183"/>
      <c r="B972" s="184"/>
      <c r="C972" s="184"/>
      <c r="D972" s="153"/>
      <c r="E972" s="71" t="str">
        <f>IF(D972&gt;0,IF((LEFT(D972,2)=LEFT(Data!C$4,2)),"Intra","Inter"),"")</f>
        <v/>
      </c>
      <c r="F972" s="72">
        <f t="shared" si="83"/>
        <v>0</v>
      </c>
      <c r="G972" s="22"/>
      <c r="H972" s="23"/>
      <c r="I972" s="74">
        <f t="shared" ref="I972:I1011" si="84">IF($E972="inter",IF($H972&lt;&gt;"Exempt",IF($H972&lt;&gt;"Non GST",($G972*($H972)),(0)),(0)),(0))</f>
        <v>0</v>
      </c>
      <c r="J972" s="74">
        <f t="shared" ref="J972:K1011" si="85">IF($E972="intra",IF($H972&lt;&gt;"Exempt",IF($H972&lt;&gt;"Non GST",($G972*($H972/2)),(0)),(0)),(0))</f>
        <v>0</v>
      </c>
      <c r="K972" s="74">
        <f t="shared" si="85"/>
        <v>0</v>
      </c>
      <c r="M972" s="21"/>
      <c r="N972" s="74">
        <f t="shared" ref="N972:N1011" si="86">IF($M972="Yes",IF($E972="Inter",($G972*(2%)),(0)),(0))</f>
        <v>0</v>
      </c>
      <c r="O972" s="74">
        <f t="shared" ref="O972:P1011" si="87">IF($M972="Yes",IF($E972="Intra",($G972*(1%)),(0)),(0))</f>
        <v>0</v>
      </c>
      <c r="P972" s="74">
        <f t="shared" si="87"/>
        <v>0</v>
      </c>
    </row>
    <row r="973" spans="1:16" x14ac:dyDescent="0.25">
      <c r="A973" s="183"/>
      <c r="B973" s="184"/>
      <c r="C973" s="184"/>
      <c r="D973" s="153"/>
      <c r="E973" s="71" t="str">
        <f>IF(D973&gt;0,IF((LEFT(D973,2)=LEFT(Data!C$4,2)),"Intra","Inter"),"")</f>
        <v/>
      </c>
      <c r="F973" s="72">
        <f t="shared" si="83"/>
        <v>0</v>
      </c>
      <c r="G973" s="22"/>
      <c r="H973" s="23"/>
      <c r="I973" s="74">
        <f t="shared" si="84"/>
        <v>0</v>
      </c>
      <c r="J973" s="74">
        <f t="shared" si="85"/>
        <v>0</v>
      </c>
      <c r="K973" s="74">
        <f t="shared" si="85"/>
        <v>0</v>
      </c>
      <c r="M973" s="21"/>
      <c r="N973" s="74">
        <f t="shared" si="86"/>
        <v>0</v>
      </c>
      <c r="O973" s="74">
        <f t="shared" si="87"/>
        <v>0</v>
      </c>
      <c r="P973" s="74">
        <f t="shared" si="87"/>
        <v>0</v>
      </c>
    </row>
    <row r="974" spans="1:16" x14ac:dyDescent="0.25">
      <c r="A974" s="183"/>
      <c r="B974" s="184"/>
      <c r="C974" s="184"/>
      <c r="D974" s="153"/>
      <c r="E974" s="71" t="str">
        <f>IF(D974&gt;0,IF((LEFT(D974,2)=LEFT(Data!C$4,2)),"Intra","Inter"),"")</f>
        <v/>
      </c>
      <c r="F974" s="72">
        <f t="shared" si="83"/>
        <v>0</v>
      </c>
      <c r="G974" s="22"/>
      <c r="H974" s="23"/>
      <c r="I974" s="74">
        <f t="shared" si="84"/>
        <v>0</v>
      </c>
      <c r="J974" s="74">
        <f t="shared" si="85"/>
        <v>0</v>
      </c>
      <c r="K974" s="74">
        <f t="shared" si="85"/>
        <v>0</v>
      </c>
      <c r="M974" s="21"/>
      <c r="N974" s="74">
        <f t="shared" si="86"/>
        <v>0</v>
      </c>
      <c r="O974" s="74">
        <f t="shared" si="87"/>
        <v>0</v>
      </c>
      <c r="P974" s="74">
        <f t="shared" si="87"/>
        <v>0</v>
      </c>
    </row>
    <row r="975" spans="1:16" x14ac:dyDescent="0.25">
      <c r="A975" s="183"/>
      <c r="B975" s="184"/>
      <c r="C975" s="184"/>
      <c r="D975" s="153"/>
      <c r="E975" s="71" t="str">
        <f>IF(D975&gt;0,IF((LEFT(D975,2)=LEFT(Data!C$4,2)),"Intra","Inter"),"")</f>
        <v/>
      </c>
      <c r="F975" s="72">
        <f t="shared" si="83"/>
        <v>0</v>
      </c>
      <c r="G975" s="22"/>
      <c r="H975" s="23"/>
      <c r="I975" s="74">
        <f t="shared" si="84"/>
        <v>0</v>
      </c>
      <c r="J975" s="74">
        <f t="shared" si="85"/>
        <v>0</v>
      </c>
      <c r="K975" s="74">
        <f t="shared" si="85"/>
        <v>0</v>
      </c>
      <c r="M975" s="21"/>
      <c r="N975" s="74">
        <f t="shared" si="86"/>
        <v>0</v>
      </c>
      <c r="O975" s="74">
        <f t="shared" si="87"/>
        <v>0</v>
      </c>
      <c r="P975" s="74">
        <f t="shared" si="87"/>
        <v>0</v>
      </c>
    </row>
    <row r="976" spans="1:16" x14ac:dyDescent="0.25">
      <c r="A976" s="183"/>
      <c r="B976" s="184"/>
      <c r="C976" s="184"/>
      <c r="D976" s="153"/>
      <c r="E976" s="71" t="str">
        <f>IF(D976&gt;0,IF((LEFT(D976,2)=LEFT(Data!C$4,2)),"Intra","Inter"),"")</f>
        <v/>
      </c>
      <c r="F976" s="72">
        <f t="shared" si="83"/>
        <v>0</v>
      </c>
      <c r="G976" s="22"/>
      <c r="H976" s="23"/>
      <c r="I976" s="74">
        <f t="shared" si="84"/>
        <v>0</v>
      </c>
      <c r="J976" s="74">
        <f t="shared" si="85"/>
        <v>0</v>
      </c>
      <c r="K976" s="74">
        <f t="shared" si="85"/>
        <v>0</v>
      </c>
      <c r="M976" s="21"/>
      <c r="N976" s="74">
        <f t="shared" si="86"/>
        <v>0</v>
      </c>
      <c r="O976" s="74">
        <f t="shared" si="87"/>
        <v>0</v>
      </c>
      <c r="P976" s="74">
        <f t="shared" si="87"/>
        <v>0</v>
      </c>
    </row>
    <row r="977" spans="1:16" x14ac:dyDescent="0.25">
      <c r="A977" s="183"/>
      <c r="B977" s="184"/>
      <c r="C977" s="184"/>
      <c r="D977" s="153"/>
      <c r="E977" s="71" t="str">
        <f>IF(D977&gt;0,IF((LEFT(D977,2)=LEFT(Data!C$4,2)),"Intra","Inter"),"")</f>
        <v/>
      </c>
      <c r="F977" s="72">
        <f t="shared" si="83"/>
        <v>0</v>
      </c>
      <c r="G977" s="22"/>
      <c r="H977" s="23"/>
      <c r="I977" s="74">
        <f t="shared" si="84"/>
        <v>0</v>
      </c>
      <c r="J977" s="74">
        <f t="shared" si="85"/>
        <v>0</v>
      </c>
      <c r="K977" s="74">
        <f t="shared" si="85"/>
        <v>0</v>
      </c>
      <c r="M977" s="21"/>
      <c r="N977" s="74">
        <f t="shared" si="86"/>
        <v>0</v>
      </c>
      <c r="O977" s="74">
        <f t="shared" si="87"/>
        <v>0</v>
      </c>
      <c r="P977" s="74">
        <f t="shared" si="87"/>
        <v>0</v>
      </c>
    </row>
    <row r="978" spans="1:16" x14ac:dyDescent="0.25">
      <c r="A978" s="183"/>
      <c r="B978" s="184"/>
      <c r="C978" s="184"/>
      <c r="D978" s="153"/>
      <c r="E978" s="71" t="str">
        <f>IF(D978&gt;0,IF((LEFT(D978,2)=LEFT(Data!C$4,2)),"Intra","Inter"),"")</f>
        <v/>
      </c>
      <c r="F978" s="72">
        <f t="shared" si="83"/>
        <v>0</v>
      </c>
      <c r="G978" s="22"/>
      <c r="H978" s="23"/>
      <c r="I978" s="74">
        <f t="shared" si="84"/>
        <v>0</v>
      </c>
      <c r="J978" s="74">
        <f t="shared" si="85"/>
        <v>0</v>
      </c>
      <c r="K978" s="74">
        <f t="shared" si="85"/>
        <v>0</v>
      </c>
      <c r="M978" s="21"/>
      <c r="N978" s="74">
        <f t="shared" si="86"/>
        <v>0</v>
      </c>
      <c r="O978" s="74">
        <f t="shared" si="87"/>
        <v>0</v>
      </c>
      <c r="P978" s="74">
        <f t="shared" si="87"/>
        <v>0</v>
      </c>
    </row>
    <row r="979" spans="1:16" x14ac:dyDescent="0.25">
      <c r="A979" s="183"/>
      <c r="B979" s="184"/>
      <c r="C979" s="184"/>
      <c r="D979" s="153"/>
      <c r="E979" s="71" t="str">
        <f>IF(D979&gt;0,IF((LEFT(D979,2)=LEFT(Data!C$4,2)),"Intra","Inter"),"")</f>
        <v/>
      </c>
      <c r="F979" s="72">
        <f t="shared" si="83"/>
        <v>0</v>
      </c>
      <c r="G979" s="22"/>
      <c r="H979" s="23"/>
      <c r="I979" s="74">
        <f t="shared" si="84"/>
        <v>0</v>
      </c>
      <c r="J979" s="74">
        <f t="shared" si="85"/>
        <v>0</v>
      </c>
      <c r="K979" s="74">
        <f t="shared" si="85"/>
        <v>0</v>
      </c>
      <c r="M979" s="21"/>
      <c r="N979" s="74">
        <f t="shared" si="86"/>
        <v>0</v>
      </c>
      <c r="O979" s="74">
        <f t="shared" si="87"/>
        <v>0</v>
      </c>
      <c r="P979" s="74">
        <f t="shared" si="87"/>
        <v>0</v>
      </c>
    </row>
    <row r="980" spans="1:16" x14ac:dyDescent="0.25">
      <c r="A980" s="183"/>
      <c r="B980" s="184"/>
      <c r="C980" s="184"/>
      <c r="D980" s="153"/>
      <c r="E980" s="71" t="str">
        <f>IF(D980&gt;0,IF((LEFT(D980,2)=LEFT(Data!C$4,2)),"Intra","Inter"),"")</f>
        <v/>
      </c>
      <c r="F980" s="72">
        <f t="shared" si="83"/>
        <v>0</v>
      </c>
      <c r="G980" s="22"/>
      <c r="H980" s="23"/>
      <c r="I980" s="74">
        <f t="shared" si="84"/>
        <v>0</v>
      </c>
      <c r="J980" s="74">
        <f t="shared" si="85"/>
        <v>0</v>
      </c>
      <c r="K980" s="74">
        <f t="shared" si="85"/>
        <v>0</v>
      </c>
      <c r="M980" s="21"/>
      <c r="N980" s="74">
        <f t="shared" si="86"/>
        <v>0</v>
      </c>
      <c r="O980" s="74">
        <f t="shared" si="87"/>
        <v>0</v>
      </c>
      <c r="P980" s="74">
        <f t="shared" si="87"/>
        <v>0</v>
      </c>
    </row>
    <row r="981" spans="1:16" x14ac:dyDescent="0.25">
      <c r="A981" s="183"/>
      <c r="B981" s="184"/>
      <c r="C981" s="184"/>
      <c r="D981" s="153"/>
      <c r="E981" s="71" t="str">
        <f>IF(D981&gt;0,IF((LEFT(D981,2)=LEFT(Data!C$4,2)),"Intra","Inter"),"")</f>
        <v/>
      </c>
      <c r="F981" s="72">
        <f t="shared" si="83"/>
        <v>0</v>
      </c>
      <c r="G981" s="22"/>
      <c r="H981" s="23"/>
      <c r="I981" s="74">
        <f t="shared" si="84"/>
        <v>0</v>
      </c>
      <c r="J981" s="74">
        <f t="shared" si="85"/>
        <v>0</v>
      </c>
      <c r="K981" s="74">
        <f t="shared" si="85"/>
        <v>0</v>
      </c>
      <c r="M981" s="21"/>
      <c r="N981" s="74">
        <f t="shared" si="86"/>
        <v>0</v>
      </c>
      <c r="O981" s="74">
        <f t="shared" si="87"/>
        <v>0</v>
      </c>
      <c r="P981" s="74">
        <f t="shared" si="87"/>
        <v>0</v>
      </c>
    </row>
    <row r="982" spans="1:16" x14ac:dyDescent="0.25">
      <c r="A982" s="183"/>
      <c r="B982" s="184"/>
      <c r="C982" s="184"/>
      <c r="D982" s="153"/>
      <c r="E982" s="71" t="str">
        <f>IF(D982&gt;0,IF((LEFT(D982,2)=LEFT(Data!C$4,2)),"Intra","Inter"),"")</f>
        <v/>
      </c>
      <c r="F982" s="72">
        <f t="shared" si="83"/>
        <v>0</v>
      </c>
      <c r="G982" s="22"/>
      <c r="H982" s="23"/>
      <c r="I982" s="74">
        <f t="shared" si="84"/>
        <v>0</v>
      </c>
      <c r="J982" s="74">
        <f t="shared" si="85"/>
        <v>0</v>
      </c>
      <c r="K982" s="74">
        <f t="shared" si="85"/>
        <v>0</v>
      </c>
      <c r="M982" s="21"/>
      <c r="N982" s="74">
        <f t="shared" si="86"/>
        <v>0</v>
      </c>
      <c r="O982" s="74">
        <f t="shared" si="87"/>
        <v>0</v>
      </c>
      <c r="P982" s="74">
        <f t="shared" si="87"/>
        <v>0</v>
      </c>
    </row>
    <row r="983" spans="1:16" x14ac:dyDescent="0.25">
      <c r="A983" s="183"/>
      <c r="B983" s="184"/>
      <c r="C983" s="184"/>
      <c r="D983" s="153"/>
      <c r="E983" s="71" t="str">
        <f>IF(D983&gt;0,IF((LEFT(D983,2)=LEFT(Data!C$4,2)),"Intra","Inter"),"")</f>
        <v/>
      </c>
      <c r="F983" s="72">
        <f t="shared" si="83"/>
        <v>0</v>
      </c>
      <c r="G983" s="22"/>
      <c r="H983" s="23"/>
      <c r="I983" s="74">
        <f t="shared" si="84"/>
        <v>0</v>
      </c>
      <c r="J983" s="74">
        <f t="shared" si="85"/>
        <v>0</v>
      </c>
      <c r="K983" s="74">
        <f t="shared" si="85"/>
        <v>0</v>
      </c>
      <c r="M983" s="21"/>
      <c r="N983" s="74">
        <f t="shared" si="86"/>
        <v>0</v>
      </c>
      <c r="O983" s="74">
        <f t="shared" si="87"/>
        <v>0</v>
      </c>
      <c r="P983" s="74">
        <f t="shared" si="87"/>
        <v>0</v>
      </c>
    </row>
    <row r="984" spans="1:16" x14ac:dyDescent="0.25">
      <c r="A984" s="183"/>
      <c r="B984" s="184"/>
      <c r="C984" s="184"/>
      <c r="D984" s="153"/>
      <c r="E984" s="71" t="str">
        <f>IF(D984&gt;0,IF((LEFT(D984,2)=LEFT(Data!C$4,2)),"Intra","Inter"),"")</f>
        <v/>
      </c>
      <c r="F984" s="72">
        <f t="shared" si="83"/>
        <v>0</v>
      </c>
      <c r="G984" s="22"/>
      <c r="H984" s="23"/>
      <c r="I984" s="74">
        <f t="shared" si="84"/>
        <v>0</v>
      </c>
      <c r="J984" s="74">
        <f t="shared" si="85"/>
        <v>0</v>
      </c>
      <c r="K984" s="74">
        <f t="shared" si="85"/>
        <v>0</v>
      </c>
      <c r="M984" s="21"/>
      <c r="N984" s="74">
        <f t="shared" si="86"/>
        <v>0</v>
      </c>
      <c r="O984" s="74">
        <f t="shared" si="87"/>
        <v>0</v>
      </c>
      <c r="P984" s="74">
        <f t="shared" si="87"/>
        <v>0</v>
      </c>
    </row>
    <row r="985" spans="1:16" x14ac:dyDescent="0.25">
      <c r="A985" s="183"/>
      <c r="B985" s="184"/>
      <c r="C985" s="184"/>
      <c r="D985" s="153"/>
      <c r="E985" s="71" t="str">
        <f>IF(D985&gt;0,IF((LEFT(D985,2)=LEFT(Data!C$4,2)),"Intra","Inter"),"")</f>
        <v/>
      </c>
      <c r="F985" s="72">
        <f t="shared" si="83"/>
        <v>0</v>
      </c>
      <c r="G985" s="22"/>
      <c r="H985" s="23"/>
      <c r="I985" s="74">
        <f t="shared" si="84"/>
        <v>0</v>
      </c>
      <c r="J985" s="74">
        <f t="shared" si="85"/>
        <v>0</v>
      </c>
      <c r="K985" s="74">
        <f t="shared" si="85"/>
        <v>0</v>
      </c>
      <c r="M985" s="21"/>
      <c r="N985" s="74">
        <f t="shared" si="86"/>
        <v>0</v>
      </c>
      <c r="O985" s="74">
        <f t="shared" si="87"/>
        <v>0</v>
      </c>
      <c r="P985" s="74">
        <f t="shared" si="87"/>
        <v>0</v>
      </c>
    </row>
    <row r="986" spans="1:16" x14ac:dyDescent="0.25">
      <c r="A986" s="183"/>
      <c r="B986" s="184"/>
      <c r="C986" s="184"/>
      <c r="D986" s="153"/>
      <c r="E986" s="71" t="str">
        <f>IF(D986&gt;0,IF((LEFT(D986,2)=LEFT(Data!C$4,2)),"Intra","Inter"),"")</f>
        <v/>
      </c>
      <c r="F986" s="72">
        <f t="shared" si="83"/>
        <v>0</v>
      </c>
      <c r="G986" s="22"/>
      <c r="H986" s="23"/>
      <c r="I986" s="74">
        <f t="shared" si="84"/>
        <v>0</v>
      </c>
      <c r="J986" s="74">
        <f t="shared" si="85"/>
        <v>0</v>
      </c>
      <c r="K986" s="74">
        <f t="shared" si="85"/>
        <v>0</v>
      </c>
      <c r="M986" s="21"/>
      <c r="N986" s="74">
        <f t="shared" si="86"/>
        <v>0</v>
      </c>
      <c r="O986" s="74">
        <f t="shared" si="87"/>
        <v>0</v>
      </c>
      <c r="P986" s="74">
        <f t="shared" si="87"/>
        <v>0</v>
      </c>
    </row>
    <row r="987" spans="1:16" x14ac:dyDescent="0.25">
      <c r="A987" s="183"/>
      <c r="B987" s="184"/>
      <c r="C987" s="184"/>
      <c r="D987" s="153"/>
      <c r="E987" s="71" t="str">
        <f>IF(D987&gt;0,IF((LEFT(D987,2)=LEFT(Data!C$4,2)),"Intra","Inter"),"")</f>
        <v/>
      </c>
      <c r="F987" s="72">
        <f t="shared" si="83"/>
        <v>0</v>
      </c>
      <c r="G987" s="22"/>
      <c r="H987" s="23"/>
      <c r="I987" s="74">
        <f t="shared" si="84"/>
        <v>0</v>
      </c>
      <c r="J987" s="74">
        <f t="shared" si="85"/>
        <v>0</v>
      </c>
      <c r="K987" s="74">
        <f t="shared" si="85"/>
        <v>0</v>
      </c>
      <c r="M987" s="21"/>
      <c r="N987" s="74">
        <f t="shared" si="86"/>
        <v>0</v>
      </c>
      <c r="O987" s="74">
        <f t="shared" si="87"/>
        <v>0</v>
      </c>
      <c r="P987" s="74">
        <f t="shared" si="87"/>
        <v>0</v>
      </c>
    </row>
    <row r="988" spans="1:16" x14ac:dyDescent="0.25">
      <c r="A988" s="183"/>
      <c r="B988" s="184"/>
      <c r="C988" s="184"/>
      <c r="D988" s="153"/>
      <c r="E988" s="71" t="str">
        <f>IF(D988&gt;0,IF((LEFT(D988,2)=LEFT(Data!C$4,2)),"Intra","Inter"),"")</f>
        <v/>
      </c>
      <c r="F988" s="72">
        <f t="shared" si="83"/>
        <v>0</v>
      </c>
      <c r="G988" s="22"/>
      <c r="H988" s="23"/>
      <c r="I988" s="74">
        <f t="shared" si="84"/>
        <v>0</v>
      </c>
      <c r="J988" s="74">
        <f t="shared" si="85"/>
        <v>0</v>
      </c>
      <c r="K988" s="74">
        <f t="shared" si="85"/>
        <v>0</v>
      </c>
      <c r="M988" s="21"/>
      <c r="N988" s="74">
        <f t="shared" si="86"/>
        <v>0</v>
      </c>
      <c r="O988" s="74">
        <f t="shared" si="87"/>
        <v>0</v>
      </c>
      <c r="P988" s="74">
        <f t="shared" si="87"/>
        <v>0</v>
      </c>
    </row>
    <row r="989" spans="1:16" x14ac:dyDescent="0.25">
      <c r="A989" s="183"/>
      <c r="B989" s="184"/>
      <c r="C989" s="184"/>
      <c r="D989" s="153"/>
      <c r="E989" s="71" t="str">
        <f>IF(D989&gt;0,IF((LEFT(D989,2)=LEFT(Data!C$4,2)),"Intra","Inter"),"")</f>
        <v/>
      </c>
      <c r="F989" s="72">
        <f t="shared" si="83"/>
        <v>0</v>
      </c>
      <c r="G989" s="22"/>
      <c r="H989" s="23"/>
      <c r="I989" s="74">
        <f t="shared" si="84"/>
        <v>0</v>
      </c>
      <c r="J989" s="74">
        <f t="shared" si="85"/>
        <v>0</v>
      </c>
      <c r="K989" s="74">
        <f t="shared" si="85"/>
        <v>0</v>
      </c>
      <c r="M989" s="21"/>
      <c r="N989" s="74">
        <f t="shared" si="86"/>
        <v>0</v>
      </c>
      <c r="O989" s="74">
        <f t="shared" si="87"/>
        <v>0</v>
      </c>
      <c r="P989" s="74">
        <f t="shared" si="87"/>
        <v>0</v>
      </c>
    </row>
    <row r="990" spans="1:16" x14ac:dyDescent="0.25">
      <c r="A990" s="183"/>
      <c r="B990" s="184"/>
      <c r="C990" s="184"/>
      <c r="D990" s="153"/>
      <c r="E990" s="71" t="str">
        <f>IF(D990&gt;0,IF((LEFT(D990,2)=LEFT(Data!C$4,2)),"Intra","Inter"),"")</f>
        <v/>
      </c>
      <c r="F990" s="72">
        <f t="shared" si="83"/>
        <v>0</v>
      </c>
      <c r="G990" s="22"/>
      <c r="H990" s="23"/>
      <c r="I990" s="74">
        <f t="shared" si="84"/>
        <v>0</v>
      </c>
      <c r="J990" s="74">
        <f t="shared" si="85"/>
        <v>0</v>
      </c>
      <c r="K990" s="74">
        <f t="shared" si="85"/>
        <v>0</v>
      </c>
      <c r="M990" s="21"/>
      <c r="N990" s="74">
        <f t="shared" si="86"/>
        <v>0</v>
      </c>
      <c r="O990" s="74">
        <f t="shared" si="87"/>
        <v>0</v>
      </c>
      <c r="P990" s="74">
        <f t="shared" si="87"/>
        <v>0</v>
      </c>
    </row>
    <row r="991" spans="1:16" x14ac:dyDescent="0.25">
      <c r="A991" s="183"/>
      <c r="B991" s="184"/>
      <c r="C991" s="184"/>
      <c r="D991" s="153"/>
      <c r="E991" s="71" t="str">
        <f>IF(D991&gt;0,IF((LEFT(D991,2)=LEFT(Data!C$4,2)),"Intra","Inter"),"")</f>
        <v/>
      </c>
      <c r="F991" s="72">
        <f t="shared" si="83"/>
        <v>0</v>
      </c>
      <c r="G991" s="22"/>
      <c r="H991" s="23"/>
      <c r="I991" s="74">
        <f t="shared" si="84"/>
        <v>0</v>
      </c>
      <c r="J991" s="74">
        <f t="shared" si="85"/>
        <v>0</v>
      </c>
      <c r="K991" s="74">
        <f t="shared" si="85"/>
        <v>0</v>
      </c>
      <c r="M991" s="21"/>
      <c r="N991" s="74">
        <f t="shared" si="86"/>
        <v>0</v>
      </c>
      <c r="O991" s="74">
        <f t="shared" si="87"/>
        <v>0</v>
      </c>
      <c r="P991" s="74">
        <f t="shared" si="87"/>
        <v>0</v>
      </c>
    </row>
    <row r="992" spans="1:16" x14ac:dyDescent="0.25">
      <c r="A992" s="183"/>
      <c r="B992" s="184"/>
      <c r="C992" s="184"/>
      <c r="D992" s="153"/>
      <c r="E992" s="71" t="str">
        <f>IF(D992&gt;0,IF((LEFT(D992,2)=LEFT(Data!C$4,2)),"Intra","Inter"),"")</f>
        <v/>
      </c>
      <c r="F992" s="72">
        <f t="shared" si="83"/>
        <v>0</v>
      </c>
      <c r="G992" s="22"/>
      <c r="H992" s="23"/>
      <c r="I992" s="74">
        <f t="shared" si="84"/>
        <v>0</v>
      </c>
      <c r="J992" s="74">
        <f t="shared" si="85"/>
        <v>0</v>
      </c>
      <c r="K992" s="74">
        <f t="shared" si="85"/>
        <v>0</v>
      </c>
      <c r="M992" s="21"/>
      <c r="N992" s="74">
        <f t="shared" si="86"/>
        <v>0</v>
      </c>
      <c r="O992" s="74">
        <f t="shared" si="87"/>
        <v>0</v>
      </c>
      <c r="P992" s="74">
        <f t="shared" si="87"/>
        <v>0</v>
      </c>
    </row>
    <row r="993" spans="1:16" x14ac:dyDescent="0.25">
      <c r="A993" s="183"/>
      <c r="B993" s="184"/>
      <c r="C993" s="184"/>
      <c r="D993" s="153"/>
      <c r="E993" s="71" t="str">
        <f>IF(D993&gt;0,IF((LEFT(D993,2)=LEFT(Data!C$4,2)),"Intra","Inter"),"")</f>
        <v/>
      </c>
      <c r="F993" s="72">
        <f t="shared" si="83"/>
        <v>0</v>
      </c>
      <c r="G993" s="22"/>
      <c r="H993" s="23"/>
      <c r="I993" s="74">
        <f t="shared" si="84"/>
        <v>0</v>
      </c>
      <c r="J993" s="74">
        <f t="shared" si="85"/>
        <v>0</v>
      </c>
      <c r="K993" s="74">
        <f t="shared" si="85"/>
        <v>0</v>
      </c>
      <c r="M993" s="21"/>
      <c r="N993" s="74">
        <f t="shared" si="86"/>
        <v>0</v>
      </c>
      <c r="O993" s="74">
        <f t="shared" si="87"/>
        <v>0</v>
      </c>
      <c r="P993" s="74">
        <f t="shared" si="87"/>
        <v>0</v>
      </c>
    </row>
    <row r="994" spans="1:16" x14ac:dyDescent="0.25">
      <c r="A994" s="183"/>
      <c r="B994" s="184"/>
      <c r="C994" s="184"/>
      <c r="D994" s="153"/>
      <c r="E994" s="71" t="str">
        <f>IF(D994&gt;0,IF((LEFT(D994,2)=LEFT(Data!C$4,2)),"Intra","Inter"),"")</f>
        <v/>
      </c>
      <c r="F994" s="72">
        <f t="shared" si="83"/>
        <v>0</v>
      </c>
      <c r="G994" s="22"/>
      <c r="H994" s="23"/>
      <c r="I994" s="74">
        <f t="shared" si="84"/>
        <v>0</v>
      </c>
      <c r="J994" s="74">
        <f t="shared" si="85"/>
        <v>0</v>
      </c>
      <c r="K994" s="74">
        <f t="shared" si="85"/>
        <v>0</v>
      </c>
      <c r="M994" s="21"/>
      <c r="N994" s="74">
        <f t="shared" si="86"/>
        <v>0</v>
      </c>
      <c r="O994" s="74">
        <f t="shared" si="87"/>
        <v>0</v>
      </c>
      <c r="P994" s="74">
        <f t="shared" si="87"/>
        <v>0</v>
      </c>
    </row>
    <row r="995" spans="1:16" x14ac:dyDescent="0.25">
      <c r="A995" s="183"/>
      <c r="B995" s="184"/>
      <c r="C995" s="184"/>
      <c r="D995" s="153"/>
      <c r="E995" s="71" t="str">
        <f>IF(D995&gt;0,IF((LEFT(D995,2)=LEFT(Data!C$4,2)),"Intra","Inter"),"")</f>
        <v/>
      </c>
      <c r="F995" s="72">
        <f t="shared" si="83"/>
        <v>0</v>
      </c>
      <c r="G995" s="22"/>
      <c r="H995" s="23"/>
      <c r="I995" s="74">
        <f t="shared" si="84"/>
        <v>0</v>
      </c>
      <c r="J995" s="74">
        <f t="shared" si="85"/>
        <v>0</v>
      </c>
      <c r="K995" s="74">
        <f t="shared" si="85"/>
        <v>0</v>
      </c>
      <c r="M995" s="21"/>
      <c r="N995" s="74">
        <f t="shared" si="86"/>
        <v>0</v>
      </c>
      <c r="O995" s="74">
        <f t="shared" si="87"/>
        <v>0</v>
      </c>
      <c r="P995" s="74">
        <f t="shared" si="87"/>
        <v>0</v>
      </c>
    </row>
    <row r="996" spans="1:16" x14ac:dyDescent="0.25">
      <c r="A996" s="183"/>
      <c r="B996" s="184"/>
      <c r="C996" s="184"/>
      <c r="D996" s="153"/>
      <c r="E996" s="71" t="str">
        <f>IF(D996&gt;0,IF((LEFT(D996,2)=LEFT(Data!C$4,2)),"Intra","Inter"),"")</f>
        <v/>
      </c>
      <c r="F996" s="72">
        <f t="shared" si="83"/>
        <v>0</v>
      </c>
      <c r="G996" s="22"/>
      <c r="H996" s="23"/>
      <c r="I996" s="74">
        <f t="shared" si="84"/>
        <v>0</v>
      </c>
      <c r="J996" s="74">
        <f t="shared" si="85"/>
        <v>0</v>
      </c>
      <c r="K996" s="74">
        <f t="shared" si="85"/>
        <v>0</v>
      </c>
      <c r="M996" s="21"/>
      <c r="N996" s="74">
        <f t="shared" si="86"/>
        <v>0</v>
      </c>
      <c r="O996" s="74">
        <f t="shared" si="87"/>
        <v>0</v>
      </c>
      <c r="P996" s="74">
        <f t="shared" si="87"/>
        <v>0</v>
      </c>
    </row>
    <row r="997" spans="1:16" x14ac:dyDescent="0.25">
      <c r="A997" s="183"/>
      <c r="B997" s="184"/>
      <c r="C997" s="184"/>
      <c r="D997" s="153"/>
      <c r="E997" s="71" t="str">
        <f>IF(D997&gt;0,IF((LEFT(D997,2)=LEFT(Data!C$4,2)),"Intra","Inter"),"")</f>
        <v/>
      </c>
      <c r="F997" s="72">
        <f t="shared" si="83"/>
        <v>0</v>
      </c>
      <c r="G997" s="22"/>
      <c r="H997" s="23"/>
      <c r="I997" s="74">
        <f t="shared" si="84"/>
        <v>0</v>
      </c>
      <c r="J997" s="74">
        <f t="shared" si="85"/>
        <v>0</v>
      </c>
      <c r="K997" s="74">
        <f t="shared" si="85"/>
        <v>0</v>
      </c>
      <c r="M997" s="21"/>
      <c r="N997" s="74">
        <f t="shared" si="86"/>
        <v>0</v>
      </c>
      <c r="O997" s="74">
        <f t="shared" si="87"/>
        <v>0</v>
      </c>
      <c r="P997" s="74">
        <f t="shared" si="87"/>
        <v>0</v>
      </c>
    </row>
    <row r="998" spans="1:16" x14ac:dyDescent="0.25">
      <c r="A998" s="183"/>
      <c r="B998" s="184"/>
      <c r="C998" s="184"/>
      <c r="D998" s="153"/>
      <c r="E998" s="71" t="str">
        <f>IF(D998&gt;0,IF((LEFT(D998,2)=LEFT(Data!C$4,2)),"Intra","Inter"),"")</f>
        <v/>
      </c>
      <c r="F998" s="72">
        <f t="shared" si="83"/>
        <v>0</v>
      </c>
      <c r="G998" s="22"/>
      <c r="H998" s="23"/>
      <c r="I998" s="74">
        <f t="shared" si="84"/>
        <v>0</v>
      </c>
      <c r="J998" s="74">
        <f t="shared" si="85"/>
        <v>0</v>
      </c>
      <c r="K998" s="74">
        <f t="shared" si="85"/>
        <v>0</v>
      </c>
      <c r="M998" s="21"/>
      <c r="N998" s="74">
        <f t="shared" si="86"/>
        <v>0</v>
      </c>
      <c r="O998" s="74">
        <f t="shared" si="87"/>
        <v>0</v>
      </c>
      <c r="P998" s="74">
        <f t="shared" si="87"/>
        <v>0</v>
      </c>
    </row>
    <row r="999" spans="1:16" x14ac:dyDescent="0.25">
      <c r="A999" s="183"/>
      <c r="B999" s="184"/>
      <c r="C999" s="184"/>
      <c r="D999" s="153"/>
      <c r="E999" s="71" t="str">
        <f>IF(D999&gt;0,IF((LEFT(D999,2)=LEFT(Data!C$4,2)),"Intra","Inter"),"")</f>
        <v/>
      </c>
      <c r="F999" s="72">
        <f t="shared" si="83"/>
        <v>0</v>
      </c>
      <c r="G999" s="22"/>
      <c r="H999" s="23"/>
      <c r="I999" s="74">
        <f t="shared" si="84"/>
        <v>0</v>
      </c>
      <c r="J999" s="74">
        <f t="shared" si="85"/>
        <v>0</v>
      </c>
      <c r="K999" s="74">
        <f t="shared" si="85"/>
        <v>0</v>
      </c>
      <c r="M999" s="21"/>
      <c r="N999" s="74">
        <f t="shared" si="86"/>
        <v>0</v>
      </c>
      <c r="O999" s="74">
        <f t="shared" si="87"/>
        <v>0</v>
      </c>
      <c r="P999" s="74">
        <f t="shared" si="87"/>
        <v>0</v>
      </c>
    </row>
    <row r="1000" spans="1:16" x14ac:dyDescent="0.25">
      <c r="A1000" s="183"/>
      <c r="B1000" s="184"/>
      <c r="C1000" s="184"/>
      <c r="D1000" s="153"/>
      <c r="E1000" s="71" t="str">
        <f>IF(D1000&gt;0,IF((LEFT(D1000,2)=LEFT(Data!C$4,2)),"Intra","Inter"),"")</f>
        <v/>
      </c>
      <c r="F1000" s="72">
        <f t="shared" si="83"/>
        <v>0</v>
      </c>
      <c r="G1000" s="22"/>
      <c r="H1000" s="23"/>
      <c r="I1000" s="74">
        <f t="shared" si="84"/>
        <v>0</v>
      </c>
      <c r="J1000" s="74">
        <f t="shared" si="85"/>
        <v>0</v>
      </c>
      <c r="K1000" s="74">
        <f t="shared" si="85"/>
        <v>0</v>
      </c>
      <c r="M1000" s="21"/>
      <c r="N1000" s="74">
        <f t="shared" si="86"/>
        <v>0</v>
      </c>
      <c r="O1000" s="74">
        <f t="shared" si="87"/>
        <v>0</v>
      </c>
      <c r="P1000" s="74">
        <f t="shared" si="87"/>
        <v>0</v>
      </c>
    </row>
    <row r="1001" spans="1:16" x14ac:dyDescent="0.25">
      <c r="A1001" s="183"/>
      <c r="B1001" s="184"/>
      <c r="C1001" s="184"/>
      <c r="D1001" s="153"/>
      <c r="E1001" s="71" t="str">
        <f>IF(D1001&gt;0,IF((LEFT(D1001,2)=LEFT(Data!C$4,2)),"Intra","Inter"),"")</f>
        <v/>
      </c>
      <c r="F1001" s="72">
        <f t="shared" si="83"/>
        <v>0</v>
      </c>
      <c r="G1001" s="22"/>
      <c r="H1001" s="23"/>
      <c r="I1001" s="74">
        <f t="shared" si="84"/>
        <v>0</v>
      </c>
      <c r="J1001" s="74">
        <f t="shared" si="85"/>
        <v>0</v>
      </c>
      <c r="K1001" s="74">
        <f t="shared" si="85"/>
        <v>0</v>
      </c>
      <c r="M1001" s="21"/>
      <c r="N1001" s="74">
        <f t="shared" si="86"/>
        <v>0</v>
      </c>
      <c r="O1001" s="74">
        <f t="shared" si="87"/>
        <v>0</v>
      </c>
      <c r="P1001" s="74">
        <f t="shared" si="87"/>
        <v>0</v>
      </c>
    </row>
    <row r="1002" spans="1:16" x14ac:dyDescent="0.25">
      <c r="A1002" s="183"/>
      <c r="B1002" s="184"/>
      <c r="C1002" s="184"/>
      <c r="D1002" s="153"/>
      <c r="E1002" s="71" t="str">
        <f>IF(D1002&gt;0,IF((LEFT(D1002,2)=LEFT(Data!C$4,2)),"Intra","Inter"),"")</f>
        <v/>
      </c>
      <c r="F1002" s="72">
        <f t="shared" si="83"/>
        <v>0</v>
      </c>
      <c r="G1002" s="22"/>
      <c r="H1002" s="23"/>
      <c r="I1002" s="74">
        <f t="shared" si="84"/>
        <v>0</v>
      </c>
      <c r="J1002" s="74">
        <f t="shared" si="85"/>
        <v>0</v>
      </c>
      <c r="K1002" s="74">
        <f t="shared" si="85"/>
        <v>0</v>
      </c>
      <c r="M1002" s="21"/>
      <c r="N1002" s="74">
        <f t="shared" si="86"/>
        <v>0</v>
      </c>
      <c r="O1002" s="74">
        <f t="shared" si="87"/>
        <v>0</v>
      </c>
      <c r="P1002" s="74">
        <f t="shared" si="87"/>
        <v>0</v>
      </c>
    </row>
    <row r="1003" spans="1:16" x14ac:dyDescent="0.25">
      <c r="A1003" s="183"/>
      <c r="B1003" s="184"/>
      <c r="C1003" s="184"/>
      <c r="D1003" s="153"/>
      <c r="E1003" s="71" t="str">
        <f>IF(D1003&gt;0,IF((LEFT(D1003,2)=LEFT(Data!C$4,2)),"Intra","Inter"),"")</f>
        <v/>
      </c>
      <c r="F1003" s="72">
        <f t="shared" si="83"/>
        <v>0</v>
      </c>
      <c r="G1003" s="22"/>
      <c r="H1003" s="23"/>
      <c r="I1003" s="74">
        <f t="shared" si="84"/>
        <v>0</v>
      </c>
      <c r="J1003" s="74">
        <f t="shared" si="85"/>
        <v>0</v>
      </c>
      <c r="K1003" s="74">
        <f t="shared" si="85"/>
        <v>0</v>
      </c>
      <c r="M1003" s="21"/>
      <c r="N1003" s="74">
        <f t="shared" si="86"/>
        <v>0</v>
      </c>
      <c r="O1003" s="74">
        <f t="shared" si="87"/>
        <v>0</v>
      </c>
      <c r="P1003" s="74">
        <f t="shared" si="87"/>
        <v>0</v>
      </c>
    </row>
    <row r="1004" spans="1:16" x14ac:dyDescent="0.25">
      <c r="A1004" s="183"/>
      <c r="B1004" s="184"/>
      <c r="C1004" s="184"/>
      <c r="D1004" s="153"/>
      <c r="E1004" s="71" t="str">
        <f>IF(D1004&gt;0,IF((LEFT(D1004,2)=LEFT(Data!C$4,2)),"Intra","Inter"),"")</f>
        <v/>
      </c>
      <c r="F1004" s="72">
        <f t="shared" si="83"/>
        <v>0</v>
      </c>
      <c r="G1004" s="22"/>
      <c r="H1004" s="23"/>
      <c r="I1004" s="74">
        <f t="shared" si="84"/>
        <v>0</v>
      </c>
      <c r="J1004" s="74">
        <f t="shared" si="85"/>
        <v>0</v>
      </c>
      <c r="K1004" s="74">
        <f t="shared" si="85"/>
        <v>0</v>
      </c>
      <c r="M1004" s="21"/>
      <c r="N1004" s="74">
        <f t="shared" si="86"/>
        <v>0</v>
      </c>
      <c r="O1004" s="74">
        <f t="shared" si="87"/>
        <v>0</v>
      </c>
      <c r="P1004" s="74">
        <f t="shared" si="87"/>
        <v>0</v>
      </c>
    </row>
    <row r="1005" spans="1:16" x14ac:dyDescent="0.25">
      <c r="A1005" s="183"/>
      <c r="B1005" s="184"/>
      <c r="C1005" s="184"/>
      <c r="D1005" s="153"/>
      <c r="E1005" s="71" t="str">
        <f>IF(D1005&gt;0,IF((LEFT(D1005,2)=LEFT(Data!C$4,2)),"Intra","Inter"),"")</f>
        <v/>
      </c>
      <c r="F1005" s="72">
        <f t="shared" si="83"/>
        <v>0</v>
      </c>
      <c r="G1005" s="22"/>
      <c r="H1005" s="23"/>
      <c r="I1005" s="74">
        <f t="shared" si="84"/>
        <v>0</v>
      </c>
      <c r="J1005" s="74">
        <f t="shared" si="85"/>
        <v>0</v>
      </c>
      <c r="K1005" s="74">
        <f t="shared" si="85"/>
        <v>0</v>
      </c>
      <c r="M1005" s="21"/>
      <c r="N1005" s="74">
        <f t="shared" si="86"/>
        <v>0</v>
      </c>
      <c r="O1005" s="74">
        <f t="shared" si="87"/>
        <v>0</v>
      </c>
      <c r="P1005" s="74">
        <f t="shared" si="87"/>
        <v>0</v>
      </c>
    </row>
    <row r="1006" spans="1:16" x14ac:dyDescent="0.25">
      <c r="A1006" s="183"/>
      <c r="B1006" s="184"/>
      <c r="C1006" s="184"/>
      <c r="D1006" s="153"/>
      <c r="E1006" s="71" t="str">
        <f>IF(D1006&gt;0,IF((LEFT(D1006,2)=LEFT(Data!C$4,2)),"Intra","Inter"),"")</f>
        <v/>
      </c>
      <c r="F1006" s="72">
        <f t="shared" si="83"/>
        <v>0</v>
      </c>
      <c r="G1006" s="22"/>
      <c r="H1006" s="23"/>
      <c r="I1006" s="74">
        <f t="shared" si="84"/>
        <v>0</v>
      </c>
      <c r="J1006" s="74">
        <f t="shared" si="85"/>
        <v>0</v>
      </c>
      <c r="K1006" s="74">
        <f t="shared" si="85"/>
        <v>0</v>
      </c>
      <c r="M1006" s="21"/>
      <c r="N1006" s="74">
        <f t="shared" si="86"/>
        <v>0</v>
      </c>
      <c r="O1006" s="74">
        <f t="shared" si="87"/>
        <v>0</v>
      </c>
      <c r="P1006" s="74">
        <f t="shared" si="87"/>
        <v>0</v>
      </c>
    </row>
    <row r="1007" spans="1:16" x14ac:dyDescent="0.25">
      <c r="A1007" s="183"/>
      <c r="B1007" s="184"/>
      <c r="C1007" s="184"/>
      <c r="D1007" s="153"/>
      <c r="E1007" s="71" t="str">
        <f>IF(D1007&gt;0,IF((LEFT(D1007,2)=LEFT(Data!C$4,2)),"Intra","Inter"),"")</f>
        <v/>
      </c>
      <c r="F1007" s="72">
        <f t="shared" si="83"/>
        <v>0</v>
      </c>
      <c r="G1007" s="22"/>
      <c r="H1007" s="23"/>
      <c r="I1007" s="74">
        <f t="shared" si="84"/>
        <v>0</v>
      </c>
      <c r="J1007" s="74">
        <f t="shared" si="85"/>
        <v>0</v>
      </c>
      <c r="K1007" s="74">
        <f t="shared" si="85"/>
        <v>0</v>
      </c>
      <c r="M1007" s="21"/>
      <c r="N1007" s="74">
        <f t="shared" si="86"/>
        <v>0</v>
      </c>
      <c r="O1007" s="74">
        <f t="shared" si="87"/>
        <v>0</v>
      </c>
      <c r="P1007" s="74">
        <f t="shared" si="87"/>
        <v>0</v>
      </c>
    </row>
    <row r="1008" spans="1:16" x14ac:dyDescent="0.25">
      <c r="A1008" s="183"/>
      <c r="B1008" s="184"/>
      <c r="C1008" s="184"/>
      <c r="D1008" s="153"/>
      <c r="E1008" s="71" t="str">
        <f>IF(D1008&gt;0,IF((LEFT(D1008,2)=LEFT(Data!C$4,2)),"Intra","Inter"),"")</f>
        <v/>
      </c>
      <c r="F1008" s="72">
        <f t="shared" si="83"/>
        <v>0</v>
      </c>
      <c r="G1008" s="22"/>
      <c r="H1008" s="23"/>
      <c r="I1008" s="74">
        <f t="shared" si="84"/>
        <v>0</v>
      </c>
      <c r="J1008" s="74">
        <f t="shared" si="85"/>
        <v>0</v>
      </c>
      <c r="K1008" s="74">
        <f t="shared" si="85"/>
        <v>0</v>
      </c>
      <c r="M1008" s="21"/>
      <c r="N1008" s="74">
        <f t="shared" si="86"/>
        <v>0</v>
      </c>
      <c r="O1008" s="74">
        <f t="shared" si="87"/>
        <v>0</v>
      </c>
      <c r="P1008" s="74">
        <f t="shared" si="87"/>
        <v>0</v>
      </c>
    </row>
    <row r="1009" spans="1:16" x14ac:dyDescent="0.25">
      <c r="A1009" s="183"/>
      <c r="B1009" s="184"/>
      <c r="C1009" s="184"/>
      <c r="D1009" s="153"/>
      <c r="E1009" s="71" t="str">
        <f>IF(D1009&gt;0,IF((LEFT(D1009,2)=LEFT(Data!C$4,2)),"Intra","Inter"),"")</f>
        <v/>
      </c>
      <c r="F1009" s="72">
        <f t="shared" si="83"/>
        <v>0</v>
      </c>
      <c r="G1009" s="22"/>
      <c r="H1009" s="23"/>
      <c r="I1009" s="74">
        <f t="shared" si="84"/>
        <v>0</v>
      </c>
      <c r="J1009" s="74">
        <f t="shared" si="85"/>
        <v>0</v>
      </c>
      <c r="K1009" s="74">
        <f t="shared" si="85"/>
        <v>0</v>
      </c>
      <c r="M1009" s="21"/>
      <c r="N1009" s="74">
        <f t="shared" si="86"/>
        <v>0</v>
      </c>
      <c r="O1009" s="74">
        <f t="shared" si="87"/>
        <v>0</v>
      </c>
      <c r="P1009" s="74">
        <f t="shared" si="87"/>
        <v>0</v>
      </c>
    </row>
    <row r="1010" spans="1:16" x14ac:dyDescent="0.25">
      <c r="A1010" s="183"/>
      <c r="B1010" s="184"/>
      <c r="C1010" s="184"/>
      <c r="D1010" s="153"/>
      <c r="E1010" s="71" t="str">
        <f>IF(D1010&gt;0,IF((LEFT(D1010,2)=LEFT(Data!C$4,2)),"Intra","Inter"),"")</f>
        <v/>
      </c>
      <c r="F1010" s="72">
        <f t="shared" si="83"/>
        <v>0</v>
      </c>
      <c r="G1010" s="22"/>
      <c r="H1010" s="23"/>
      <c r="I1010" s="74">
        <f t="shared" si="84"/>
        <v>0</v>
      </c>
      <c r="J1010" s="74">
        <f t="shared" si="85"/>
        <v>0</v>
      </c>
      <c r="K1010" s="74">
        <f t="shared" si="85"/>
        <v>0</v>
      </c>
      <c r="M1010" s="21"/>
      <c r="N1010" s="74">
        <f t="shared" si="86"/>
        <v>0</v>
      </c>
      <c r="O1010" s="74">
        <f t="shared" si="87"/>
        <v>0</v>
      </c>
      <c r="P1010" s="74">
        <f t="shared" si="87"/>
        <v>0</v>
      </c>
    </row>
    <row r="1011" spans="1:16" x14ac:dyDescent="0.25">
      <c r="A1011" s="183"/>
      <c r="B1011" s="184"/>
      <c r="C1011" s="184"/>
      <c r="D1011" s="153"/>
      <c r="E1011" s="71" t="str">
        <f>IF(D1011&gt;0,IF((LEFT(D1011,2)=LEFT(Data!C$4,2)),"Intra","Inter"),"")</f>
        <v/>
      </c>
      <c r="F1011" s="72">
        <f t="shared" si="83"/>
        <v>0</v>
      </c>
      <c r="G1011" s="22"/>
      <c r="H1011" s="23"/>
      <c r="I1011" s="74">
        <f t="shared" si="84"/>
        <v>0</v>
      </c>
      <c r="J1011" s="74">
        <f t="shared" si="85"/>
        <v>0</v>
      </c>
      <c r="K1011" s="74">
        <f t="shared" si="85"/>
        <v>0</v>
      </c>
      <c r="M1011" s="21"/>
      <c r="N1011" s="74">
        <f t="shared" si="86"/>
        <v>0</v>
      </c>
      <c r="O1011" s="74">
        <f t="shared" si="87"/>
        <v>0</v>
      </c>
      <c r="P1011" s="74">
        <f t="shared" si="87"/>
        <v>0</v>
      </c>
    </row>
    <row r="1084" spans="6:13" hidden="1" x14ac:dyDescent="0.25">
      <c r="F1084" s="3">
        <f>SUMIF($H$11:$H$1011,"Exempt",(F$11:F$1011))</f>
        <v>0</v>
      </c>
      <c r="G1084" s="3">
        <f>SUMIF($H$11:$H$1011,"Exempt",($G$11:$G$1011))</f>
        <v>0</v>
      </c>
      <c r="H1084" s="23" t="s">
        <v>418</v>
      </c>
      <c r="I1084" s="3">
        <f>SUMIF($H$11:$H$1011,"Exempt",(I$11:I$1011))</f>
        <v>0</v>
      </c>
      <c r="J1084" s="3">
        <f>SUMIF($H$11:$H$1011,"Exempt",(J$11:J$1011))</f>
        <v>0</v>
      </c>
      <c r="K1084" s="3">
        <f>SUMIF($H$11:$H$1011,"Exempt",(K$11:K$1011))</f>
        <v>0</v>
      </c>
      <c r="L1084" s="3">
        <f>SUMIF($H$11:$H$1011,"Exempt",(L$11:L$1011))</f>
        <v>0</v>
      </c>
      <c r="M1084" t="s">
        <v>408</v>
      </c>
    </row>
    <row r="1085" spans="6:13" hidden="1" x14ac:dyDescent="0.25">
      <c r="F1085" s="3">
        <f>SUMIF($H$11:$H$1011,"0%",(F$11:F$1011))</f>
        <v>0</v>
      </c>
      <c r="G1085" s="3">
        <f>SUMIF($H$11:$H$1011,"0%",($G$11:$G$1011))</f>
        <v>0</v>
      </c>
      <c r="H1085" s="52">
        <v>0</v>
      </c>
      <c r="I1085" s="3">
        <f>SUMIF($H$11:$H$1011,"0%",(I$11:I$1011))</f>
        <v>0</v>
      </c>
      <c r="J1085" s="3">
        <f t="shared" ref="J1085:L1085" si="88">SUMIF($H$11:$H$1011,"0%",(J$11:J$1011))</f>
        <v>0</v>
      </c>
      <c r="K1085" s="3">
        <f t="shared" si="88"/>
        <v>0</v>
      </c>
      <c r="L1085" s="3">
        <f t="shared" si="88"/>
        <v>0</v>
      </c>
      <c r="M1085" t="s">
        <v>405</v>
      </c>
    </row>
    <row r="1086" spans="6:13" hidden="1" x14ac:dyDescent="0.25">
      <c r="F1086" s="3">
        <f>SUMIF($H$11:$H$1011,"0.1%",(F$11:F$1011))</f>
        <v>0</v>
      </c>
      <c r="G1086" s="3">
        <f>SUMIF($H$11:$H$1011,"0.1%",($G$11:$G$1011))</f>
        <v>0</v>
      </c>
      <c r="H1086" s="53">
        <v>1E-3</v>
      </c>
      <c r="I1086" s="3">
        <f>SUMIF($H$11:$H$1011,"0.1%",(I$11:I$1011))</f>
        <v>0</v>
      </c>
      <c r="J1086" s="3">
        <f t="shared" ref="J1086:L1086" si="89">SUMIF($H$11:$H$1011,"0.1%",(J$11:J$1011))</f>
        <v>0</v>
      </c>
      <c r="K1086" s="3">
        <f t="shared" si="89"/>
        <v>0</v>
      </c>
      <c r="L1086" s="3">
        <f t="shared" si="89"/>
        <v>0</v>
      </c>
    </row>
    <row r="1087" spans="6:13" hidden="1" x14ac:dyDescent="0.25">
      <c r="F1087" s="3">
        <f>SUMIF($H$11:$H$1011,"0.25%",(F$11:F$1011))</f>
        <v>0</v>
      </c>
      <c r="G1087" s="3">
        <f>SUMIF($H$11:$H$1011,"0.25%",($G$11:$G$1011))</f>
        <v>0</v>
      </c>
      <c r="H1087" s="54">
        <v>2.5000000000000001E-3</v>
      </c>
      <c r="I1087" s="3">
        <f>SUMIF($H$11:$H$1011,"0.25%",(I$11:I$1011))</f>
        <v>0</v>
      </c>
      <c r="J1087" s="3">
        <f t="shared" ref="J1087:L1087" si="90">SUMIF($H$11:$H$1011,"0.25%",(J$11:J$1011))</f>
        <v>0</v>
      </c>
      <c r="K1087" s="3">
        <f t="shared" si="90"/>
        <v>0</v>
      </c>
      <c r="L1087" s="3">
        <f t="shared" si="90"/>
        <v>0</v>
      </c>
    </row>
    <row r="1088" spans="6:13" hidden="1" x14ac:dyDescent="0.25">
      <c r="F1088" s="3">
        <f>SUMIF($H$11:$H$1011,"3%",(F$11:F$1011))</f>
        <v>0</v>
      </c>
      <c r="G1088" s="3">
        <f>SUMIF($H$11:$H$1011,"3%",($G$11:$G$1011))</f>
        <v>0</v>
      </c>
      <c r="H1088" s="52">
        <v>0.03</v>
      </c>
      <c r="I1088" s="3">
        <f>SUMIF($H$11:$H$1011,"3%",(I$11:I$1011))</f>
        <v>0</v>
      </c>
      <c r="J1088" s="3">
        <f t="shared" ref="J1088:L1088" si="91">SUMIF($H$11:$H$1011,"3%",(J$11:J$1011))</f>
        <v>0</v>
      </c>
      <c r="K1088" s="3">
        <f t="shared" si="91"/>
        <v>0</v>
      </c>
      <c r="L1088" s="3">
        <f t="shared" si="91"/>
        <v>0</v>
      </c>
    </row>
    <row r="1089" spans="6:12" hidden="1" x14ac:dyDescent="0.25">
      <c r="F1089" s="3">
        <f>SUMIF($H$11:$H$1011,"5%",(F$11:F$1011))</f>
        <v>0</v>
      </c>
      <c r="G1089" s="3">
        <f>SUMIF($H$11:$H$1011,"5%",($G$11:$G$1011))</f>
        <v>0</v>
      </c>
      <c r="H1089" s="52">
        <v>0.05</v>
      </c>
      <c r="I1089" s="3">
        <f>SUMIF($H$11:$H$1011,"5%",(I$11:I$1011))</f>
        <v>0</v>
      </c>
      <c r="J1089" s="3">
        <f t="shared" ref="J1089:L1089" si="92">SUMIF($H$11:$H$1011,"5%",(J$11:J$1011))</f>
        <v>0</v>
      </c>
      <c r="K1089" s="3">
        <f t="shared" si="92"/>
        <v>0</v>
      </c>
      <c r="L1089" s="3">
        <f t="shared" si="92"/>
        <v>0</v>
      </c>
    </row>
    <row r="1090" spans="6:12" hidden="1" x14ac:dyDescent="0.25">
      <c r="F1090" s="3">
        <f>SUMIF($H$11:$H$1011,"12%",(F$11:F$1011))</f>
        <v>0</v>
      </c>
      <c r="G1090" s="3">
        <f>SUMIF($H$11:$H$1011,"12%",($G$11:$G$1011))</f>
        <v>0</v>
      </c>
      <c r="H1090" s="52">
        <v>0.12</v>
      </c>
      <c r="I1090" s="3">
        <f>SUMIF($H$11:$H$1011,"12%",(I$11:I$1011))</f>
        <v>0</v>
      </c>
      <c r="J1090" s="3">
        <f t="shared" ref="J1090:L1090" si="93">SUMIF($H$11:$H$1011,"12%",(J$11:J$1011))</f>
        <v>0</v>
      </c>
      <c r="K1090" s="3">
        <f t="shared" si="93"/>
        <v>0</v>
      </c>
      <c r="L1090" s="3">
        <f t="shared" si="93"/>
        <v>0</v>
      </c>
    </row>
    <row r="1091" spans="6:12" hidden="1" x14ac:dyDescent="0.25">
      <c r="F1091" s="3">
        <f>SUMIF($H$11:$H$1011,"18%",(F$11:F$1011))</f>
        <v>0</v>
      </c>
      <c r="G1091" s="3">
        <f>SUMIF($H$11:$H$1011,"18%",($G$11:$G$1011))</f>
        <v>0</v>
      </c>
      <c r="H1091" s="52">
        <v>0.18</v>
      </c>
      <c r="I1091" s="3">
        <f>SUMIF($H$11:$H$1011,"18%",(I$11:I$1011))</f>
        <v>0</v>
      </c>
      <c r="J1091" s="3">
        <f t="shared" ref="J1091:L1091" si="94">SUMIF($H$11:$H$1011,"18%",(J$11:J$1011))</f>
        <v>0</v>
      </c>
      <c r="K1091" s="3">
        <f t="shared" si="94"/>
        <v>0</v>
      </c>
      <c r="L1091" s="3">
        <f t="shared" si="94"/>
        <v>0</v>
      </c>
    </row>
    <row r="1092" spans="6:12" hidden="1" x14ac:dyDescent="0.25">
      <c r="F1092" s="3">
        <f>SUMIF($H$11:$H$1011,"28%",(F$11:F$1011))</f>
        <v>0</v>
      </c>
      <c r="G1092" s="3">
        <f>SUMIF($H$11:$H$1011,"28%",($G$11:$G$1011))</f>
        <v>0</v>
      </c>
      <c r="H1092" s="52">
        <v>0.28000000000000003</v>
      </c>
      <c r="I1092" s="3">
        <f>SUMIF($H$11:$H$1011,"28%",(I$11:I$1011))</f>
        <v>0</v>
      </c>
      <c r="J1092" s="3">
        <f t="shared" ref="J1092:L1092" si="95">SUMIF($H$11:$H$1011,"28%",(J$11:J$1011))</f>
        <v>0</v>
      </c>
      <c r="K1092" s="3">
        <f t="shared" si="95"/>
        <v>0</v>
      </c>
      <c r="L1092" s="3">
        <f t="shared" si="95"/>
        <v>0</v>
      </c>
    </row>
    <row r="1093" spans="6:12" hidden="1" x14ac:dyDescent="0.25">
      <c r="F1093" s="3">
        <f>SUMIF($H$11:$H$1011,"65%",(F$11:F$1011))</f>
        <v>0</v>
      </c>
      <c r="G1093" s="3">
        <f>SUMIF($H$11:$H$1011,"65%",($G$11:$G$1011))</f>
        <v>0</v>
      </c>
      <c r="H1093" s="52">
        <v>0.65</v>
      </c>
      <c r="I1093" s="3">
        <f>SUMIF($H$11:$H$1011,"65%",(I$11:I$1011))</f>
        <v>0</v>
      </c>
      <c r="J1093" s="3">
        <f t="shared" ref="J1093:L1093" si="96">SUMIF($H$11:$H$1011,"65%",(J$11:J$1011))</f>
        <v>0</v>
      </c>
      <c r="K1093" s="3">
        <f t="shared" si="96"/>
        <v>0</v>
      </c>
      <c r="L1093" s="3">
        <f t="shared" si="96"/>
        <v>0</v>
      </c>
    </row>
    <row r="1094" spans="6:12" hidden="1" x14ac:dyDescent="0.25">
      <c r="F1094" s="3">
        <f>SUMIF($H$11:$H$1011,"Non GST",(F$11:F$1011))</f>
        <v>0</v>
      </c>
      <c r="G1094" s="3">
        <f>SUMIF($H$11:$H$1011,"Non GST",($G$11:$G$1011))</f>
        <v>0</v>
      </c>
      <c r="H1094" s="52" t="s">
        <v>455</v>
      </c>
      <c r="I1094" s="3">
        <f>SUMIF($H$11:$H$1011,"Non GST",(I$11:I$1011))</f>
        <v>0</v>
      </c>
      <c r="J1094" s="3">
        <f t="shared" ref="J1094:L1094" si="97">SUMIF($H$11:$H$1011,"Non GST",(J$11:J$1011))</f>
        <v>0</v>
      </c>
      <c r="K1094" s="3">
        <f t="shared" si="97"/>
        <v>0</v>
      </c>
      <c r="L1094" s="3">
        <f t="shared" si="97"/>
        <v>0</v>
      </c>
    </row>
  </sheetData>
  <sheetProtection password="CA12" sheet="1" objects="1" scenarios="1"/>
  <mergeCells count="7">
    <mergeCell ref="D6:E6"/>
    <mergeCell ref="D5:E5"/>
    <mergeCell ref="A3:G3"/>
    <mergeCell ref="H1:I1"/>
    <mergeCell ref="H2:I2"/>
    <mergeCell ref="A1:G1"/>
    <mergeCell ref="A2:G2"/>
  </mergeCells>
  <dataValidations count="5">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B11:B1011">
      <formula1>16</formula1>
    </dataValidation>
    <dataValidation type="decimal" allowBlank="1" showInputMessage="1" showErrorMessage="1" sqref="G1004">
      <formula1>0</formula1>
      <formula2>99</formula2>
    </dataValidation>
    <dataValidation type="textLength" operator="equal" allowBlank="1" showInputMessage="1" showErrorMessage="1" errorTitle="Please Enter A Valid GSTIN" error="The first two digits represent the state code_x000a_next ten digits will be the PAN of taxpayer_x000a_13th digit will be assigned based on the number of registration within a state_x000a_14th digit will be Z by default_x000a_15th will be checksum " promptTitle="FORMAT OF GSTIN" prompt="State-wise PAN-based 15-digit Goods and Services Taxpayer Identification Number (GSTIN)." sqref="D11:D1011">
      <formula1>15</formula1>
    </dataValidation>
    <dataValidation type="list" allowBlank="1" showInputMessage="1" showErrorMessage="1" error="SELECT FROM DROPDOWN" sqref="H11:H1011">
      <formula1>$H$1084:$H$1094</formula1>
    </dataValidation>
    <dataValidation type="list" allowBlank="1" showInputMessage="1" showErrorMessage="1" sqref="M11:M1011">
      <formula1>$M$1084:$M$1085</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Z1125"/>
  <sheetViews>
    <sheetView workbookViewId="0">
      <pane ySplit="7" topLeftCell="A8" activePane="bottomLeft" state="frozen"/>
      <selection activeCell="O11" sqref="O11"/>
      <selection pane="bottomLeft" activeCell="D35" sqref="D35"/>
    </sheetView>
  </sheetViews>
  <sheetFormatPr defaultRowHeight="15" x14ac:dyDescent="0.25"/>
  <cols>
    <col min="1" max="1" width="10.42578125" bestFit="1" customWidth="1"/>
    <col min="2" max="2" width="15.28515625" bestFit="1" customWidth="1"/>
    <col min="3" max="3" width="23.7109375" customWidth="1"/>
    <col min="4" max="4" width="28.42578125" bestFit="1" customWidth="1"/>
    <col min="6" max="6" width="7.7109375" bestFit="1" customWidth="1"/>
    <col min="7" max="7" width="18.5703125" bestFit="1" customWidth="1"/>
    <col min="8" max="8" width="14.42578125" customWidth="1"/>
    <col min="9" max="9" width="14.85546875" customWidth="1"/>
    <col min="10" max="10" width="17.28515625" customWidth="1"/>
    <col min="11" max="11" width="11.28515625" customWidth="1"/>
    <col min="15" max="15" width="10.5703125" bestFit="1" customWidth="1"/>
    <col min="29" max="29" width="13.28515625" bestFit="1" customWidth="1"/>
  </cols>
  <sheetData>
    <row r="1" spans="1:26" x14ac:dyDescent="0.25">
      <c r="A1" s="224" t="str">
        <f>GSTR_3B!B3</f>
        <v>XXXXXXXXXXXXXX</v>
      </c>
      <c r="B1" s="224"/>
      <c r="C1" s="224"/>
      <c r="D1" s="224"/>
      <c r="E1" s="224"/>
      <c r="F1" s="224"/>
      <c r="G1" s="224"/>
      <c r="H1" s="224"/>
      <c r="I1" s="224" t="str">
        <f>GSTR_3B!E2</f>
        <v>Year</v>
      </c>
      <c r="J1" s="224"/>
      <c r="K1" s="160" t="str">
        <f>GSTR_3B!F2</f>
        <v>2018-19</v>
      </c>
      <c r="L1" s="178"/>
      <c r="M1" s="178"/>
      <c r="N1" s="178"/>
      <c r="O1" s="179"/>
      <c r="P1" s="179"/>
      <c r="Q1" s="179"/>
      <c r="R1" s="179"/>
      <c r="S1" s="179"/>
    </row>
    <row r="2" spans="1:26" x14ac:dyDescent="0.25">
      <c r="A2" s="224" t="str">
        <f>GSTR_3B!B2</f>
        <v>33AAAAA0000A1ZA</v>
      </c>
      <c r="B2" s="224"/>
      <c r="C2" s="224"/>
      <c r="D2" s="224"/>
      <c r="E2" s="224"/>
      <c r="F2" s="224"/>
      <c r="G2" s="224"/>
      <c r="H2" s="224"/>
      <c r="I2" s="224" t="str">
        <f>GSTR_3B!E3</f>
        <v>Month</v>
      </c>
      <c r="J2" s="224"/>
      <c r="K2" s="160" t="str">
        <f>GSTR_3B!F3</f>
        <v>October</v>
      </c>
      <c r="L2" s="178"/>
      <c r="M2" s="178"/>
      <c r="N2" s="178"/>
      <c r="O2" s="180"/>
      <c r="P2" s="180"/>
      <c r="Q2" s="180"/>
      <c r="R2" s="180"/>
      <c r="S2" s="180"/>
    </row>
    <row r="3" spans="1:26" x14ac:dyDescent="0.25">
      <c r="A3" s="197" t="s">
        <v>394</v>
      </c>
      <c r="B3" s="197"/>
      <c r="C3" s="197"/>
      <c r="D3" s="197"/>
      <c r="E3" s="197"/>
      <c r="F3" s="197"/>
      <c r="G3" s="197"/>
      <c r="H3" s="197"/>
      <c r="L3" s="181"/>
      <c r="M3" s="178"/>
      <c r="N3" s="178"/>
      <c r="O3" s="180"/>
      <c r="P3" s="180"/>
      <c r="Q3" s="180"/>
      <c r="R3" s="180"/>
      <c r="S3" s="180"/>
    </row>
    <row r="4" spans="1:26" x14ac:dyDescent="0.25">
      <c r="L4" s="181"/>
      <c r="M4" s="178"/>
      <c r="N4" s="178"/>
      <c r="O4" s="180"/>
      <c r="P4" s="180"/>
      <c r="Q4" s="180"/>
      <c r="R4" s="180"/>
      <c r="S4" s="180"/>
    </row>
    <row r="5" spans="1:26" x14ac:dyDescent="0.25">
      <c r="G5" s="130">
        <f>SUM(G8:G1010)</f>
        <v>0</v>
      </c>
      <c r="H5" s="130">
        <f>SUM(H8:H1010)</f>
        <v>0</v>
      </c>
      <c r="I5" s="130">
        <f>SUM(I8:I1010)</f>
        <v>0</v>
      </c>
      <c r="J5" s="130">
        <f>SUM(J8:J1010)</f>
        <v>0</v>
      </c>
      <c r="K5" s="130">
        <f>SUM(K8:K1010)</f>
        <v>0</v>
      </c>
      <c r="L5" s="181"/>
      <c r="M5" s="178"/>
      <c r="N5" s="178"/>
      <c r="O5" s="180"/>
      <c r="P5" s="180"/>
      <c r="Q5" s="180"/>
      <c r="R5" s="180"/>
      <c r="S5" s="180"/>
    </row>
    <row r="6" spans="1:26" x14ac:dyDescent="0.25">
      <c r="L6" s="181"/>
      <c r="M6" s="178"/>
      <c r="N6" s="178"/>
      <c r="O6" s="180"/>
      <c r="P6" s="178"/>
      <c r="Q6" s="180"/>
      <c r="R6" s="180"/>
      <c r="S6" s="180"/>
    </row>
    <row r="7" spans="1:26" x14ac:dyDescent="0.25">
      <c r="A7" s="48" t="s">
        <v>44</v>
      </c>
      <c r="B7" s="48" t="s">
        <v>45</v>
      </c>
      <c r="C7" s="48" t="s">
        <v>403</v>
      </c>
      <c r="D7" s="48" t="s">
        <v>262</v>
      </c>
      <c r="E7" s="48"/>
      <c r="F7" s="48" t="s">
        <v>49</v>
      </c>
      <c r="G7" s="48" t="s">
        <v>263</v>
      </c>
      <c r="H7" s="48" t="s">
        <v>2</v>
      </c>
      <c r="I7" s="48" t="s">
        <v>3</v>
      </c>
      <c r="J7" s="48" t="s">
        <v>4</v>
      </c>
      <c r="K7" s="48" t="s">
        <v>264</v>
      </c>
      <c r="L7" s="178"/>
      <c r="M7" s="178"/>
      <c r="N7" s="178"/>
      <c r="O7" s="182"/>
      <c r="P7" s="182"/>
      <c r="Q7" s="182"/>
      <c r="R7" s="182"/>
      <c r="S7" s="182"/>
      <c r="Z7" s="128"/>
    </row>
    <row r="8" spans="1:26" x14ac:dyDescent="0.25">
      <c r="A8" s="183"/>
      <c r="B8" s="184"/>
      <c r="C8" s="185"/>
      <c r="D8" s="21"/>
      <c r="E8" s="71" t="str">
        <f>IF(D8&gt;0,IF((LEFT(D8,2)=LEFT(Data!C$4,2)),"Intra","Inter"),"")</f>
        <v/>
      </c>
      <c r="F8" s="23"/>
      <c r="G8" s="176"/>
      <c r="H8" s="74">
        <f>IF($E8="inter",IF($F8&lt;&gt;"Exempt",IF($F8&lt;&gt;"Non GST",($G8*($F8)),(0)),(0)),(0))</f>
        <v>0</v>
      </c>
      <c r="I8" s="74">
        <f>IF($E8="intra",IF($F8&lt;&gt;"Exempt",IF($F8&lt;&gt;"Non GST",($G8*($F8/2)),(0)),(0)),(0))</f>
        <v>0</v>
      </c>
      <c r="J8" s="74">
        <f>IF($E8="intra",IF($F8&lt;&gt;"Exempt",IF($F8&lt;&gt;"Non GST",($G8*($F8/2)),(0)),(0)),(0))</f>
        <v>0</v>
      </c>
      <c r="K8" s="21"/>
      <c r="L8" s="73"/>
      <c r="M8" s="73"/>
      <c r="N8" s="73"/>
      <c r="O8" s="157"/>
      <c r="P8" s="157"/>
      <c r="Q8" s="157"/>
      <c r="R8" s="157"/>
      <c r="S8" s="157"/>
      <c r="Z8" s="128"/>
    </row>
    <row r="9" spans="1:26" x14ac:dyDescent="0.25">
      <c r="A9" s="183"/>
      <c r="B9" s="184"/>
      <c r="C9" s="185"/>
      <c r="D9" s="21"/>
      <c r="E9" s="71" t="str">
        <f>IF(D9&gt;0,IF((LEFT(D9,2)=LEFT(Data!C$4,2)),"Intra","Inter"),"")</f>
        <v/>
      </c>
      <c r="F9" s="23"/>
      <c r="G9" s="176"/>
      <c r="H9" s="74">
        <f t="shared" ref="H9:H72" si="0">IF($E9="inter",IF($F9&lt;&gt;"Exempt",IF($F9&lt;&gt;"Non GST",($G9*($F9)),(0)),(0)),(0))</f>
        <v>0</v>
      </c>
      <c r="I9" s="74">
        <f t="shared" ref="I9:J72" si="1">IF($E9="intra",IF($F9&lt;&gt;"Exempt",IF($F9&lt;&gt;"Non GST",($G9*($F9/2)),(0)),(0)),(0))</f>
        <v>0</v>
      </c>
      <c r="J9" s="74">
        <f t="shared" si="1"/>
        <v>0</v>
      </c>
      <c r="K9" s="21"/>
    </row>
    <row r="10" spans="1:26" x14ac:dyDescent="0.25">
      <c r="A10" s="183"/>
      <c r="B10" s="184"/>
      <c r="C10" s="185"/>
      <c r="D10" s="21"/>
      <c r="E10" s="71" t="str">
        <f>IF(D10&gt;0,IF((LEFT(D10,2)=LEFT(Data!C$4,2)),"Intra","Inter"),"")</f>
        <v/>
      </c>
      <c r="F10" s="23"/>
      <c r="G10" s="176"/>
      <c r="H10" s="74">
        <f t="shared" si="0"/>
        <v>0</v>
      </c>
      <c r="I10" s="74">
        <f t="shared" si="1"/>
        <v>0</v>
      </c>
      <c r="J10" s="74">
        <f t="shared" si="1"/>
        <v>0</v>
      </c>
      <c r="K10" s="21"/>
    </row>
    <row r="11" spans="1:26" x14ac:dyDescent="0.25">
      <c r="A11" s="183"/>
      <c r="B11" s="184"/>
      <c r="C11" s="185"/>
      <c r="D11" s="21"/>
      <c r="E11" s="71" t="str">
        <f>IF(D11&gt;0,IF((LEFT(D11,2)=LEFT(Data!C$4,2)),"Intra","Inter"),"")</f>
        <v/>
      </c>
      <c r="F11" s="23"/>
      <c r="G11" s="176"/>
      <c r="H11" s="74">
        <f t="shared" si="0"/>
        <v>0</v>
      </c>
      <c r="I11" s="74">
        <f t="shared" si="1"/>
        <v>0</v>
      </c>
      <c r="J11" s="74">
        <f t="shared" si="1"/>
        <v>0</v>
      </c>
      <c r="K11" s="21"/>
    </row>
    <row r="12" spans="1:26" x14ac:dyDescent="0.25">
      <c r="A12" s="183"/>
      <c r="B12" s="184"/>
      <c r="C12" s="185"/>
      <c r="D12" s="21"/>
      <c r="E12" s="71" t="str">
        <f>IF(D12&gt;0,IF((LEFT(D12,2)=LEFT(Data!C$4,2)),"Intra","Inter"),"")</f>
        <v/>
      </c>
      <c r="F12" s="23"/>
      <c r="G12" s="176"/>
      <c r="H12" s="74">
        <f t="shared" si="0"/>
        <v>0</v>
      </c>
      <c r="I12" s="74">
        <f t="shared" si="1"/>
        <v>0</v>
      </c>
      <c r="J12" s="74">
        <f t="shared" si="1"/>
        <v>0</v>
      </c>
      <c r="K12" s="21"/>
    </row>
    <row r="13" spans="1:26" x14ac:dyDescent="0.25">
      <c r="A13" s="183"/>
      <c r="B13" s="184"/>
      <c r="C13" s="185"/>
      <c r="D13" s="21"/>
      <c r="E13" s="71" t="str">
        <f>IF(D13&gt;0,IF((LEFT(D13,2)=LEFT(Data!C$4,2)),"Intra","Inter"),"")</f>
        <v/>
      </c>
      <c r="F13" s="23"/>
      <c r="G13" s="176"/>
      <c r="H13" s="74">
        <f t="shared" si="0"/>
        <v>0</v>
      </c>
      <c r="I13" s="74">
        <f t="shared" si="1"/>
        <v>0</v>
      </c>
      <c r="J13" s="74">
        <f t="shared" si="1"/>
        <v>0</v>
      </c>
      <c r="K13" s="21"/>
    </row>
    <row r="14" spans="1:26" x14ac:dyDescent="0.25">
      <c r="A14" s="183"/>
      <c r="B14" s="184"/>
      <c r="C14" s="185"/>
      <c r="D14" s="21"/>
      <c r="E14" s="71" t="str">
        <f>IF(D14&gt;0,IF((LEFT(D14,2)=LEFT(Data!C$4,2)),"Intra","Inter"),"")</f>
        <v/>
      </c>
      <c r="F14" s="23"/>
      <c r="G14" s="176"/>
      <c r="H14" s="74">
        <f t="shared" si="0"/>
        <v>0</v>
      </c>
      <c r="I14" s="74">
        <f t="shared" si="1"/>
        <v>0</v>
      </c>
      <c r="J14" s="74">
        <f t="shared" si="1"/>
        <v>0</v>
      </c>
      <c r="K14" s="21"/>
    </row>
    <row r="15" spans="1:26" x14ac:dyDescent="0.25">
      <c r="A15" s="183"/>
      <c r="B15" s="184"/>
      <c r="C15" s="185"/>
      <c r="D15" s="21"/>
      <c r="E15" s="71" t="str">
        <f>IF(D15&gt;0,IF((LEFT(D15,2)=LEFT(Data!C$4,2)),"Intra","Inter"),"")</f>
        <v/>
      </c>
      <c r="F15" s="23"/>
      <c r="G15" s="176"/>
      <c r="H15" s="74">
        <f t="shared" si="0"/>
        <v>0</v>
      </c>
      <c r="I15" s="74">
        <f t="shared" si="1"/>
        <v>0</v>
      </c>
      <c r="J15" s="74">
        <f t="shared" si="1"/>
        <v>0</v>
      </c>
      <c r="K15" s="21"/>
    </row>
    <row r="16" spans="1:26" x14ac:dyDescent="0.25">
      <c r="A16" s="183"/>
      <c r="B16" s="184"/>
      <c r="C16" s="185"/>
      <c r="D16" s="21"/>
      <c r="E16" s="71" t="str">
        <f>IF(D16&gt;0,IF((LEFT(D16,2)=LEFT(Data!C$4,2)),"Intra","Inter"),"")</f>
        <v/>
      </c>
      <c r="F16" s="23"/>
      <c r="G16" s="176"/>
      <c r="H16" s="74">
        <f t="shared" si="0"/>
        <v>0</v>
      </c>
      <c r="I16" s="74">
        <f t="shared" si="1"/>
        <v>0</v>
      </c>
      <c r="J16" s="74">
        <f t="shared" si="1"/>
        <v>0</v>
      </c>
      <c r="K16" s="21"/>
    </row>
    <row r="17" spans="1:11" x14ac:dyDescent="0.25">
      <c r="A17" s="183"/>
      <c r="B17" s="184"/>
      <c r="C17" s="185"/>
      <c r="D17" s="21"/>
      <c r="E17" s="71" t="str">
        <f>IF(D17&gt;0,IF((LEFT(D17,2)=LEFT(Data!C$4,2)),"Intra","Inter"),"")</f>
        <v/>
      </c>
      <c r="F17" s="23"/>
      <c r="G17" s="176"/>
      <c r="H17" s="74">
        <f t="shared" si="0"/>
        <v>0</v>
      </c>
      <c r="I17" s="74">
        <f t="shared" si="1"/>
        <v>0</v>
      </c>
      <c r="J17" s="74">
        <f t="shared" si="1"/>
        <v>0</v>
      </c>
      <c r="K17" s="21"/>
    </row>
    <row r="18" spans="1:11" x14ac:dyDescent="0.25">
      <c r="A18" s="183"/>
      <c r="B18" s="184"/>
      <c r="C18" s="185"/>
      <c r="D18" s="21"/>
      <c r="E18" s="71" t="str">
        <f>IF(D18&gt;0,IF((LEFT(D18,2)=LEFT(Data!C$4,2)),"Intra","Inter"),"")</f>
        <v/>
      </c>
      <c r="F18" s="23"/>
      <c r="G18" s="176"/>
      <c r="H18" s="74">
        <f t="shared" si="0"/>
        <v>0</v>
      </c>
      <c r="I18" s="74">
        <f t="shared" si="1"/>
        <v>0</v>
      </c>
      <c r="J18" s="74">
        <f t="shared" si="1"/>
        <v>0</v>
      </c>
      <c r="K18" s="21"/>
    </row>
    <row r="19" spans="1:11" x14ac:dyDescent="0.25">
      <c r="A19" s="183"/>
      <c r="B19" s="184"/>
      <c r="C19" s="185"/>
      <c r="D19" s="21"/>
      <c r="E19" s="71" t="str">
        <f>IF(D19&gt;0,IF((LEFT(D19,2)=LEFT(Data!C$4,2)),"Intra","Inter"),"")</f>
        <v/>
      </c>
      <c r="F19" s="23"/>
      <c r="G19" s="176"/>
      <c r="H19" s="74">
        <f t="shared" si="0"/>
        <v>0</v>
      </c>
      <c r="I19" s="74">
        <f t="shared" si="1"/>
        <v>0</v>
      </c>
      <c r="J19" s="74">
        <f t="shared" si="1"/>
        <v>0</v>
      </c>
      <c r="K19" s="21"/>
    </row>
    <row r="20" spans="1:11" x14ac:dyDescent="0.25">
      <c r="A20" s="183"/>
      <c r="B20" s="184"/>
      <c r="C20" s="185"/>
      <c r="D20" s="21"/>
      <c r="E20" s="71" t="str">
        <f>IF(D20&gt;0,IF((LEFT(D20,2)=LEFT(Data!C$4,2)),"Intra","Inter"),"")</f>
        <v/>
      </c>
      <c r="F20" s="23"/>
      <c r="G20" s="176"/>
      <c r="H20" s="74">
        <f t="shared" si="0"/>
        <v>0</v>
      </c>
      <c r="I20" s="74">
        <f t="shared" si="1"/>
        <v>0</v>
      </c>
      <c r="J20" s="74">
        <f t="shared" si="1"/>
        <v>0</v>
      </c>
      <c r="K20" s="21"/>
    </row>
    <row r="21" spans="1:11" x14ac:dyDescent="0.25">
      <c r="A21" s="183"/>
      <c r="B21" s="184"/>
      <c r="C21" s="185"/>
      <c r="D21" s="21"/>
      <c r="E21" s="71" t="str">
        <f>IF(D21&gt;0,IF((LEFT(D21,2)=LEFT(Data!C$4,2)),"Intra","Inter"),"")</f>
        <v/>
      </c>
      <c r="F21" s="23"/>
      <c r="G21" s="176"/>
      <c r="H21" s="74">
        <f t="shared" si="0"/>
        <v>0</v>
      </c>
      <c r="I21" s="74">
        <f t="shared" si="1"/>
        <v>0</v>
      </c>
      <c r="J21" s="74">
        <f t="shared" si="1"/>
        <v>0</v>
      </c>
      <c r="K21" s="21"/>
    </row>
    <row r="22" spans="1:11" x14ac:dyDescent="0.25">
      <c r="A22" s="183"/>
      <c r="B22" s="184"/>
      <c r="C22" s="185"/>
      <c r="D22" s="21"/>
      <c r="E22" s="71" t="str">
        <f>IF(D22&gt;0,IF((LEFT(D22,2)=LEFT(Data!C$4,2)),"Intra","Inter"),"")</f>
        <v/>
      </c>
      <c r="F22" s="23"/>
      <c r="G22" s="176"/>
      <c r="H22" s="74">
        <f t="shared" si="0"/>
        <v>0</v>
      </c>
      <c r="I22" s="74">
        <f t="shared" si="1"/>
        <v>0</v>
      </c>
      <c r="J22" s="74">
        <f t="shared" si="1"/>
        <v>0</v>
      </c>
      <c r="K22" s="21"/>
    </row>
    <row r="23" spans="1:11" x14ac:dyDescent="0.25">
      <c r="A23" s="183"/>
      <c r="B23" s="184"/>
      <c r="C23" s="185"/>
      <c r="D23" s="21"/>
      <c r="E23" s="71" t="str">
        <f>IF(D23&gt;0,IF((LEFT(D23,2)=LEFT(Data!C$4,2)),"Intra","Inter"),"")</f>
        <v/>
      </c>
      <c r="F23" s="23"/>
      <c r="G23" s="176"/>
      <c r="H23" s="74">
        <f t="shared" si="0"/>
        <v>0</v>
      </c>
      <c r="I23" s="74">
        <f t="shared" si="1"/>
        <v>0</v>
      </c>
      <c r="J23" s="74">
        <f t="shared" si="1"/>
        <v>0</v>
      </c>
      <c r="K23" s="21"/>
    </row>
    <row r="24" spans="1:11" x14ac:dyDescent="0.25">
      <c r="A24" s="183"/>
      <c r="B24" s="184"/>
      <c r="C24" s="185"/>
      <c r="D24" s="21"/>
      <c r="E24" s="71" t="str">
        <f>IF(D24&gt;0,IF((LEFT(D24,2)=LEFT(Data!C$4,2)),"Intra","Inter"),"")</f>
        <v/>
      </c>
      <c r="F24" s="23"/>
      <c r="G24" s="176"/>
      <c r="H24" s="74">
        <f t="shared" si="0"/>
        <v>0</v>
      </c>
      <c r="I24" s="74">
        <f t="shared" si="1"/>
        <v>0</v>
      </c>
      <c r="J24" s="74">
        <f t="shared" si="1"/>
        <v>0</v>
      </c>
      <c r="K24" s="21"/>
    </row>
    <row r="25" spans="1:11" x14ac:dyDescent="0.25">
      <c r="A25" s="183"/>
      <c r="B25" s="184"/>
      <c r="C25" s="185"/>
      <c r="D25" s="21"/>
      <c r="E25" s="71" t="str">
        <f>IF(D25&gt;0,IF((LEFT(D25,2)=LEFT(Data!C$4,2)),"Intra","Inter"),"")</f>
        <v/>
      </c>
      <c r="F25" s="23"/>
      <c r="G25" s="176"/>
      <c r="H25" s="74">
        <f t="shared" si="0"/>
        <v>0</v>
      </c>
      <c r="I25" s="74">
        <f t="shared" si="1"/>
        <v>0</v>
      </c>
      <c r="J25" s="74">
        <f t="shared" si="1"/>
        <v>0</v>
      </c>
      <c r="K25" s="21"/>
    </row>
    <row r="26" spans="1:11" x14ac:dyDescent="0.25">
      <c r="A26" s="183"/>
      <c r="B26" s="184"/>
      <c r="C26" s="185"/>
      <c r="D26" s="21"/>
      <c r="E26" s="71" t="str">
        <f>IF(D26&gt;0,IF((LEFT(D26,2)=LEFT(Data!C$4,2)),"Intra","Inter"),"")</f>
        <v/>
      </c>
      <c r="F26" s="23"/>
      <c r="G26" s="176"/>
      <c r="H26" s="74">
        <f t="shared" si="0"/>
        <v>0</v>
      </c>
      <c r="I26" s="74">
        <f t="shared" si="1"/>
        <v>0</v>
      </c>
      <c r="J26" s="74">
        <f t="shared" si="1"/>
        <v>0</v>
      </c>
      <c r="K26" s="21"/>
    </row>
    <row r="27" spans="1:11" x14ac:dyDescent="0.25">
      <c r="A27" s="183"/>
      <c r="B27" s="184"/>
      <c r="C27" s="185"/>
      <c r="D27" s="21"/>
      <c r="E27" s="71" t="str">
        <f>IF(D27&gt;0,IF((LEFT(D27,2)=LEFT(Data!C$4,2)),"Intra","Inter"),"")</f>
        <v/>
      </c>
      <c r="F27" s="23"/>
      <c r="G27" s="176"/>
      <c r="H27" s="74">
        <f t="shared" si="0"/>
        <v>0</v>
      </c>
      <c r="I27" s="74">
        <f t="shared" si="1"/>
        <v>0</v>
      </c>
      <c r="J27" s="74">
        <f t="shared" si="1"/>
        <v>0</v>
      </c>
      <c r="K27" s="21"/>
    </row>
    <row r="28" spans="1:11" x14ac:dyDescent="0.25">
      <c r="A28" s="183"/>
      <c r="B28" s="184"/>
      <c r="C28" s="185"/>
      <c r="D28" s="21"/>
      <c r="E28" s="71" t="str">
        <f>IF(D28&gt;0,IF((LEFT(D28,2)=LEFT(Data!C$4,2)),"Intra","Inter"),"")</f>
        <v/>
      </c>
      <c r="F28" s="23"/>
      <c r="G28" s="176"/>
      <c r="H28" s="74">
        <f t="shared" si="0"/>
        <v>0</v>
      </c>
      <c r="I28" s="74">
        <f t="shared" si="1"/>
        <v>0</v>
      </c>
      <c r="J28" s="74">
        <f t="shared" si="1"/>
        <v>0</v>
      </c>
      <c r="K28" s="21"/>
    </row>
    <row r="29" spans="1:11" x14ac:dyDescent="0.25">
      <c r="A29" s="183"/>
      <c r="B29" s="184"/>
      <c r="C29" s="185"/>
      <c r="D29" s="21"/>
      <c r="E29" s="71" t="str">
        <f>IF(D29&gt;0,IF((LEFT(D29,2)=LEFT(Data!C$4,2)),"Intra","Inter"),"")</f>
        <v/>
      </c>
      <c r="F29" s="23"/>
      <c r="G29" s="176"/>
      <c r="H29" s="74">
        <f t="shared" si="0"/>
        <v>0</v>
      </c>
      <c r="I29" s="74">
        <f t="shared" si="1"/>
        <v>0</v>
      </c>
      <c r="J29" s="74">
        <f t="shared" si="1"/>
        <v>0</v>
      </c>
      <c r="K29" s="21"/>
    </row>
    <row r="30" spans="1:11" x14ac:dyDescent="0.25">
      <c r="A30" s="183"/>
      <c r="B30" s="184"/>
      <c r="C30" s="185"/>
      <c r="D30" s="21"/>
      <c r="E30" s="71" t="str">
        <f>IF(D30&gt;0,IF((LEFT(D30,2)=LEFT(Data!C$4,2)),"Intra","Inter"),"")</f>
        <v/>
      </c>
      <c r="F30" s="23"/>
      <c r="G30" s="176"/>
      <c r="H30" s="74">
        <f t="shared" si="0"/>
        <v>0</v>
      </c>
      <c r="I30" s="74">
        <f t="shared" si="1"/>
        <v>0</v>
      </c>
      <c r="J30" s="74">
        <f t="shared" si="1"/>
        <v>0</v>
      </c>
      <c r="K30" s="21"/>
    </row>
    <row r="31" spans="1:11" x14ac:dyDescent="0.25">
      <c r="A31" s="183"/>
      <c r="B31" s="184"/>
      <c r="C31" s="185"/>
      <c r="D31" s="21"/>
      <c r="E31" s="71" t="str">
        <f>IF(D31&gt;0,IF((LEFT(D31,2)=LEFT(Data!C$4,2)),"Intra","Inter"),"")</f>
        <v/>
      </c>
      <c r="F31" s="23"/>
      <c r="G31" s="176"/>
      <c r="H31" s="74">
        <f t="shared" si="0"/>
        <v>0</v>
      </c>
      <c r="I31" s="74">
        <f t="shared" si="1"/>
        <v>0</v>
      </c>
      <c r="J31" s="74">
        <f t="shared" si="1"/>
        <v>0</v>
      </c>
      <c r="K31" s="21"/>
    </row>
    <row r="32" spans="1:11" x14ac:dyDescent="0.25">
      <c r="A32" s="183"/>
      <c r="B32" s="184"/>
      <c r="C32" s="185"/>
      <c r="D32" s="21"/>
      <c r="E32" s="71" t="str">
        <f>IF(D32&gt;0,IF((LEFT(D32,2)=LEFT(Data!C$4,2)),"Intra","Inter"),"")</f>
        <v/>
      </c>
      <c r="F32" s="23"/>
      <c r="G32" s="176"/>
      <c r="H32" s="74">
        <f t="shared" si="0"/>
        <v>0</v>
      </c>
      <c r="I32" s="74">
        <f t="shared" si="1"/>
        <v>0</v>
      </c>
      <c r="J32" s="74">
        <f t="shared" si="1"/>
        <v>0</v>
      </c>
      <c r="K32" s="21"/>
    </row>
    <row r="33" spans="1:11" x14ac:dyDescent="0.25">
      <c r="A33" s="183"/>
      <c r="B33" s="184"/>
      <c r="C33" s="185"/>
      <c r="D33" s="21"/>
      <c r="E33" s="71" t="str">
        <f>IF(D33&gt;0,IF((LEFT(D33,2)=LEFT(Data!C$4,2)),"Intra","Inter"),"")</f>
        <v/>
      </c>
      <c r="F33" s="23"/>
      <c r="G33" s="176"/>
      <c r="H33" s="74">
        <f t="shared" si="0"/>
        <v>0</v>
      </c>
      <c r="I33" s="74">
        <f t="shared" si="1"/>
        <v>0</v>
      </c>
      <c r="J33" s="74">
        <f t="shared" si="1"/>
        <v>0</v>
      </c>
      <c r="K33" s="21"/>
    </row>
    <row r="34" spans="1:11" x14ac:dyDescent="0.25">
      <c r="A34" s="183"/>
      <c r="B34" s="184"/>
      <c r="C34" s="185"/>
      <c r="D34" s="21"/>
      <c r="E34" s="71" t="str">
        <f>IF(D34&gt;0,IF((LEFT(D34,2)=LEFT(Data!C$4,2)),"Intra","Inter"),"")</f>
        <v/>
      </c>
      <c r="F34" s="23"/>
      <c r="G34" s="176"/>
      <c r="H34" s="74">
        <f t="shared" si="0"/>
        <v>0</v>
      </c>
      <c r="I34" s="74">
        <f t="shared" si="1"/>
        <v>0</v>
      </c>
      <c r="J34" s="74">
        <f t="shared" si="1"/>
        <v>0</v>
      </c>
      <c r="K34" s="21"/>
    </row>
    <row r="35" spans="1:11" x14ac:dyDescent="0.25">
      <c r="A35" s="183"/>
      <c r="B35" s="184"/>
      <c r="C35" s="185"/>
      <c r="D35" s="21"/>
      <c r="E35" s="71" t="str">
        <f>IF(D35&gt;0,IF((LEFT(D35,2)=LEFT(Data!C$4,2)),"Intra","Inter"),"")</f>
        <v/>
      </c>
      <c r="F35" s="23"/>
      <c r="G35" s="176"/>
      <c r="H35" s="74">
        <f t="shared" si="0"/>
        <v>0</v>
      </c>
      <c r="I35" s="74">
        <f t="shared" si="1"/>
        <v>0</v>
      </c>
      <c r="J35" s="74">
        <f t="shared" si="1"/>
        <v>0</v>
      </c>
      <c r="K35" s="21"/>
    </row>
    <row r="36" spans="1:11" x14ac:dyDescent="0.25">
      <c r="A36" s="183"/>
      <c r="B36" s="184"/>
      <c r="C36" s="185"/>
      <c r="D36" s="21"/>
      <c r="E36" s="71" t="str">
        <f>IF(D36&gt;0,IF((LEFT(D36,2)=LEFT(Data!C$4,2)),"Intra","Inter"),"")</f>
        <v/>
      </c>
      <c r="F36" s="23"/>
      <c r="G36" s="176"/>
      <c r="H36" s="74">
        <f t="shared" si="0"/>
        <v>0</v>
      </c>
      <c r="I36" s="74">
        <f t="shared" si="1"/>
        <v>0</v>
      </c>
      <c r="J36" s="74">
        <f t="shared" si="1"/>
        <v>0</v>
      </c>
      <c r="K36" s="21"/>
    </row>
    <row r="37" spans="1:11" x14ac:dyDescent="0.25">
      <c r="A37" s="183"/>
      <c r="B37" s="184"/>
      <c r="C37" s="185"/>
      <c r="D37" s="21"/>
      <c r="E37" s="71" t="str">
        <f>IF(D37&gt;0,IF((LEFT(D37,2)=LEFT(Data!C$4,2)),"Intra","Inter"),"")</f>
        <v/>
      </c>
      <c r="F37" s="23"/>
      <c r="G37" s="176"/>
      <c r="H37" s="74">
        <f t="shared" si="0"/>
        <v>0</v>
      </c>
      <c r="I37" s="74">
        <f t="shared" si="1"/>
        <v>0</v>
      </c>
      <c r="J37" s="74">
        <f t="shared" si="1"/>
        <v>0</v>
      </c>
      <c r="K37" s="21"/>
    </row>
    <row r="38" spans="1:11" x14ac:dyDescent="0.25">
      <c r="A38" s="183"/>
      <c r="B38" s="184"/>
      <c r="C38" s="185"/>
      <c r="D38" s="21"/>
      <c r="E38" s="71" t="str">
        <f>IF(D38&gt;0,IF((LEFT(D38,2)=LEFT(Data!C$4,2)),"Intra","Inter"),"")</f>
        <v/>
      </c>
      <c r="F38" s="23"/>
      <c r="G38" s="176"/>
      <c r="H38" s="74">
        <f t="shared" si="0"/>
        <v>0</v>
      </c>
      <c r="I38" s="74">
        <f t="shared" si="1"/>
        <v>0</v>
      </c>
      <c r="J38" s="74">
        <f t="shared" si="1"/>
        <v>0</v>
      </c>
      <c r="K38" s="21"/>
    </row>
    <row r="39" spans="1:11" x14ac:dyDescent="0.25">
      <c r="A39" s="183"/>
      <c r="B39" s="184"/>
      <c r="C39" s="185"/>
      <c r="D39" s="21"/>
      <c r="E39" s="71" t="str">
        <f>IF(D39&gt;0,IF((LEFT(D39,2)=LEFT(Data!C$4,2)),"Intra","Inter"),"")</f>
        <v/>
      </c>
      <c r="F39" s="23"/>
      <c r="G39" s="176"/>
      <c r="H39" s="74">
        <f t="shared" si="0"/>
        <v>0</v>
      </c>
      <c r="I39" s="74">
        <f t="shared" si="1"/>
        <v>0</v>
      </c>
      <c r="J39" s="74">
        <f t="shared" si="1"/>
        <v>0</v>
      </c>
      <c r="K39" s="21"/>
    </row>
    <row r="40" spans="1:11" x14ac:dyDescent="0.25">
      <c r="A40" s="183"/>
      <c r="B40" s="184"/>
      <c r="C40" s="185"/>
      <c r="D40" s="21"/>
      <c r="E40" s="71" t="str">
        <f>IF(D40&gt;0,IF((LEFT(D40,2)=LEFT(Data!C$4,2)),"Intra","Inter"),"")</f>
        <v/>
      </c>
      <c r="F40" s="23"/>
      <c r="G40" s="176"/>
      <c r="H40" s="74">
        <f t="shared" si="0"/>
        <v>0</v>
      </c>
      <c r="I40" s="74">
        <f t="shared" si="1"/>
        <v>0</v>
      </c>
      <c r="J40" s="74">
        <f t="shared" si="1"/>
        <v>0</v>
      </c>
      <c r="K40" s="21"/>
    </row>
    <row r="41" spans="1:11" x14ac:dyDescent="0.25">
      <c r="A41" s="183"/>
      <c r="B41" s="184"/>
      <c r="C41" s="185"/>
      <c r="D41" s="21"/>
      <c r="E41" s="71" t="str">
        <f>IF(D41&gt;0,IF((LEFT(D41,2)=LEFT(Data!C$4,2)),"Intra","Inter"),"")</f>
        <v/>
      </c>
      <c r="F41" s="23"/>
      <c r="G41" s="176"/>
      <c r="H41" s="74">
        <f t="shared" si="0"/>
        <v>0</v>
      </c>
      <c r="I41" s="74">
        <f t="shared" si="1"/>
        <v>0</v>
      </c>
      <c r="J41" s="74">
        <f t="shared" si="1"/>
        <v>0</v>
      </c>
      <c r="K41" s="21"/>
    </row>
    <row r="42" spans="1:11" x14ac:dyDescent="0.25">
      <c r="A42" s="183"/>
      <c r="B42" s="184"/>
      <c r="C42" s="185"/>
      <c r="D42" s="21"/>
      <c r="E42" s="71" t="str">
        <f>IF(D42&gt;0,IF((LEFT(D42,2)=LEFT(Data!C$4,2)),"Intra","Inter"),"")</f>
        <v/>
      </c>
      <c r="F42" s="23"/>
      <c r="G42" s="176"/>
      <c r="H42" s="74">
        <f t="shared" si="0"/>
        <v>0</v>
      </c>
      <c r="I42" s="74">
        <f t="shared" si="1"/>
        <v>0</v>
      </c>
      <c r="J42" s="74">
        <f t="shared" si="1"/>
        <v>0</v>
      </c>
      <c r="K42" s="21"/>
    </row>
    <row r="43" spans="1:11" x14ac:dyDescent="0.25">
      <c r="A43" s="183"/>
      <c r="B43" s="184"/>
      <c r="C43" s="185"/>
      <c r="D43" s="21"/>
      <c r="E43" s="71" t="str">
        <f>IF(D43&gt;0,IF((LEFT(D43,2)=LEFT(Data!C$4,2)),"Intra","Inter"),"")</f>
        <v/>
      </c>
      <c r="F43" s="23"/>
      <c r="G43" s="176"/>
      <c r="H43" s="74">
        <f t="shared" si="0"/>
        <v>0</v>
      </c>
      <c r="I43" s="74">
        <f t="shared" si="1"/>
        <v>0</v>
      </c>
      <c r="J43" s="74">
        <f t="shared" si="1"/>
        <v>0</v>
      </c>
      <c r="K43" s="21"/>
    </row>
    <row r="44" spans="1:11" x14ac:dyDescent="0.25">
      <c r="A44" s="183"/>
      <c r="B44" s="184"/>
      <c r="C44" s="185"/>
      <c r="D44" s="21"/>
      <c r="E44" s="71" t="str">
        <f>IF(D44&gt;0,IF((LEFT(D44,2)=LEFT(Data!C$4,2)),"Intra","Inter"),"")</f>
        <v/>
      </c>
      <c r="F44" s="23"/>
      <c r="G44" s="176"/>
      <c r="H44" s="74">
        <f t="shared" si="0"/>
        <v>0</v>
      </c>
      <c r="I44" s="74">
        <f t="shared" si="1"/>
        <v>0</v>
      </c>
      <c r="J44" s="74">
        <f t="shared" si="1"/>
        <v>0</v>
      </c>
      <c r="K44" s="21"/>
    </row>
    <row r="45" spans="1:11" x14ac:dyDescent="0.25">
      <c r="A45" s="183"/>
      <c r="B45" s="184"/>
      <c r="C45" s="185"/>
      <c r="D45" s="21"/>
      <c r="E45" s="71" t="str">
        <f>IF(D45&gt;0,IF((LEFT(D45,2)=LEFT(Data!C$4,2)),"Intra","Inter"),"")</f>
        <v/>
      </c>
      <c r="F45" s="23"/>
      <c r="G45" s="176"/>
      <c r="H45" s="74">
        <f t="shared" si="0"/>
        <v>0</v>
      </c>
      <c r="I45" s="74">
        <f t="shared" si="1"/>
        <v>0</v>
      </c>
      <c r="J45" s="74">
        <f t="shared" si="1"/>
        <v>0</v>
      </c>
      <c r="K45" s="21"/>
    </row>
    <row r="46" spans="1:11" x14ac:dyDescent="0.25">
      <c r="A46" s="183"/>
      <c r="B46" s="184"/>
      <c r="C46" s="185"/>
      <c r="D46" s="21"/>
      <c r="E46" s="71" t="str">
        <f>IF(D46&gt;0,IF((LEFT(D46,2)=LEFT(Data!C$4,2)),"Intra","Inter"),"")</f>
        <v/>
      </c>
      <c r="F46" s="23"/>
      <c r="G46" s="176"/>
      <c r="H46" s="74">
        <f t="shared" si="0"/>
        <v>0</v>
      </c>
      <c r="I46" s="74">
        <f t="shared" si="1"/>
        <v>0</v>
      </c>
      <c r="J46" s="74">
        <f t="shared" si="1"/>
        <v>0</v>
      </c>
      <c r="K46" s="21"/>
    </row>
    <row r="47" spans="1:11" x14ac:dyDescent="0.25">
      <c r="A47" s="183"/>
      <c r="B47" s="184"/>
      <c r="C47" s="185"/>
      <c r="D47" s="21"/>
      <c r="E47" s="71" t="str">
        <f>IF(D47&gt;0,IF((LEFT(D47,2)=LEFT(Data!C$4,2)),"Intra","Inter"),"")</f>
        <v/>
      </c>
      <c r="F47" s="23"/>
      <c r="G47" s="176"/>
      <c r="H47" s="74">
        <f t="shared" si="0"/>
        <v>0</v>
      </c>
      <c r="I47" s="74">
        <f t="shared" si="1"/>
        <v>0</v>
      </c>
      <c r="J47" s="74">
        <f t="shared" si="1"/>
        <v>0</v>
      </c>
      <c r="K47" s="21"/>
    </row>
    <row r="48" spans="1:11" x14ac:dyDescent="0.25">
      <c r="A48" s="183"/>
      <c r="B48" s="184"/>
      <c r="C48" s="185"/>
      <c r="D48" s="21"/>
      <c r="E48" s="71" t="str">
        <f>IF(D48&gt;0,IF((LEFT(D48,2)=LEFT(Data!C$4,2)),"Intra","Inter"),"")</f>
        <v/>
      </c>
      <c r="F48" s="23"/>
      <c r="G48" s="176"/>
      <c r="H48" s="74">
        <f t="shared" si="0"/>
        <v>0</v>
      </c>
      <c r="I48" s="74">
        <f t="shared" si="1"/>
        <v>0</v>
      </c>
      <c r="J48" s="74">
        <f t="shared" si="1"/>
        <v>0</v>
      </c>
      <c r="K48" s="21"/>
    </row>
    <row r="49" spans="1:11" x14ac:dyDescent="0.25">
      <c r="A49" s="183"/>
      <c r="B49" s="184"/>
      <c r="C49" s="185"/>
      <c r="D49" s="21"/>
      <c r="E49" s="71" t="str">
        <f>IF(D49&gt;0,IF((LEFT(D49,2)=LEFT(Data!C$4,2)),"Intra","Inter"),"")</f>
        <v/>
      </c>
      <c r="F49" s="23"/>
      <c r="G49" s="176"/>
      <c r="H49" s="74">
        <f t="shared" si="0"/>
        <v>0</v>
      </c>
      <c r="I49" s="74">
        <f t="shared" si="1"/>
        <v>0</v>
      </c>
      <c r="J49" s="74">
        <f t="shared" si="1"/>
        <v>0</v>
      </c>
      <c r="K49" s="21"/>
    </row>
    <row r="50" spans="1:11" x14ac:dyDescent="0.25">
      <c r="A50" s="183"/>
      <c r="B50" s="184"/>
      <c r="C50" s="185"/>
      <c r="D50" s="21"/>
      <c r="E50" s="71" t="str">
        <f>IF(D50&gt;0,IF((LEFT(D50,2)=LEFT(Data!C$4,2)),"Intra","Inter"),"")</f>
        <v/>
      </c>
      <c r="F50" s="23"/>
      <c r="G50" s="176"/>
      <c r="H50" s="74">
        <f t="shared" si="0"/>
        <v>0</v>
      </c>
      <c r="I50" s="74">
        <f t="shared" si="1"/>
        <v>0</v>
      </c>
      <c r="J50" s="74">
        <f t="shared" si="1"/>
        <v>0</v>
      </c>
      <c r="K50" s="21"/>
    </row>
    <row r="51" spans="1:11" x14ac:dyDescent="0.25">
      <c r="A51" s="183"/>
      <c r="B51" s="184"/>
      <c r="C51" s="185"/>
      <c r="D51" s="21"/>
      <c r="E51" s="71" t="str">
        <f>IF(D51&gt;0,IF((LEFT(D51,2)=LEFT(Data!C$4,2)),"Intra","Inter"),"")</f>
        <v/>
      </c>
      <c r="F51" s="23"/>
      <c r="G51" s="176"/>
      <c r="H51" s="74">
        <f t="shared" si="0"/>
        <v>0</v>
      </c>
      <c r="I51" s="74">
        <f t="shared" si="1"/>
        <v>0</v>
      </c>
      <c r="J51" s="74">
        <f t="shared" si="1"/>
        <v>0</v>
      </c>
      <c r="K51" s="21"/>
    </row>
    <row r="52" spans="1:11" x14ac:dyDescent="0.25">
      <c r="A52" s="183"/>
      <c r="B52" s="184"/>
      <c r="C52" s="185"/>
      <c r="D52" s="21"/>
      <c r="E52" s="71" t="str">
        <f>IF(D52&gt;0,IF((LEFT(D52,2)=LEFT(Data!C$4,2)),"Intra","Inter"),"")</f>
        <v/>
      </c>
      <c r="F52" s="23"/>
      <c r="G52" s="176"/>
      <c r="H52" s="74">
        <f t="shared" si="0"/>
        <v>0</v>
      </c>
      <c r="I52" s="74">
        <f t="shared" si="1"/>
        <v>0</v>
      </c>
      <c r="J52" s="74">
        <f t="shared" si="1"/>
        <v>0</v>
      </c>
      <c r="K52" s="21"/>
    </row>
    <row r="53" spans="1:11" x14ac:dyDescent="0.25">
      <c r="A53" s="183"/>
      <c r="B53" s="184"/>
      <c r="C53" s="185"/>
      <c r="D53" s="21"/>
      <c r="E53" s="71" t="str">
        <f>IF(D53&gt;0,IF((LEFT(D53,2)=LEFT(Data!C$4,2)),"Intra","Inter"),"")</f>
        <v/>
      </c>
      <c r="F53" s="23"/>
      <c r="G53" s="176"/>
      <c r="H53" s="74">
        <f t="shared" si="0"/>
        <v>0</v>
      </c>
      <c r="I53" s="74">
        <f t="shared" si="1"/>
        <v>0</v>
      </c>
      <c r="J53" s="74">
        <f t="shared" si="1"/>
        <v>0</v>
      </c>
      <c r="K53" s="21"/>
    </row>
    <row r="54" spans="1:11" x14ac:dyDescent="0.25">
      <c r="A54" s="183"/>
      <c r="B54" s="184"/>
      <c r="C54" s="185"/>
      <c r="D54" s="21"/>
      <c r="E54" s="71" t="str">
        <f>IF(D54&gt;0,IF((LEFT(D54,2)=LEFT(Data!C$4,2)),"Intra","Inter"),"")</f>
        <v/>
      </c>
      <c r="F54" s="23"/>
      <c r="G54" s="176"/>
      <c r="H54" s="74">
        <f t="shared" si="0"/>
        <v>0</v>
      </c>
      <c r="I54" s="74">
        <f t="shared" si="1"/>
        <v>0</v>
      </c>
      <c r="J54" s="74">
        <f t="shared" si="1"/>
        <v>0</v>
      </c>
      <c r="K54" s="21"/>
    </row>
    <row r="55" spans="1:11" x14ac:dyDescent="0.25">
      <c r="A55" s="183"/>
      <c r="B55" s="184"/>
      <c r="C55" s="185"/>
      <c r="D55" s="21"/>
      <c r="E55" s="71" t="str">
        <f>IF(D55&gt;0,IF((LEFT(D55,2)=LEFT(Data!C$4,2)),"Intra","Inter"),"")</f>
        <v/>
      </c>
      <c r="F55" s="23"/>
      <c r="G55" s="176"/>
      <c r="H55" s="74">
        <f t="shared" si="0"/>
        <v>0</v>
      </c>
      <c r="I55" s="74">
        <f t="shared" si="1"/>
        <v>0</v>
      </c>
      <c r="J55" s="74">
        <f t="shared" si="1"/>
        <v>0</v>
      </c>
      <c r="K55" s="21"/>
    </row>
    <row r="56" spans="1:11" x14ac:dyDescent="0.25">
      <c r="A56" s="183"/>
      <c r="B56" s="184"/>
      <c r="C56" s="185"/>
      <c r="D56" s="21"/>
      <c r="E56" s="71" t="str">
        <f>IF(D56&gt;0,IF((LEFT(D56,2)=LEFT(Data!C$4,2)),"Intra","Inter"),"")</f>
        <v/>
      </c>
      <c r="F56" s="23"/>
      <c r="G56" s="176"/>
      <c r="H56" s="74">
        <f t="shared" si="0"/>
        <v>0</v>
      </c>
      <c r="I56" s="74">
        <f t="shared" si="1"/>
        <v>0</v>
      </c>
      <c r="J56" s="74">
        <f t="shared" si="1"/>
        <v>0</v>
      </c>
      <c r="K56" s="21"/>
    </row>
    <row r="57" spans="1:11" x14ac:dyDescent="0.25">
      <c r="A57" s="183"/>
      <c r="B57" s="184"/>
      <c r="C57" s="185"/>
      <c r="D57" s="21"/>
      <c r="E57" s="71" t="str">
        <f>IF(D57&gt;0,IF((LEFT(D57,2)=LEFT(Data!C$4,2)),"Intra","Inter"),"")</f>
        <v/>
      </c>
      <c r="F57" s="23"/>
      <c r="G57" s="176"/>
      <c r="H57" s="74">
        <f t="shared" si="0"/>
        <v>0</v>
      </c>
      <c r="I57" s="74">
        <f t="shared" si="1"/>
        <v>0</v>
      </c>
      <c r="J57" s="74">
        <f t="shared" si="1"/>
        <v>0</v>
      </c>
      <c r="K57" s="21"/>
    </row>
    <row r="58" spans="1:11" x14ac:dyDescent="0.25">
      <c r="A58" s="183"/>
      <c r="B58" s="184"/>
      <c r="C58" s="185"/>
      <c r="D58" s="21"/>
      <c r="E58" s="71" t="str">
        <f>IF(D58&gt;0,IF((LEFT(D58,2)=LEFT(Data!C$4,2)),"Intra","Inter"),"")</f>
        <v/>
      </c>
      <c r="F58" s="23"/>
      <c r="G58" s="176"/>
      <c r="H58" s="74">
        <f t="shared" si="0"/>
        <v>0</v>
      </c>
      <c r="I58" s="74">
        <f t="shared" si="1"/>
        <v>0</v>
      </c>
      <c r="J58" s="74">
        <f t="shared" si="1"/>
        <v>0</v>
      </c>
      <c r="K58" s="21"/>
    </row>
    <row r="59" spans="1:11" x14ac:dyDescent="0.25">
      <c r="A59" s="183"/>
      <c r="B59" s="184"/>
      <c r="C59" s="185"/>
      <c r="D59" s="21"/>
      <c r="E59" s="71" t="str">
        <f>IF(D59&gt;0,IF((LEFT(D59,2)=LEFT(Data!C$4,2)),"Intra","Inter"),"")</f>
        <v/>
      </c>
      <c r="F59" s="23"/>
      <c r="G59" s="176"/>
      <c r="H59" s="74">
        <f t="shared" si="0"/>
        <v>0</v>
      </c>
      <c r="I59" s="74">
        <f t="shared" si="1"/>
        <v>0</v>
      </c>
      <c r="J59" s="74">
        <f t="shared" si="1"/>
        <v>0</v>
      </c>
      <c r="K59" s="21"/>
    </row>
    <row r="60" spans="1:11" x14ac:dyDescent="0.25">
      <c r="A60" s="183"/>
      <c r="B60" s="184"/>
      <c r="C60" s="185"/>
      <c r="D60" s="21"/>
      <c r="E60" s="71" t="str">
        <f>IF(D60&gt;0,IF((LEFT(D60,2)=LEFT(Data!C$4,2)),"Intra","Inter"),"")</f>
        <v/>
      </c>
      <c r="F60" s="23"/>
      <c r="G60" s="176"/>
      <c r="H60" s="74">
        <f t="shared" si="0"/>
        <v>0</v>
      </c>
      <c r="I60" s="74">
        <f t="shared" si="1"/>
        <v>0</v>
      </c>
      <c r="J60" s="74">
        <f t="shared" si="1"/>
        <v>0</v>
      </c>
      <c r="K60" s="21"/>
    </row>
    <row r="61" spans="1:11" x14ac:dyDescent="0.25">
      <c r="A61" s="183"/>
      <c r="B61" s="184"/>
      <c r="C61" s="185"/>
      <c r="D61" s="21"/>
      <c r="E61" s="71" t="str">
        <f>IF(D61&gt;0,IF((LEFT(D61,2)=LEFT(Data!C$4,2)),"Intra","Inter"),"")</f>
        <v/>
      </c>
      <c r="F61" s="23"/>
      <c r="G61" s="176"/>
      <c r="H61" s="74">
        <f t="shared" si="0"/>
        <v>0</v>
      </c>
      <c r="I61" s="74">
        <f t="shared" si="1"/>
        <v>0</v>
      </c>
      <c r="J61" s="74">
        <f t="shared" si="1"/>
        <v>0</v>
      </c>
      <c r="K61" s="21"/>
    </row>
    <row r="62" spans="1:11" x14ac:dyDescent="0.25">
      <c r="A62" s="183"/>
      <c r="B62" s="184"/>
      <c r="C62" s="185"/>
      <c r="D62" s="21"/>
      <c r="E62" s="71" t="str">
        <f>IF(D62&gt;0,IF((LEFT(D62,2)=LEFT(Data!C$4,2)),"Intra","Inter"),"")</f>
        <v/>
      </c>
      <c r="F62" s="23"/>
      <c r="G62" s="176"/>
      <c r="H62" s="74">
        <f t="shared" si="0"/>
        <v>0</v>
      </c>
      <c r="I62" s="74">
        <f t="shared" si="1"/>
        <v>0</v>
      </c>
      <c r="J62" s="74">
        <f t="shared" si="1"/>
        <v>0</v>
      </c>
      <c r="K62" s="21"/>
    </row>
    <row r="63" spans="1:11" x14ac:dyDescent="0.25">
      <c r="A63" s="183"/>
      <c r="B63" s="184"/>
      <c r="C63" s="185"/>
      <c r="D63" s="21"/>
      <c r="E63" s="71" t="str">
        <f>IF(D63&gt;0,IF((LEFT(D63,2)=LEFT(Data!C$4,2)),"Intra","Inter"),"")</f>
        <v/>
      </c>
      <c r="F63" s="23"/>
      <c r="G63" s="176"/>
      <c r="H63" s="74">
        <f t="shared" si="0"/>
        <v>0</v>
      </c>
      <c r="I63" s="74">
        <f t="shared" si="1"/>
        <v>0</v>
      </c>
      <c r="J63" s="74">
        <f t="shared" si="1"/>
        <v>0</v>
      </c>
      <c r="K63" s="21"/>
    </row>
    <row r="64" spans="1:11" x14ac:dyDescent="0.25">
      <c r="A64" s="183"/>
      <c r="B64" s="184"/>
      <c r="C64" s="185"/>
      <c r="D64" s="21"/>
      <c r="E64" s="71" t="str">
        <f>IF(D64&gt;0,IF((LEFT(D64,2)=LEFT(Data!C$4,2)),"Intra","Inter"),"")</f>
        <v/>
      </c>
      <c r="F64" s="23"/>
      <c r="G64" s="176"/>
      <c r="H64" s="74">
        <f t="shared" si="0"/>
        <v>0</v>
      </c>
      <c r="I64" s="74">
        <f t="shared" si="1"/>
        <v>0</v>
      </c>
      <c r="J64" s="74">
        <f t="shared" si="1"/>
        <v>0</v>
      </c>
      <c r="K64" s="21"/>
    </row>
    <row r="65" spans="1:11" x14ac:dyDescent="0.25">
      <c r="A65" s="183"/>
      <c r="B65" s="184"/>
      <c r="C65" s="185"/>
      <c r="D65" s="21"/>
      <c r="E65" s="71" t="str">
        <f>IF(D65&gt;0,IF((LEFT(D65,2)=LEFT(Data!C$4,2)),"Intra","Inter"),"")</f>
        <v/>
      </c>
      <c r="F65" s="23"/>
      <c r="G65" s="176"/>
      <c r="H65" s="74">
        <f t="shared" si="0"/>
        <v>0</v>
      </c>
      <c r="I65" s="74">
        <f t="shared" si="1"/>
        <v>0</v>
      </c>
      <c r="J65" s="74">
        <f t="shared" si="1"/>
        <v>0</v>
      </c>
      <c r="K65" s="21"/>
    </row>
    <row r="66" spans="1:11" x14ac:dyDescent="0.25">
      <c r="A66" s="183"/>
      <c r="B66" s="184"/>
      <c r="C66" s="185"/>
      <c r="D66" s="21"/>
      <c r="E66" s="71" t="str">
        <f>IF(D66&gt;0,IF((LEFT(D66,2)=LEFT(Data!C$4,2)),"Intra","Inter"),"")</f>
        <v/>
      </c>
      <c r="F66" s="23"/>
      <c r="G66" s="176"/>
      <c r="H66" s="74">
        <f t="shared" si="0"/>
        <v>0</v>
      </c>
      <c r="I66" s="74">
        <f t="shared" si="1"/>
        <v>0</v>
      </c>
      <c r="J66" s="74">
        <f t="shared" si="1"/>
        <v>0</v>
      </c>
      <c r="K66" s="21"/>
    </row>
    <row r="67" spans="1:11" x14ac:dyDescent="0.25">
      <c r="A67" s="183"/>
      <c r="B67" s="184"/>
      <c r="C67" s="185"/>
      <c r="D67" s="21"/>
      <c r="E67" s="71" t="str">
        <f>IF(D67&gt;0,IF((LEFT(D67,2)=LEFT(Data!C$4,2)),"Intra","Inter"),"")</f>
        <v/>
      </c>
      <c r="F67" s="23"/>
      <c r="G67" s="176"/>
      <c r="H67" s="74">
        <f t="shared" si="0"/>
        <v>0</v>
      </c>
      <c r="I67" s="74">
        <f t="shared" si="1"/>
        <v>0</v>
      </c>
      <c r="J67" s="74">
        <f t="shared" si="1"/>
        <v>0</v>
      </c>
      <c r="K67" s="21"/>
    </row>
    <row r="68" spans="1:11" x14ac:dyDescent="0.25">
      <c r="A68" s="183"/>
      <c r="B68" s="184"/>
      <c r="C68" s="185"/>
      <c r="D68" s="21"/>
      <c r="E68" s="71" t="str">
        <f>IF(D68&gt;0,IF((LEFT(D68,2)=LEFT(Data!C$4,2)),"Intra","Inter"),"")</f>
        <v/>
      </c>
      <c r="F68" s="23"/>
      <c r="G68" s="176"/>
      <c r="H68" s="74">
        <f t="shared" si="0"/>
        <v>0</v>
      </c>
      <c r="I68" s="74">
        <f t="shared" si="1"/>
        <v>0</v>
      </c>
      <c r="J68" s="74">
        <f t="shared" si="1"/>
        <v>0</v>
      </c>
      <c r="K68" s="21"/>
    </row>
    <row r="69" spans="1:11" x14ac:dyDescent="0.25">
      <c r="A69" s="183"/>
      <c r="B69" s="184"/>
      <c r="C69" s="185"/>
      <c r="D69" s="21"/>
      <c r="E69" s="71" t="str">
        <f>IF(D69&gt;0,IF((LEFT(D69,2)=LEFT(Data!C$4,2)),"Intra","Inter"),"")</f>
        <v/>
      </c>
      <c r="F69" s="23"/>
      <c r="G69" s="176"/>
      <c r="H69" s="74">
        <f t="shared" si="0"/>
        <v>0</v>
      </c>
      <c r="I69" s="74">
        <f t="shared" si="1"/>
        <v>0</v>
      </c>
      <c r="J69" s="74">
        <f t="shared" si="1"/>
        <v>0</v>
      </c>
      <c r="K69" s="21"/>
    </row>
    <row r="70" spans="1:11" x14ac:dyDescent="0.25">
      <c r="A70" s="183"/>
      <c r="B70" s="184"/>
      <c r="C70" s="185"/>
      <c r="D70" s="21"/>
      <c r="E70" s="71" t="str">
        <f>IF(D70&gt;0,IF((LEFT(D70,2)=LEFT(Data!C$4,2)),"Intra","Inter"),"")</f>
        <v/>
      </c>
      <c r="F70" s="23"/>
      <c r="G70" s="176"/>
      <c r="H70" s="74">
        <f t="shared" si="0"/>
        <v>0</v>
      </c>
      <c r="I70" s="74">
        <f t="shared" si="1"/>
        <v>0</v>
      </c>
      <c r="J70" s="74">
        <f t="shared" si="1"/>
        <v>0</v>
      </c>
      <c r="K70" s="21"/>
    </row>
    <row r="71" spans="1:11" x14ac:dyDescent="0.25">
      <c r="A71" s="183"/>
      <c r="B71" s="184"/>
      <c r="C71" s="185"/>
      <c r="D71" s="21"/>
      <c r="E71" s="71" t="str">
        <f>IF(D71&gt;0,IF((LEFT(D71,2)=LEFT(Data!C$4,2)),"Intra","Inter"),"")</f>
        <v/>
      </c>
      <c r="F71" s="23"/>
      <c r="G71" s="176"/>
      <c r="H71" s="74">
        <f t="shared" si="0"/>
        <v>0</v>
      </c>
      <c r="I71" s="74">
        <f t="shared" si="1"/>
        <v>0</v>
      </c>
      <c r="J71" s="74">
        <f t="shared" si="1"/>
        <v>0</v>
      </c>
      <c r="K71" s="21"/>
    </row>
    <row r="72" spans="1:11" x14ac:dyDescent="0.25">
      <c r="A72" s="183"/>
      <c r="B72" s="184"/>
      <c r="C72" s="185"/>
      <c r="D72" s="21"/>
      <c r="E72" s="71" t="str">
        <f>IF(D72&gt;0,IF((LEFT(D72,2)=LEFT(Data!C$4,2)),"Intra","Inter"),"")</f>
        <v/>
      </c>
      <c r="F72" s="23"/>
      <c r="G72" s="176"/>
      <c r="H72" s="74">
        <f t="shared" si="0"/>
        <v>0</v>
      </c>
      <c r="I72" s="74">
        <f t="shared" si="1"/>
        <v>0</v>
      </c>
      <c r="J72" s="74">
        <f t="shared" si="1"/>
        <v>0</v>
      </c>
      <c r="K72" s="21"/>
    </row>
    <row r="73" spans="1:11" x14ac:dyDescent="0.25">
      <c r="A73" s="183"/>
      <c r="B73" s="184"/>
      <c r="C73" s="185"/>
      <c r="D73" s="21"/>
      <c r="E73" s="71" t="str">
        <f>IF(D73&gt;0,IF((LEFT(D73,2)=LEFT(Data!C$4,2)),"Intra","Inter"),"")</f>
        <v/>
      </c>
      <c r="F73" s="23"/>
      <c r="G73" s="176"/>
      <c r="H73" s="74">
        <f t="shared" ref="H73:H136" si="2">IF($E73="inter",IF($F73&lt;&gt;"Exempt",IF($F73&lt;&gt;"Non GST",($G73*($F73)),(0)),(0)),(0))</f>
        <v>0</v>
      </c>
      <c r="I73" s="74">
        <f t="shared" ref="I73:J136" si="3">IF($E73="intra",IF($F73&lt;&gt;"Exempt",IF($F73&lt;&gt;"Non GST",($G73*($F73/2)),(0)),(0)),(0))</f>
        <v>0</v>
      </c>
      <c r="J73" s="74">
        <f t="shared" si="3"/>
        <v>0</v>
      </c>
      <c r="K73" s="21"/>
    </row>
    <row r="74" spans="1:11" x14ac:dyDescent="0.25">
      <c r="A74" s="183"/>
      <c r="B74" s="184"/>
      <c r="C74" s="185"/>
      <c r="D74" s="21"/>
      <c r="E74" s="71" t="str">
        <f>IF(D74&gt;0,IF((LEFT(D74,2)=LEFT(Data!C$4,2)),"Intra","Inter"),"")</f>
        <v/>
      </c>
      <c r="F74" s="23"/>
      <c r="G74" s="176"/>
      <c r="H74" s="74">
        <f t="shared" si="2"/>
        <v>0</v>
      </c>
      <c r="I74" s="74">
        <f t="shared" si="3"/>
        <v>0</v>
      </c>
      <c r="J74" s="74">
        <f t="shared" si="3"/>
        <v>0</v>
      </c>
      <c r="K74" s="21"/>
    </row>
    <row r="75" spans="1:11" x14ac:dyDescent="0.25">
      <c r="A75" s="183"/>
      <c r="B75" s="184"/>
      <c r="C75" s="185"/>
      <c r="D75" s="21"/>
      <c r="E75" s="71" t="str">
        <f>IF(D75&gt;0,IF((LEFT(D75,2)=LEFT(Data!C$4,2)),"Intra","Inter"),"")</f>
        <v/>
      </c>
      <c r="F75" s="23"/>
      <c r="G75" s="176"/>
      <c r="H75" s="74">
        <f t="shared" si="2"/>
        <v>0</v>
      </c>
      <c r="I75" s="74">
        <f t="shared" si="3"/>
        <v>0</v>
      </c>
      <c r="J75" s="74">
        <f t="shared" si="3"/>
        <v>0</v>
      </c>
      <c r="K75" s="21"/>
    </row>
    <row r="76" spans="1:11" x14ac:dyDescent="0.25">
      <c r="A76" s="183"/>
      <c r="B76" s="184"/>
      <c r="C76" s="185"/>
      <c r="D76" s="21"/>
      <c r="E76" s="71" t="str">
        <f>IF(D76&gt;0,IF((LEFT(D76,2)=LEFT(Data!C$4,2)),"Intra","Inter"),"")</f>
        <v/>
      </c>
      <c r="F76" s="23"/>
      <c r="G76" s="176"/>
      <c r="H76" s="74">
        <f t="shared" si="2"/>
        <v>0</v>
      </c>
      <c r="I76" s="74">
        <f t="shared" si="3"/>
        <v>0</v>
      </c>
      <c r="J76" s="74">
        <f t="shared" si="3"/>
        <v>0</v>
      </c>
      <c r="K76" s="21"/>
    </row>
    <row r="77" spans="1:11" x14ac:dyDescent="0.25">
      <c r="A77" s="183"/>
      <c r="B77" s="184"/>
      <c r="C77" s="185"/>
      <c r="D77" s="21"/>
      <c r="E77" s="71" t="str">
        <f>IF(D77&gt;0,IF((LEFT(D77,2)=LEFT(Data!C$4,2)),"Intra","Inter"),"")</f>
        <v/>
      </c>
      <c r="F77" s="23"/>
      <c r="G77" s="176"/>
      <c r="H77" s="74">
        <f t="shared" si="2"/>
        <v>0</v>
      </c>
      <c r="I77" s="74">
        <f t="shared" si="3"/>
        <v>0</v>
      </c>
      <c r="J77" s="74">
        <f t="shared" si="3"/>
        <v>0</v>
      </c>
      <c r="K77" s="21"/>
    </row>
    <row r="78" spans="1:11" x14ac:dyDescent="0.25">
      <c r="A78" s="183"/>
      <c r="B78" s="184"/>
      <c r="C78" s="185"/>
      <c r="D78" s="21"/>
      <c r="E78" s="71" t="str">
        <f>IF(D78&gt;0,IF((LEFT(D78,2)=LEFT(Data!C$4,2)),"Intra","Inter"),"")</f>
        <v/>
      </c>
      <c r="F78" s="23"/>
      <c r="G78" s="176"/>
      <c r="H78" s="74">
        <f t="shared" si="2"/>
        <v>0</v>
      </c>
      <c r="I78" s="74">
        <f t="shared" si="3"/>
        <v>0</v>
      </c>
      <c r="J78" s="74">
        <f t="shared" si="3"/>
        <v>0</v>
      </c>
      <c r="K78" s="21"/>
    </row>
    <row r="79" spans="1:11" x14ac:dyDescent="0.25">
      <c r="A79" s="183"/>
      <c r="B79" s="184"/>
      <c r="C79" s="185"/>
      <c r="D79" s="21"/>
      <c r="E79" s="71" t="str">
        <f>IF(D79&gt;0,IF((LEFT(D79,2)=LEFT(Data!C$4,2)),"Intra","Inter"),"")</f>
        <v/>
      </c>
      <c r="F79" s="23"/>
      <c r="G79" s="176"/>
      <c r="H79" s="74">
        <f t="shared" si="2"/>
        <v>0</v>
      </c>
      <c r="I79" s="74">
        <f t="shared" si="3"/>
        <v>0</v>
      </c>
      <c r="J79" s="74">
        <f t="shared" si="3"/>
        <v>0</v>
      </c>
      <c r="K79" s="21"/>
    </row>
    <row r="80" spans="1:11" x14ac:dyDescent="0.25">
      <c r="A80" s="183"/>
      <c r="B80" s="184"/>
      <c r="C80" s="185"/>
      <c r="D80" s="21"/>
      <c r="E80" s="71" t="str">
        <f>IF(D80&gt;0,IF((LEFT(D80,2)=LEFT(Data!C$4,2)),"Intra","Inter"),"")</f>
        <v/>
      </c>
      <c r="F80" s="23"/>
      <c r="G80" s="176"/>
      <c r="H80" s="74">
        <f t="shared" si="2"/>
        <v>0</v>
      </c>
      <c r="I80" s="74">
        <f t="shared" si="3"/>
        <v>0</v>
      </c>
      <c r="J80" s="74">
        <f t="shared" si="3"/>
        <v>0</v>
      </c>
      <c r="K80" s="21"/>
    </row>
    <row r="81" spans="1:11" x14ac:dyDescent="0.25">
      <c r="A81" s="183"/>
      <c r="B81" s="184"/>
      <c r="C81" s="185"/>
      <c r="D81" s="21"/>
      <c r="E81" s="71" t="str">
        <f>IF(D81&gt;0,IF((LEFT(D81,2)=LEFT(Data!C$4,2)),"Intra","Inter"),"")</f>
        <v/>
      </c>
      <c r="F81" s="23"/>
      <c r="G81" s="176"/>
      <c r="H81" s="74">
        <f t="shared" si="2"/>
        <v>0</v>
      </c>
      <c r="I81" s="74">
        <f t="shared" si="3"/>
        <v>0</v>
      </c>
      <c r="J81" s="74">
        <f t="shared" si="3"/>
        <v>0</v>
      </c>
      <c r="K81" s="21"/>
    </row>
    <row r="82" spans="1:11" x14ac:dyDescent="0.25">
      <c r="A82" s="183"/>
      <c r="B82" s="184"/>
      <c r="C82" s="185"/>
      <c r="D82" s="21"/>
      <c r="E82" s="71" t="str">
        <f>IF(D82&gt;0,IF((LEFT(D82,2)=LEFT(Data!C$4,2)),"Intra","Inter"),"")</f>
        <v/>
      </c>
      <c r="F82" s="23"/>
      <c r="G82" s="176"/>
      <c r="H82" s="74">
        <f t="shared" si="2"/>
        <v>0</v>
      </c>
      <c r="I82" s="74">
        <f t="shared" si="3"/>
        <v>0</v>
      </c>
      <c r="J82" s="74">
        <f t="shared" si="3"/>
        <v>0</v>
      </c>
      <c r="K82" s="21"/>
    </row>
    <row r="83" spans="1:11" x14ac:dyDescent="0.25">
      <c r="A83" s="183"/>
      <c r="B83" s="184"/>
      <c r="C83" s="185"/>
      <c r="D83" s="21"/>
      <c r="E83" s="71" t="str">
        <f>IF(D83&gt;0,IF((LEFT(D83,2)=LEFT(Data!C$4,2)),"Intra","Inter"),"")</f>
        <v/>
      </c>
      <c r="F83" s="23"/>
      <c r="G83" s="176"/>
      <c r="H83" s="74">
        <f t="shared" si="2"/>
        <v>0</v>
      </c>
      <c r="I83" s="74">
        <f t="shared" si="3"/>
        <v>0</v>
      </c>
      <c r="J83" s="74">
        <f t="shared" si="3"/>
        <v>0</v>
      </c>
      <c r="K83" s="21"/>
    </row>
    <row r="84" spans="1:11" x14ac:dyDescent="0.25">
      <c r="A84" s="183"/>
      <c r="B84" s="184"/>
      <c r="C84" s="185"/>
      <c r="D84" s="21"/>
      <c r="E84" s="71" t="str">
        <f>IF(D84&gt;0,IF((LEFT(D84,2)=LEFT(Data!C$4,2)),"Intra","Inter"),"")</f>
        <v/>
      </c>
      <c r="F84" s="23"/>
      <c r="G84" s="176"/>
      <c r="H84" s="74">
        <f t="shared" si="2"/>
        <v>0</v>
      </c>
      <c r="I84" s="74">
        <f t="shared" si="3"/>
        <v>0</v>
      </c>
      <c r="J84" s="74">
        <f t="shared" si="3"/>
        <v>0</v>
      </c>
      <c r="K84" s="21"/>
    </row>
    <row r="85" spans="1:11" x14ac:dyDescent="0.25">
      <c r="A85" s="183"/>
      <c r="B85" s="184"/>
      <c r="C85" s="185"/>
      <c r="D85" s="21"/>
      <c r="E85" s="71" t="str">
        <f>IF(D85&gt;0,IF((LEFT(D85,2)=LEFT(Data!C$4,2)),"Intra","Inter"),"")</f>
        <v/>
      </c>
      <c r="F85" s="23"/>
      <c r="G85" s="176"/>
      <c r="H85" s="74">
        <f t="shared" si="2"/>
        <v>0</v>
      </c>
      <c r="I85" s="74">
        <f t="shared" si="3"/>
        <v>0</v>
      </c>
      <c r="J85" s="74">
        <f t="shared" si="3"/>
        <v>0</v>
      </c>
      <c r="K85" s="21"/>
    </row>
    <row r="86" spans="1:11" x14ac:dyDescent="0.25">
      <c r="A86" s="183"/>
      <c r="B86" s="184"/>
      <c r="C86" s="185"/>
      <c r="D86" s="21"/>
      <c r="E86" s="71" t="str">
        <f>IF(D86&gt;0,IF((LEFT(D86,2)=LEFT(Data!C$4,2)),"Intra","Inter"),"")</f>
        <v/>
      </c>
      <c r="F86" s="23"/>
      <c r="G86" s="176"/>
      <c r="H86" s="74">
        <f t="shared" si="2"/>
        <v>0</v>
      </c>
      <c r="I86" s="74">
        <f t="shared" si="3"/>
        <v>0</v>
      </c>
      <c r="J86" s="74">
        <f t="shared" si="3"/>
        <v>0</v>
      </c>
      <c r="K86" s="21"/>
    </row>
    <row r="87" spans="1:11" x14ac:dyDescent="0.25">
      <c r="A87" s="183"/>
      <c r="B87" s="184"/>
      <c r="C87" s="185"/>
      <c r="D87" s="21"/>
      <c r="E87" s="71" t="str">
        <f>IF(D87&gt;0,IF((LEFT(D87,2)=LEFT(Data!C$4,2)),"Intra","Inter"),"")</f>
        <v/>
      </c>
      <c r="F87" s="23"/>
      <c r="G87" s="176"/>
      <c r="H87" s="74">
        <f t="shared" si="2"/>
        <v>0</v>
      </c>
      <c r="I87" s="74">
        <f t="shared" si="3"/>
        <v>0</v>
      </c>
      <c r="J87" s="74">
        <f t="shared" si="3"/>
        <v>0</v>
      </c>
      <c r="K87" s="21"/>
    </row>
    <row r="88" spans="1:11" x14ac:dyDescent="0.25">
      <c r="A88" s="183"/>
      <c r="B88" s="184"/>
      <c r="C88" s="185"/>
      <c r="D88" s="21"/>
      <c r="E88" s="71" t="str">
        <f>IF(D88&gt;0,IF((LEFT(D88,2)=LEFT(Data!C$4,2)),"Intra","Inter"),"")</f>
        <v/>
      </c>
      <c r="F88" s="23"/>
      <c r="G88" s="176"/>
      <c r="H88" s="74">
        <f t="shared" si="2"/>
        <v>0</v>
      </c>
      <c r="I88" s="74">
        <f t="shared" si="3"/>
        <v>0</v>
      </c>
      <c r="J88" s="74">
        <f t="shared" si="3"/>
        <v>0</v>
      </c>
      <c r="K88" s="21"/>
    </row>
    <row r="89" spans="1:11" x14ac:dyDescent="0.25">
      <c r="A89" s="183"/>
      <c r="B89" s="184"/>
      <c r="C89" s="185"/>
      <c r="D89" s="21"/>
      <c r="E89" s="71" t="str">
        <f>IF(D89&gt;0,IF((LEFT(D89,2)=LEFT(Data!C$4,2)),"Intra","Inter"),"")</f>
        <v/>
      </c>
      <c r="F89" s="23"/>
      <c r="G89" s="176"/>
      <c r="H89" s="74">
        <f t="shared" si="2"/>
        <v>0</v>
      </c>
      <c r="I89" s="74">
        <f t="shared" si="3"/>
        <v>0</v>
      </c>
      <c r="J89" s="74">
        <f t="shared" si="3"/>
        <v>0</v>
      </c>
      <c r="K89" s="21"/>
    </row>
    <row r="90" spans="1:11" x14ac:dyDescent="0.25">
      <c r="A90" s="183"/>
      <c r="B90" s="184"/>
      <c r="C90" s="185"/>
      <c r="D90" s="21"/>
      <c r="E90" s="71" t="str">
        <f>IF(D90&gt;0,IF((LEFT(D90,2)=LEFT(Data!C$4,2)),"Intra","Inter"),"")</f>
        <v/>
      </c>
      <c r="F90" s="23"/>
      <c r="G90" s="176"/>
      <c r="H90" s="74">
        <f t="shared" si="2"/>
        <v>0</v>
      </c>
      <c r="I90" s="74">
        <f t="shared" si="3"/>
        <v>0</v>
      </c>
      <c r="J90" s="74">
        <f t="shared" si="3"/>
        <v>0</v>
      </c>
      <c r="K90" s="21"/>
    </row>
    <row r="91" spans="1:11" x14ac:dyDescent="0.25">
      <c r="A91" s="183"/>
      <c r="B91" s="184"/>
      <c r="C91" s="185"/>
      <c r="D91" s="21"/>
      <c r="E91" s="71" t="str">
        <f>IF(D91&gt;0,IF((LEFT(D91,2)=LEFT(Data!C$4,2)),"Intra","Inter"),"")</f>
        <v/>
      </c>
      <c r="F91" s="23"/>
      <c r="G91" s="176"/>
      <c r="H91" s="74">
        <f t="shared" si="2"/>
        <v>0</v>
      </c>
      <c r="I91" s="74">
        <f t="shared" si="3"/>
        <v>0</v>
      </c>
      <c r="J91" s="74">
        <f t="shared" si="3"/>
        <v>0</v>
      </c>
      <c r="K91" s="21"/>
    </row>
    <row r="92" spans="1:11" x14ac:dyDescent="0.25">
      <c r="A92" s="183"/>
      <c r="B92" s="184"/>
      <c r="C92" s="185"/>
      <c r="D92" s="21"/>
      <c r="E92" s="71" t="str">
        <f>IF(D92&gt;0,IF((LEFT(D92,2)=LEFT(Data!C$4,2)),"Intra","Inter"),"")</f>
        <v/>
      </c>
      <c r="F92" s="23"/>
      <c r="G92" s="176"/>
      <c r="H92" s="74">
        <f t="shared" si="2"/>
        <v>0</v>
      </c>
      <c r="I92" s="74">
        <f t="shared" si="3"/>
        <v>0</v>
      </c>
      <c r="J92" s="74">
        <f t="shared" si="3"/>
        <v>0</v>
      </c>
      <c r="K92" s="21"/>
    </row>
    <row r="93" spans="1:11" x14ac:dyDescent="0.25">
      <c r="A93" s="183"/>
      <c r="B93" s="184"/>
      <c r="C93" s="185"/>
      <c r="D93" s="21"/>
      <c r="E93" s="71" t="str">
        <f>IF(D93&gt;0,IF((LEFT(D93,2)=LEFT(Data!C$4,2)),"Intra","Inter"),"")</f>
        <v/>
      </c>
      <c r="F93" s="23"/>
      <c r="G93" s="176"/>
      <c r="H93" s="74">
        <f t="shared" si="2"/>
        <v>0</v>
      </c>
      <c r="I93" s="74">
        <f t="shared" si="3"/>
        <v>0</v>
      </c>
      <c r="J93" s="74">
        <f t="shared" si="3"/>
        <v>0</v>
      </c>
      <c r="K93" s="21"/>
    </row>
    <row r="94" spans="1:11" x14ac:dyDescent="0.25">
      <c r="A94" s="183"/>
      <c r="B94" s="184"/>
      <c r="C94" s="185"/>
      <c r="D94" s="21"/>
      <c r="E94" s="71" t="str">
        <f>IF(D94&gt;0,IF((LEFT(D94,2)=LEFT(Data!C$4,2)),"Intra","Inter"),"")</f>
        <v/>
      </c>
      <c r="F94" s="23"/>
      <c r="G94" s="176"/>
      <c r="H94" s="74">
        <f t="shared" si="2"/>
        <v>0</v>
      </c>
      <c r="I94" s="74">
        <f t="shared" si="3"/>
        <v>0</v>
      </c>
      <c r="J94" s="74">
        <f t="shared" si="3"/>
        <v>0</v>
      </c>
      <c r="K94" s="21"/>
    </row>
    <row r="95" spans="1:11" x14ac:dyDescent="0.25">
      <c r="A95" s="183"/>
      <c r="B95" s="184"/>
      <c r="C95" s="185"/>
      <c r="D95" s="21"/>
      <c r="E95" s="71" t="str">
        <f>IF(D95&gt;0,IF((LEFT(D95,2)=LEFT(Data!C$4,2)),"Intra","Inter"),"")</f>
        <v/>
      </c>
      <c r="F95" s="23"/>
      <c r="G95" s="176"/>
      <c r="H95" s="74">
        <f t="shared" si="2"/>
        <v>0</v>
      </c>
      <c r="I95" s="74">
        <f t="shared" si="3"/>
        <v>0</v>
      </c>
      <c r="J95" s="74">
        <f t="shared" si="3"/>
        <v>0</v>
      </c>
      <c r="K95" s="21"/>
    </row>
    <row r="96" spans="1:11" x14ac:dyDescent="0.25">
      <c r="A96" s="183"/>
      <c r="B96" s="184"/>
      <c r="C96" s="185"/>
      <c r="D96" s="21"/>
      <c r="E96" s="71" t="str">
        <f>IF(D96&gt;0,IF((LEFT(D96,2)=LEFT(Data!C$4,2)),"Intra","Inter"),"")</f>
        <v/>
      </c>
      <c r="F96" s="23"/>
      <c r="G96" s="176"/>
      <c r="H96" s="74">
        <f t="shared" si="2"/>
        <v>0</v>
      </c>
      <c r="I96" s="74">
        <f t="shared" si="3"/>
        <v>0</v>
      </c>
      <c r="J96" s="74">
        <f t="shared" si="3"/>
        <v>0</v>
      </c>
      <c r="K96" s="21"/>
    </row>
    <row r="97" spans="1:11" x14ac:dyDescent="0.25">
      <c r="A97" s="183"/>
      <c r="B97" s="184"/>
      <c r="C97" s="185"/>
      <c r="D97" s="21"/>
      <c r="E97" s="71" t="str">
        <f>IF(D97&gt;0,IF((LEFT(D97,2)=LEFT(Data!C$4,2)),"Intra","Inter"),"")</f>
        <v/>
      </c>
      <c r="F97" s="23"/>
      <c r="G97" s="176"/>
      <c r="H97" s="74">
        <f t="shared" si="2"/>
        <v>0</v>
      </c>
      <c r="I97" s="74">
        <f t="shared" si="3"/>
        <v>0</v>
      </c>
      <c r="J97" s="74">
        <f t="shared" si="3"/>
        <v>0</v>
      </c>
      <c r="K97" s="21"/>
    </row>
    <row r="98" spans="1:11" x14ac:dyDescent="0.25">
      <c r="A98" s="183"/>
      <c r="B98" s="184"/>
      <c r="C98" s="185"/>
      <c r="D98" s="21"/>
      <c r="E98" s="71" t="str">
        <f>IF(D98&gt;0,IF((LEFT(D98,2)=LEFT(Data!C$4,2)),"Intra","Inter"),"")</f>
        <v/>
      </c>
      <c r="F98" s="23"/>
      <c r="G98" s="176"/>
      <c r="H98" s="74">
        <f t="shared" si="2"/>
        <v>0</v>
      </c>
      <c r="I98" s="74">
        <f t="shared" si="3"/>
        <v>0</v>
      </c>
      <c r="J98" s="74">
        <f t="shared" si="3"/>
        <v>0</v>
      </c>
      <c r="K98" s="21"/>
    </row>
    <row r="99" spans="1:11" x14ac:dyDescent="0.25">
      <c r="A99" s="183"/>
      <c r="B99" s="184"/>
      <c r="C99" s="185"/>
      <c r="D99" s="21"/>
      <c r="E99" s="71" t="str">
        <f>IF(D99&gt;0,IF((LEFT(D99,2)=LEFT(Data!C$4,2)),"Intra","Inter"),"")</f>
        <v/>
      </c>
      <c r="F99" s="23"/>
      <c r="G99" s="176"/>
      <c r="H99" s="74">
        <f t="shared" si="2"/>
        <v>0</v>
      </c>
      <c r="I99" s="74">
        <f t="shared" si="3"/>
        <v>0</v>
      </c>
      <c r="J99" s="74">
        <f t="shared" si="3"/>
        <v>0</v>
      </c>
      <c r="K99" s="21"/>
    </row>
    <row r="100" spans="1:11" x14ac:dyDescent="0.25">
      <c r="A100" s="183"/>
      <c r="B100" s="184"/>
      <c r="C100" s="185"/>
      <c r="D100" s="21"/>
      <c r="E100" s="71" t="str">
        <f>IF(D100&gt;0,IF((LEFT(D100,2)=LEFT(Data!C$4,2)),"Intra","Inter"),"")</f>
        <v/>
      </c>
      <c r="F100" s="23"/>
      <c r="G100" s="176"/>
      <c r="H100" s="74">
        <f t="shared" si="2"/>
        <v>0</v>
      </c>
      <c r="I100" s="74">
        <f t="shared" si="3"/>
        <v>0</v>
      </c>
      <c r="J100" s="74">
        <f t="shared" si="3"/>
        <v>0</v>
      </c>
      <c r="K100" s="21"/>
    </row>
    <row r="101" spans="1:11" x14ac:dyDescent="0.25">
      <c r="A101" s="183"/>
      <c r="B101" s="184"/>
      <c r="C101" s="185"/>
      <c r="D101" s="21"/>
      <c r="E101" s="71" t="str">
        <f>IF(D101&gt;0,IF((LEFT(D101,2)=LEFT(Data!C$4,2)),"Intra","Inter"),"")</f>
        <v/>
      </c>
      <c r="F101" s="23"/>
      <c r="G101" s="176"/>
      <c r="H101" s="74">
        <f t="shared" si="2"/>
        <v>0</v>
      </c>
      <c r="I101" s="74">
        <f t="shared" si="3"/>
        <v>0</v>
      </c>
      <c r="J101" s="74">
        <f t="shared" si="3"/>
        <v>0</v>
      </c>
      <c r="K101" s="21"/>
    </row>
    <row r="102" spans="1:11" x14ac:dyDescent="0.25">
      <c r="A102" s="183"/>
      <c r="B102" s="184"/>
      <c r="C102" s="185"/>
      <c r="D102" s="21"/>
      <c r="E102" s="71" t="str">
        <f>IF(D102&gt;0,IF((LEFT(D102,2)=LEFT(Data!C$4,2)),"Intra","Inter"),"")</f>
        <v/>
      </c>
      <c r="F102" s="23"/>
      <c r="G102" s="176"/>
      <c r="H102" s="74">
        <f t="shared" si="2"/>
        <v>0</v>
      </c>
      <c r="I102" s="74">
        <f t="shared" si="3"/>
        <v>0</v>
      </c>
      <c r="J102" s="74">
        <f t="shared" si="3"/>
        <v>0</v>
      </c>
      <c r="K102" s="21"/>
    </row>
    <row r="103" spans="1:11" x14ac:dyDescent="0.25">
      <c r="A103" s="183"/>
      <c r="B103" s="184"/>
      <c r="C103" s="185"/>
      <c r="D103" s="21"/>
      <c r="E103" s="71" t="str">
        <f>IF(D103&gt;0,IF((LEFT(D103,2)=LEFT(Data!C$4,2)),"Intra","Inter"),"")</f>
        <v/>
      </c>
      <c r="F103" s="23"/>
      <c r="G103" s="176"/>
      <c r="H103" s="74">
        <f t="shared" si="2"/>
        <v>0</v>
      </c>
      <c r="I103" s="74">
        <f t="shared" si="3"/>
        <v>0</v>
      </c>
      <c r="J103" s="74">
        <f t="shared" si="3"/>
        <v>0</v>
      </c>
      <c r="K103" s="21"/>
    </row>
    <row r="104" spans="1:11" x14ac:dyDescent="0.25">
      <c r="A104" s="183"/>
      <c r="B104" s="184"/>
      <c r="C104" s="185"/>
      <c r="D104" s="21"/>
      <c r="E104" s="71" t="str">
        <f>IF(D104&gt;0,IF((LEFT(D104,2)=LEFT(Data!C$4,2)),"Intra","Inter"),"")</f>
        <v/>
      </c>
      <c r="F104" s="23"/>
      <c r="G104" s="176"/>
      <c r="H104" s="74">
        <f t="shared" si="2"/>
        <v>0</v>
      </c>
      <c r="I104" s="74">
        <f t="shared" si="3"/>
        <v>0</v>
      </c>
      <c r="J104" s="74">
        <f t="shared" si="3"/>
        <v>0</v>
      </c>
      <c r="K104" s="21"/>
    </row>
    <row r="105" spans="1:11" x14ac:dyDescent="0.25">
      <c r="A105" s="183"/>
      <c r="B105" s="184"/>
      <c r="C105" s="185"/>
      <c r="D105" s="21"/>
      <c r="E105" s="71" t="str">
        <f>IF(D105&gt;0,IF((LEFT(D105,2)=LEFT(Data!C$4,2)),"Intra","Inter"),"")</f>
        <v/>
      </c>
      <c r="F105" s="23"/>
      <c r="G105" s="176"/>
      <c r="H105" s="74">
        <f t="shared" si="2"/>
        <v>0</v>
      </c>
      <c r="I105" s="74">
        <f t="shared" si="3"/>
        <v>0</v>
      </c>
      <c r="J105" s="74">
        <f t="shared" si="3"/>
        <v>0</v>
      </c>
      <c r="K105" s="21"/>
    </row>
    <row r="106" spans="1:11" x14ac:dyDescent="0.25">
      <c r="A106" s="183"/>
      <c r="B106" s="184"/>
      <c r="C106" s="185"/>
      <c r="D106" s="21"/>
      <c r="E106" s="71" t="str">
        <f>IF(D106&gt;0,IF((LEFT(D106,2)=LEFT(Data!C$4,2)),"Intra","Inter"),"")</f>
        <v/>
      </c>
      <c r="F106" s="23"/>
      <c r="G106" s="176"/>
      <c r="H106" s="74">
        <f t="shared" si="2"/>
        <v>0</v>
      </c>
      <c r="I106" s="74">
        <f t="shared" si="3"/>
        <v>0</v>
      </c>
      <c r="J106" s="74">
        <f t="shared" si="3"/>
        <v>0</v>
      </c>
      <c r="K106" s="21"/>
    </row>
    <row r="107" spans="1:11" x14ac:dyDescent="0.25">
      <c r="A107" s="183"/>
      <c r="B107" s="184"/>
      <c r="C107" s="185"/>
      <c r="D107" s="21"/>
      <c r="E107" s="71" t="str">
        <f>IF(D107&gt;0,IF((LEFT(D107,2)=LEFT(Data!C$4,2)),"Intra","Inter"),"")</f>
        <v/>
      </c>
      <c r="F107" s="23"/>
      <c r="G107" s="176"/>
      <c r="H107" s="74">
        <f t="shared" si="2"/>
        <v>0</v>
      </c>
      <c r="I107" s="74">
        <f t="shared" si="3"/>
        <v>0</v>
      </c>
      <c r="J107" s="74">
        <f t="shared" si="3"/>
        <v>0</v>
      </c>
      <c r="K107" s="21"/>
    </row>
    <row r="108" spans="1:11" x14ac:dyDescent="0.25">
      <c r="A108" s="183"/>
      <c r="B108" s="184"/>
      <c r="C108" s="185"/>
      <c r="D108" s="21"/>
      <c r="E108" s="71" t="str">
        <f>IF(D108&gt;0,IF((LEFT(D108,2)=LEFT(Data!C$4,2)),"Intra","Inter"),"")</f>
        <v/>
      </c>
      <c r="F108" s="23"/>
      <c r="G108" s="176"/>
      <c r="H108" s="74">
        <f t="shared" si="2"/>
        <v>0</v>
      </c>
      <c r="I108" s="74">
        <f t="shared" si="3"/>
        <v>0</v>
      </c>
      <c r="J108" s="74">
        <f t="shared" si="3"/>
        <v>0</v>
      </c>
      <c r="K108" s="21"/>
    </row>
    <row r="109" spans="1:11" x14ac:dyDescent="0.25">
      <c r="A109" s="183"/>
      <c r="B109" s="184"/>
      <c r="C109" s="185"/>
      <c r="D109" s="21"/>
      <c r="E109" s="71" t="str">
        <f>IF(D109&gt;0,IF((LEFT(D109,2)=LEFT(Data!C$4,2)),"Intra","Inter"),"")</f>
        <v/>
      </c>
      <c r="F109" s="23"/>
      <c r="G109" s="176"/>
      <c r="H109" s="74">
        <f t="shared" si="2"/>
        <v>0</v>
      </c>
      <c r="I109" s="74">
        <f t="shared" si="3"/>
        <v>0</v>
      </c>
      <c r="J109" s="74">
        <f t="shared" si="3"/>
        <v>0</v>
      </c>
      <c r="K109" s="21"/>
    </row>
    <row r="110" spans="1:11" x14ac:dyDescent="0.25">
      <c r="A110" s="183"/>
      <c r="B110" s="184"/>
      <c r="C110" s="185"/>
      <c r="D110" s="21"/>
      <c r="E110" s="71" t="str">
        <f>IF(D110&gt;0,IF((LEFT(D110,2)=LEFT(Data!C$4,2)),"Intra","Inter"),"")</f>
        <v/>
      </c>
      <c r="F110" s="23"/>
      <c r="G110" s="176"/>
      <c r="H110" s="74">
        <f t="shared" si="2"/>
        <v>0</v>
      </c>
      <c r="I110" s="74">
        <f t="shared" si="3"/>
        <v>0</v>
      </c>
      <c r="J110" s="74">
        <f t="shared" si="3"/>
        <v>0</v>
      </c>
      <c r="K110" s="21"/>
    </row>
    <row r="111" spans="1:11" x14ac:dyDescent="0.25">
      <c r="A111" s="183"/>
      <c r="B111" s="184"/>
      <c r="C111" s="185"/>
      <c r="D111" s="21"/>
      <c r="E111" s="71" t="str">
        <f>IF(D111&gt;0,IF((LEFT(D111,2)=LEFT(Data!C$4,2)),"Intra","Inter"),"")</f>
        <v/>
      </c>
      <c r="F111" s="23"/>
      <c r="G111" s="176"/>
      <c r="H111" s="74">
        <f t="shared" si="2"/>
        <v>0</v>
      </c>
      <c r="I111" s="74">
        <f t="shared" si="3"/>
        <v>0</v>
      </c>
      <c r="J111" s="74">
        <f t="shared" si="3"/>
        <v>0</v>
      </c>
      <c r="K111" s="21"/>
    </row>
    <row r="112" spans="1:11" x14ac:dyDescent="0.25">
      <c r="A112" s="183"/>
      <c r="B112" s="184"/>
      <c r="C112" s="185"/>
      <c r="D112" s="21"/>
      <c r="E112" s="71" t="str">
        <f>IF(D112&gt;0,IF((LEFT(D112,2)=LEFT(Data!C$4,2)),"Intra","Inter"),"")</f>
        <v/>
      </c>
      <c r="F112" s="23"/>
      <c r="G112" s="176"/>
      <c r="H112" s="74">
        <f t="shared" si="2"/>
        <v>0</v>
      </c>
      <c r="I112" s="74">
        <f t="shared" si="3"/>
        <v>0</v>
      </c>
      <c r="J112" s="74">
        <f t="shared" si="3"/>
        <v>0</v>
      </c>
      <c r="K112" s="21"/>
    </row>
    <row r="113" spans="1:11" x14ac:dyDescent="0.25">
      <c r="A113" s="183"/>
      <c r="B113" s="184"/>
      <c r="C113" s="185"/>
      <c r="D113" s="21"/>
      <c r="E113" s="71" t="str">
        <f>IF(D113&gt;0,IF((LEFT(D113,2)=LEFT(Data!C$4,2)),"Intra","Inter"),"")</f>
        <v/>
      </c>
      <c r="F113" s="23"/>
      <c r="G113" s="176"/>
      <c r="H113" s="74">
        <f t="shared" si="2"/>
        <v>0</v>
      </c>
      <c r="I113" s="74">
        <f t="shared" si="3"/>
        <v>0</v>
      </c>
      <c r="J113" s="74">
        <f t="shared" si="3"/>
        <v>0</v>
      </c>
      <c r="K113" s="21"/>
    </row>
    <row r="114" spans="1:11" x14ac:dyDescent="0.25">
      <c r="A114" s="183"/>
      <c r="B114" s="184"/>
      <c r="C114" s="185"/>
      <c r="D114" s="21"/>
      <c r="E114" s="71" t="str">
        <f>IF(D114&gt;0,IF((LEFT(D114,2)=LEFT(Data!C$4,2)),"Intra","Inter"),"")</f>
        <v/>
      </c>
      <c r="F114" s="23"/>
      <c r="G114" s="176"/>
      <c r="H114" s="74">
        <f t="shared" si="2"/>
        <v>0</v>
      </c>
      <c r="I114" s="74">
        <f t="shared" si="3"/>
        <v>0</v>
      </c>
      <c r="J114" s="74">
        <f t="shared" si="3"/>
        <v>0</v>
      </c>
      <c r="K114" s="21"/>
    </row>
    <row r="115" spans="1:11" x14ac:dyDescent="0.25">
      <c r="A115" s="183"/>
      <c r="B115" s="184"/>
      <c r="C115" s="185"/>
      <c r="D115" s="21"/>
      <c r="E115" s="71" t="str">
        <f>IF(D115&gt;0,IF((LEFT(D115,2)=LEFT(Data!C$4,2)),"Intra","Inter"),"")</f>
        <v/>
      </c>
      <c r="F115" s="23"/>
      <c r="G115" s="176"/>
      <c r="H115" s="74">
        <f t="shared" si="2"/>
        <v>0</v>
      </c>
      <c r="I115" s="74">
        <f t="shared" si="3"/>
        <v>0</v>
      </c>
      <c r="J115" s="74">
        <f t="shared" si="3"/>
        <v>0</v>
      </c>
      <c r="K115" s="21"/>
    </row>
    <row r="116" spans="1:11" x14ac:dyDescent="0.25">
      <c r="A116" s="183"/>
      <c r="B116" s="184"/>
      <c r="C116" s="185"/>
      <c r="D116" s="21"/>
      <c r="E116" s="71" t="str">
        <f>IF(D116&gt;0,IF((LEFT(D116,2)=LEFT(Data!C$4,2)),"Intra","Inter"),"")</f>
        <v/>
      </c>
      <c r="F116" s="23"/>
      <c r="G116" s="176"/>
      <c r="H116" s="74">
        <f t="shared" si="2"/>
        <v>0</v>
      </c>
      <c r="I116" s="74">
        <f t="shared" si="3"/>
        <v>0</v>
      </c>
      <c r="J116" s="74">
        <f t="shared" si="3"/>
        <v>0</v>
      </c>
      <c r="K116" s="21"/>
    </row>
    <row r="117" spans="1:11" x14ac:dyDescent="0.25">
      <c r="A117" s="183"/>
      <c r="B117" s="184"/>
      <c r="C117" s="185"/>
      <c r="D117" s="21"/>
      <c r="E117" s="71" t="str">
        <f>IF(D117&gt;0,IF((LEFT(D117,2)=LEFT(Data!C$4,2)),"Intra","Inter"),"")</f>
        <v/>
      </c>
      <c r="F117" s="23"/>
      <c r="G117" s="176"/>
      <c r="H117" s="74">
        <f t="shared" si="2"/>
        <v>0</v>
      </c>
      <c r="I117" s="74">
        <f t="shared" si="3"/>
        <v>0</v>
      </c>
      <c r="J117" s="74">
        <f t="shared" si="3"/>
        <v>0</v>
      </c>
      <c r="K117" s="21"/>
    </row>
    <row r="118" spans="1:11" x14ac:dyDescent="0.25">
      <c r="A118" s="183"/>
      <c r="B118" s="184"/>
      <c r="C118" s="185"/>
      <c r="D118" s="21"/>
      <c r="E118" s="71" t="str">
        <f>IF(D118&gt;0,IF((LEFT(D118,2)=LEFT(Data!C$4,2)),"Intra","Inter"),"")</f>
        <v/>
      </c>
      <c r="F118" s="23"/>
      <c r="G118" s="176"/>
      <c r="H118" s="74">
        <f t="shared" si="2"/>
        <v>0</v>
      </c>
      <c r="I118" s="74">
        <f t="shared" si="3"/>
        <v>0</v>
      </c>
      <c r="J118" s="74">
        <f t="shared" si="3"/>
        <v>0</v>
      </c>
      <c r="K118" s="21"/>
    </row>
    <row r="119" spans="1:11" x14ac:dyDescent="0.25">
      <c r="A119" s="183"/>
      <c r="B119" s="184"/>
      <c r="C119" s="185"/>
      <c r="D119" s="21"/>
      <c r="E119" s="71" t="str">
        <f>IF(D119&gt;0,IF((LEFT(D119,2)=LEFT(Data!C$4,2)),"Intra","Inter"),"")</f>
        <v/>
      </c>
      <c r="F119" s="23"/>
      <c r="G119" s="176"/>
      <c r="H119" s="74">
        <f t="shared" si="2"/>
        <v>0</v>
      </c>
      <c r="I119" s="74">
        <f t="shared" si="3"/>
        <v>0</v>
      </c>
      <c r="J119" s="74">
        <f t="shared" si="3"/>
        <v>0</v>
      </c>
      <c r="K119" s="21"/>
    </row>
    <row r="120" spans="1:11" x14ac:dyDescent="0.25">
      <c r="A120" s="183"/>
      <c r="B120" s="184"/>
      <c r="C120" s="185"/>
      <c r="D120" s="21"/>
      <c r="E120" s="71" t="str">
        <f>IF(D120&gt;0,IF((LEFT(D120,2)=LEFT(Data!C$4,2)),"Intra","Inter"),"")</f>
        <v/>
      </c>
      <c r="F120" s="23"/>
      <c r="G120" s="176"/>
      <c r="H120" s="74">
        <f t="shared" si="2"/>
        <v>0</v>
      </c>
      <c r="I120" s="74">
        <f t="shared" si="3"/>
        <v>0</v>
      </c>
      <c r="J120" s="74">
        <f t="shared" si="3"/>
        <v>0</v>
      </c>
      <c r="K120" s="21"/>
    </row>
    <row r="121" spans="1:11" x14ac:dyDescent="0.25">
      <c r="A121" s="183"/>
      <c r="B121" s="184"/>
      <c r="C121" s="185"/>
      <c r="D121" s="21"/>
      <c r="E121" s="71" t="str">
        <f>IF(D121&gt;0,IF((LEFT(D121,2)=LEFT(Data!C$4,2)),"Intra","Inter"),"")</f>
        <v/>
      </c>
      <c r="F121" s="23"/>
      <c r="G121" s="176"/>
      <c r="H121" s="74">
        <f t="shared" si="2"/>
        <v>0</v>
      </c>
      <c r="I121" s="74">
        <f t="shared" si="3"/>
        <v>0</v>
      </c>
      <c r="J121" s="74">
        <f t="shared" si="3"/>
        <v>0</v>
      </c>
      <c r="K121" s="21"/>
    </row>
    <row r="122" spans="1:11" x14ac:dyDescent="0.25">
      <c r="A122" s="183"/>
      <c r="B122" s="184"/>
      <c r="C122" s="185"/>
      <c r="D122" s="21"/>
      <c r="E122" s="71" t="str">
        <f>IF(D122&gt;0,IF((LEFT(D122,2)=LEFT(Data!C$4,2)),"Intra","Inter"),"")</f>
        <v/>
      </c>
      <c r="F122" s="23"/>
      <c r="G122" s="176"/>
      <c r="H122" s="74">
        <f t="shared" si="2"/>
        <v>0</v>
      </c>
      <c r="I122" s="74">
        <f t="shared" si="3"/>
        <v>0</v>
      </c>
      <c r="J122" s="74">
        <f t="shared" si="3"/>
        <v>0</v>
      </c>
      <c r="K122" s="21"/>
    </row>
    <row r="123" spans="1:11" x14ac:dyDescent="0.25">
      <c r="A123" s="183"/>
      <c r="B123" s="184"/>
      <c r="C123" s="185"/>
      <c r="D123" s="21"/>
      <c r="E123" s="71" t="str">
        <f>IF(D123&gt;0,IF((LEFT(D123,2)=LEFT(Data!C$4,2)),"Intra","Inter"),"")</f>
        <v/>
      </c>
      <c r="F123" s="23"/>
      <c r="G123" s="176"/>
      <c r="H123" s="74">
        <f t="shared" si="2"/>
        <v>0</v>
      </c>
      <c r="I123" s="74">
        <f t="shared" si="3"/>
        <v>0</v>
      </c>
      <c r="J123" s="74">
        <f t="shared" si="3"/>
        <v>0</v>
      </c>
      <c r="K123" s="21"/>
    </row>
    <row r="124" spans="1:11" x14ac:dyDescent="0.25">
      <c r="A124" s="183"/>
      <c r="B124" s="184"/>
      <c r="C124" s="185"/>
      <c r="D124" s="21"/>
      <c r="E124" s="71" t="str">
        <f>IF(D124&gt;0,IF((LEFT(D124,2)=LEFT(Data!C$4,2)),"Intra","Inter"),"")</f>
        <v/>
      </c>
      <c r="F124" s="23"/>
      <c r="G124" s="176"/>
      <c r="H124" s="74">
        <f t="shared" si="2"/>
        <v>0</v>
      </c>
      <c r="I124" s="74">
        <f t="shared" si="3"/>
        <v>0</v>
      </c>
      <c r="J124" s="74">
        <f t="shared" si="3"/>
        <v>0</v>
      </c>
      <c r="K124" s="21"/>
    </row>
    <row r="125" spans="1:11" x14ac:dyDescent="0.25">
      <c r="A125" s="183"/>
      <c r="B125" s="184"/>
      <c r="C125" s="185"/>
      <c r="D125" s="21"/>
      <c r="E125" s="71" t="str">
        <f>IF(D125&gt;0,IF((LEFT(D125,2)=LEFT(Data!C$4,2)),"Intra","Inter"),"")</f>
        <v/>
      </c>
      <c r="F125" s="23"/>
      <c r="G125" s="176"/>
      <c r="H125" s="74">
        <f t="shared" si="2"/>
        <v>0</v>
      </c>
      <c r="I125" s="74">
        <f t="shared" si="3"/>
        <v>0</v>
      </c>
      <c r="J125" s="74">
        <f t="shared" si="3"/>
        <v>0</v>
      </c>
      <c r="K125" s="21"/>
    </row>
    <row r="126" spans="1:11" x14ac:dyDescent="0.25">
      <c r="A126" s="183"/>
      <c r="B126" s="184"/>
      <c r="C126" s="185"/>
      <c r="D126" s="21"/>
      <c r="E126" s="71" t="str">
        <f>IF(D126&gt;0,IF((LEFT(D126,2)=LEFT(Data!C$4,2)),"Intra","Inter"),"")</f>
        <v/>
      </c>
      <c r="F126" s="23"/>
      <c r="G126" s="176"/>
      <c r="H126" s="74">
        <f t="shared" si="2"/>
        <v>0</v>
      </c>
      <c r="I126" s="74">
        <f t="shared" si="3"/>
        <v>0</v>
      </c>
      <c r="J126" s="74">
        <f t="shared" si="3"/>
        <v>0</v>
      </c>
      <c r="K126" s="21"/>
    </row>
    <row r="127" spans="1:11" x14ac:dyDescent="0.25">
      <c r="A127" s="183"/>
      <c r="B127" s="184"/>
      <c r="C127" s="185"/>
      <c r="D127" s="21"/>
      <c r="E127" s="71" t="str">
        <f>IF(D127&gt;0,IF((LEFT(D127,2)=LEFT(Data!C$4,2)),"Intra","Inter"),"")</f>
        <v/>
      </c>
      <c r="F127" s="23"/>
      <c r="G127" s="176"/>
      <c r="H127" s="74">
        <f t="shared" si="2"/>
        <v>0</v>
      </c>
      <c r="I127" s="74">
        <f t="shared" si="3"/>
        <v>0</v>
      </c>
      <c r="J127" s="74">
        <f t="shared" si="3"/>
        <v>0</v>
      </c>
      <c r="K127" s="21"/>
    </row>
    <row r="128" spans="1:11" x14ac:dyDescent="0.25">
      <c r="A128" s="183"/>
      <c r="B128" s="184"/>
      <c r="C128" s="185"/>
      <c r="D128" s="21"/>
      <c r="E128" s="71" t="str">
        <f>IF(D128&gt;0,IF((LEFT(D128,2)=LEFT(Data!C$4,2)),"Intra","Inter"),"")</f>
        <v/>
      </c>
      <c r="F128" s="23"/>
      <c r="G128" s="176"/>
      <c r="H128" s="74">
        <f t="shared" si="2"/>
        <v>0</v>
      </c>
      <c r="I128" s="74">
        <f t="shared" si="3"/>
        <v>0</v>
      </c>
      <c r="J128" s="74">
        <f t="shared" si="3"/>
        <v>0</v>
      </c>
      <c r="K128" s="21"/>
    </row>
    <row r="129" spans="1:11" x14ac:dyDescent="0.25">
      <c r="A129" s="183"/>
      <c r="B129" s="184"/>
      <c r="C129" s="185"/>
      <c r="D129" s="21"/>
      <c r="E129" s="71" t="str">
        <f>IF(D129&gt;0,IF((LEFT(D129,2)=LEFT(Data!C$4,2)),"Intra","Inter"),"")</f>
        <v/>
      </c>
      <c r="F129" s="23"/>
      <c r="G129" s="176"/>
      <c r="H129" s="74">
        <f t="shared" si="2"/>
        <v>0</v>
      </c>
      <c r="I129" s="74">
        <f t="shared" si="3"/>
        <v>0</v>
      </c>
      <c r="J129" s="74">
        <f t="shared" si="3"/>
        <v>0</v>
      </c>
      <c r="K129" s="21"/>
    </row>
    <row r="130" spans="1:11" x14ac:dyDescent="0.25">
      <c r="A130" s="183"/>
      <c r="B130" s="184"/>
      <c r="C130" s="185"/>
      <c r="D130" s="21"/>
      <c r="E130" s="71" t="str">
        <f>IF(D130&gt;0,IF((LEFT(D130,2)=LEFT(Data!C$4,2)),"Intra","Inter"),"")</f>
        <v/>
      </c>
      <c r="F130" s="23"/>
      <c r="G130" s="176"/>
      <c r="H130" s="74">
        <f t="shared" si="2"/>
        <v>0</v>
      </c>
      <c r="I130" s="74">
        <f t="shared" si="3"/>
        <v>0</v>
      </c>
      <c r="J130" s="74">
        <f t="shared" si="3"/>
        <v>0</v>
      </c>
      <c r="K130" s="21"/>
    </row>
    <row r="131" spans="1:11" x14ac:dyDescent="0.25">
      <c r="A131" s="183"/>
      <c r="B131" s="184"/>
      <c r="C131" s="185"/>
      <c r="D131" s="21"/>
      <c r="E131" s="71" t="str">
        <f>IF(D131&gt;0,IF((LEFT(D131,2)=LEFT(Data!C$4,2)),"Intra","Inter"),"")</f>
        <v/>
      </c>
      <c r="F131" s="23"/>
      <c r="G131" s="176"/>
      <c r="H131" s="74">
        <f t="shared" si="2"/>
        <v>0</v>
      </c>
      <c r="I131" s="74">
        <f t="shared" si="3"/>
        <v>0</v>
      </c>
      <c r="J131" s="74">
        <f t="shared" si="3"/>
        <v>0</v>
      </c>
      <c r="K131" s="21"/>
    </row>
    <row r="132" spans="1:11" x14ac:dyDescent="0.25">
      <c r="A132" s="183"/>
      <c r="B132" s="184"/>
      <c r="C132" s="185"/>
      <c r="D132" s="21"/>
      <c r="E132" s="71" t="str">
        <f>IF(D132&gt;0,IF((LEFT(D132,2)=LEFT(Data!C$4,2)),"Intra","Inter"),"")</f>
        <v/>
      </c>
      <c r="F132" s="23"/>
      <c r="G132" s="176"/>
      <c r="H132" s="74">
        <f t="shared" si="2"/>
        <v>0</v>
      </c>
      <c r="I132" s="74">
        <f t="shared" si="3"/>
        <v>0</v>
      </c>
      <c r="J132" s="74">
        <f t="shared" si="3"/>
        <v>0</v>
      </c>
      <c r="K132" s="21"/>
    </row>
    <row r="133" spans="1:11" x14ac:dyDescent="0.25">
      <c r="A133" s="183"/>
      <c r="B133" s="184"/>
      <c r="C133" s="185"/>
      <c r="D133" s="21"/>
      <c r="E133" s="71" t="str">
        <f>IF(D133&gt;0,IF((LEFT(D133,2)=LEFT(Data!C$4,2)),"Intra","Inter"),"")</f>
        <v/>
      </c>
      <c r="F133" s="23"/>
      <c r="G133" s="176"/>
      <c r="H133" s="74">
        <f t="shared" si="2"/>
        <v>0</v>
      </c>
      <c r="I133" s="74">
        <f t="shared" si="3"/>
        <v>0</v>
      </c>
      <c r="J133" s="74">
        <f t="shared" si="3"/>
        <v>0</v>
      </c>
      <c r="K133" s="21"/>
    </row>
    <row r="134" spans="1:11" x14ac:dyDescent="0.25">
      <c r="A134" s="183"/>
      <c r="B134" s="184"/>
      <c r="C134" s="185"/>
      <c r="D134" s="21"/>
      <c r="E134" s="71" t="str">
        <f>IF(D134&gt;0,IF((LEFT(D134,2)=LEFT(Data!C$4,2)),"Intra","Inter"),"")</f>
        <v/>
      </c>
      <c r="F134" s="23"/>
      <c r="G134" s="176"/>
      <c r="H134" s="74">
        <f t="shared" si="2"/>
        <v>0</v>
      </c>
      <c r="I134" s="74">
        <f t="shared" si="3"/>
        <v>0</v>
      </c>
      <c r="J134" s="74">
        <f t="shared" si="3"/>
        <v>0</v>
      </c>
      <c r="K134" s="21"/>
    </row>
    <row r="135" spans="1:11" x14ac:dyDescent="0.25">
      <c r="A135" s="183"/>
      <c r="B135" s="184"/>
      <c r="C135" s="185"/>
      <c r="D135" s="21"/>
      <c r="E135" s="71" t="str">
        <f>IF(D135&gt;0,IF((LEFT(D135,2)=LEFT(Data!C$4,2)),"Intra","Inter"),"")</f>
        <v/>
      </c>
      <c r="F135" s="23"/>
      <c r="G135" s="176"/>
      <c r="H135" s="74">
        <f t="shared" si="2"/>
        <v>0</v>
      </c>
      <c r="I135" s="74">
        <f t="shared" si="3"/>
        <v>0</v>
      </c>
      <c r="J135" s="74">
        <f t="shared" si="3"/>
        <v>0</v>
      </c>
      <c r="K135" s="21"/>
    </row>
    <row r="136" spans="1:11" x14ac:dyDescent="0.25">
      <c r="A136" s="183"/>
      <c r="B136" s="184"/>
      <c r="C136" s="185"/>
      <c r="D136" s="21"/>
      <c r="E136" s="71" t="str">
        <f>IF(D136&gt;0,IF((LEFT(D136,2)=LEFT(Data!C$4,2)),"Intra","Inter"),"")</f>
        <v/>
      </c>
      <c r="F136" s="23"/>
      <c r="G136" s="176"/>
      <c r="H136" s="74">
        <f t="shared" si="2"/>
        <v>0</v>
      </c>
      <c r="I136" s="74">
        <f t="shared" si="3"/>
        <v>0</v>
      </c>
      <c r="J136" s="74">
        <f t="shared" si="3"/>
        <v>0</v>
      </c>
      <c r="K136" s="21"/>
    </row>
    <row r="137" spans="1:11" x14ac:dyDescent="0.25">
      <c r="A137" s="183"/>
      <c r="B137" s="184"/>
      <c r="C137" s="185"/>
      <c r="D137" s="21"/>
      <c r="E137" s="71" t="str">
        <f>IF(D137&gt;0,IF((LEFT(D137,2)=LEFT(Data!C$4,2)),"Intra","Inter"),"")</f>
        <v/>
      </c>
      <c r="F137" s="23"/>
      <c r="G137" s="176"/>
      <c r="H137" s="74">
        <f t="shared" ref="H137:H200" si="4">IF($E137="inter",IF($F137&lt;&gt;"Exempt",IF($F137&lt;&gt;"Non GST",($G137*($F137)),(0)),(0)),(0))</f>
        <v>0</v>
      </c>
      <c r="I137" s="74">
        <f t="shared" ref="I137:J200" si="5">IF($E137="intra",IF($F137&lt;&gt;"Exempt",IF($F137&lt;&gt;"Non GST",($G137*($F137/2)),(0)),(0)),(0))</f>
        <v>0</v>
      </c>
      <c r="J137" s="74">
        <f t="shared" si="5"/>
        <v>0</v>
      </c>
      <c r="K137" s="21"/>
    </row>
    <row r="138" spans="1:11" x14ac:dyDescent="0.25">
      <c r="A138" s="183"/>
      <c r="B138" s="184"/>
      <c r="C138" s="185"/>
      <c r="D138" s="21"/>
      <c r="E138" s="71" t="str">
        <f>IF(D138&gt;0,IF((LEFT(D138,2)=LEFT(Data!C$4,2)),"Intra","Inter"),"")</f>
        <v/>
      </c>
      <c r="F138" s="23"/>
      <c r="G138" s="176"/>
      <c r="H138" s="74">
        <f t="shared" si="4"/>
        <v>0</v>
      </c>
      <c r="I138" s="74">
        <f t="shared" si="5"/>
        <v>0</v>
      </c>
      <c r="J138" s="74">
        <f t="shared" si="5"/>
        <v>0</v>
      </c>
      <c r="K138" s="21"/>
    </row>
    <row r="139" spans="1:11" x14ac:dyDescent="0.25">
      <c r="A139" s="183"/>
      <c r="B139" s="184"/>
      <c r="C139" s="185"/>
      <c r="D139" s="21"/>
      <c r="E139" s="71" t="str">
        <f>IF(D139&gt;0,IF((LEFT(D139,2)=LEFT(Data!C$4,2)),"Intra","Inter"),"")</f>
        <v/>
      </c>
      <c r="F139" s="23"/>
      <c r="G139" s="176"/>
      <c r="H139" s="74">
        <f t="shared" si="4"/>
        <v>0</v>
      </c>
      <c r="I139" s="74">
        <f t="shared" si="5"/>
        <v>0</v>
      </c>
      <c r="J139" s="74">
        <f t="shared" si="5"/>
        <v>0</v>
      </c>
      <c r="K139" s="21"/>
    </row>
    <row r="140" spans="1:11" x14ac:dyDescent="0.25">
      <c r="A140" s="183"/>
      <c r="B140" s="184"/>
      <c r="C140" s="185"/>
      <c r="D140" s="21"/>
      <c r="E140" s="71" t="str">
        <f>IF(D140&gt;0,IF((LEFT(D140,2)=LEFT(Data!C$4,2)),"Intra","Inter"),"")</f>
        <v/>
      </c>
      <c r="F140" s="23"/>
      <c r="G140" s="176"/>
      <c r="H140" s="74">
        <f t="shared" si="4"/>
        <v>0</v>
      </c>
      <c r="I140" s="74">
        <f t="shared" si="5"/>
        <v>0</v>
      </c>
      <c r="J140" s="74">
        <f t="shared" si="5"/>
        <v>0</v>
      </c>
      <c r="K140" s="21"/>
    </row>
    <row r="141" spans="1:11" x14ac:dyDescent="0.25">
      <c r="A141" s="183"/>
      <c r="B141" s="184"/>
      <c r="C141" s="185"/>
      <c r="D141" s="21"/>
      <c r="E141" s="71" t="str">
        <f>IF(D141&gt;0,IF((LEFT(D141,2)=LEFT(Data!C$4,2)),"Intra","Inter"),"")</f>
        <v/>
      </c>
      <c r="F141" s="23"/>
      <c r="G141" s="176"/>
      <c r="H141" s="74">
        <f t="shared" si="4"/>
        <v>0</v>
      </c>
      <c r="I141" s="74">
        <f t="shared" si="5"/>
        <v>0</v>
      </c>
      <c r="J141" s="74">
        <f t="shared" si="5"/>
        <v>0</v>
      </c>
      <c r="K141" s="21"/>
    </row>
    <row r="142" spans="1:11" x14ac:dyDescent="0.25">
      <c r="A142" s="183"/>
      <c r="B142" s="184"/>
      <c r="C142" s="185"/>
      <c r="D142" s="21"/>
      <c r="E142" s="71" t="str">
        <f>IF(D142&gt;0,IF((LEFT(D142,2)=LEFT(Data!C$4,2)),"Intra","Inter"),"")</f>
        <v/>
      </c>
      <c r="F142" s="23"/>
      <c r="G142" s="176"/>
      <c r="H142" s="74">
        <f t="shared" si="4"/>
        <v>0</v>
      </c>
      <c r="I142" s="74">
        <f t="shared" si="5"/>
        <v>0</v>
      </c>
      <c r="J142" s="74">
        <f t="shared" si="5"/>
        <v>0</v>
      </c>
      <c r="K142" s="21"/>
    </row>
    <row r="143" spans="1:11" x14ac:dyDescent="0.25">
      <c r="A143" s="183"/>
      <c r="B143" s="184"/>
      <c r="C143" s="185"/>
      <c r="D143" s="21"/>
      <c r="E143" s="71" t="str">
        <f>IF(D143&gt;0,IF((LEFT(D143,2)=LEFT(Data!C$4,2)),"Intra","Inter"),"")</f>
        <v/>
      </c>
      <c r="F143" s="23"/>
      <c r="G143" s="176"/>
      <c r="H143" s="74">
        <f t="shared" si="4"/>
        <v>0</v>
      </c>
      <c r="I143" s="74">
        <f t="shared" si="5"/>
        <v>0</v>
      </c>
      <c r="J143" s="74">
        <f t="shared" si="5"/>
        <v>0</v>
      </c>
      <c r="K143" s="21"/>
    </row>
    <row r="144" spans="1:11" x14ac:dyDescent="0.25">
      <c r="A144" s="183"/>
      <c r="B144" s="184"/>
      <c r="C144" s="185"/>
      <c r="D144" s="21"/>
      <c r="E144" s="71" t="str">
        <f>IF(D144&gt;0,IF((LEFT(D144,2)=LEFT(Data!C$4,2)),"Intra","Inter"),"")</f>
        <v/>
      </c>
      <c r="F144" s="23"/>
      <c r="G144" s="176"/>
      <c r="H144" s="74">
        <f t="shared" si="4"/>
        <v>0</v>
      </c>
      <c r="I144" s="74">
        <f t="shared" si="5"/>
        <v>0</v>
      </c>
      <c r="J144" s="74">
        <f t="shared" si="5"/>
        <v>0</v>
      </c>
      <c r="K144" s="21"/>
    </row>
    <row r="145" spans="1:11" x14ac:dyDescent="0.25">
      <c r="A145" s="183"/>
      <c r="B145" s="184"/>
      <c r="C145" s="185"/>
      <c r="D145" s="21"/>
      <c r="E145" s="71" t="str">
        <f>IF(D145&gt;0,IF((LEFT(D145,2)=LEFT(Data!C$4,2)),"Intra","Inter"),"")</f>
        <v/>
      </c>
      <c r="F145" s="23"/>
      <c r="G145" s="176"/>
      <c r="H145" s="74">
        <f t="shared" si="4"/>
        <v>0</v>
      </c>
      <c r="I145" s="74">
        <f t="shared" si="5"/>
        <v>0</v>
      </c>
      <c r="J145" s="74">
        <f t="shared" si="5"/>
        <v>0</v>
      </c>
      <c r="K145" s="21"/>
    </row>
    <row r="146" spans="1:11" x14ac:dyDescent="0.25">
      <c r="A146" s="183"/>
      <c r="B146" s="184"/>
      <c r="C146" s="185"/>
      <c r="D146" s="21"/>
      <c r="E146" s="71" t="str">
        <f>IF(D146&gt;0,IF((LEFT(D146,2)=LEFT(Data!C$4,2)),"Intra","Inter"),"")</f>
        <v/>
      </c>
      <c r="F146" s="23"/>
      <c r="G146" s="176"/>
      <c r="H146" s="74">
        <f t="shared" si="4"/>
        <v>0</v>
      </c>
      <c r="I146" s="74">
        <f t="shared" si="5"/>
        <v>0</v>
      </c>
      <c r="J146" s="74">
        <f t="shared" si="5"/>
        <v>0</v>
      </c>
      <c r="K146" s="21"/>
    </row>
    <row r="147" spans="1:11" x14ac:dyDescent="0.25">
      <c r="A147" s="183"/>
      <c r="B147" s="184"/>
      <c r="C147" s="185"/>
      <c r="D147" s="21"/>
      <c r="E147" s="71" t="str">
        <f>IF(D147&gt;0,IF((LEFT(D147,2)=LEFT(Data!C$4,2)),"Intra","Inter"),"")</f>
        <v/>
      </c>
      <c r="F147" s="23"/>
      <c r="G147" s="176"/>
      <c r="H147" s="74">
        <f t="shared" si="4"/>
        <v>0</v>
      </c>
      <c r="I147" s="74">
        <f t="shared" si="5"/>
        <v>0</v>
      </c>
      <c r="J147" s="74">
        <f t="shared" si="5"/>
        <v>0</v>
      </c>
      <c r="K147" s="21"/>
    </row>
    <row r="148" spans="1:11" x14ac:dyDescent="0.25">
      <c r="A148" s="183"/>
      <c r="B148" s="184"/>
      <c r="C148" s="185"/>
      <c r="D148" s="21"/>
      <c r="E148" s="71" t="str">
        <f>IF(D148&gt;0,IF((LEFT(D148,2)=LEFT(Data!C$4,2)),"Intra","Inter"),"")</f>
        <v/>
      </c>
      <c r="F148" s="23"/>
      <c r="G148" s="176"/>
      <c r="H148" s="74">
        <f t="shared" si="4"/>
        <v>0</v>
      </c>
      <c r="I148" s="74">
        <f t="shared" si="5"/>
        <v>0</v>
      </c>
      <c r="J148" s="74">
        <f t="shared" si="5"/>
        <v>0</v>
      </c>
      <c r="K148" s="21"/>
    </row>
    <row r="149" spans="1:11" x14ac:dyDescent="0.25">
      <c r="A149" s="183"/>
      <c r="B149" s="184"/>
      <c r="C149" s="185"/>
      <c r="D149" s="21"/>
      <c r="E149" s="71" t="str">
        <f>IF(D149&gt;0,IF((LEFT(D149,2)=LEFT(Data!C$4,2)),"Intra","Inter"),"")</f>
        <v/>
      </c>
      <c r="F149" s="23"/>
      <c r="G149" s="176"/>
      <c r="H149" s="74">
        <f t="shared" si="4"/>
        <v>0</v>
      </c>
      <c r="I149" s="74">
        <f t="shared" si="5"/>
        <v>0</v>
      </c>
      <c r="J149" s="74">
        <f t="shared" si="5"/>
        <v>0</v>
      </c>
      <c r="K149" s="21"/>
    </row>
    <row r="150" spans="1:11" x14ac:dyDescent="0.25">
      <c r="A150" s="183"/>
      <c r="B150" s="184"/>
      <c r="C150" s="185"/>
      <c r="D150" s="21"/>
      <c r="E150" s="71" t="str">
        <f>IF(D150&gt;0,IF((LEFT(D150,2)=LEFT(Data!C$4,2)),"Intra","Inter"),"")</f>
        <v/>
      </c>
      <c r="F150" s="23"/>
      <c r="G150" s="176"/>
      <c r="H150" s="74">
        <f t="shared" si="4"/>
        <v>0</v>
      </c>
      <c r="I150" s="74">
        <f t="shared" si="5"/>
        <v>0</v>
      </c>
      <c r="J150" s="74">
        <f t="shared" si="5"/>
        <v>0</v>
      </c>
      <c r="K150" s="21"/>
    </row>
    <row r="151" spans="1:11" x14ac:dyDescent="0.25">
      <c r="A151" s="183"/>
      <c r="B151" s="184"/>
      <c r="C151" s="185"/>
      <c r="D151" s="21"/>
      <c r="E151" s="71" t="str">
        <f>IF(D151&gt;0,IF((LEFT(D151,2)=LEFT(Data!C$4,2)),"Intra","Inter"),"")</f>
        <v/>
      </c>
      <c r="F151" s="23"/>
      <c r="G151" s="176"/>
      <c r="H151" s="74">
        <f t="shared" si="4"/>
        <v>0</v>
      </c>
      <c r="I151" s="74">
        <f t="shared" si="5"/>
        <v>0</v>
      </c>
      <c r="J151" s="74">
        <f t="shared" si="5"/>
        <v>0</v>
      </c>
      <c r="K151" s="21"/>
    </row>
    <row r="152" spans="1:11" x14ac:dyDescent="0.25">
      <c r="A152" s="183"/>
      <c r="B152" s="184"/>
      <c r="C152" s="185"/>
      <c r="D152" s="21"/>
      <c r="E152" s="71" t="str">
        <f>IF(D152&gt;0,IF((LEFT(D152,2)=LEFT(Data!C$4,2)),"Intra","Inter"),"")</f>
        <v/>
      </c>
      <c r="F152" s="23"/>
      <c r="G152" s="176"/>
      <c r="H152" s="74">
        <f t="shared" si="4"/>
        <v>0</v>
      </c>
      <c r="I152" s="74">
        <f t="shared" si="5"/>
        <v>0</v>
      </c>
      <c r="J152" s="74">
        <f t="shared" si="5"/>
        <v>0</v>
      </c>
      <c r="K152" s="21"/>
    </row>
    <row r="153" spans="1:11" x14ac:dyDescent="0.25">
      <c r="A153" s="183"/>
      <c r="B153" s="184"/>
      <c r="C153" s="185"/>
      <c r="D153" s="21"/>
      <c r="E153" s="71" t="str">
        <f>IF(D153&gt;0,IF((LEFT(D153,2)=LEFT(Data!C$4,2)),"Intra","Inter"),"")</f>
        <v/>
      </c>
      <c r="F153" s="23"/>
      <c r="G153" s="176"/>
      <c r="H153" s="74">
        <f t="shared" si="4"/>
        <v>0</v>
      </c>
      <c r="I153" s="74">
        <f t="shared" si="5"/>
        <v>0</v>
      </c>
      <c r="J153" s="74">
        <f t="shared" si="5"/>
        <v>0</v>
      </c>
      <c r="K153" s="21"/>
    </row>
    <row r="154" spans="1:11" x14ac:dyDescent="0.25">
      <c r="A154" s="183"/>
      <c r="B154" s="184"/>
      <c r="C154" s="185"/>
      <c r="D154" s="21"/>
      <c r="E154" s="71" t="str">
        <f>IF(D154&gt;0,IF((LEFT(D154,2)=LEFT(Data!C$4,2)),"Intra","Inter"),"")</f>
        <v/>
      </c>
      <c r="F154" s="23"/>
      <c r="G154" s="176"/>
      <c r="H154" s="74">
        <f t="shared" si="4"/>
        <v>0</v>
      </c>
      <c r="I154" s="74">
        <f t="shared" si="5"/>
        <v>0</v>
      </c>
      <c r="J154" s="74">
        <f t="shared" si="5"/>
        <v>0</v>
      </c>
      <c r="K154" s="21"/>
    </row>
    <row r="155" spans="1:11" x14ac:dyDescent="0.25">
      <c r="A155" s="183"/>
      <c r="B155" s="184"/>
      <c r="C155" s="185"/>
      <c r="D155" s="21"/>
      <c r="E155" s="71" t="str">
        <f>IF(D155&gt;0,IF((LEFT(D155,2)=LEFT(Data!C$4,2)),"Intra","Inter"),"")</f>
        <v/>
      </c>
      <c r="F155" s="23"/>
      <c r="G155" s="176"/>
      <c r="H155" s="74">
        <f t="shared" si="4"/>
        <v>0</v>
      </c>
      <c r="I155" s="74">
        <f t="shared" si="5"/>
        <v>0</v>
      </c>
      <c r="J155" s="74">
        <f t="shared" si="5"/>
        <v>0</v>
      </c>
      <c r="K155" s="21"/>
    </row>
    <row r="156" spans="1:11" x14ac:dyDescent="0.25">
      <c r="A156" s="183"/>
      <c r="B156" s="184"/>
      <c r="C156" s="185"/>
      <c r="D156" s="21"/>
      <c r="E156" s="71" t="str">
        <f>IF(D156&gt;0,IF((LEFT(D156,2)=LEFT(Data!C$4,2)),"Intra","Inter"),"")</f>
        <v/>
      </c>
      <c r="F156" s="23"/>
      <c r="G156" s="176"/>
      <c r="H156" s="74">
        <f t="shared" si="4"/>
        <v>0</v>
      </c>
      <c r="I156" s="74">
        <f t="shared" si="5"/>
        <v>0</v>
      </c>
      <c r="J156" s="74">
        <f t="shared" si="5"/>
        <v>0</v>
      </c>
      <c r="K156" s="21"/>
    </row>
    <row r="157" spans="1:11" x14ac:dyDescent="0.25">
      <c r="A157" s="183"/>
      <c r="B157" s="184"/>
      <c r="C157" s="185"/>
      <c r="D157" s="21"/>
      <c r="E157" s="71" t="str">
        <f>IF(D157&gt;0,IF((LEFT(D157,2)=LEFT(Data!C$4,2)),"Intra","Inter"),"")</f>
        <v/>
      </c>
      <c r="F157" s="23"/>
      <c r="G157" s="176"/>
      <c r="H157" s="74">
        <f t="shared" si="4"/>
        <v>0</v>
      </c>
      <c r="I157" s="74">
        <f t="shared" si="5"/>
        <v>0</v>
      </c>
      <c r="J157" s="74">
        <f t="shared" si="5"/>
        <v>0</v>
      </c>
      <c r="K157" s="21"/>
    </row>
    <row r="158" spans="1:11" x14ac:dyDescent="0.25">
      <c r="A158" s="183"/>
      <c r="B158" s="184"/>
      <c r="C158" s="185"/>
      <c r="D158" s="21"/>
      <c r="E158" s="71" t="str">
        <f>IF(D158&gt;0,IF((LEFT(D158,2)=LEFT(Data!C$4,2)),"Intra","Inter"),"")</f>
        <v/>
      </c>
      <c r="F158" s="23"/>
      <c r="G158" s="176"/>
      <c r="H158" s="74">
        <f t="shared" si="4"/>
        <v>0</v>
      </c>
      <c r="I158" s="74">
        <f t="shared" si="5"/>
        <v>0</v>
      </c>
      <c r="J158" s="74">
        <f t="shared" si="5"/>
        <v>0</v>
      </c>
      <c r="K158" s="21"/>
    </row>
    <row r="159" spans="1:11" x14ac:dyDescent="0.25">
      <c r="A159" s="183"/>
      <c r="B159" s="184"/>
      <c r="C159" s="185"/>
      <c r="D159" s="21"/>
      <c r="E159" s="71" t="str">
        <f>IF(D159&gt;0,IF((LEFT(D159,2)=LEFT(Data!C$4,2)),"Intra","Inter"),"")</f>
        <v/>
      </c>
      <c r="F159" s="23"/>
      <c r="G159" s="176"/>
      <c r="H159" s="74">
        <f t="shared" si="4"/>
        <v>0</v>
      </c>
      <c r="I159" s="74">
        <f t="shared" si="5"/>
        <v>0</v>
      </c>
      <c r="J159" s="74">
        <f t="shared" si="5"/>
        <v>0</v>
      </c>
      <c r="K159" s="21"/>
    </row>
    <row r="160" spans="1:11" x14ac:dyDescent="0.25">
      <c r="A160" s="183"/>
      <c r="B160" s="184"/>
      <c r="C160" s="185"/>
      <c r="D160" s="21"/>
      <c r="E160" s="71" t="str">
        <f>IF(D160&gt;0,IF((LEFT(D160,2)=LEFT(Data!C$4,2)),"Intra","Inter"),"")</f>
        <v/>
      </c>
      <c r="F160" s="23"/>
      <c r="G160" s="176"/>
      <c r="H160" s="74">
        <f t="shared" si="4"/>
        <v>0</v>
      </c>
      <c r="I160" s="74">
        <f t="shared" si="5"/>
        <v>0</v>
      </c>
      <c r="J160" s="74">
        <f t="shared" si="5"/>
        <v>0</v>
      </c>
      <c r="K160" s="21"/>
    </row>
    <row r="161" spans="1:11" x14ac:dyDescent="0.25">
      <c r="A161" s="183"/>
      <c r="B161" s="184"/>
      <c r="C161" s="185"/>
      <c r="D161" s="21"/>
      <c r="E161" s="71" t="str">
        <f>IF(D161&gt;0,IF((LEFT(D161,2)=LEFT(Data!C$4,2)),"Intra","Inter"),"")</f>
        <v/>
      </c>
      <c r="F161" s="23"/>
      <c r="G161" s="176"/>
      <c r="H161" s="74">
        <f t="shared" si="4"/>
        <v>0</v>
      </c>
      <c r="I161" s="74">
        <f t="shared" si="5"/>
        <v>0</v>
      </c>
      <c r="J161" s="74">
        <f t="shared" si="5"/>
        <v>0</v>
      </c>
      <c r="K161" s="21"/>
    </row>
    <row r="162" spans="1:11" x14ac:dyDescent="0.25">
      <c r="A162" s="183"/>
      <c r="B162" s="184"/>
      <c r="C162" s="185"/>
      <c r="D162" s="21"/>
      <c r="E162" s="71" t="str">
        <f>IF(D162&gt;0,IF((LEFT(D162,2)=LEFT(Data!C$4,2)),"Intra","Inter"),"")</f>
        <v/>
      </c>
      <c r="F162" s="23"/>
      <c r="G162" s="176"/>
      <c r="H162" s="74">
        <f t="shared" si="4"/>
        <v>0</v>
      </c>
      <c r="I162" s="74">
        <f t="shared" si="5"/>
        <v>0</v>
      </c>
      <c r="J162" s="74">
        <f t="shared" si="5"/>
        <v>0</v>
      </c>
      <c r="K162" s="21"/>
    </row>
    <row r="163" spans="1:11" x14ac:dyDescent="0.25">
      <c r="A163" s="183"/>
      <c r="B163" s="184"/>
      <c r="C163" s="185"/>
      <c r="D163" s="21"/>
      <c r="E163" s="71" t="str">
        <f>IF(D163&gt;0,IF((LEFT(D163,2)=LEFT(Data!C$4,2)),"Intra","Inter"),"")</f>
        <v/>
      </c>
      <c r="F163" s="23"/>
      <c r="G163" s="176"/>
      <c r="H163" s="74">
        <f t="shared" si="4"/>
        <v>0</v>
      </c>
      <c r="I163" s="74">
        <f t="shared" si="5"/>
        <v>0</v>
      </c>
      <c r="J163" s="74">
        <f t="shared" si="5"/>
        <v>0</v>
      </c>
      <c r="K163" s="21"/>
    </row>
    <row r="164" spans="1:11" x14ac:dyDescent="0.25">
      <c r="A164" s="183"/>
      <c r="B164" s="184"/>
      <c r="C164" s="185"/>
      <c r="D164" s="21"/>
      <c r="E164" s="71" t="str">
        <f>IF(D164&gt;0,IF((LEFT(D164,2)=LEFT(Data!C$4,2)),"Intra","Inter"),"")</f>
        <v/>
      </c>
      <c r="F164" s="23"/>
      <c r="G164" s="176"/>
      <c r="H164" s="74">
        <f t="shared" si="4"/>
        <v>0</v>
      </c>
      <c r="I164" s="74">
        <f t="shared" si="5"/>
        <v>0</v>
      </c>
      <c r="J164" s="74">
        <f t="shared" si="5"/>
        <v>0</v>
      </c>
      <c r="K164" s="21"/>
    </row>
    <row r="165" spans="1:11" x14ac:dyDescent="0.25">
      <c r="A165" s="183"/>
      <c r="B165" s="184"/>
      <c r="C165" s="185"/>
      <c r="D165" s="21"/>
      <c r="E165" s="71" t="str">
        <f>IF(D165&gt;0,IF((LEFT(D165,2)=LEFT(Data!C$4,2)),"Intra","Inter"),"")</f>
        <v/>
      </c>
      <c r="F165" s="23"/>
      <c r="G165" s="176"/>
      <c r="H165" s="74">
        <f t="shared" si="4"/>
        <v>0</v>
      </c>
      <c r="I165" s="74">
        <f t="shared" si="5"/>
        <v>0</v>
      </c>
      <c r="J165" s="74">
        <f t="shared" si="5"/>
        <v>0</v>
      </c>
      <c r="K165" s="21"/>
    </row>
    <row r="166" spans="1:11" x14ac:dyDescent="0.25">
      <c r="A166" s="183"/>
      <c r="B166" s="184"/>
      <c r="C166" s="185"/>
      <c r="D166" s="21"/>
      <c r="E166" s="71" t="str">
        <f>IF(D166&gt;0,IF((LEFT(D166,2)=LEFT(Data!C$4,2)),"Intra","Inter"),"")</f>
        <v/>
      </c>
      <c r="F166" s="23"/>
      <c r="G166" s="176"/>
      <c r="H166" s="74">
        <f t="shared" si="4"/>
        <v>0</v>
      </c>
      <c r="I166" s="74">
        <f t="shared" si="5"/>
        <v>0</v>
      </c>
      <c r="J166" s="74">
        <f t="shared" si="5"/>
        <v>0</v>
      </c>
      <c r="K166" s="21"/>
    </row>
    <row r="167" spans="1:11" x14ac:dyDescent="0.25">
      <c r="A167" s="183"/>
      <c r="B167" s="184"/>
      <c r="C167" s="185"/>
      <c r="D167" s="21"/>
      <c r="E167" s="71" t="str">
        <f>IF(D167&gt;0,IF((LEFT(D167,2)=LEFT(Data!C$4,2)),"Intra","Inter"),"")</f>
        <v/>
      </c>
      <c r="F167" s="23"/>
      <c r="G167" s="176"/>
      <c r="H167" s="74">
        <f t="shared" si="4"/>
        <v>0</v>
      </c>
      <c r="I167" s="74">
        <f t="shared" si="5"/>
        <v>0</v>
      </c>
      <c r="J167" s="74">
        <f t="shared" si="5"/>
        <v>0</v>
      </c>
      <c r="K167" s="21"/>
    </row>
    <row r="168" spans="1:11" x14ac:dyDescent="0.25">
      <c r="A168" s="183"/>
      <c r="B168" s="184"/>
      <c r="C168" s="185"/>
      <c r="D168" s="21"/>
      <c r="E168" s="71" t="str">
        <f>IF(D168&gt;0,IF((LEFT(D168,2)=LEFT(Data!C$4,2)),"Intra","Inter"),"")</f>
        <v/>
      </c>
      <c r="F168" s="23"/>
      <c r="G168" s="176"/>
      <c r="H168" s="74">
        <f t="shared" si="4"/>
        <v>0</v>
      </c>
      <c r="I168" s="74">
        <f t="shared" si="5"/>
        <v>0</v>
      </c>
      <c r="J168" s="74">
        <f t="shared" si="5"/>
        <v>0</v>
      </c>
      <c r="K168" s="21"/>
    </row>
    <row r="169" spans="1:11" x14ac:dyDescent="0.25">
      <c r="A169" s="183"/>
      <c r="B169" s="184"/>
      <c r="C169" s="185"/>
      <c r="D169" s="21"/>
      <c r="E169" s="71" t="str">
        <f>IF(D169&gt;0,IF((LEFT(D169,2)=LEFT(Data!C$4,2)),"Intra","Inter"),"")</f>
        <v/>
      </c>
      <c r="F169" s="23"/>
      <c r="G169" s="176"/>
      <c r="H169" s="74">
        <f t="shared" si="4"/>
        <v>0</v>
      </c>
      <c r="I169" s="74">
        <f t="shared" si="5"/>
        <v>0</v>
      </c>
      <c r="J169" s="74">
        <f t="shared" si="5"/>
        <v>0</v>
      </c>
      <c r="K169" s="21"/>
    </row>
    <row r="170" spans="1:11" x14ac:dyDescent="0.25">
      <c r="A170" s="183"/>
      <c r="B170" s="184"/>
      <c r="C170" s="185"/>
      <c r="D170" s="21"/>
      <c r="E170" s="71" t="str">
        <f>IF(D170&gt;0,IF((LEFT(D170,2)=LEFT(Data!C$4,2)),"Intra","Inter"),"")</f>
        <v/>
      </c>
      <c r="F170" s="23"/>
      <c r="G170" s="176"/>
      <c r="H170" s="74">
        <f t="shared" si="4"/>
        <v>0</v>
      </c>
      <c r="I170" s="74">
        <f t="shared" si="5"/>
        <v>0</v>
      </c>
      <c r="J170" s="74">
        <f t="shared" si="5"/>
        <v>0</v>
      </c>
      <c r="K170" s="21"/>
    </row>
    <row r="171" spans="1:11" x14ac:dyDescent="0.25">
      <c r="A171" s="183"/>
      <c r="B171" s="184"/>
      <c r="C171" s="185"/>
      <c r="D171" s="21"/>
      <c r="E171" s="71" t="str">
        <f>IF(D171&gt;0,IF((LEFT(D171,2)=LEFT(Data!C$4,2)),"Intra","Inter"),"")</f>
        <v/>
      </c>
      <c r="F171" s="23"/>
      <c r="G171" s="176"/>
      <c r="H171" s="74">
        <f t="shared" si="4"/>
        <v>0</v>
      </c>
      <c r="I171" s="74">
        <f t="shared" si="5"/>
        <v>0</v>
      </c>
      <c r="J171" s="74">
        <f t="shared" si="5"/>
        <v>0</v>
      </c>
      <c r="K171" s="21"/>
    </row>
    <row r="172" spans="1:11" x14ac:dyDescent="0.25">
      <c r="A172" s="183"/>
      <c r="B172" s="184"/>
      <c r="C172" s="185"/>
      <c r="D172" s="21"/>
      <c r="E172" s="71" t="str">
        <f>IF(D172&gt;0,IF((LEFT(D172,2)=LEFT(Data!C$4,2)),"Intra","Inter"),"")</f>
        <v/>
      </c>
      <c r="F172" s="23"/>
      <c r="G172" s="176"/>
      <c r="H172" s="74">
        <f t="shared" si="4"/>
        <v>0</v>
      </c>
      <c r="I172" s="74">
        <f t="shared" si="5"/>
        <v>0</v>
      </c>
      <c r="J172" s="74">
        <f t="shared" si="5"/>
        <v>0</v>
      </c>
      <c r="K172" s="21"/>
    </row>
    <row r="173" spans="1:11" x14ac:dyDescent="0.25">
      <c r="A173" s="183"/>
      <c r="B173" s="184"/>
      <c r="C173" s="185"/>
      <c r="D173" s="21"/>
      <c r="E173" s="71" t="str">
        <f>IF(D173&gt;0,IF((LEFT(D173,2)=LEFT(Data!C$4,2)),"Intra","Inter"),"")</f>
        <v/>
      </c>
      <c r="F173" s="23"/>
      <c r="G173" s="176"/>
      <c r="H173" s="74">
        <f t="shared" si="4"/>
        <v>0</v>
      </c>
      <c r="I173" s="74">
        <f t="shared" si="5"/>
        <v>0</v>
      </c>
      <c r="J173" s="74">
        <f t="shared" si="5"/>
        <v>0</v>
      </c>
      <c r="K173" s="21"/>
    </row>
    <row r="174" spans="1:11" x14ac:dyDescent="0.25">
      <c r="A174" s="183"/>
      <c r="B174" s="184"/>
      <c r="C174" s="185"/>
      <c r="D174" s="21"/>
      <c r="E174" s="71" t="str">
        <f>IF(D174&gt;0,IF((LEFT(D174,2)=LEFT(Data!C$4,2)),"Intra","Inter"),"")</f>
        <v/>
      </c>
      <c r="F174" s="23"/>
      <c r="G174" s="176"/>
      <c r="H174" s="74">
        <f t="shared" si="4"/>
        <v>0</v>
      </c>
      <c r="I174" s="74">
        <f t="shared" si="5"/>
        <v>0</v>
      </c>
      <c r="J174" s="74">
        <f t="shared" si="5"/>
        <v>0</v>
      </c>
      <c r="K174" s="21"/>
    </row>
    <row r="175" spans="1:11" x14ac:dyDescent="0.25">
      <c r="A175" s="183"/>
      <c r="B175" s="184"/>
      <c r="C175" s="185"/>
      <c r="D175" s="21"/>
      <c r="E175" s="71" t="str">
        <f>IF(D175&gt;0,IF((LEFT(D175,2)=LEFT(Data!C$4,2)),"Intra","Inter"),"")</f>
        <v/>
      </c>
      <c r="F175" s="23"/>
      <c r="G175" s="176"/>
      <c r="H175" s="74">
        <f t="shared" si="4"/>
        <v>0</v>
      </c>
      <c r="I175" s="74">
        <f t="shared" si="5"/>
        <v>0</v>
      </c>
      <c r="J175" s="74">
        <f t="shared" si="5"/>
        <v>0</v>
      </c>
      <c r="K175" s="21"/>
    </row>
    <row r="176" spans="1:11" x14ac:dyDescent="0.25">
      <c r="A176" s="183"/>
      <c r="B176" s="184"/>
      <c r="C176" s="185"/>
      <c r="D176" s="21"/>
      <c r="E176" s="71" t="str">
        <f>IF(D176&gt;0,IF((LEFT(D176,2)=LEFT(Data!C$4,2)),"Intra","Inter"),"")</f>
        <v/>
      </c>
      <c r="F176" s="23"/>
      <c r="G176" s="176"/>
      <c r="H176" s="74">
        <f t="shared" si="4"/>
        <v>0</v>
      </c>
      <c r="I176" s="74">
        <f t="shared" si="5"/>
        <v>0</v>
      </c>
      <c r="J176" s="74">
        <f t="shared" si="5"/>
        <v>0</v>
      </c>
      <c r="K176" s="21"/>
    </row>
    <row r="177" spans="1:11" x14ac:dyDescent="0.25">
      <c r="A177" s="183"/>
      <c r="B177" s="184"/>
      <c r="C177" s="185"/>
      <c r="D177" s="21"/>
      <c r="E177" s="71" t="str">
        <f>IF(D177&gt;0,IF((LEFT(D177,2)=LEFT(Data!C$4,2)),"Intra","Inter"),"")</f>
        <v/>
      </c>
      <c r="F177" s="23"/>
      <c r="G177" s="176"/>
      <c r="H177" s="74">
        <f t="shared" si="4"/>
        <v>0</v>
      </c>
      <c r="I177" s="74">
        <f t="shared" si="5"/>
        <v>0</v>
      </c>
      <c r="J177" s="74">
        <f t="shared" si="5"/>
        <v>0</v>
      </c>
      <c r="K177" s="21"/>
    </row>
    <row r="178" spans="1:11" x14ac:dyDescent="0.25">
      <c r="A178" s="183"/>
      <c r="B178" s="184"/>
      <c r="C178" s="185"/>
      <c r="D178" s="21"/>
      <c r="E178" s="71" t="str">
        <f>IF(D178&gt;0,IF((LEFT(D178,2)=LEFT(Data!C$4,2)),"Intra","Inter"),"")</f>
        <v/>
      </c>
      <c r="F178" s="23"/>
      <c r="G178" s="176"/>
      <c r="H178" s="74">
        <f t="shared" si="4"/>
        <v>0</v>
      </c>
      <c r="I178" s="74">
        <f t="shared" si="5"/>
        <v>0</v>
      </c>
      <c r="J178" s="74">
        <f t="shared" si="5"/>
        <v>0</v>
      </c>
      <c r="K178" s="21"/>
    </row>
    <row r="179" spans="1:11" x14ac:dyDescent="0.25">
      <c r="A179" s="183"/>
      <c r="B179" s="184"/>
      <c r="C179" s="185"/>
      <c r="D179" s="21"/>
      <c r="E179" s="71" t="str">
        <f>IF(D179&gt;0,IF((LEFT(D179,2)=LEFT(Data!C$4,2)),"Intra","Inter"),"")</f>
        <v/>
      </c>
      <c r="F179" s="23"/>
      <c r="G179" s="176"/>
      <c r="H179" s="74">
        <f t="shared" si="4"/>
        <v>0</v>
      </c>
      <c r="I179" s="74">
        <f t="shared" si="5"/>
        <v>0</v>
      </c>
      <c r="J179" s="74">
        <f t="shared" si="5"/>
        <v>0</v>
      </c>
      <c r="K179" s="21"/>
    </row>
    <row r="180" spans="1:11" x14ac:dyDescent="0.25">
      <c r="A180" s="183"/>
      <c r="B180" s="184"/>
      <c r="C180" s="185"/>
      <c r="D180" s="21"/>
      <c r="E180" s="71" t="str">
        <f>IF(D180&gt;0,IF((LEFT(D180,2)=LEFT(Data!C$4,2)),"Intra","Inter"),"")</f>
        <v/>
      </c>
      <c r="F180" s="23"/>
      <c r="G180" s="176"/>
      <c r="H180" s="74">
        <f t="shared" si="4"/>
        <v>0</v>
      </c>
      <c r="I180" s="74">
        <f t="shared" si="5"/>
        <v>0</v>
      </c>
      <c r="J180" s="74">
        <f t="shared" si="5"/>
        <v>0</v>
      </c>
      <c r="K180" s="21"/>
    </row>
    <row r="181" spans="1:11" x14ac:dyDescent="0.25">
      <c r="A181" s="183"/>
      <c r="B181" s="184"/>
      <c r="C181" s="185"/>
      <c r="D181" s="21"/>
      <c r="E181" s="71" t="str">
        <f>IF(D181&gt;0,IF((LEFT(D181,2)=LEFT(Data!C$4,2)),"Intra","Inter"),"")</f>
        <v/>
      </c>
      <c r="F181" s="23"/>
      <c r="G181" s="176"/>
      <c r="H181" s="74">
        <f t="shared" si="4"/>
        <v>0</v>
      </c>
      <c r="I181" s="74">
        <f t="shared" si="5"/>
        <v>0</v>
      </c>
      <c r="J181" s="74">
        <f t="shared" si="5"/>
        <v>0</v>
      </c>
      <c r="K181" s="21"/>
    </row>
    <row r="182" spans="1:11" x14ac:dyDescent="0.25">
      <c r="A182" s="183"/>
      <c r="B182" s="184"/>
      <c r="C182" s="185"/>
      <c r="D182" s="21"/>
      <c r="E182" s="71" t="str">
        <f>IF(D182&gt;0,IF((LEFT(D182,2)=LEFT(Data!C$4,2)),"Intra","Inter"),"")</f>
        <v/>
      </c>
      <c r="F182" s="23"/>
      <c r="G182" s="176"/>
      <c r="H182" s="74">
        <f t="shared" si="4"/>
        <v>0</v>
      </c>
      <c r="I182" s="74">
        <f t="shared" si="5"/>
        <v>0</v>
      </c>
      <c r="J182" s="74">
        <f t="shared" si="5"/>
        <v>0</v>
      </c>
      <c r="K182" s="21"/>
    </row>
    <row r="183" spans="1:11" x14ac:dyDescent="0.25">
      <c r="A183" s="183"/>
      <c r="B183" s="184"/>
      <c r="C183" s="185"/>
      <c r="D183" s="21"/>
      <c r="E183" s="71" t="str">
        <f>IF(D183&gt;0,IF((LEFT(D183,2)=LEFT(Data!C$4,2)),"Intra","Inter"),"")</f>
        <v/>
      </c>
      <c r="F183" s="23"/>
      <c r="G183" s="176"/>
      <c r="H183" s="74">
        <f t="shared" si="4"/>
        <v>0</v>
      </c>
      <c r="I183" s="74">
        <f t="shared" si="5"/>
        <v>0</v>
      </c>
      <c r="J183" s="74">
        <f t="shared" si="5"/>
        <v>0</v>
      </c>
      <c r="K183" s="21"/>
    </row>
    <row r="184" spans="1:11" x14ac:dyDescent="0.25">
      <c r="A184" s="183"/>
      <c r="B184" s="184"/>
      <c r="C184" s="185"/>
      <c r="D184" s="21"/>
      <c r="E184" s="71" t="str">
        <f>IF(D184&gt;0,IF((LEFT(D184,2)=LEFT(Data!C$4,2)),"Intra","Inter"),"")</f>
        <v/>
      </c>
      <c r="F184" s="23"/>
      <c r="G184" s="176"/>
      <c r="H184" s="74">
        <f t="shared" si="4"/>
        <v>0</v>
      </c>
      <c r="I184" s="74">
        <f t="shared" si="5"/>
        <v>0</v>
      </c>
      <c r="J184" s="74">
        <f t="shared" si="5"/>
        <v>0</v>
      </c>
      <c r="K184" s="21"/>
    </row>
    <row r="185" spans="1:11" x14ac:dyDescent="0.25">
      <c r="A185" s="183"/>
      <c r="B185" s="184"/>
      <c r="C185" s="185"/>
      <c r="D185" s="21"/>
      <c r="E185" s="71" t="str">
        <f>IF(D185&gt;0,IF((LEFT(D185,2)=LEFT(Data!C$4,2)),"Intra","Inter"),"")</f>
        <v/>
      </c>
      <c r="F185" s="23"/>
      <c r="G185" s="176"/>
      <c r="H185" s="74">
        <f t="shared" si="4"/>
        <v>0</v>
      </c>
      <c r="I185" s="74">
        <f t="shared" si="5"/>
        <v>0</v>
      </c>
      <c r="J185" s="74">
        <f t="shared" si="5"/>
        <v>0</v>
      </c>
      <c r="K185" s="21"/>
    </row>
    <row r="186" spans="1:11" x14ac:dyDescent="0.25">
      <c r="A186" s="183"/>
      <c r="B186" s="184"/>
      <c r="C186" s="185"/>
      <c r="D186" s="21"/>
      <c r="E186" s="71" t="str">
        <f>IF(D186&gt;0,IF((LEFT(D186,2)=LEFT(Data!C$4,2)),"Intra","Inter"),"")</f>
        <v/>
      </c>
      <c r="F186" s="23"/>
      <c r="G186" s="176"/>
      <c r="H186" s="74">
        <f t="shared" si="4"/>
        <v>0</v>
      </c>
      <c r="I186" s="74">
        <f t="shared" si="5"/>
        <v>0</v>
      </c>
      <c r="J186" s="74">
        <f t="shared" si="5"/>
        <v>0</v>
      </c>
      <c r="K186" s="21"/>
    </row>
    <row r="187" spans="1:11" x14ac:dyDescent="0.25">
      <c r="A187" s="183"/>
      <c r="B187" s="184"/>
      <c r="C187" s="185"/>
      <c r="D187" s="21"/>
      <c r="E187" s="71" t="str">
        <f>IF(D187&gt;0,IF((LEFT(D187,2)=LEFT(Data!C$4,2)),"Intra","Inter"),"")</f>
        <v/>
      </c>
      <c r="F187" s="23"/>
      <c r="G187" s="176"/>
      <c r="H187" s="74">
        <f t="shared" si="4"/>
        <v>0</v>
      </c>
      <c r="I187" s="74">
        <f t="shared" si="5"/>
        <v>0</v>
      </c>
      <c r="J187" s="74">
        <f t="shared" si="5"/>
        <v>0</v>
      </c>
      <c r="K187" s="21"/>
    </row>
    <row r="188" spans="1:11" x14ac:dyDescent="0.25">
      <c r="A188" s="183"/>
      <c r="B188" s="184"/>
      <c r="C188" s="185"/>
      <c r="D188" s="21"/>
      <c r="E188" s="71" t="str">
        <f>IF(D188&gt;0,IF((LEFT(D188,2)=LEFT(Data!C$4,2)),"Intra","Inter"),"")</f>
        <v/>
      </c>
      <c r="F188" s="23"/>
      <c r="G188" s="176"/>
      <c r="H188" s="74">
        <f t="shared" si="4"/>
        <v>0</v>
      </c>
      <c r="I188" s="74">
        <f t="shared" si="5"/>
        <v>0</v>
      </c>
      <c r="J188" s="74">
        <f t="shared" si="5"/>
        <v>0</v>
      </c>
      <c r="K188" s="21"/>
    </row>
    <row r="189" spans="1:11" x14ac:dyDescent="0.25">
      <c r="A189" s="183"/>
      <c r="B189" s="184"/>
      <c r="C189" s="185"/>
      <c r="D189" s="21"/>
      <c r="E189" s="71" t="str">
        <f>IF(D189&gt;0,IF((LEFT(D189,2)=LEFT(Data!C$4,2)),"Intra","Inter"),"")</f>
        <v/>
      </c>
      <c r="F189" s="23"/>
      <c r="G189" s="176"/>
      <c r="H189" s="74">
        <f t="shared" si="4"/>
        <v>0</v>
      </c>
      <c r="I189" s="74">
        <f t="shared" si="5"/>
        <v>0</v>
      </c>
      <c r="J189" s="74">
        <f t="shared" si="5"/>
        <v>0</v>
      </c>
      <c r="K189" s="21"/>
    </row>
    <row r="190" spans="1:11" x14ac:dyDescent="0.25">
      <c r="A190" s="183"/>
      <c r="B190" s="184"/>
      <c r="C190" s="185"/>
      <c r="D190" s="21"/>
      <c r="E190" s="71" t="str">
        <f>IF(D190&gt;0,IF((LEFT(D190,2)=LEFT(Data!C$4,2)),"Intra","Inter"),"")</f>
        <v/>
      </c>
      <c r="F190" s="23"/>
      <c r="G190" s="176"/>
      <c r="H190" s="74">
        <f t="shared" si="4"/>
        <v>0</v>
      </c>
      <c r="I190" s="74">
        <f t="shared" si="5"/>
        <v>0</v>
      </c>
      <c r="J190" s="74">
        <f t="shared" si="5"/>
        <v>0</v>
      </c>
      <c r="K190" s="21"/>
    </row>
    <row r="191" spans="1:11" x14ac:dyDescent="0.25">
      <c r="A191" s="183"/>
      <c r="B191" s="184"/>
      <c r="C191" s="185"/>
      <c r="D191" s="21"/>
      <c r="E191" s="71" t="str">
        <f>IF(D191&gt;0,IF((LEFT(D191,2)=LEFT(Data!C$4,2)),"Intra","Inter"),"")</f>
        <v/>
      </c>
      <c r="F191" s="23"/>
      <c r="G191" s="176"/>
      <c r="H191" s="74">
        <f t="shared" si="4"/>
        <v>0</v>
      </c>
      <c r="I191" s="74">
        <f t="shared" si="5"/>
        <v>0</v>
      </c>
      <c r="J191" s="74">
        <f t="shared" si="5"/>
        <v>0</v>
      </c>
      <c r="K191" s="21"/>
    </row>
    <row r="192" spans="1:11" x14ac:dyDescent="0.25">
      <c r="A192" s="183"/>
      <c r="B192" s="184"/>
      <c r="C192" s="185"/>
      <c r="D192" s="21"/>
      <c r="E192" s="71" t="str">
        <f>IF(D192&gt;0,IF((LEFT(D192,2)=LEFT(Data!C$4,2)),"Intra","Inter"),"")</f>
        <v/>
      </c>
      <c r="F192" s="23"/>
      <c r="G192" s="176"/>
      <c r="H192" s="74">
        <f t="shared" si="4"/>
        <v>0</v>
      </c>
      <c r="I192" s="74">
        <f t="shared" si="5"/>
        <v>0</v>
      </c>
      <c r="J192" s="74">
        <f t="shared" si="5"/>
        <v>0</v>
      </c>
      <c r="K192" s="21"/>
    </row>
    <row r="193" spans="1:11" x14ac:dyDescent="0.25">
      <c r="A193" s="183"/>
      <c r="B193" s="184"/>
      <c r="C193" s="185"/>
      <c r="D193" s="21"/>
      <c r="E193" s="71" t="str">
        <f>IF(D193&gt;0,IF((LEFT(D193,2)=LEFT(Data!C$4,2)),"Intra","Inter"),"")</f>
        <v/>
      </c>
      <c r="F193" s="23"/>
      <c r="G193" s="176"/>
      <c r="H193" s="74">
        <f t="shared" si="4"/>
        <v>0</v>
      </c>
      <c r="I193" s="74">
        <f t="shared" si="5"/>
        <v>0</v>
      </c>
      <c r="J193" s="74">
        <f t="shared" si="5"/>
        <v>0</v>
      </c>
      <c r="K193" s="21"/>
    </row>
    <row r="194" spans="1:11" x14ac:dyDescent="0.25">
      <c r="A194" s="183"/>
      <c r="B194" s="184"/>
      <c r="C194" s="185"/>
      <c r="D194" s="21"/>
      <c r="E194" s="71" t="str">
        <f>IF(D194&gt;0,IF((LEFT(D194,2)=LEFT(Data!C$4,2)),"Intra","Inter"),"")</f>
        <v/>
      </c>
      <c r="F194" s="23"/>
      <c r="G194" s="176"/>
      <c r="H194" s="74">
        <f t="shared" si="4"/>
        <v>0</v>
      </c>
      <c r="I194" s="74">
        <f t="shared" si="5"/>
        <v>0</v>
      </c>
      <c r="J194" s="74">
        <f t="shared" si="5"/>
        <v>0</v>
      </c>
      <c r="K194" s="21"/>
    </row>
    <row r="195" spans="1:11" x14ac:dyDescent="0.25">
      <c r="A195" s="183"/>
      <c r="B195" s="184"/>
      <c r="C195" s="185"/>
      <c r="D195" s="21"/>
      <c r="E195" s="71" t="str">
        <f>IF(D195&gt;0,IF((LEFT(D195,2)=LEFT(Data!C$4,2)),"Intra","Inter"),"")</f>
        <v/>
      </c>
      <c r="F195" s="23"/>
      <c r="G195" s="176"/>
      <c r="H195" s="74">
        <f t="shared" si="4"/>
        <v>0</v>
      </c>
      <c r="I195" s="74">
        <f t="shared" si="5"/>
        <v>0</v>
      </c>
      <c r="J195" s="74">
        <f t="shared" si="5"/>
        <v>0</v>
      </c>
      <c r="K195" s="21"/>
    </row>
    <row r="196" spans="1:11" x14ac:dyDescent="0.25">
      <c r="A196" s="183"/>
      <c r="B196" s="184"/>
      <c r="C196" s="185"/>
      <c r="D196" s="21"/>
      <c r="E196" s="71" t="str">
        <f>IF(D196&gt;0,IF((LEFT(D196,2)=LEFT(Data!C$4,2)),"Intra","Inter"),"")</f>
        <v/>
      </c>
      <c r="F196" s="23"/>
      <c r="G196" s="176"/>
      <c r="H196" s="74">
        <f t="shared" si="4"/>
        <v>0</v>
      </c>
      <c r="I196" s="74">
        <f t="shared" si="5"/>
        <v>0</v>
      </c>
      <c r="J196" s="74">
        <f t="shared" si="5"/>
        <v>0</v>
      </c>
      <c r="K196" s="21"/>
    </row>
    <row r="197" spans="1:11" x14ac:dyDescent="0.25">
      <c r="A197" s="183"/>
      <c r="B197" s="184"/>
      <c r="C197" s="185"/>
      <c r="D197" s="21"/>
      <c r="E197" s="71" t="str">
        <f>IF(D197&gt;0,IF((LEFT(D197,2)=LEFT(Data!C$4,2)),"Intra","Inter"),"")</f>
        <v/>
      </c>
      <c r="F197" s="23"/>
      <c r="G197" s="176"/>
      <c r="H197" s="74">
        <f t="shared" si="4"/>
        <v>0</v>
      </c>
      <c r="I197" s="74">
        <f t="shared" si="5"/>
        <v>0</v>
      </c>
      <c r="J197" s="74">
        <f t="shared" si="5"/>
        <v>0</v>
      </c>
      <c r="K197" s="21"/>
    </row>
    <row r="198" spans="1:11" x14ac:dyDescent="0.25">
      <c r="A198" s="183"/>
      <c r="B198" s="184"/>
      <c r="C198" s="185"/>
      <c r="D198" s="21"/>
      <c r="E198" s="71" t="str">
        <f>IF(D198&gt;0,IF((LEFT(D198,2)=LEFT(Data!C$4,2)),"Intra","Inter"),"")</f>
        <v/>
      </c>
      <c r="F198" s="23"/>
      <c r="G198" s="176"/>
      <c r="H198" s="74">
        <f t="shared" si="4"/>
        <v>0</v>
      </c>
      <c r="I198" s="74">
        <f t="shared" si="5"/>
        <v>0</v>
      </c>
      <c r="J198" s="74">
        <f t="shared" si="5"/>
        <v>0</v>
      </c>
      <c r="K198" s="21"/>
    </row>
    <row r="199" spans="1:11" x14ac:dyDescent="0.25">
      <c r="A199" s="183"/>
      <c r="B199" s="184"/>
      <c r="C199" s="185"/>
      <c r="D199" s="21"/>
      <c r="E199" s="71" t="str">
        <f>IF(D199&gt;0,IF((LEFT(D199,2)=LEFT(Data!C$4,2)),"Intra","Inter"),"")</f>
        <v/>
      </c>
      <c r="F199" s="23"/>
      <c r="G199" s="176"/>
      <c r="H199" s="74">
        <f t="shared" si="4"/>
        <v>0</v>
      </c>
      <c r="I199" s="74">
        <f t="shared" si="5"/>
        <v>0</v>
      </c>
      <c r="J199" s="74">
        <f t="shared" si="5"/>
        <v>0</v>
      </c>
      <c r="K199" s="21"/>
    </row>
    <row r="200" spans="1:11" x14ac:dyDescent="0.25">
      <c r="A200" s="183"/>
      <c r="B200" s="184"/>
      <c r="C200" s="185"/>
      <c r="D200" s="21"/>
      <c r="E200" s="71" t="str">
        <f>IF(D200&gt;0,IF((LEFT(D200,2)=LEFT(Data!C$4,2)),"Intra","Inter"),"")</f>
        <v/>
      </c>
      <c r="F200" s="23"/>
      <c r="G200" s="176"/>
      <c r="H200" s="74">
        <f t="shared" si="4"/>
        <v>0</v>
      </c>
      <c r="I200" s="74">
        <f t="shared" si="5"/>
        <v>0</v>
      </c>
      <c r="J200" s="74">
        <f t="shared" si="5"/>
        <v>0</v>
      </c>
      <c r="K200" s="21"/>
    </row>
    <row r="201" spans="1:11" x14ac:dyDescent="0.25">
      <c r="A201" s="183"/>
      <c r="B201" s="184"/>
      <c r="C201" s="185"/>
      <c r="D201" s="21"/>
      <c r="E201" s="71" t="str">
        <f>IF(D201&gt;0,IF((LEFT(D201,2)=LEFT(Data!C$4,2)),"Intra","Inter"),"")</f>
        <v/>
      </c>
      <c r="F201" s="23"/>
      <c r="G201" s="176"/>
      <c r="H201" s="74">
        <f t="shared" ref="H201:H264" si="6">IF($E201="inter",IF($F201&lt;&gt;"Exempt",IF($F201&lt;&gt;"Non GST",($G201*($F201)),(0)),(0)),(0))</f>
        <v>0</v>
      </c>
      <c r="I201" s="74">
        <f t="shared" ref="I201:J264" si="7">IF($E201="intra",IF($F201&lt;&gt;"Exempt",IF($F201&lt;&gt;"Non GST",($G201*($F201/2)),(0)),(0)),(0))</f>
        <v>0</v>
      </c>
      <c r="J201" s="74">
        <f t="shared" si="7"/>
        <v>0</v>
      </c>
      <c r="K201" s="21"/>
    </row>
    <row r="202" spans="1:11" x14ac:dyDescent="0.25">
      <c r="A202" s="183"/>
      <c r="B202" s="184"/>
      <c r="C202" s="185"/>
      <c r="D202" s="21"/>
      <c r="E202" s="71" t="str">
        <f>IF(D202&gt;0,IF((LEFT(D202,2)=LEFT(Data!C$4,2)),"Intra","Inter"),"")</f>
        <v/>
      </c>
      <c r="F202" s="23"/>
      <c r="G202" s="176"/>
      <c r="H202" s="74">
        <f t="shared" si="6"/>
        <v>0</v>
      </c>
      <c r="I202" s="74">
        <f t="shared" si="7"/>
        <v>0</v>
      </c>
      <c r="J202" s="74">
        <f t="shared" si="7"/>
        <v>0</v>
      </c>
      <c r="K202" s="21"/>
    </row>
    <row r="203" spans="1:11" x14ac:dyDescent="0.25">
      <c r="A203" s="183"/>
      <c r="B203" s="184"/>
      <c r="C203" s="185"/>
      <c r="D203" s="21"/>
      <c r="E203" s="71" t="str">
        <f>IF(D203&gt;0,IF((LEFT(D203,2)=LEFT(Data!C$4,2)),"Intra","Inter"),"")</f>
        <v/>
      </c>
      <c r="F203" s="23"/>
      <c r="G203" s="176"/>
      <c r="H203" s="74">
        <f t="shared" si="6"/>
        <v>0</v>
      </c>
      <c r="I203" s="74">
        <f t="shared" si="7"/>
        <v>0</v>
      </c>
      <c r="J203" s="74">
        <f t="shared" si="7"/>
        <v>0</v>
      </c>
      <c r="K203" s="21"/>
    </row>
    <row r="204" spans="1:11" x14ac:dyDescent="0.25">
      <c r="A204" s="183"/>
      <c r="B204" s="184"/>
      <c r="C204" s="185"/>
      <c r="D204" s="21"/>
      <c r="E204" s="71" t="str">
        <f>IF(D204&gt;0,IF((LEFT(D204,2)=LEFT(Data!C$4,2)),"Intra","Inter"),"")</f>
        <v/>
      </c>
      <c r="F204" s="23"/>
      <c r="G204" s="176"/>
      <c r="H204" s="74">
        <f t="shared" si="6"/>
        <v>0</v>
      </c>
      <c r="I204" s="74">
        <f t="shared" si="7"/>
        <v>0</v>
      </c>
      <c r="J204" s="74">
        <f t="shared" si="7"/>
        <v>0</v>
      </c>
      <c r="K204" s="21"/>
    </row>
    <row r="205" spans="1:11" x14ac:dyDescent="0.25">
      <c r="A205" s="183"/>
      <c r="B205" s="184"/>
      <c r="C205" s="185"/>
      <c r="D205" s="21"/>
      <c r="E205" s="71" t="str">
        <f>IF(D205&gt;0,IF((LEFT(D205,2)=LEFT(Data!C$4,2)),"Intra","Inter"),"")</f>
        <v/>
      </c>
      <c r="F205" s="23"/>
      <c r="G205" s="176"/>
      <c r="H205" s="74">
        <f t="shared" si="6"/>
        <v>0</v>
      </c>
      <c r="I205" s="74">
        <f t="shared" si="7"/>
        <v>0</v>
      </c>
      <c r="J205" s="74">
        <f t="shared" si="7"/>
        <v>0</v>
      </c>
      <c r="K205" s="21"/>
    </row>
    <row r="206" spans="1:11" x14ac:dyDescent="0.25">
      <c r="A206" s="183"/>
      <c r="B206" s="184"/>
      <c r="C206" s="185"/>
      <c r="D206" s="21"/>
      <c r="E206" s="71" t="str">
        <f>IF(D206&gt;0,IF((LEFT(D206,2)=LEFT(Data!C$4,2)),"Intra","Inter"),"")</f>
        <v/>
      </c>
      <c r="F206" s="23"/>
      <c r="G206" s="176"/>
      <c r="H206" s="74">
        <f t="shared" si="6"/>
        <v>0</v>
      </c>
      <c r="I206" s="74">
        <f t="shared" si="7"/>
        <v>0</v>
      </c>
      <c r="J206" s="74">
        <f t="shared" si="7"/>
        <v>0</v>
      </c>
      <c r="K206" s="21"/>
    </row>
    <row r="207" spans="1:11" x14ac:dyDescent="0.25">
      <c r="A207" s="183"/>
      <c r="B207" s="184"/>
      <c r="C207" s="185"/>
      <c r="D207" s="21"/>
      <c r="E207" s="71" t="str">
        <f>IF(D207&gt;0,IF((LEFT(D207,2)=LEFT(Data!C$4,2)),"Intra","Inter"),"")</f>
        <v/>
      </c>
      <c r="F207" s="23"/>
      <c r="G207" s="176"/>
      <c r="H207" s="74">
        <f t="shared" si="6"/>
        <v>0</v>
      </c>
      <c r="I207" s="74">
        <f t="shared" si="7"/>
        <v>0</v>
      </c>
      <c r="J207" s="74">
        <f t="shared" si="7"/>
        <v>0</v>
      </c>
      <c r="K207" s="21"/>
    </row>
    <row r="208" spans="1:11" x14ac:dyDescent="0.25">
      <c r="A208" s="183"/>
      <c r="B208" s="184"/>
      <c r="C208" s="185"/>
      <c r="D208" s="21"/>
      <c r="E208" s="71" t="str">
        <f>IF(D208&gt;0,IF((LEFT(D208,2)=LEFT(Data!C$4,2)),"Intra","Inter"),"")</f>
        <v/>
      </c>
      <c r="F208" s="23"/>
      <c r="G208" s="176"/>
      <c r="H208" s="74">
        <f t="shared" si="6"/>
        <v>0</v>
      </c>
      <c r="I208" s="74">
        <f t="shared" si="7"/>
        <v>0</v>
      </c>
      <c r="J208" s="74">
        <f t="shared" si="7"/>
        <v>0</v>
      </c>
      <c r="K208" s="21"/>
    </row>
    <row r="209" spans="1:11" x14ac:dyDescent="0.25">
      <c r="A209" s="183"/>
      <c r="B209" s="184"/>
      <c r="C209" s="185"/>
      <c r="D209" s="21"/>
      <c r="E209" s="71" t="str">
        <f>IF(D209&gt;0,IF((LEFT(D209,2)=LEFT(Data!C$4,2)),"Intra","Inter"),"")</f>
        <v/>
      </c>
      <c r="F209" s="23"/>
      <c r="G209" s="176"/>
      <c r="H209" s="74">
        <f t="shared" si="6"/>
        <v>0</v>
      </c>
      <c r="I209" s="74">
        <f t="shared" si="7"/>
        <v>0</v>
      </c>
      <c r="J209" s="74">
        <f t="shared" si="7"/>
        <v>0</v>
      </c>
      <c r="K209" s="21"/>
    </row>
    <row r="210" spans="1:11" x14ac:dyDescent="0.25">
      <c r="A210" s="183"/>
      <c r="B210" s="184"/>
      <c r="C210" s="185"/>
      <c r="D210" s="21"/>
      <c r="E210" s="71" t="str">
        <f>IF(D210&gt;0,IF((LEFT(D210,2)=LEFT(Data!C$4,2)),"Intra","Inter"),"")</f>
        <v/>
      </c>
      <c r="F210" s="23"/>
      <c r="G210" s="176"/>
      <c r="H210" s="74">
        <f t="shared" si="6"/>
        <v>0</v>
      </c>
      <c r="I210" s="74">
        <f t="shared" si="7"/>
        <v>0</v>
      </c>
      <c r="J210" s="74">
        <f t="shared" si="7"/>
        <v>0</v>
      </c>
      <c r="K210" s="21"/>
    </row>
    <row r="211" spans="1:11" x14ac:dyDescent="0.25">
      <c r="A211" s="183"/>
      <c r="B211" s="184"/>
      <c r="C211" s="185"/>
      <c r="D211" s="21"/>
      <c r="E211" s="71" t="str">
        <f>IF(D211&gt;0,IF((LEFT(D211,2)=LEFT(Data!C$4,2)),"Intra","Inter"),"")</f>
        <v/>
      </c>
      <c r="F211" s="23"/>
      <c r="G211" s="176"/>
      <c r="H211" s="74">
        <f t="shared" si="6"/>
        <v>0</v>
      </c>
      <c r="I211" s="74">
        <f t="shared" si="7"/>
        <v>0</v>
      </c>
      <c r="J211" s="74">
        <f t="shared" si="7"/>
        <v>0</v>
      </c>
      <c r="K211" s="21"/>
    </row>
    <row r="212" spans="1:11" x14ac:dyDescent="0.25">
      <c r="A212" s="183"/>
      <c r="B212" s="184"/>
      <c r="C212" s="185"/>
      <c r="D212" s="21"/>
      <c r="E212" s="71" t="str">
        <f>IF(D212&gt;0,IF((LEFT(D212,2)=LEFT(Data!C$4,2)),"Intra","Inter"),"")</f>
        <v/>
      </c>
      <c r="F212" s="23"/>
      <c r="G212" s="176"/>
      <c r="H212" s="74">
        <f t="shared" si="6"/>
        <v>0</v>
      </c>
      <c r="I212" s="74">
        <f t="shared" si="7"/>
        <v>0</v>
      </c>
      <c r="J212" s="74">
        <f t="shared" si="7"/>
        <v>0</v>
      </c>
      <c r="K212" s="21"/>
    </row>
    <row r="213" spans="1:11" x14ac:dyDescent="0.25">
      <c r="A213" s="183"/>
      <c r="B213" s="184"/>
      <c r="C213" s="185"/>
      <c r="D213" s="21"/>
      <c r="E213" s="71" t="str">
        <f>IF(D213&gt;0,IF((LEFT(D213,2)=LEFT(Data!C$4,2)),"Intra","Inter"),"")</f>
        <v/>
      </c>
      <c r="F213" s="23"/>
      <c r="G213" s="176"/>
      <c r="H213" s="74">
        <f t="shared" si="6"/>
        <v>0</v>
      </c>
      <c r="I213" s="74">
        <f t="shared" si="7"/>
        <v>0</v>
      </c>
      <c r="J213" s="74">
        <f t="shared" si="7"/>
        <v>0</v>
      </c>
      <c r="K213" s="21"/>
    </row>
    <row r="214" spans="1:11" x14ac:dyDescent="0.25">
      <c r="A214" s="183"/>
      <c r="B214" s="184"/>
      <c r="C214" s="185"/>
      <c r="D214" s="21"/>
      <c r="E214" s="71" t="str">
        <f>IF(D214&gt;0,IF((LEFT(D214,2)=LEFT(Data!C$4,2)),"Intra","Inter"),"")</f>
        <v/>
      </c>
      <c r="F214" s="23"/>
      <c r="G214" s="176"/>
      <c r="H214" s="74">
        <f t="shared" si="6"/>
        <v>0</v>
      </c>
      <c r="I214" s="74">
        <f t="shared" si="7"/>
        <v>0</v>
      </c>
      <c r="J214" s="74">
        <f t="shared" si="7"/>
        <v>0</v>
      </c>
      <c r="K214" s="21"/>
    </row>
    <row r="215" spans="1:11" x14ac:dyDescent="0.25">
      <c r="A215" s="183"/>
      <c r="B215" s="184"/>
      <c r="C215" s="185"/>
      <c r="D215" s="21"/>
      <c r="E215" s="71" t="str">
        <f>IF(D215&gt;0,IF((LEFT(D215,2)=LEFT(Data!C$4,2)),"Intra","Inter"),"")</f>
        <v/>
      </c>
      <c r="F215" s="23"/>
      <c r="G215" s="176"/>
      <c r="H215" s="74">
        <f t="shared" si="6"/>
        <v>0</v>
      </c>
      <c r="I215" s="74">
        <f t="shared" si="7"/>
        <v>0</v>
      </c>
      <c r="J215" s="74">
        <f t="shared" si="7"/>
        <v>0</v>
      </c>
      <c r="K215" s="21"/>
    </row>
    <row r="216" spans="1:11" x14ac:dyDescent="0.25">
      <c r="A216" s="183"/>
      <c r="B216" s="184"/>
      <c r="C216" s="185"/>
      <c r="D216" s="21"/>
      <c r="E216" s="71" t="str">
        <f>IF(D216&gt;0,IF((LEFT(D216,2)=LEFT(Data!C$4,2)),"Intra","Inter"),"")</f>
        <v/>
      </c>
      <c r="F216" s="23"/>
      <c r="G216" s="176"/>
      <c r="H216" s="74">
        <f t="shared" si="6"/>
        <v>0</v>
      </c>
      <c r="I216" s="74">
        <f t="shared" si="7"/>
        <v>0</v>
      </c>
      <c r="J216" s="74">
        <f t="shared" si="7"/>
        <v>0</v>
      </c>
      <c r="K216" s="21"/>
    </row>
    <row r="217" spans="1:11" x14ac:dyDescent="0.25">
      <c r="A217" s="183"/>
      <c r="B217" s="184"/>
      <c r="C217" s="185"/>
      <c r="D217" s="21"/>
      <c r="E217" s="71" t="str">
        <f>IF(D217&gt;0,IF((LEFT(D217,2)=LEFT(Data!C$4,2)),"Intra","Inter"),"")</f>
        <v/>
      </c>
      <c r="F217" s="23"/>
      <c r="G217" s="176"/>
      <c r="H217" s="74">
        <f t="shared" si="6"/>
        <v>0</v>
      </c>
      <c r="I217" s="74">
        <f t="shared" si="7"/>
        <v>0</v>
      </c>
      <c r="J217" s="74">
        <f t="shared" si="7"/>
        <v>0</v>
      </c>
      <c r="K217" s="21"/>
    </row>
    <row r="218" spans="1:11" x14ac:dyDescent="0.25">
      <c r="A218" s="183"/>
      <c r="B218" s="184"/>
      <c r="C218" s="185"/>
      <c r="D218" s="21"/>
      <c r="E218" s="71" t="str">
        <f>IF(D218&gt;0,IF((LEFT(D218,2)=LEFT(Data!C$4,2)),"Intra","Inter"),"")</f>
        <v/>
      </c>
      <c r="F218" s="23"/>
      <c r="G218" s="176"/>
      <c r="H218" s="74">
        <f t="shared" si="6"/>
        <v>0</v>
      </c>
      <c r="I218" s="74">
        <f t="shared" si="7"/>
        <v>0</v>
      </c>
      <c r="J218" s="74">
        <f t="shared" si="7"/>
        <v>0</v>
      </c>
      <c r="K218" s="21"/>
    </row>
    <row r="219" spans="1:11" x14ac:dyDescent="0.25">
      <c r="A219" s="183"/>
      <c r="B219" s="184"/>
      <c r="C219" s="185"/>
      <c r="D219" s="21"/>
      <c r="E219" s="71" t="str">
        <f>IF(D219&gt;0,IF((LEFT(D219,2)=LEFT(Data!C$4,2)),"Intra","Inter"),"")</f>
        <v/>
      </c>
      <c r="F219" s="23"/>
      <c r="G219" s="176"/>
      <c r="H219" s="74">
        <f t="shared" si="6"/>
        <v>0</v>
      </c>
      <c r="I219" s="74">
        <f t="shared" si="7"/>
        <v>0</v>
      </c>
      <c r="J219" s="74">
        <f t="shared" si="7"/>
        <v>0</v>
      </c>
      <c r="K219" s="21"/>
    </row>
    <row r="220" spans="1:11" x14ac:dyDescent="0.25">
      <c r="A220" s="183"/>
      <c r="B220" s="184"/>
      <c r="C220" s="185"/>
      <c r="D220" s="21"/>
      <c r="E220" s="71" t="str">
        <f>IF(D220&gt;0,IF((LEFT(D220,2)=LEFT(Data!C$4,2)),"Intra","Inter"),"")</f>
        <v/>
      </c>
      <c r="F220" s="23"/>
      <c r="G220" s="176"/>
      <c r="H220" s="74">
        <f t="shared" si="6"/>
        <v>0</v>
      </c>
      <c r="I220" s="74">
        <f t="shared" si="7"/>
        <v>0</v>
      </c>
      <c r="J220" s="74">
        <f t="shared" si="7"/>
        <v>0</v>
      </c>
      <c r="K220" s="21"/>
    </row>
    <row r="221" spans="1:11" x14ac:dyDescent="0.25">
      <c r="A221" s="183"/>
      <c r="B221" s="184"/>
      <c r="C221" s="185"/>
      <c r="D221" s="21"/>
      <c r="E221" s="71" t="str">
        <f>IF(D221&gt;0,IF((LEFT(D221,2)=LEFT(Data!C$4,2)),"Intra","Inter"),"")</f>
        <v/>
      </c>
      <c r="F221" s="23"/>
      <c r="G221" s="176"/>
      <c r="H221" s="74">
        <f t="shared" si="6"/>
        <v>0</v>
      </c>
      <c r="I221" s="74">
        <f t="shared" si="7"/>
        <v>0</v>
      </c>
      <c r="J221" s="74">
        <f t="shared" si="7"/>
        <v>0</v>
      </c>
      <c r="K221" s="21"/>
    </row>
    <row r="222" spans="1:11" x14ac:dyDescent="0.25">
      <c r="A222" s="183"/>
      <c r="B222" s="184"/>
      <c r="C222" s="185"/>
      <c r="D222" s="21"/>
      <c r="E222" s="71" t="str">
        <f>IF(D222&gt;0,IF((LEFT(D222,2)=LEFT(Data!C$4,2)),"Intra","Inter"),"")</f>
        <v/>
      </c>
      <c r="F222" s="23"/>
      <c r="G222" s="176"/>
      <c r="H222" s="74">
        <f t="shared" si="6"/>
        <v>0</v>
      </c>
      <c r="I222" s="74">
        <f t="shared" si="7"/>
        <v>0</v>
      </c>
      <c r="J222" s="74">
        <f t="shared" si="7"/>
        <v>0</v>
      </c>
      <c r="K222" s="21"/>
    </row>
    <row r="223" spans="1:11" x14ac:dyDescent="0.25">
      <c r="A223" s="183"/>
      <c r="B223" s="184"/>
      <c r="C223" s="185"/>
      <c r="D223" s="21"/>
      <c r="E223" s="71" t="str">
        <f>IF(D223&gt;0,IF((LEFT(D223,2)=LEFT(Data!C$4,2)),"Intra","Inter"),"")</f>
        <v/>
      </c>
      <c r="F223" s="23"/>
      <c r="G223" s="176"/>
      <c r="H223" s="74">
        <f t="shared" si="6"/>
        <v>0</v>
      </c>
      <c r="I223" s="74">
        <f t="shared" si="7"/>
        <v>0</v>
      </c>
      <c r="J223" s="74">
        <f t="shared" si="7"/>
        <v>0</v>
      </c>
      <c r="K223" s="21"/>
    </row>
    <row r="224" spans="1:11" x14ac:dyDescent="0.25">
      <c r="A224" s="183"/>
      <c r="B224" s="184"/>
      <c r="C224" s="185"/>
      <c r="D224" s="21"/>
      <c r="E224" s="71" t="str">
        <f>IF(D224&gt;0,IF((LEFT(D224,2)=LEFT(Data!C$4,2)),"Intra","Inter"),"")</f>
        <v/>
      </c>
      <c r="F224" s="23"/>
      <c r="G224" s="176"/>
      <c r="H224" s="74">
        <f t="shared" si="6"/>
        <v>0</v>
      </c>
      <c r="I224" s="74">
        <f t="shared" si="7"/>
        <v>0</v>
      </c>
      <c r="J224" s="74">
        <f t="shared" si="7"/>
        <v>0</v>
      </c>
      <c r="K224" s="21"/>
    </row>
    <row r="225" spans="1:11" x14ac:dyDescent="0.25">
      <c r="A225" s="183"/>
      <c r="B225" s="184"/>
      <c r="C225" s="185"/>
      <c r="D225" s="21"/>
      <c r="E225" s="71" t="str">
        <f>IF(D225&gt;0,IF((LEFT(D225,2)=LEFT(Data!C$4,2)),"Intra","Inter"),"")</f>
        <v/>
      </c>
      <c r="F225" s="23"/>
      <c r="G225" s="176"/>
      <c r="H225" s="74">
        <f t="shared" si="6"/>
        <v>0</v>
      </c>
      <c r="I225" s="74">
        <f t="shared" si="7"/>
        <v>0</v>
      </c>
      <c r="J225" s="74">
        <f t="shared" si="7"/>
        <v>0</v>
      </c>
      <c r="K225" s="21"/>
    </row>
    <row r="226" spans="1:11" x14ac:dyDescent="0.25">
      <c r="A226" s="183"/>
      <c r="B226" s="184"/>
      <c r="C226" s="185"/>
      <c r="D226" s="21"/>
      <c r="E226" s="71" t="str">
        <f>IF(D226&gt;0,IF((LEFT(D226,2)=LEFT(Data!C$4,2)),"Intra","Inter"),"")</f>
        <v/>
      </c>
      <c r="F226" s="23"/>
      <c r="G226" s="176"/>
      <c r="H226" s="74">
        <f t="shared" si="6"/>
        <v>0</v>
      </c>
      <c r="I226" s="74">
        <f t="shared" si="7"/>
        <v>0</v>
      </c>
      <c r="J226" s="74">
        <f t="shared" si="7"/>
        <v>0</v>
      </c>
      <c r="K226" s="21"/>
    </row>
    <row r="227" spans="1:11" x14ac:dyDescent="0.25">
      <c r="A227" s="183"/>
      <c r="B227" s="184"/>
      <c r="C227" s="185"/>
      <c r="D227" s="21"/>
      <c r="E227" s="71" t="str">
        <f>IF(D227&gt;0,IF((LEFT(D227,2)=LEFT(Data!C$4,2)),"Intra","Inter"),"")</f>
        <v/>
      </c>
      <c r="F227" s="23"/>
      <c r="G227" s="176"/>
      <c r="H227" s="74">
        <f t="shared" si="6"/>
        <v>0</v>
      </c>
      <c r="I227" s="74">
        <f t="shared" si="7"/>
        <v>0</v>
      </c>
      <c r="J227" s="74">
        <f t="shared" si="7"/>
        <v>0</v>
      </c>
      <c r="K227" s="21"/>
    </row>
    <row r="228" spans="1:11" x14ac:dyDescent="0.25">
      <c r="A228" s="183"/>
      <c r="B228" s="184"/>
      <c r="C228" s="185"/>
      <c r="D228" s="21"/>
      <c r="E228" s="71" t="str">
        <f>IF(D228&gt;0,IF((LEFT(D228,2)=LEFT(Data!C$4,2)),"Intra","Inter"),"")</f>
        <v/>
      </c>
      <c r="F228" s="23"/>
      <c r="G228" s="176"/>
      <c r="H228" s="74">
        <f t="shared" si="6"/>
        <v>0</v>
      </c>
      <c r="I228" s="74">
        <f t="shared" si="7"/>
        <v>0</v>
      </c>
      <c r="J228" s="74">
        <f t="shared" si="7"/>
        <v>0</v>
      </c>
      <c r="K228" s="21"/>
    </row>
    <row r="229" spans="1:11" x14ac:dyDescent="0.25">
      <c r="A229" s="183"/>
      <c r="B229" s="184"/>
      <c r="C229" s="185"/>
      <c r="D229" s="21"/>
      <c r="E229" s="71" t="str">
        <f>IF(D229&gt;0,IF((LEFT(D229,2)=LEFT(Data!C$4,2)),"Intra","Inter"),"")</f>
        <v/>
      </c>
      <c r="F229" s="23"/>
      <c r="G229" s="176"/>
      <c r="H229" s="74">
        <f t="shared" si="6"/>
        <v>0</v>
      </c>
      <c r="I229" s="74">
        <f t="shared" si="7"/>
        <v>0</v>
      </c>
      <c r="J229" s="74">
        <f t="shared" si="7"/>
        <v>0</v>
      </c>
      <c r="K229" s="21"/>
    </row>
    <row r="230" spans="1:11" x14ac:dyDescent="0.25">
      <c r="A230" s="183"/>
      <c r="B230" s="184"/>
      <c r="C230" s="185"/>
      <c r="D230" s="21"/>
      <c r="E230" s="71" t="str">
        <f>IF(D230&gt;0,IF((LEFT(D230,2)=LEFT(Data!C$4,2)),"Intra","Inter"),"")</f>
        <v/>
      </c>
      <c r="F230" s="23"/>
      <c r="G230" s="176"/>
      <c r="H230" s="74">
        <f t="shared" si="6"/>
        <v>0</v>
      </c>
      <c r="I230" s="74">
        <f t="shared" si="7"/>
        <v>0</v>
      </c>
      <c r="J230" s="74">
        <f t="shared" si="7"/>
        <v>0</v>
      </c>
      <c r="K230" s="21"/>
    </row>
    <row r="231" spans="1:11" x14ac:dyDescent="0.25">
      <c r="A231" s="183"/>
      <c r="B231" s="184"/>
      <c r="C231" s="185"/>
      <c r="D231" s="21"/>
      <c r="E231" s="71" t="str">
        <f>IF(D231&gt;0,IF((LEFT(D231,2)=LEFT(Data!C$4,2)),"Intra","Inter"),"")</f>
        <v/>
      </c>
      <c r="F231" s="23"/>
      <c r="G231" s="176"/>
      <c r="H231" s="74">
        <f t="shared" si="6"/>
        <v>0</v>
      </c>
      <c r="I231" s="74">
        <f t="shared" si="7"/>
        <v>0</v>
      </c>
      <c r="J231" s="74">
        <f t="shared" si="7"/>
        <v>0</v>
      </c>
      <c r="K231" s="21"/>
    </row>
    <row r="232" spans="1:11" x14ac:dyDescent="0.25">
      <c r="A232" s="183"/>
      <c r="B232" s="184"/>
      <c r="C232" s="185"/>
      <c r="D232" s="21"/>
      <c r="E232" s="71" t="str">
        <f>IF(D232&gt;0,IF((LEFT(D232,2)=LEFT(Data!C$4,2)),"Intra","Inter"),"")</f>
        <v/>
      </c>
      <c r="F232" s="23"/>
      <c r="G232" s="176"/>
      <c r="H232" s="74">
        <f t="shared" si="6"/>
        <v>0</v>
      </c>
      <c r="I232" s="74">
        <f t="shared" si="7"/>
        <v>0</v>
      </c>
      <c r="J232" s="74">
        <f t="shared" si="7"/>
        <v>0</v>
      </c>
      <c r="K232" s="21"/>
    </row>
    <row r="233" spans="1:11" x14ac:dyDescent="0.25">
      <c r="A233" s="183"/>
      <c r="B233" s="184"/>
      <c r="C233" s="185"/>
      <c r="D233" s="21"/>
      <c r="E233" s="71" t="str">
        <f>IF(D233&gt;0,IF((LEFT(D233,2)=LEFT(Data!C$4,2)),"Intra","Inter"),"")</f>
        <v/>
      </c>
      <c r="F233" s="23"/>
      <c r="G233" s="176"/>
      <c r="H233" s="74">
        <f t="shared" si="6"/>
        <v>0</v>
      </c>
      <c r="I233" s="74">
        <f t="shared" si="7"/>
        <v>0</v>
      </c>
      <c r="J233" s="74">
        <f t="shared" si="7"/>
        <v>0</v>
      </c>
      <c r="K233" s="21"/>
    </row>
    <row r="234" spans="1:11" x14ac:dyDescent="0.25">
      <c r="A234" s="183"/>
      <c r="B234" s="184"/>
      <c r="C234" s="185"/>
      <c r="D234" s="21"/>
      <c r="E234" s="71" t="str">
        <f>IF(D234&gt;0,IF((LEFT(D234,2)=LEFT(Data!C$4,2)),"Intra","Inter"),"")</f>
        <v/>
      </c>
      <c r="F234" s="23"/>
      <c r="G234" s="176"/>
      <c r="H234" s="74">
        <f t="shared" si="6"/>
        <v>0</v>
      </c>
      <c r="I234" s="74">
        <f t="shared" si="7"/>
        <v>0</v>
      </c>
      <c r="J234" s="74">
        <f t="shared" si="7"/>
        <v>0</v>
      </c>
      <c r="K234" s="21"/>
    </row>
    <row r="235" spans="1:11" x14ac:dyDescent="0.25">
      <c r="A235" s="183"/>
      <c r="B235" s="184"/>
      <c r="C235" s="185"/>
      <c r="D235" s="21"/>
      <c r="E235" s="71" t="str">
        <f>IF(D235&gt;0,IF((LEFT(D235,2)=LEFT(Data!C$4,2)),"Intra","Inter"),"")</f>
        <v/>
      </c>
      <c r="F235" s="23"/>
      <c r="G235" s="176"/>
      <c r="H235" s="74">
        <f t="shared" si="6"/>
        <v>0</v>
      </c>
      <c r="I235" s="74">
        <f t="shared" si="7"/>
        <v>0</v>
      </c>
      <c r="J235" s="74">
        <f t="shared" si="7"/>
        <v>0</v>
      </c>
      <c r="K235" s="21"/>
    </row>
    <row r="236" spans="1:11" x14ac:dyDescent="0.25">
      <c r="A236" s="183"/>
      <c r="B236" s="184"/>
      <c r="C236" s="185"/>
      <c r="D236" s="21"/>
      <c r="E236" s="71" t="str">
        <f>IF(D236&gt;0,IF((LEFT(D236,2)=LEFT(Data!C$4,2)),"Intra","Inter"),"")</f>
        <v/>
      </c>
      <c r="F236" s="23"/>
      <c r="G236" s="176"/>
      <c r="H236" s="74">
        <f t="shared" si="6"/>
        <v>0</v>
      </c>
      <c r="I236" s="74">
        <f t="shared" si="7"/>
        <v>0</v>
      </c>
      <c r="J236" s="74">
        <f t="shared" si="7"/>
        <v>0</v>
      </c>
      <c r="K236" s="21"/>
    </row>
    <row r="237" spans="1:11" x14ac:dyDescent="0.25">
      <c r="A237" s="183"/>
      <c r="B237" s="184"/>
      <c r="C237" s="185"/>
      <c r="D237" s="21"/>
      <c r="E237" s="71" t="str">
        <f>IF(D237&gt;0,IF((LEFT(D237,2)=LEFT(Data!C$4,2)),"Intra","Inter"),"")</f>
        <v/>
      </c>
      <c r="F237" s="23"/>
      <c r="G237" s="176"/>
      <c r="H237" s="74">
        <f t="shared" si="6"/>
        <v>0</v>
      </c>
      <c r="I237" s="74">
        <f t="shared" si="7"/>
        <v>0</v>
      </c>
      <c r="J237" s="74">
        <f t="shared" si="7"/>
        <v>0</v>
      </c>
      <c r="K237" s="21"/>
    </row>
    <row r="238" spans="1:11" x14ac:dyDescent="0.25">
      <c r="A238" s="183"/>
      <c r="B238" s="184"/>
      <c r="C238" s="185"/>
      <c r="D238" s="21"/>
      <c r="E238" s="71" t="str">
        <f>IF(D238&gt;0,IF((LEFT(D238,2)=LEFT(Data!C$4,2)),"Intra","Inter"),"")</f>
        <v/>
      </c>
      <c r="F238" s="23"/>
      <c r="G238" s="176"/>
      <c r="H238" s="74">
        <f t="shared" si="6"/>
        <v>0</v>
      </c>
      <c r="I238" s="74">
        <f t="shared" si="7"/>
        <v>0</v>
      </c>
      <c r="J238" s="74">
        <f t="shared" si="7"/>
        <v>0</v>
      </c>
      <c r="K238" s="21"/>
    </row>
    <row r="239" spans="1:11" x14ac:dyDescent="0.25">
      <c r="A239" s="183"/>
      <c r="B239" s="184"/>
      <c r="C239" s="185"/>
      <c r="D239" s="21"/>
      <c r="E239" s="71" t="str">
        <f>IF(D239&gt;0,IF((LEFT(D239,2)=LEFT(Data!C$4,2)),"Intra","Inter"),"")</f>
        <v/>
      </c>
      <c r="F239" s="23"/>
      <c r="G239" s="176"/>
      <c r="H239" s="74">
        <f t="shared" si="6"/>
        <v>0</v>
      </c>
      <c r="I239" s="74">
        <f t="shared" si="7"/>
        <v>0</v>
      </c>
      <c r="J239" s="74">
        <f t="shared" si="7"/>
        <v>0</v>
      </c>
      <c r="K239" s="21"/>
    </row>
    <row r="240" spans="1:11" x14ac:dyDescent="0.25">
      <c r="A240" s="183"/>
      <c r="B240" s="184"/>
      <c r="C240" s="185"/>
      <c r="D240" s="21"/>
      <c r="E240" s="71" t="str">
        <f>IF(D240&gt;0,IF((LEFT(D240,2)=LEFT(Data!C$4,2)),"Intra","Inter"),"")</f>
        <v/>
      </c>
      <c r="F240" s="23"/>
      <c r="G240" s="176"/>
      <c r="H240" s="74">
        <f t="shared" si="6"/>
        <v>0</v>
      </c>
      <c r="I240" s="74">
        <f t="shared" si="7"/>
        <v>0</v>
      </c>
      <c r="J240" s="74">
        <f t="shared" si="7"/>
        <v>0</v>
      </c>
      <c r="K240" s="21"/>
    </row>
    <row r="241" spans="1:11" x14ac:dyDescent="0.25">
      <c r="A241" s="183"/>
      <c r="B241" s="184"/>
      <c r="C241" s="185"/>
      <c r="D241" s="21"/>
      <c r="E241" s="71" t="str">
        <f>IF(D241&gt;0,IF((LEFT(D241,2)=LEFT(Data!C$4,2)),"Intra","Inter"),"")</f>
        <v/>
      </c>
      <c r="F241" s="23"/>
      <c r="G241" s="176"/>
      <c r="H241" s="74">
        <f t="shared" si="6"/>
        <v>0</v>
      </c>
      <c r="I241" s="74">
        <f t="shared" si="7"/>
        <v>0</v>
      </c>
      <c r="J241" s="74">
        <f t="shared" si="7"/>
        <v>0</v>
      </c>
      <c r="K241" s="21"/>
    </row>
    <row r="242" spans="1:11" x14ac:dyDescent="0.25">
      <c r="A242" s="183"/>
      <c r="B242" s="184"/>
      <c r="C242" s="185"/>
      <c r="D242" s="21"/>
      <c r="E242" s="71" t="str">
        <f>IF(D242&gt;0,IF((LEFT(D242,2)=LEFT(Data!C$4,2)),"Intra","Inter"),"")</f>
        <v/>
      </c>
      <c r="F242" s="23"/>
      <c r="G242" s="176"/>
      <c r="H242" s="74">
        <f t="shared" si="6"/>
        <v>0</v>
      </c>
      <c r="I242" s="74">
        <f t="shared" si="7"/>
        <v>0</v>
      </c>
      <c r="J242" s="74">
        <f t="shared" si="7"/>
        <v>0</v>
      </c>
      <c r="K242" s="21"/>
    </row>
    <row r="243" spans="1:11" x14ac:dyDescent="0.25">
      <c r="A243" s="183"/>
      <c r="B243" s="184"/>
      <c r="C243" s="185"/>
      <c r="D243" s="21"/>
      <c r="E243" s="71" t="str">
        <f>IF(D243&gt;0,IF((LEFT(D243,2)=LEFT(Data!C$4,2)),"Intra","Inter"),"")</f>
        <v/>
      </c>
      <c r="F243" s="23"/>
      <c r="G243" s="176"/>
      <c r="H243" s="74">
        <f t="shared" si="6"/>
        <v>0</v>
      </c>
      <c r="I243" s="74">
        <f t="shared" si="7"/>
        <v>0</v>
      </c>
      <c r="J243" s="74">
        <f t="shared" si="7"/>
        <v>0</v>
      </c>
      <c r="K243" s="21"/>
    </row>
    <row r="244" spans="1:11" x14ac:dyDescent="0.25">
      <c r="A244" s="183"/>
      <c r="B244" s="184"/>
      <c r="C244" s="185"/>
      <c r="D244" s="21"/>
      <c r="E244" s="71" t="str">
        <f>IF(D244&gt;0,IF((LEFT(D244,2)=LEFT(Data!C$4,2)),"Intra","Inter"),"")</f>
        <v/>
      </c>
      <c r="F244" s="23"/>
      <c r="G244" s="176"/>
      <c r="H244" s="74">
        <f t="shared" si="6"/>
        <v>0</v>
      </c>
      <c r="I244" s="74">
        <f t="shared" si="7"/>
        <v>0</v>
      </c>
      <c r="J244" s="74">
        <f t="shared" si="7"/>
        <v>0</v>
      </c>
      <c r="K244" s="21"/>
    </row>
    <row r="245" spans="1:11" x14ac:dyDescent="0.25">
      <c r="A245" s="183"/>
      <c r="B245" s="184"/>
      <c r="C245" s="185"/>
      <c r="D245" s="21"/>
      <c r="E245" s="71" t="str">
        <f>IF(D245&gt;0,IF((LEFT(D245,2)=LEFT(Data!C$4,2)),"Intra","Inter"),"")</f>
        <v/>
      </c>
      <c r="F245" s="23"/>
      <c r="G245" s="176"/>
      <c r="H245" s="74">
        <f t="shared" si="6"/>
        <v>0</v>
      </c>
      <c r="I245" s="74">
        <f t="shared" si="7"/>
        <v>0</v>
      </c>
      <c r="J245" s="74">
        <f t="shared" si="7"/>
        <v>0</v>
      </c>
      <c r="K245" s="21"/>
    </row>
    <row r="246" spans="1:11" x14ac:dyDescent="0.25">
      <c r="A246" s="183"/>
      <c r="B246" s="184"/>
      <c r="C246" s="185"/>
      <c r="D246" s="21"/>
      <c r="E246" s="71" t="str">
        <f>IF(D246&gt;0,IF((LEFT(D246,2)=LEFT(Data!C$4,2)),"Intra","Inter"),"")</f>
        <v/>
      </c>
      <c r="F246" s="23"/>
      <c r="G246" s="176"/>
      <c r="H246" s="74">
        <f t="shared" si="6"/>
        <v>0</v>
      </c>
      <c r="I246" s="74">
        <f t="shared" si="7"/>
        <v>0</v>
      </c>
      <c r="J246" s="74">
        <f t="shared" si="7"/>
        <v>0</v>
      </c>
      <c r="K246" s="21"/>
    </row>
    <row r="247" spans="1:11" x14ac:dyDescent="0.25">
      <c r="A247" s="183"/>
      <c r="B247" s="184"/>
      <c r="C247" s="185"/>
      <c r="D247" s="21"/>
      <c r="E247" s="71" t="str">
        <f>IF(D247&gt;0,IF((LEFT(D247,2)=LEFT(Data!C$4,2)),"Intra","Inter"),"")</f>
        <v/>
      </c>
      <c r="F247" s="23"/>
      <c r="G247" s="176"/>
      <c r="H247" s="74">
        <f t="shared" si="6"/>
        <v>0</v>
      </c>
      <c r="I247" s="74">
        <f t="shared" si="7"/>
        <v>0</v>
      </c>
      <c r="J247" s="74">
        <f t="shared" si="7"/>
        <v>0</v>
      </c>
      <c r="K247" s="21"/>
    </row>
    <row r="248" spans="1:11" x14ac:dyDescent="0.25">
      <c r="A248" s="183"/>
      <c r="B248" s="184"/>
      <c r="C248" s="185"/>
      <c r="D248" s="21"/>
      <c r="E248" s="71" t="str">
        <f>IF(D248&gt;0,IF((LEFT(D248,2)=LEFT(Data!C$4,2)),"Intra","Inter"),"")</f>
        <v/>
      </c>
      <c r="F248" s="23"/>
      <c r="G248" s="176"/>
      <c r="H248" s="74">
        <f t="shared" si="6"/>
        <v>0</v>
      </c>
      <c r="I248" s="74">
        <f t="shared" si="7"/>
        <v>0</v>
      </c>
      <c r="J248" s="74">
        <f t="shared" si="7"/>
        <v>0</v>
      </c>
      <c r="K248" s="21"/>
    </row>
    <row r="249" spans="1:11" x14ac:dyDescent="0.25">
      <c r="A249" s="183"/>
      <c r="B249" s="184"/>
      <c r="C249" s="185"/>
      <c r="D249" s="21"/>
      <c r="E249" s="71" t="str">
        <f>IF(D249&gt;0,IF((LEFT(D249,2)=LEFT(Data!C$4,2)),"Intra","Inter"),"")</f>
        <v/>
      </c>
      <c r="F249" s="23"/>
      <c r="G249" s="176"/>
      <c r="H249" s="74">
        <f t="shared" si="6"/>
        <v>0</v>
      </c>
      <c r="I249" s="74">
        <f t="shared" si="7"/>
        <v>0</v>
      </c>
      <c r="J249" s="74">
        <f t="shared" si="7"/>
        <v>0</v>
      </c>
      <c r="K249" s="21"/>
    </row>
    <row r="250" spans="1:11" x14ac:dyDescent="0.25">
      <c r="A250" s="183"/>
      <c r="B250" s="184"/>
      <c r="C250" s="185"/>
      <c r="D250" s="21"/>
      <c r="E250" s="71" t="str">
        <f>IF(D250&gt;0,IF((LEFT(D250,2)=LEFT(Data!C$4,2)),"Intra","Inter"),"")</f>
        <v/>
      </c>
      <c r="F250" s="23"/>
      <c r="G250" s="176"/>
      <c r="H250" s="74">
        <f t="shared" si="6"/>
        <v>0</v>
      </c>
      <c r="I250" s="74">
        <f t="shared" si="7"/>
        <v>0</v>
      </c>
      <c r="J250" s="74">
        <f t="shared" si="7"/>
        <v>0</v>
      </c>
      <c r="K250" s="21"/>
    </row>
    <row r="251" spans="1:11" x14ac:dyDescent="0.25">
      <c r="A251" s="183"/>
      <c r="B251" s="184"/>
      <c r="C251" s="185"/>
      <c r="D251" s="21"/>
      <c r="E251" s="71" t="str">
        <f>IF(D251&gt;0,IF((LEFT(D251,2)=LEFT(Data!C$4,2)),"Intra","Inter"),"")</f>
        <v/>
      </c>
      <c r="F251" s="23"/>
      <c r="G251" s="176"/>
      <c r="H251" s="74">
        <f t="shared" si="6"/>
        <v>0</v>
      </c>
      <c r="I251" s="74">
        <f t="shared" si="7"/>
        <v>0</v>
      </c>
      <c r="J251" s="74">
        <f t="shared" si="7"/>
        <v>0</v>
      </c>
      <c r="K251" s="21"/>
    </row>
    <row r="252" spans="1:11" x14ac:dyDescent="0.25">
      <c r="A252" s="183"/>
      <c r="B252" s="184"/>
      <c r="C252" s="185"/>
      <c r="D252" s="21"/>
      <c r="E252" s="71" t="str">
        <f>IF(D252&gt;0,IF((LEFT(D252,2)=LEFT(Data!C$4,2)),"Intra","Inter"),"")</f>
        <v/>
      </c>
      <c r="F252" s="23"/>
      <c r="G252" s="176"/>
      <c r="H252" s="74">
        <f t="shared" si="6"/>
        <v>0</v>
      </c>
      <c r="I252" s="74">
        <f t="shared" si="7"/>
        <v>0</v>
      </c>
      <c r="J252" s="74">
        <f t="shared" si="7"/>
        <v>0</v>
      </c>
      <c r="K252" s="21"/>
    </row>
    <row r="253" spans="1:11" x14ac:dyDescent="0.25">
      <c r="A253" s="183"/>
      <c r="B253" s="184"/>
      <c r="C253" s="185"/>
      <c r="D253" s="21"/>
      <c r="E253" s="71" t="str">
        <f>IF(D253&gt;0,IF((LEFT(D253,2)=LEFT(Data!C$4,2)),"Intra","Inter"),"")</f>
        <v/>
      </c>
      <c r="F253" s="23"/>
      <c r="G253" s="176"/>
      <c r="H253" s="74">
        <f t="shared" si="6"/>
        <v>0</v>
      </c>
      <c r="I253" s="74">
        <f t="shared" si="7"/>
        <v>0</v>
      </c>
      <c r="J253" s="74">
        <f t="shared" si="7"/>
        <v>0</v>
      </c>
      <c r="K253" s="21"/>
    </row>
    <row r="254" spans="1:11" x14ac:dyDescent="0.25">
      <c r="A254" s="183"/>
      <c r="B254" s="184"/>
      <c r="C254" s="185"/>
      <c r="D254" s="21"/>
      <c r="E254" s="71" t="str">
        <f>IF(D254&gt;0,IF((LEFT(D254,2)=LEFT(Data!C$4,2)),"Intra","Inter"),"")</f>
        <v/>
      </c>
      <c r="F254" s="23"/>
      <c r="G254" s="176"/>
      <c r="H254" s="74">
        <f t="shared" si="6"/>
        <v>0</v>
      </c>
      <c r="I254" s="74">
        <f t="shared" si="7"/>
        <v>0</v>
      </c>
      <c r="J254" s="74">
        <f t="shared" si="7"/>
        <v>0</v>
      </c>
      <c r="K254" s="21"/>
    </row>
    <row r="255" spans="1:11" x14ac:dyDescent="0.25">
      <c r="A255" s="183"/>
      <c r="B255" s="184"/>
      <c r="C255" s="185"/>
      <c r="D255" s="21"/>
      <c r="E255" s="71" t="str">
        <f>IF(D255&gt;0,IF((LEFT(D255,2)=LEFT(Data!C$4,2)),"Intra","Inter"),"")</f>
        <v/>
      </c>
      <c r="F255" s="23"/>
      <c r="G255" s="176"/>
      <c r="H255" s="74">
        <f t="shared" si="6"/>
        <v>0</v>
      </c>
      <c r="I255" s="74">
        <f t="shared" si="7"/>
        <v>0</v>
      </c>
      <c r="J255" s="74">
        <f t="shared" si="7"/>
        <v>0</v>
      </c>
      <c r="K255" s="21"/>
    </row>
    <row r="256" spans="1:11" x14ac:dyDescent="0.25">
      <c r="A256" s="183"/>
      <c r="B256" s="184"/>
      <c r="C256" s="185"/>
      <c r="D256" s="21"/>
      <c r="E256" s="71" t="str">
        <f>IF(D256&gt;0,IF((LEFT(D256,2)=LEFT(Data!C$4,2)),"Intra","Inter"),"")</f>
        <v/>
      </c>
      <c r="F256" s="23"/>
      <c r="G256" s="176"/>
      <c r="H256" s="74">
        <f t="shared" si="6"/>
        <v>0</v>
      </c>
      <c r="I256" s="74">
        <f t="shared" si="7"/>
        <v>0</v>
      </c>
      <c r="J256" s="74">
        <f t="shared" si="7"/>
        <v>0</v>
      </c>
      <c r="K256" s="21"/>
    </row>
    <row r="257" spans="1:11" x14ac:dyDescent="0.25">
      <c r="A257" s="183"/>
      <c r="B257" s="184"/>
      <c r="C257" s="185"/>
      <c r="D257" s="21"/>
      <c r="E257" s="71" t="str">
        <f>IF(D257&gt;0,IF((LEFT(D257,2)=LEFT(Data!C$4,2)),"Intra","Inter"),"")</f>
        <v/>
      </c>
      <c r="F257" s="23"/>
      <c r="G257" s="176"/>
      <c r="H257" s="74">
        <f t="shared" si="6"/>
        <v>0</v>
      </c>
      <c r="I257" s="74">
        <f t="shared" si="7"/>
        <v>0</v>
      </c>
      <c r="J257" s="74">
        <f t="shared" si="7"/>
        <v>0</v>
      </c>
      <c r="K257" s="21"/>
    </row>
    <row r="258" spans="1:11" x14ac:dyDescent="0.25">
      <c r="A258" s="183"/>
      <c r="B258" s="184"/>
      <c r="C258" s="185"/>
      <c r="D258" s="21"/>
      <c r="E258" s="71" t="str">
        <f>IF(D258&gt;0,IF((LEFT(D258,2)=LEFT(Data!C$4,2)),"Intra","Inter"),"")</f>
        <v/>
      </c>
      <c r="F258" s="23"/>
      <c r="G258" s="176"/>
      <c r="H258" s="74">
        <f t="shared" si="6"/>
        <v>0</v>
      </c>
      <c r="I258" s="74">
        <f t="shared" si="7"/>
        <v>0</v>
      </c>
      <c r="J258" s="74">
        <f t="shared" si="7"/>
        <v>0</v>
      </c>
      <c r="K258" s="21"/>
    </row>
    <row r="259" spans="1:11" x14ac:dyDescent="0.25">
      <c r="A259" s="183"/>
      <c r="B259" s="184"/>
      <c r="C259" s="185"/>
      <c r="D259" s="21"/>
      <c r="E259" s="71" t="str">
        <f>IF(D259&gt;0,IF((LEFT(D259,2)=LEFT(Data!C$4,2)),"Intra","Inter"),"")</f>
        <v/>
      </c>
      <c r="F259" s="23"/>
      <c r="G259" s="176"/>
      <c r="H259" s="74">
        <f t="shared" si="6"/>
        <v>0</v>
      </c>
      <c r="I259" s="74">
        <f t="shared" si="7"/>
        <v>0</v>
      </c>
      <c r="J259" s="74">
        <f t="shared" si="7"/>
        <v>0</v>
      </c>
      <c r="K259" s="21"/>
    </row>
    <row r="260" spans="1:11" x14ac:dyDescent="0.25">
      <c r="A260" s="183"/>
      <c r="B260" s="184"/>
      <c r="C260" s="185"/>
      <c r="D260" s="21"/>
      <c r="E260" s="71" t="str">
        <f>IF(D260&gt;0,IF((LEFT(D260,2)=LEFT(Data!C$4,2)),"Intra","Inter"),"")</f>
        <v/>
      </c>
      <c r="F260" s="23"/>
      <c r="G260" s="176"/>
      <c r="H260" s="74">
        <f t="shared" si="6"/>
        <v>0</v>
      </c>
      <c r="I260" s="74">
        <f t="shared" si="7"/>
        <v>0</v>
      </c>
      <c r="J260" s="74">
        <f t="shared" si="7"/>
        <v>0</v>
      </c>
      <c r="K260" s="21"/>
    </row>
    <row r="261" spans="1:11" x14ac:dyDescent="0.25">
      <c r="A261" s="183"/>
      <c r="B261" s="184"/>
      <c r="C261" s="185"/>
      <c r="D261" s="21"/>
      <c r="E261" s="71" t="str">
        <f>IF(D261&gt;0,IF((LEFT(D261,2)=LEFT(Data!C$4,2)),"Intra","Inter"),"")</f>
        <v/>
      </c>
      <c r="F261" s="23"/>
      <c r="G261" s="176"/>
      <c r="H261" s="74">
        <f t="shared" si="6"/>
        <v>0</v>
      </c>
      <c r="I261" s="74">
        <f t="shared" si="7"/>
        <v>0</v>
      </c>
      <c r="J261" s="74">
        <f t="shared" si="7"/>
        <v>0</v>
      </c>
      <c r="K261" s="21"/>
    </row>
    <row r="262" spans="1:11" x14ac:dyDescent="0.25">
      <c r="A262" s="183"/>
      <c r="B262" s="184"/>
      <c r="C262" s="185"/>
      <c r="D262" s="21"/>
      <c r="E262" s="71" t="str">
        <f>IF(D262&gt;0,IF((LEFT(D262,2)=LEFT(Data!C$4,2)),"Intra","Inter"),"")</f>
        <v/>
      </c>
      <c r="F262" s="23"/>
      <c r="G262" s="176"/>
      <c r="H262" s="74">
        <f t="shared" si="6"/>
        <v>0</v>
      </c>
      <c r="I262" s="74">
        <f t="shared" si="7"/>
        <v>0</v>
      </c>
      <c r="J262" s="74">
        <f t="shared" si="7"/>
        <v>0</v>
      </c>
      <c r="K262" s="21"/>
    </row>
    <row r="263" spans="1:11" x14ac:dyDescent="0.25">
      <c r="A263" s="183"/>
      <c r="B263" s="184"/>
      <c r="C263" s="185"/>
      <c r="D263" s="21"/>
      <c r="E263" s="71" t="str">
        <f>IF(D263&gt;0,IF((LEFT(D263,2)=LEFT(Data!C$4,2)),"Intra","Inter"),"")</f>
        <v/>
      </c>
      <c r="F263" s="23"/>
      <c r="G263" s="176"/>
      <c r="H263" s="74">
        <f t="shared" si="6"/>
        <v>0</v>
      </c>
      <c r="I263" s="74">
        <f t="shared" si="7"/>
        <v>0</v>
      </c>
      <c r="J263" s="74">
        <f t="shared" si="7"/>
        <v>0</v>
      </c>
      <c r="K263" s="21"/>
    </row>
    <row r="264" spans="1:11" x14ac:dyDescent="0.25">
      <c r="A264" s="183"/>
      <c r="B264" s="184"/>
      <c r="C264" s="185"/>
      <c r="D264" s="21"/>
      <c r="E264" s="71" t="str">
        <f>IF(D264&gt;0,IF((LEFT(D264,2)=LEFT(Data!C$4,2)),"Intra","Inter"),"")</f>
        <v/>
      </c>
      <c r="F264" s="23"/>
      <c r="G264" s="176"/>
      <c r="H264" s="74">
        <f t="shared" si="6"/>
        <v>0</v>
      </c>
      <c r="I264" s="74">
        <f t="shared" si="7"/>
        <v>0</v>
      </c>
      <c r="J264" s="74">
        <f t="shared" si="7"/>
        <v>0</v>
      </c>
      <c r="K264" s="21"/>
    </row>
    <row r="265" spans="1:11" x14ac:dyDescent="0.25">
      <c r="A265" s="183"/>
      <c r="B265" s="184"/>
      <c r="C265" s="185"/>
      <c r="D265" s="21"/>
      <c r="E265" s="71" t="str">
        <f>IF(D265&gt;0,IF((LEFT(D265,2)=LEFT(Data!C$4,2)),"Intra","Inter"),"")</f>
        <v/>
      </c>
      <c r="F265" s="23"/>
      <c r="G265" s="176"/>
      <c r="H265" s="74">
        <f t="shared" ref="H265:H328" si="8">IF($E265="inter",IF($F265&lt;&gt;"Exempt",IF($F265&lt;&gt;"Non GST",($G265*($F265)),(0)),(0)),(0))</f>
        <v>0</v>
      </c>
      <c r="I265" s="74">
        <f t="shared" ref="I265:J328" si="9">IF($E265="intra",IF($F265&lt;&gt;"Exempt",IF($F265&lt;&gt;"Non GST",($G265*($F265/2)),(0)),(0)),(0))</f>
        <v>0</v>
      </c>
      <c r="J265" s="74">
        <f t="shared" si="9"/>
        <v>0</v>
      </c>
      <c r="K265" s="21"/>
    </row>
    <row r="266" spans="1:11" x14ac:dyDescent="0.25">
      <c r="A266" s="183"/>
      <c r="B266" s="184"/>
      <c r="C266" s="185"/>
      <c r="D266" s="21"/>
      <c r="E266" s="71" t="str">
        <f>IF(D266&gt;0,IF((LEFT(D266,2)=LEFT(Data!C$4,2)),"Intra","Inter"),"")</f>
        <v/>
      </c>
      <c r="F266" s="23"/>
      <c r="G266" s="176"/>
      <c r="H266" s="74">
        <f t="shared" si="8"/>
        <v>0</v>
      </c>
      <c r="I266" s="74">
        <f t="shared" si="9"/>
        <v>0</v>
      </c>
      <c r="J266" s="74">
        <f t="shared" si="9"/>
        <v>0</v>
      </c>
      <c r="K266" s="21"/>
    </row>
    <row r="267" spans="1:11" x14ac:dyDescent="0.25">
      <c r="A267" s="183"/>
      <c r="B267" s="184"/>
      <c r="C267" s="185"/>
      <c r="D267" s="21"/>
      <c r="E267" s="71" t="str">
        <f>IF(D267&gt;0,IF((LEFT(D267,2)=LEFT(Data!C$4,2)),"Intra","Inter"),"")</f>
        <v/>
      </c>
      <c r="F267" s="23"/>
      <c r="G267" s="176"/>
      <c r="H267" s="74">
        <f t="shared" si="8"/>
        <v>0</v>
      </c>
      <c r="I267" s="74">
        <f t="shared" si="9"/>
        <v>0</v>
      </c>
      <c r="J267" s="74">
        <f t="shared" si="9"/>
        <v>0</v>
      </c>
      <c r="K267" s="21"/>
    </row>
    <row r="268" spans="1:11" x14ac:dyDescent="0.25">
      <c r="A268" s="183"/>
      <c r="B268" s="184"/>
      <c r="C268" s="185"/>
      <c r="D268" s="21"/>
      <c r="E268" s="71" t="str">
        <f>IF(D268&gt;0,IF((LEFT(D268,2)=LEFT(Data!C$4,2)),"Intra","Inter"),"")</f>
        <v/>
      </c>
      <c r="F268" s="23"/>
      <c r="G268" s="176"/>
      <c r="H268" s="74">
        <f t="shared" si="8"/>
        <v>0</v>
      </c>
      <c r="I268" s="74">
        <f t="shared" si="9"/>
        <v>0</v>
      </c>
      <c r="J268" s="74">
        <f t="shared" si="9"/>
        <v>0</v>
      </c>
      <c r="K268" s="21"/>
    </row>
    <row r="269" spans="1:11" x14ac:dyDescent="0.25">
      <c r="A269" s="183"/>
      <c r="B269" s="184"/>
      <c r="C269" s="185"/>
      <c r="D269" s="21"/>
      <c r="E269" s="71" t="str">
        <f>IF(D269&gt;0,IF((LEFT(D269,2)=LEFT(Data!C$4,2)),"Intra","Inter"),"")</f>
        <v/>
      </c>
      <c r="F269" s="23"/>
      <c r="G269" s="176"/>
      <c r="H269" s="74">
        <f t="shared" si="8"/>
        <v>0</v>
      </c>
      <c r="I269" s="74">
        <f t="shared" si="9"/>
        <v>0</v>
      </c>
      <c r="J269" s="74">
        <f t="shared" si="9"/>
        <v>0</v>
      </c>
      <c r="K269" s="21"/>
    </row>
    <row r="270" spans="1:11" x14ac:dyDescent="0.25">
      <c r="A270" s="183"/>
      <c r="B270" s="184"/>
      <c r="C270" s="185"/>
      <c r="D270" s="21"/>
      <c r="E270" s="71" t="str">
        <f>IF(D270&gt;0,IF((LEFT(D270,2)=LEFT(Data!C$4,2)),"Intra","Inter"),"")</f>
        <v/>
      </c>
      <c r="F270" s="23"/>
      <c r="G270" s="176"/>
      <c r="H270" s="74">
        <f t="shared" si="8"/>
        <v>0</v>
      </c>
      <c r="I270" s="74">
        <f t="shared" si="9"/>
        <v>0</v>
      </c>
      <c r="J270" s="74">
        <f t="shared" si="9"/>
        <v>0</v>
      </c>
      <c r="K270" s="21"/>
    </row>
    <row r="271" spans="1:11" x14ac:dyDescent="0.25">
      <c r="A271" s="183"/>
      <c r="B271" s="184"/>
      <c r="C271" s="185"/>
      <c r="D271" s="21"/>
      <c r="E271" s="71" t="str">
        <f>IF(D271&gt;0,IF((LEFT(D271,2)=LEFT(Data!C$4,2)),"Intra","Inter"),"")</f>
        <v/>
      </c>
      <c r="F271" s="23"/>
      <c r="G271" s="176"/>
      <c r="H271" s="74">
        <f t="shared" si="8"/>
        <v>0</v>
      </c>
      <c r="I271" s="74">
        <f t="shared" si="9"/>
        <v>0</v>
      </c>
      <c r="J271" s="74">
        <f t="shared" si="9"/>
        <v>0</v>
      </c>
      <c r="K271" s="21"/>
    </row>
    <row r="272" spans="1:11" x14ac:dyDescent="0.25">
      <c r="A272" s="183"/>
      <c r="B272" s="184"/>
      <c r="C272" s="185"/>
      <c r="D272" s="21"/>
      <c r="E272" s="71" t="str">
        <f>IF(D272&gt;0,IF((LEFT(D272,2)=LEFT(Data!C$4,2)),"Intra","Inter"),"")</f>
        <v/>
      </c>
      <c r="F272" s="23"/>
      <c r="G272" s="176"/>
      <c r="H272" s="74">
        <f t="shared" si="8"/>
        <v>0</v>
      </c>
      <c r="I272" s="74">
        <f t="shared" si="9"/>
        <v>0</v>
      </c>
      <c r="J272" s="74">
        <f t="shared" si="9"/>
        <v>0</v>
      </c>
      <c r="K272" s="21"/>
    </row>
    <row r="273" spans="1:11" x14ac:dyDescent="0.25">
      <c r="A273" s="183"/>
      <c r="B273" s="184"/>
      <c r="C273" s="185"/>
      <c r="D273" s="21"/>
      <c r="E273" s="71" t="str">
        <f>IF(D273&gt;0,IF((LEFT(D273,2)=LEFT(Data!C$4,2)),"Intra","Inter"),"")</f>
        <v/>
      </c>
      <c r="F273" s="23"/>
      <c r="G273" s="176"/>
      <c r="H273" s="74">
        <f t="shared" si="8"/>
        <v>0</v>
      </c>
      <c r="I273" s="74">
        <f t="shared" si="9"/>
        <v>0</v>
      </c>
      <c r="J273" s="74">
        <f t="shared" si="9"/>
        <v>0</v>
      </c>
      <c r="K273" s="21"/>
    </row>
    <row r="274" spans="1:11" x14ac:dyDescent="0.25">
      <c r="A274" s="183"/>
      <c r="B274" s="184"/>
      <c r="C274" s="185"/>
      <c r="D274" s="21"/>
      <c r="E274" s="71" t="str">
        <f>IF(D274&gt;0,IF((LEFT(D274,2)=LEFT(Data!C$4,2)),"Intra","Inter"),"")</f>
        <v/>
      </c>
      <c r="F274" s="23"/>
      <c r="G274" s="176"/>
      <c r="H274" s="74">
        <f t="shared" si="8"/>
        <v>0</v>
      </c>
      <c r="I274" s="74">
        <f t="shared" si="9"/>
        <v>0</v>
      </c>
      <c r="J274" s="74">
        <f t="shared" si="9"/>
        <v>0</v>
      </c>
      <c r="K274" s="21"/>
    </row>
    <row r="275" spans="1:11" x14ac:dyDescent="0.25">
      <c r="A275" s="183"/>
      <c r="B275" s="184"/>
      <c r="C275" s="185"/>
      <c r="D275" s="21"/>
      <c r="E275" s="71" t="str">
        <f>IF(D275&gt;0,IF((LEFT(D275,2)=LEFT(Data!C$4,2)),"Intra","Inter"),"")</f>
        <v/>
      </c>
      <c r="F275" s="23"/>
      <c r="G275" s="176"/>
      <c r="H275" s="74">
        <f t="shared" si="8"/>
        <v>0</v>
      </c>
      <c r="I275" s="74">
        <f t="shared" si="9"/>
        <v>0</v>
      </c>
      <c r="J275" s="74">
        <f t="shared" si="9"/>
        <v>0</v>
      </c>
      <c r="K275" s="21"/>
    </row>
    <row r="276" spans="1:11" x14ac:dyDescent="0.25">
      <c r="A276" s="183"/>
      <c r="B276" s="184"/>
      <c r="C276" s="185"/>
      <c r="D276" s="21"/>
      <c r="E276" s="71" t="str">
        <f>IF(D276&gt;0,IF((LEFT(D276,2)=LEFT(Data!C$4,2)),"Intra","Inter"),"")</f>
        <v/>
      </c>
      <c r="F276" s="23"/>
      <c r="G276" s="176"/>
      <c r="H276" s="74">
        <f t="shared" si="8"/>
        <v>0</v>
      </c>
      <c r="I276" s="74">
        <f t="shared" si="9"/>
        <v>0</v>
      </c>
      <c r="J276" s="74">
        <f t="shared" si="9"/>
        <v>0</v>
      </c>
      <c r="K276" s="21"/>
    </row>
    <row r="277" spans="1:11" x14ac:dyDescent="0.25">
      <c r="A277" s="183"/>
      <c r="B277" s="184"/>
      <c r="C277" s="185"/>
      <c r="D277" s="21"/>
      <c r="E277" s="71" t="str">
        <f>IF(D277&gt;0,IF((LEFT(D277,2)=LEFT(Data!C$4,2)),"Intra","Inter"),"")</f>
        <v/>
      </c>
      <c r="F277" s="23"/>
      <c r="G277" s="176"/>
      <c r="H277" s="74">
        <f t="shared" si="8"/>
        <v>0</v>
      </c>
      <c r="I277" s="74">
        <f t="shared" si="9"/>
        <v>0</v>
      </c>
      <c r="J277" s="74">
        <f t="shared" si="9"/>
        <v>0</v>
      </c>
      <c r="K277" s="21"/>
    </row>
    <row r="278" spans="1:11" x14ac:dyDescent="0.25">
      <c r="A278" s="183"/>
      <c r="B278" s="184"/>
      <c r="C278" s="185"/>
      <c r="D278" s="21"/>
      <c r="E278" s="71" t="str">
        <f>IF(D278&gt;0,IF((LEFT(D278,2)=LEFT(Data!C$4,2)),"Intra","Inter"),"")</f>
        <v/>
      </c>
      <c r="F278" s="23"/>
      <c r="G278" s="176"/>
      <c r="H278" s="74">
        <f t="shared" si="8"/>
        <v>0</v>
      </c>
      <c r="I278" s="74">
        <f t="shared" si="9"/>
        <v>0</v>
      </c>
      <c r="J278" s="74">
        <f t="shared" si="9"/>
        <v>0</v>
      </c>
      <c r="K278" s="21"/>
    </row>
    <row r="279" spans="1:11" x14ac:dyDescent="0.25">
      <c r="A279" s="183"/>
      <c r="B279" s="184"/>
      <c r="C279" s="185"/>
      <c r="D279" s="21"/>
      <c r="E279" s="71" t="str">
        <f>IF(D279&gt;0,IF((LEFT(D279,2)=LEFT(Data!C$4,2)),"Intra","Inter"),"")</f>
        <v/>
      </c>
      <c r="F279" s="23"/>
      <c r="G279" s="176"/>
      <c r="H279" s="74">
        <f t="shared" si="8"/>
        <v>0</v>
      </c>
      <c r="I279" s="74">
        <f t="shared" si="9"/>
        <v>0</v>
      </c>
      <c r="J279" s="74">
        <f t="shared" si="9"/>
        <v>0</v>
      </c>
      <c r="K279" s="21"/>
    </row>
    <row r="280" spans="1:11" x14ac:dyDescent="0.25">
      <c r="A280" s="183"/>
      <c r="B280" s="184"/>
      <c r="C280" s="185"/>
      <c r="D280" s="21"/>
      <c r="E280" s="71" t="str">
        <f>IF(D280&gt;0,IF((LEFT(D280,2)=LEFT(Data!C$4,2)),"Intra","Inter"),"")</f>
        <v/>
      </c>
      <c r="F280" s="23"/>
      <c r="G280" s="176"/>
      <c r="H280" s="74">
        <f t="shared" si="8"/>
        <v>0</v>
      </c>
      <c r="I280" s="74">
        <f t="shared" si="9"/>
        <v>0</v>
      </c>
      <c r="J280" s="74">
        <f t="shared" si="9"/>
        <v>0</v>
      </c>
      <c r="K280" s="21"/>
    </row>
    <row r="281" spans="1:11" x14ac:dyDescent="0.25">
      <c r="A281" s="183"/>
      <c r="B281" s="184"/>
      <c r="C281" s="185"/>
      <c r="D281" s="21"/>
      <c r="E281" s="71" t="str">
        <f>IF(D281&gt;0,IF((LEFT(D281,2)=LEFT(Data!C$4,2)),"Intra","Inter"),"")</f>
        <v/>
      </c>
      <c r="F281" s="23"/>
      <c r="G281" s="176"/>
      <c r="H281" s="74">
        <f t="shared" si="8"/>
        <v>0</v>
      </c>
      <c r="I281" s="74">
        <f t="shared" si="9"/>
        <v>0</v>
      </c>
      <c r="J281" s="74">
        <f t="shared" si="9"/>
        <v>0</v>
      </c>
      <c r="K281" s="21"/>
    </row>
    <row r="282" spans="1:11" x14ac:dyDescent="0.25">
      <c r="A282" s="183"/>
      <c r="B282" s="184"/>
      <c r="C282" s="185"/>
      <c r="D282" s="21"/>
      <c r="E282" s="71" t="str">
        <f>IF(D282&gt;0,IF((LEFT(D282,2)=LEFT(Data!C$4,2)),"Intra","Inter"),"")</f>
        <v/>
      </c>
      <c r="F282" s="23"/>
      <c r="G282" s="176"/>
      <c r="H282" s="74">
        <f t="shared" si="8"/>
        <v>0</v>
      </c>
      <c r="I282" s="74">
        <f t="shared" si="9"/>
        <v>0</v>
      </c>
      <c r="J282" s="74">
        <f t="shared" si="9"/>
        <v>0</v>
      </c>
      <c r="K282" s="21"/>
    </row>
    <row r="283" spans="1:11" x14ac:dyDescent="0.25">
      <c r="A283" s="183"/>
      <c r="B283" s="184"/>
      <c r="C283" s="185"/>
      <c r="D283" s="21"/>
      <c r="E283" s="71" t="str">
        <f>IF(D283&gt;0,IF((LEFT(D283,2)=LEFT(Data!C$4,2)),"Intra","Inter"),"")</f>
        <v/>
      </c>
      <c r="F283" s="23"/>
      <c r="G283" s="176"/>
      <c r="H283" s="74">
        <f t="shared" si="8"/>
        <v>0</v>
      </c>
      <c r="I283" s="74">
        <f t="shared" si="9"/>
        <v>0</v>
      </c>
      <c r="J283" s="74">
        <f t="shared" si="9"/>
        <v>0</v>
      </c>
      <c r="K283" s="21"/>
    </row>
    <row r="284" spans="1:11" x14ac:dyDescent="0.25">
      <c r="A284" s="183"/>
      <c r="B284" s="184"/>
      <c r="C284" s="185"/>
      <c r="D284" s="21"/>
      <c r="E284" s="71" t="str">
        <f>IF(D284&gt;0,IF((LEFT(D284,2)=LEFT(Data!C$4,2)),"Intra","Inter"),"")</f>
        <v/>
      </c>
      <c r="F284" s="23"/>
      <c r="G284" s="176"/>
      <c r="H284" s="74">
        <f t="shared" si="8"/>
        <v>0</v>
      </c>
      <c r="I284" s="74">
        <f t="shared" si="9"/>
        <v>0</v>
      </c>
      <c r="J284" s="74">
        <f t="shared" si="9"/>
        <v>0</v>
      </c>
      <c r="K284" s="21"/>
    </row>
    <row r="285" spans="1:11" x14ac:dyDescent="0.25">
      <c r="A285" s="183"/>
      <c r="B285" s="184"/>
      <c r="C285" s="185"/>
      <c r="D285" s="21"/>
      <c r="E285" s="71" t="str">
        <f>IF(D285&gt;0,IF((LEFT(D285,2)=LEFT(Data!C$4,2)),"Intra","Inter"),"")</f>
        <v/>
      </c>
      <c r="F285" s="23"/>
      <c r="G285" s="176"/>
      <c r="H285" s="74">
        <f t="shared" si="8"/>
        <v>0</v>
      </c>
      <c r="I285" s="74">
        <f t="shared" si="9"/>
        <v>0</v>
      </c>
      <c r="J285" s="74">
        <f t="shared" si="9"/>
        <v>0</v>
      </c>
      <c r="K285" s="21"/>
    </row>
    <row r="286" spans="1:11" x14ac:dyDescent="0.25">
      <c r="A286" s="183"/>
      <c r="B286" s="184"/>
      <c r="C286" s="185"/>
      <c r="D286" s="21"/>
      <c r="E286" s="71" t="str">
        <f>IF(D286&gt;0,IF((LEFT(D286,2)=LEFT(Data!C$4,2)),"Intra","Inter"),"")</f>
        <v/>
      </c>
      <c r="F286" s="23"/>
      <c r="G286" s="176"/>
      <c r="H286" s="74">
        <f t="shared" si="8"/>
        <v>0</v>
      </c>
      <c r="I286" s="74">
        <f t="shared" si="9"/>
        <v>0</v>
      </c>
      <c r="J286" s="74">
        <f t="shared" si="9"/>
        <v>0</v>
      </c>
      <c r="K286" s="21"/>
    </row>
    <row r="287" spans="1:11" x14ac:dyDescent="0.25">
      <c r="A287" s="183"/>
      <c r="B287" s="184"/>
      <c r="C287" s="185"/>
      <c r="D287" s="21"/>
      <c r="E287" s="71" t="str">
        <f>IF(D287&gt;0,IF((LEFT(D287,2)=LEFT(Data!C$4,2)),"Intra","Inter"),"")</f>
        <v/>
      </c>
      <c r="F287" s="23"/>
      <c r="G287" s="176"/>
      <c r="H287" s="74">
        <f t="shared" si="8"/>
        <v>0</v>
      </c>
      <c r="I287" s="74">
        <f t="shared" si="9"/>
        <v>0</v>
      </c>
      <c r="J287" s="74">
        <f t="shared" si="9"/>
        <v>0</v>
      </c>
      <c r="K287" s="21"/>
    </row>
    <row r="288" spans="1:11" x14ac:dyDescent="0.25">
      <c r="A288" s="183"/>
      <c r="B288" s="184"/>
      <c r="C288" s="185"/>
      <c r="D288" s="21"/>
      <c r="E288" s="71" t="str">
        <f>IF(D288&gt;0,IF((LEFT(D288,2)=LEFT(Data!C$4,2)),"Intra","Inter"),"")</f>
        <v/>
      </c>
      <c r="F288" s="23"/>
      <c r="G288" s="176"/>
      <c r="H288" s="74">
        <f t="shared" si="8"/>
        <v>0</v>
      </c>
      <c r="I288" s="74">
        <f t="shared" si="9"/>
        <v>0</v>
      </c>
      <c r="J288" s="74">
        <f t="shared" si="9"/>
        <v>0</v>
      </c>
      <c r="K288" s="21"/>
    </row>
    <row r="289" spans="1:11" x14ac:dyDescent="0.25">
      <c r="A289" s="183"/>
      <c r="B289" s="184"/>
      <c r="C289" s="185"/>
      <c r="D289" s="21"/>
      <c r="E289" s="71" t="str">
        <f>IF(D289&gt;0,IF((LEFT(D289,2)=LEFT(Data!C$4,2)),"Intra","Inter"),"")</f>
        <v/>
      </c>
      <c r="F289" s="23"/>
      <c r="G289" s="176"/>
      <c r="H289" s="74">
        <f t="shared" si="8"/>
        <v>0</v>
      </c>
      <c r="I289" s="74">
        <f t="shared" si="9"/>
        <v>0</v>
      </c>
      <c r="J289" s="74">
        <f t="shared" si="9"/>
        <v>0</v>
      </c>
      <c r="K289" s="21"/>
    </row>
    <row r="290" spans="1:11" x14ac:dyDescent="0.25">
      <c r="A290" s="183"/>
      <c r="B290" s="184"/>
      <c r="C290" s="185"/>
      <c r="D290" s="21"/>
      <c r="E290" s="71" t="str">
        <f>IF(D290&gt;0,IF((LEFT(D290,2)=LEFT(Data!C$4,2)),"Intra","Inter"),"")</f>
        <v/>
      </c>
      <c r="F290" s="23"/>
      <c r="G290" s="176"/>
      <c r="H290" s="74">
        <f t="shared" si="8"/>
        <v>0</v>
      </c>
      <c r="I290" s="74">
        <f t="shared" si="9"/>
        <v>0</v>
      </c>
      <c r="J290" s="74">
        <f t="shared" si="9"/>
        <v>0</v>
      </c>
      <c r="K290" s="21"/>
    </row>
    <row r="291" spans="1:11" x14ac:dyDescent="0.25">
      <c r="A291" s="183"/>
      <c r="B291" s="184"/>
      <c r="C291" s="185"/>
      <c r="D291" s="21"/>
      <c r="E291" s="71" t="str">
        <f>IF(D291&gt;0,IF((LEFT(D291,2)=LEFT(Data!C$4,2)),"Intra","Inter"),"")</f>
        <v/>
      </c>
      <c r="F291" s="23"/>
      <c r="G291" s="176"/>
      <c r="H291" s="74">
        <f t="shared" si="8"/>
        <v>0</v>
      </c>
      <c r="I291" s="74">
        <f t="shared" si="9"/>
        <v>0</v>
      </c>
      <c r="J291" s="74">
        <f t="shared" si="9"/>
        <v>0</v>
      </c>
      <c r="K291" s="21"/>
    </row>
    <row r="292" spans="1:11" x14ac:dyDescent="0.25">
      <c r="A292" s="183"/>
      <c r="B292" s="184"/>
      <c r="C292" s="185"/>
      <c r="D292" s="21"/>
      <c r="E292" s="71" t="str">
        <f>IF(D292&gt;0,IF((LEFT(D292,2)=LEFT(Data!C$4,2)),"Intra","Inter"),"")</f>
        <v/>
      </c>
      <c r="F292" s="23"/>
      <c r="G292" s="176"/>
      <c r="H292" s="74">
        <f t="shared" si="8"/>
        <v>0</v>
      </c>
      <c r="I292" s="74">
        <f t="shared" si="9"/>
        <v>0</v>
      </c>
      <c r="J292" s="74">
        <f t="shared" si="9"/>
        <v>0</v>
      </c>
      <c r="K292" s="21"/>
    </row>
    <row r="293" spans="1:11" x14ac:dyDescent="0.25">
      <c r="A293" s="183"/>
      <c r="B293" s="184"/>
      <c r="C293" s="185"/>
      <c r="D293" s="21"/>
      <c r="E293" s="71" t="str">
        <f>IF(D293&gt;0,IF((LEFT(D293,2)=LEFT(Data!C$4,2)),"Intra","Inter"),"")</f>
        <v/>
      </c>
      <c r="F293" s="23"/>
      <c r="G293" s="176"/>
      <c r="H293" s="74">
        <f t="shared" si="8"/>
        <v>0</v>
      </c>
      <c r="I293" s="74">
        <f t="shared" si="9"/>
        <v>0</v>
      </c>
      <c r="J293" s="74">
        <f t="shared" si="9"/>
        <v>0</v>
      </c>
      <c r="K293" s="21"/>
    </row>
    <row r="294" spans="1:11" x14ac:dyDescent="0.25">
      <c r="A294" s="183"/>
      <c r="B294" s="184"/>
      <c r="C294" s="185"/>
      <c r="D294" s="21"/>
      <c r="E294" s="71" t="str">
        <f>IF(D294&gt;0,IF((LEFT(D294,2)=LEFT(Data!C$4,2)),"Intra","Inter"),"")</f>
        <v/>
      </c>
      <c r="F294" s="23"/>
      <c r="G294" s="176"/>
      <c r="H294" s="74">
        <f t="shared" si="8"/>
        <v>0</v>
      </c>
      <c r="I294" s="74">
        <f t="shared" si="9"/>
        <v>0</v>
      </c>
      <c r="J294" s="74">
        <f t="shared" si="9"/>
        <v>0</v>
      </c>
      <c r="K294" s="21"/>
    </row>
    <row r="295" spans="1:11" x14ac:dyDescent="0.25">
      <c r="A295" s="183"/>
      <c r="B295" s="184"/>
      <c r="C295" s="185"/>
      <c r="D295" s="21"/>
      <c r="E295" s="71" t="str">
        <f>IF(D295&gt;0,IF((LEFT(D295,2)=LEFT(Data!C$4,2)),"Intra","Inter"),"")</f>
        <v/>
      </c>
      <c r="F295" s="23"/>
      <c r="G295" s="176"/>
      <c r="H295" s="74">
        <f t="shared" si="8"/>
        <v>0</v>
      </c>
      <c r="I295" s="74">
        <f t="shared" si="9"/>
        <v>0</v>
      </c>
      <c r="J295" s="74">
        <f t="shared" si="9"/>
        <v>0</v>
      </c>
      <c r="K295" s="21"/>
    </row>
    <row r="296" spans="1:11" x14ac:dyDescent="0.25">
      <c r="A296" s="183"/>
      <c r="B296" s="184"/>
      <c r="C296" s="185"/>
      <c r="D296" s="21"/>
      <c r="E296" s="71" t="str">
        <f>IF(D296&gt;0,IF((LEFT(D296,2)=LEFT(Data!C$4,2)),"Intra","Inter"),"")</f>
        <v/>
      </c>
      <c r="F296" s="23"/>
      <c r="G296" s="176"/>
      <c r="H296" s="74">
        <f t="shared" si="8"/>
        <v>0</v>
      </c>
      <c r="I296" s="74">
        <f t="shared" si="9"/>
        <v>0</v>
      </c>
      <c r="J296" s="74">
        <f t="shared" si="9"/>
        <v>0</v>
      </c>
      <c r="K296" s="21"/>
    </row>
    <row r="297" spans="1:11" x14ac:dyDescent="0.25">
      <c r="A297" s="183"/>
      <c r="B297" s="184"/>
      <c r="C297" s="185"/>
      <c r="D297" s="21"/>
      <c r="E297" s="71" t="str">
        <f>IF(D297&gt;0,IF((LEFT(D297,2)=LEFT(Data!C$4,2)),"Intra","Inter"),"")</f>
        <v/>
      </c>
      <c r="F297" s="23"/>
      <c r="G297" s="176"/>
      <c r="H297" s="74">
        <f t="shared" si="8"/>
        <v>0</v>
      </c>
      <c r="I297" s="74">
        <f t="shared" si="9"/>
        <v>0</v>
      </c>
      <c r="J297" s="74">
        <f t="shared" si="9"/>
        <v>0</v>
      </c>
      <c r="K297" s="21"/>
    </row>
    <row r="298" spans="1:11" x14ac:dyDescent="0.25">
      <c r="A298" s="183"/>
      <c r="B298" s="184"/>
      <c r="C298" s="185"/>
      <c r="D298" s="21"/>
      <c r="E298" s="71" t="str">
        <f>IF(D298&gt;0,IF((LEFT(D298,2)=LEFT(Data!C$4,2)),"Intra","Inter"),"")</f>
        <v/>
      </c>
      <c r="F298" s="23"/>
      <c r="G298" s="176"/>
      <c r="H298" s="74">
        <f t="shared" si="8"/>
        <v>0</v>
      </c>
      <c r="I298" s="74">
        <f t="shared" si="9"/>
        <v>0</v>
      </c>
      <c r="J298" s="74">
        <f t="shared" si="9"/>
        <v>0</v>
      </c>
      <c r="K298" s="21"/>
    </row>
    <row r="299" spans="1:11" x14ac:dyDescent="0.25">
      <c r="A299" s="183"/>
      <c r="B299" s="184"/>
      <c r="C299" s="185"/>
      <c r="D299" s="21"/>
      <c r="E299" s="71" t="str">
        <f>IF(D299&gt;0,IF((LEFT(D299,2)=LEFT(Data!C$4,2)),"Intra","Inter"),"")</f>
        <v/>
      </c>
      <c r="F299" s="23"/>
      <c r="G299" s="176"/>
      <c r="H299" s="74">
        <f t="shared" si="8"/>
        <v>0</v>
      </c>
      <c r="I299" s="74">
        <f t="shared" si="9"/>
        <v>0</v>
      </c>
      <c r="J299" s="74">
        <f t="shared" si="9"/>
        <v>0</v>
      </c>
      <c r="K299" s="21"/>
    </row>
    <row r="300" spans="1:11" x14ac:dyDescent="0.25">
      <c r="A300" s="183"/>
      <c r="B300" s="184"/>
      <c r="C300" s="185"/>
      <c r="D300" s="21"/>
      <c r="E300" s="71" t="str">
        <f>IF(D300&gt;0,IF((LEFT(D300,2)=LEFT(Data!C$4,2)),"Intra","Inter"),"")</f>
        <v/>
      </c>
      <c r="F300" s="23"/>
      <c r="G300" s="176"/>
      <c r="H300" s="74">
        <f t="shared" si="8"/>
        <v>0</v>
      </c>
      <c r="I300" s="74">
        <f t="shared" si="9"/>
        <v>0</v>
      </c>
      <c r="J300" s="74">
        <f t="shared" si="9"/>
        <v>0</v>
      </c>
      <c r="K300" s="21"/>
    </row>
    <row r="301" spans="1:11" x14ac:dyDescent="0.25">
      <c r="A301" s="183"/>
      <c r="B301" s="184"/>
      <c r="C301" s="185"/>
      <c r="D301" s="21"/>
      <c r="E301" s="71" t="str">
        <f>IF(D301&gt;0,IF((LEFT(D301,2)=LEFT(Data!C$4,2)),"Intra","Inter"),"")</f>
        <v/>
      </c>
      <c r="F301" s="23"/>
      <c r="G301" s="176"/>
      <c r="H301" s="74">
        <f t="shared" si="8"/>
        <v>0</v>
      </c>
      <c r="I301" s="74">
        <f t="shared" si="9"/>
        <v>0</v>
      </c>
      <c r="J301" s="74">
        <f t="shared" si="9"/>
        <v>0</v>
      </c>
      <c r="K301" s="21"/>
    </row>
    <row r="302" spans="1:11" x14ac:dyDescent="0.25">
      <c r="A302" s="183"/>
      <c r="B302" s="184"/>
      <c r="C302" s="185"/>
      <c r="D302" s="21"/>
      <c r="E302" s="71" t="str">
        <f>IF(D302&gt;0,IF((LEFT(D302,2)=LEFT(Data!C$4,2)),"Intra","Inter"),"")</f>
        <v/>
      </c>
      <c r="F302" s="23"/>
      <c r="G302" s="176"/>
      <c r="H302" s="74">
        <f t="shared" si="8"/>
        <v>0</v>
      </c>
      <c r="I302" s="74">
        <f t="shared" si="9"/>
        <v>0</v>
      </c>
      <c r="J302" s="74">
        <f t="shared" si="9"/>
        <v>0</v>
      </c>
      <c r="K302" s="21"/>
    </row>
    <row r="303" spans="1:11" x14ac:dyDescent="0.25">
      <c r="A303" s="183"/>
      <c r="B303" s="184"/>
      <c r="C303" s="185"/>
      <c r="D303" s="21"/>
      <c r="E303" s="71" t="str">
        <f>IF(D303&gt;0,IF((LEFT(D303,2)=LEFT(Data!C$4,2)),"Intra","Inter"),"")</f>
        <v/>
      </c>
      <c r="F303" s="23"/>
      <c r="G303" s="176"/>
      <c r="H303" s="74">
        <f t="shared" si="8"/>
        <v>0</v>
      </c>
      <c r="I303" s="74">
        <f t="shared" si="9"/>
        <v>0</v>
      </c>
      <c r="J303" s="74">
        <f t="shared" si="9"/>
        <v>0</v>
      </c>
      <c r="K303" s="21"/>
    </row>
    <row r="304" spans="1:11" x14ac:dyDescent="0.25">
      <c r="A304" s="183"/>
      <c r="B304" s="184"/>
      <c r="C304" s="185"/>
      <c r="D304" s="21"/>
      <c r="E304" s="71" t="str">
        <f>IF(D304&gt;0,IF((LEFT(D304,2)=LEFT(Data!C$4,2)),"Intra","Inter"),"")</f>
        <v/>
      </c>
      <c r="F304" s="23"/>
      <c r="G304" s="176"/>
      <c r="H304" s="74">
        <f t="shared" si="8"/>
        <v>0</v>
      </c>
      <c r="I304" s="74">
        <f t="shared" si="9"/>
        <v>0</v>
      </c>
      <c r="J304" s="74">
        <f t="shared" si="9"/>
        <v>0</v>
      </c>
      <c r="K304" s="21"/>
    </row>
    <row r="305" spans="1:11" x14ac:dyDescent="0.25">
      <c r="A305" s="183"/>
      <c r="B305" s="184"/>
      <c r="C305" s="185"/>
      <c r="D305" s="21"/>
      <c r="E305" s="71" t="str">
        <f>IF(D305&gt;0,IF((LEFT(D305,2)=LEFT(Data!C$4,2)),"Intra","Inter"),"")</f>
        <v/>
      </c>
      <c r="F305" s="23"/>
      <c r="G305" s="176"/>
      <c r="H305" s="74">
        <f t="shared" si="8"/>
        <v>0</v>
      </c>
      <c r="I305" s="74">
        <f t="shared" si="9"/>
        <v>0</v>
      </c>
      <c r="J305" s="74">
        <f t="shared" si="9"/>
        <v>0</v>
      </c>
      <c r="K305" s="21"/>
    </row>
    <row r="306" spans="1:11" x14ac:dyDescent="0.25">
      <c r="A306" s="183"/>
      <c r="B306" s="184"/>
      <c r="C306" s="185"/>
      <c r="D306" s="21"/>
      <c r="E306" s="71" t="str">
        <f>IF(D306&gt;0,IF((LEFT(D306,2)=LEFT(Data!C$4,2)),"Intra","Inter"),"")</f>
        <v/>
      </c>
      <c r="F306" s="23"/>
      <c r="G306" s="176"/>
      <c r="H306" s="74">
        <f t="shared" si="8"/>
        <v>0</v>
      </c>
      <c r="I306" s="74">
        <f t="shared" si="9"/>
        <v>0</v>
      </c>
      <c r="J306" s="74">
        <f t="shared" si="9"/>
        <v>0</v>
      </c>
      <c r="K306" s="21"/>
    </row>
    <row r="307" spans="1:11" x14ac:dyDescent="0.25">
      <c r="A307" s="183"/>
      <c r="B307" s="184"/>
      <c r="C307" s="185"/>
      <c r="D307" s="21"/>
      <c r="E307" s="71" t="str">
        <f>IF(D307&gt;0,IF((LEFT(D307,2)=LEFT(Data!C$4,2)),"Intra","Inter"),"")</f>
        <v/>
      </c>
      <c r="F307" s="23"/>
      <c r="G307" s="176"/>
      <c r="H307" s="74">
        <f t="shared" si="8"/>
        <v>0</v>
      </c>
      <c r="I307" s="74">
        <f t="shared" si="9"/>
        <v>0</v>
      </c>
      <c r="J307" s="74">
        <f t="shared" si="9"/>
        <v>0</v>
      </c>
      <c r="K307" s="21"/>
    </row>
    <row r="308" spans="1:11" x14ac:dyDescent="0.25">
      <c r="A308" s="183"/>
      <c r="B308" s="184"/>
      <c r="C308" s="185"/>
      <c r="D308" s="21"/>
      <c r="E308" s="71" t="str">
        <f>IF(D308&gt;0,IF((LEFT(D308,2)=LEFT(Data!C$4,2)),"Intra","Inter"),"")</f>
        <v/>
      </c>
      <c r="F308" s="23"/>
      <c r="G308" s="176"/>
      <c r="H308" s="74">
        <f t="shared" si="8"/>
        <v>0</v>
      </c>
      <c r="I308" s="74">
        <f t="shared" si="9"/>
        <v>0</v>
      </c>
      <c r="J308" s="74">
        <f t="shared" si="9"/>
        <v>0</v>
      </c>
      <c r="K308" s="21"/>
    </row>
    <row r="309" spans="1:11" x14ac:dyDescent="0.25">
      <c r="A309" s="183"/>
      <c r="B309" s="184"/>
      <c r="C309" s="185"/>
      <c r="D309" s="21"/>
      <c r="E309" s="71" t="str">
        <f>IF(D309&gt;0,IF((LEFT(D309,2)=LEFT(Data!C$4,2)),"Intra","Inter"),"")</f>
        <v/>
      </c>
      <c r="F309" s="23"/>
      <c r="G309" s="176"/>
      <c r="H309" s="74">
        <f t="shared" si="8"/>
        <v>0</v>
      </c>
      <c r="I309" s="74">
        <f t="shared" si="9"/>
        <v>0</v>
      </c>
      <c r="J309" s="74">
        <f t="shared" si="9"/>
        <v>0</v>
      </c>
      <c r="K309" s="21"/>
    </row>
    <row r="310" spans="1:11" x14ac:dyDescent="0.25">
      <c r="A310" s="183"/>
      <c r="B310" s="184"/>
      <c r="C310" s="185"/>
      <c r="D310" s="21"/>
      <c r="E310" s="71" t="str">
        <f>IF(D310&gt;0,IF((LEFT(D310,2)=LEFT(Data!C$4,2)),"Intra","Inter"),"")</f>
        <v/>
      </c>
      <c r="F310" s="23"/>
      <c r="G310" s="176"/>
      <c r="H310" s="74">
        <f t="shared" si="8"/>
        <v>0</v>
      </c>
      <c r="I310" s="74">
        <f t="shared" si="9"/>
        <v>0</v>
      </c>
      <c r="J310" s="74">
        <f t="shared" si="9"/>
        <v>0</v>
      </c>
      <c r="K310" s="21"/>
    </row>
    <row r="311" spans="1:11" x14ac:dyDescent="0.25">
      <c r="A311" s="183"/>
      <c r="B311" s="184"/>
      <c r="C311" s="185"/>
      <c r="D311" s="21"/>
      <c r="E311" s="71" t="str">
        <f>IF(D311&gt;0,IF((LEFT(D311,2)=LEFT(Data!C$4,2)),"Intra","Inter"),"")</f>
        <v/>
      </c>
      <c r="F311" s="23"/>
      <c r="G311" s="176"/>
      <c r="H311" s="74">
        <f t="shared" si="8"/>
        <v>0</v>
      </c>
      <c r="I311" s="74">
        <f t="shared" si="9"/>
        <v>0</v>
      </c>
      <c r="J311" s="74">
        <f t="shared" si="9"/>
        <v>0</v>
      </c>
      <c r="K311" s="21"/>
    </row>
    <row r="312" spans="1:11" x14ac:dyDescent="0.25">
      <c r="A312" s="183"/>
      <c r="B312" s="184"/>
      <c r="C312" s="185"/>
      <c r="D312" s="21"/>
      <c r="E312" s="71" t="str">
        <f>IF(D312&gt;0,IF((LEFT(D312,2)=LEFT(Data!C$4,2)),"Intra","Inter"),"")</f>
        <v/>
      </c>
      <c r="F312" s="23"/>
      <c r="G312" s="176"/>
      <c r="H312" s="74">
        <f t="shared" si="8"/>
        <v>0</v>
      </c>
      <c r="I312" s="74">
        <f t="shared" si="9"/>
        <v>0</v>
      </c>
      <c r="J312" s="74">
        <f t="shared" si="9"/>
        <v>0</v>
      </c>
      <c r="K312" s="21"/>
    </row>
    <row r="313" spans="1:11" x14ac:dyDescent="0.25">
      <c r="A313" s="183"/>
      <c r="B313" s="184"/>
      <c r="C313" s="185"/>
      <c r="D313" s="21"/>
      <c r="E313" s="71" t="str">
        <f>IF(D313&gt;0,IF((LEFT(D313,2)=LEFT(Data!C$4,2)),"Intra","Inter"),"")</f>
        <v/>
      </c>
      <c r="F313" s="23"/>
      <c r="G313" s="176"/>
      <c r="H313" s="74">
        <f t="shared" si="8"/>
        <v>0</v>
      </c>
      <c r="I313" s="74">
        <f t="shared" si="9"/>
        <v>0</v>
      </c>
      <c r="J313" s="74">
        <f t="shared" si="9"/>
        <v>0</v>
      </c>
      <c r="K313" s="21"/>
    </row>
    <row r="314" spans="1:11" x14ac:dyDescent="0.25">
      <c r="A314" s="183"/>
      <c r="B314" s="184"/>
      <c r="C314" s="185"/>
      <c r="D314" s="21"/>
      <c r="E314" s="71" t="str">
        <f>IF(D314&gt;0,IF((LEFT(D314,2)=LEFT(Data!C$4,2)),"Intra","Inter"),"")</f>
        <v/>
      </c>
      <c r="F314" s="23"/>
      <c r="G314" s="176"/>
      <c r="H314" s="74">
        <f t="shared" si="8"/>
        <v>0</v>
      </c>
      <c r="I314" s="74">
        <f t="shared" si="9"/>
        <v>0</v>
      </c>
      <c r="J314" s="74">
        <f t="shared" si="9"/>
        <v>0</v>
      </c>
      <c r="K314" s="21"/>
    </row>
    <row r="315" spans="1:11" x14ac:dyDescent="0.25">
      <c r="A315" s="183"/>
      <c r="B315" s="184"/>
      <c r="C315" s="185"/>
      <c r="D315" s="21"/>
      <c r="E315" s="71" t="str">
        <f>IF(D315&gt;0,IF((LEFT(D315,2)=LEFT(Data!C$4,2)),"Intra","Inter"),"")</f>
        <v/>
      </c>
      <c r="F315" s="23"/>
      <c r="G315" s="176"/>
      <c r="H315" s="74">
        <f t="shared" si="8"/>
        <v>0</v>
      </c>
      <c r="I315" s="74">
        <f t="shared" si="9"/>
        <v>0</v>
      </c>
      <c r="J315" s="74">
        <f t="shared" si="9"/>
        <v>0</v>
      </c>
      <c r="K315" s="21"/>
    </row>
    <row r="316" spans="1:11" x14ac:dyDescent="0.25">
      <c r="A316" s="183"/>
      <c r="B316" s="184"/>
      <c r="C316" s="185"/>
      <c r="D316" s="21"/>
      <c r="E316" s="71" t="str">
        <f>IF(D316&gt;0,IF((LEFT(D316,2)=LEFT(Data!C$4,2)),"Intra","Inter"),"")</f>
        <v/>
      </c>
      <c r="F316" s="23"/>
      <c r="G316" s="176"/>
      <c r="H316" s="74">
        <f t="shared" si="8"/>
        <v>0</v>
      </c>
      <c r="I316" s="74">
        <f t="shared" si="9"/>
        <v>0</v>
      </c>
      <c r="J316" s="74">
        <f t="shared" si="9"/>
        <v>0</v>
      </c>
      <c r="K316" s="21"/>
    </row>
    <row r="317" spans="1:11" x14ac:dyDescent="0.25">
      <c r="A317" s="183"/>
      <c r="B317" s="184"/>
      <c r="C317" s="185"/>
      <c r="D317" s="21"/>
      <c r="E317" s="71" t="str">
        <f>IF(D317&gt;0,IF((LEFT(D317,2)=LEFT(Data!C$4,2)),"Intra","Inter"),"")</f>
        <v/>
      </c>
      <c r="F317" s="23"/>
      <c r="G317" s="176"/>
      <c r="H317" s="74">
        <f t="shared" si="8"/>
        <v>0</v>
      </c>
      <c r="I317" s="74">
        <f t="shared" si="9"/>
        <v>0</v>
      </c>
      <c r="J317" s="74">
        <f t="shared" si="9"/>
        <v>0</v>
      </c>
      <c r="K317" s="21"/>
    </row>
    <row r="318" spans="1:11" x14ac:dyDescent="0.25">
      <c r="A318" s="183"/>
      <c r="B318" s="184"/>
      <c r="C318" s="185"/>
      <c r="D318" s="21"/>
      <c r="E318" s="71" t="str">
        <f>IF(D318&gt;0,IF((LEFT(D318,2)=LEFT(Data!C$4,2)),"Intra","Inter"),"")</f>
        <v/>
      </c>
      <c r="F318" s="23"/>
      <c r="G318" s="176"/>
      <c r="H318" s="74">
        <f t="shared" si="8"/>
        <v>0</v>
      </c>
      <c r="I318" s="74">
        <f t="shared" si="9"/>
        <v>0</v>
      </c>
      <c r="J318" s="74">
        <f t="shared" si="9"/>
        <v>0</v>
      </c>
      <c r="K318" s="21"/>
    </row>
    <row r="319" spans="1:11" x14ac:dyDescent="0.25">
      <c r="A319" s="183"/>
      <c r="B319" s="184"/>
      <c r="C319" s="185"/>
      <c r="D319" s="21"/>
      <c r="E319" s="71" t="str">
        <f>IF(D319&gt;0,IF((LEFT(D319,2)=LEFT(Data!C$4,2)),"Intra","Inter"),"")</f>
        <v/>
      </c>
      <c r="F319" s="23"/>
      <c r="G319" s="176"/>
      <c r="H319" s="74">
        <f t="shared" si="8"/>
        <v>0</v>
      </c>
      <c r="I319" s="74">
        <f t="shared" si="9"/>
        <v>0</v>
      </c>
      <c r="J319" s="74">
        <f t="shared" si="9"/>
        <v>0</v>
      </c>
      <c r="K319" s="21"/>
    </row>
    <row r="320" spans="1:11" x14ac:dyDescent="0.25">
      <c r="A320" s="183"/>
      <c r="B320" s="184"/>
      <c r="C320" s="185"/>
      <c r="D320" s="21"/>
      <c r="E320" s="71" t="str">
        <f>IF(D320&gt;0,IF((LEFT(D320,2)=LEFT(Data!C$4,2)),"Intra","Inter"),"")</f>
        <v/>
      </c>
      <c r="F320" s="23"/>
      <c r="G320" s="176"/>
      <c r="H320" s="74">
        <f t="shared" si="8"/>
        <v>0</v>
      </c>
      <c r="I320" s="74">
        <f t="shared" si="9"/>
        <v>0</v>
      </c>
      <c r="J320" s="74">
        <f t="shared" si="9"/>
        <v>0</v>
      </c>
      <c r="K320" s="21"/>
    </row>
    <row r="321" spans="1:11" x14ac:dyDescent="0.25">
      <c r="A321" s="183"/>
      <c r="B321" s="184"/>
      <c r="C321" s="185"/>
      <c r="D321" s="21"/>
      <c r="E321" s="71" t="str">
        <f>IF(D321&gt;0,IF((LEFT(D321,2)=LEFT(Data!C$4,2)),"Intra","Inter"),"")</f>
        <v/>
      </c>
      <c r="F321" s="23"/>
      <c r="G321" s="176"/>
      <c r="H321" s="74">
        <f t="shared" si="8"/>
        <v>0</v>
      </c>
      <c r="I321" s="74">
        <f t="shared" si="9"/>
        <v>0</v>
      </c>
      <c r="J321" s="74">
        <f t="shared" si="9"/>
        <v>0</v>
      </c>
      <c r="K321" s="21"/>
    </row>
    <row r="322" spans="1:11" x14ac:dyDescent="0.25">
      <c r="A322" s="183"/>
      <c r="B322" s="184"/>
      <c r="C322" s="185"/>
      <c r="D322" s="21"/>
      <c r="E322" s="71" t="str">
        <f>IF(D322&gt;0,IF((LEFT(D322,2)=LEFT(Data!C$4,2)),"Intra","Inter"),"")</f>
        <v/>
      </c>
      <c r="F322" s="23"/>
      <c r="G322" s="176"/>
      <c r="H322" s="74">
        <f t="shared" si="8"/>
        <v>0</v>
      </c>
      <c r="I322" s="74">
        <f t="shared" si="9"/>
        <v>0</v>
      </c>
      <c r="J322" s="74">
        <f t="shared" si="9"/>
        <v>0</v>
      </c>
      <c r="K322" s="21"/>
    </row>
    <row r="323" spans="1:11" x14ac:dyDescent="0.25">
      <c r="A323" s="183"/>
      <c r="B323" s="184"/>
      <c r="C323" s="185"/>
      <c r="D323" s="21"/>
      <c r="E323" s="71" t="str">
        <f>IF(D323&gt;0,IF((LEFT(D323,2)=LEFT(Data!C$4,2)),"Intra","Inter"),"")</f>
        <v/>
      </c>
      <c r="F323" s="23"/>
      <c r="G323" s="176"/>
      <c r="H323" s="74">
        <f t="shared" si="8"/>
        <v>0</v>
      </c>
      <c r="I323" s="74">
        <f t="shared" si="9"/>
        <v>0</v>
      </c>
      <c r="J323" s="74">
        <f t="shared" si="9"/>
        <v>0</v>
      </c>
      <c r="K323" s="21"/>
    </row>
    <row r="324" spans="1:11" x14ac:dyDescent="0.25">
      <c r="A324" s="183"/>
      <c r="B324" s="184"/>
      <c r="C324" s="185"/>
      <c r="D324" s="21"/>
      <c r="E324" s="71" t="str">
        <f>IF(D324&gt;0,IF((LEFT(D324,2)=LEFT(Data!C$4,2)),"Intra","Inter"),"")</f>
        <v/>
      </c>
      <c r="F324" s="23"/>
      <c r="G324" s="176"/>
      <c r="H324" s="74">
        <f t="shared" si="8"/>
        <v>0</v>
      </c>
      <c r="I324" s="74">
        <f t="shared" si="9"/>
        <v>0</v>
      </c>
      <c r="J324" s="74">
        <f t="shared" si="9"/>
        <v>0</v>
      </c>
      <c r="K324" s="21"/>
    </row>
    <row r="325" spans="1:11" x14ac:dyDescent="0.25">
      <c r="A325" s="183"/>
      <c r="B325" s="184"/>
      <c r="C325" s="185"/>
      <c r="D325" s="21"/>
      <c r="E325" s="71" t="str">
        <f>IF(D325&gt;0,IF((LEFT(D325,2)=LEFT(Data!C$4,2)),"Intra","Inter"),"")</f>
        <v/>
      </c>
      <c r="F325" s="23"/>
      <c r="G325" s="176"/>
      <c r="H325" s="74">
        <f t="shared" si="8"/>
        <v>0</v>
      </c>
      <c r="I325" s="74">
        <f t="shared" si="9"/>
        <v>0</v>
      </c>
      <c r="J325" s="74">
        <f t="shared" si="9"/>
        <v>0</v>
      </c>
      <c r="K325" s="21"/>
    </row>
    <row r="326" spans="1:11" x14ac:dyDescent="0.25">
      <c r="A326" s="183"/>
      <c r="B326" s="184"/>
      <c r="C326" s="185"/>
      <c r="D326" s="21"/>
      <c r="E326" s="71" t="str">
        <f>IF(D326&gt;0,IF((LEFT(D326,2)=LEFT(Data!C$4,2)),"Intra","Inter"),"")</f>
        <v/>
      </c>
      <c r="F326" s="23"/>
      <c r="G326" s="176"/>
      <c r="H326" s="74">
        <f t="shared" si="8"/>
        <v>0</v>
      </c>
      <c r="I326" s="74">
        <f t="shared" si="9"/>
        <v>0</v>
      </c>
      <c r="J326" s="74">
        <f t="shared" si="9"/>
        <v>0</v>
      </c>
      <c r="K326" s="21"/>
    </row>
    <row r="327" spans="1:11" x14ac:dyDescent="0.25">
      <c r="A327" s="183"/>
      <c r="B327" s="184"/>
      <c r="C327" s="185"/>
      <c r="D327" s="21"/>
      <c r="E327" s="71" t="str">
        <f>IF(D327&gt;0,IF((LEFT(D327,2)=LEFT(Data!C$4,2)),"Intra","Inter"),"")</f>
        <v/>
      </c>
      <c r="F327" s="23"/>
      <c r="G327" s="176"/>
      <c r="H327" s="74">
        <f t="shared" si="8"/>
        <v>0</v>
      </c>
      <c r="I327" s="74">
        <f t="shared" si="9"/>
        <v>0</v>
      </c>
      <c r="J327" s="74">
        <f t="shared" si="9"/>
        <v>0</v>
      </c>
      <c r="K327" s="21"/>
    </row>
    <row r="328" spans="1:11" x14ac:dyDescent="0.25">
      <c r="A328" s="183"/>
      <c r="B328" s="184"/>
      <c r="C328" s="185"/>
      <c r="D328" s="21"/>
      <c r="E328" s="71" t="str">
        <f>IF(D328&gt;0,IF((LEFT(D328,2)=LEFT(Data!C$4,2)),"Intra","Inter"),"")</f>
        <v/>
      </c>
      <c r="F328" s="23"/>
      <c r="G328" s="176"/>
      <c r="H328" s="74">
        <f t="shared" si="8"/>
        <v>0</v>
      </c>
      <c r="I328" s="74">
        <f t="shared" si="9"/>
        <v>0</v>
      </c>
      <c r="J328" s="74">
        <f t="shared" si="9"/>
        <v>0</v>
      </c>
      <c r="K328" s="21"/>
    </row>
    <row r="329" spans="1:11" x14ac:dyDescent="0.25">
      <c r="A329" s="183"/>
      <c r="B329" s="184"/>
      <c r="C329" s="185"/>
      <c r="D329" s="21"/>
      <c r="E329" s="71" t="str">
        <f>IF(D329&gt;0,IF((LEFT(D329,2)=LEFT(Data!C$4,2)),"Intra","Inter"),"")</f>
        <v/>
      </c>
      <c r="F329" s="23"/>
      <c r="G329" s="176"/>
      <c r="H329" s="74">
        <f t="shared" ref="H329:H392" si="10">IF($E329="inter",IF($F329&lt;&gt;"Exempt",IF($F329&lt;&gt;"Non GST",($G329*($F329)),(0)),(0)),(0))</f>
        <v>0</v>
      </c>
      <c r="I329" s="74">
        <f t="shared" ref="I329:J392" si="11">IF($E329="intra",IF($F329&lt;&gt;"Exempt",IF($F329&lt;&gt;"Non GST",($G329*($F329/2)),(0)),(0)),(0))</f>
        <v>0</v>
      </c>
      <c r="J329" s="74">
        <f t="shared" si="11"/>
        <v>0</v>
      </c>
      <c r="K329" s="21"/>
    </row>
    <row r="330" spans="1:11" x14ac:dyDescent="0.25">
      <c r="A330" s="183"/>
      <c r="B330" s="184"/>
      <c r="C330" s="185"/>
      <c r="D330" s="21"/>
      <c r="E330" s="71" t="str">
        <f>IF(D330&gt;0,IF((LEFT(D330,2)=LEFT(Data!C$4,2)),"Intra","Inter"),"")</f>
        <v/>
      </c>
      <c r="F330" s="23"/>
      <c r="G330" s="176"/>
      <c r="H330" s="74">
        <f t="shared" si="10"/>
        <v>0</v>
      </c>
      <c r="I330" s="74">
        <f t="shared" si="11"/>
        <v>0</v>
      </c>
      <c r="J330" s="74">
        <f t="shared" si="11"/>
        <v>0</v>
      </c>
      <c r="K330" s="21"/>
    </row>
    <row r="331" spans="1:11" x14ac:dyDescent="0.25">
      <c r="A331" s="183"/>
      <c r="B331" s="184"/>
      <c r="C331" s="185"/>
      <c r="D331" s="21"/>
      <c r="E331" s="71" t="str">
        <f>IF(D331&gt;0,IF((LEFT(D331,2)=LEFT(Data!C$4,2)),"Intra","Inter"),"")</f>
        <v/>
      </c>
      <c r="F331" s="23"/>
      <c r="G331" s="176"/>
      <c r="H331" s="74">
        <f t="shared" si="10"/>
        <v>0</v>
      </c>
      <c r="I331" s="74">
        <f t="shared" si="11"/>
        <v>0</v>
      </c>
      <c r="J331" s="74">
        <f t="shared" si="11"/>
        <v>0</v>
      </c>
      <c r="K331" s="21"/>
    </row>
    <row r="332" spans="1:11" x14ac:dyDescent="0.25">
      <c r="A332" s="183"/>
      <c r="B332" s="184"/>
      <c r="C332" s="185"/>
      <c r="D332" s="21"/>
      <c r="E332" s="71" t="str">
        <f>IF(D332&gt;0,IF((LEFT(D332,2)=LEFT(Data!C$4,2)),"Intra","Inter"),"")</f>
        <v/>
      </c>
      <c r="F332" s="23"/>
      <c r="G332" s="176"/>
      <c r="H332" s="74">
        <f t="shared" si="10"/>
        <v>0</v>
      </c>
      <c r="I332" s="74">
        <f t="shared" si="11"/>
        <v>0</v>
      </c>
      <c r="J332" s="74">
        <f t="shared" si="11"/>
        <v>0</v>
      </c>
      <c r="K332" s="21"/>
    </row>
    <row r="333" spans="1:11" x14ac:dyDescent="0.25">
      <c r="A333" s="183"/>
      <c r="B333" s="184"/>
      <c r="C333" s="185"/>
      <c r="D333" s="21"/>
      <c r="E333" s="71" t="str">
        <f>IF(D333&gt;0,IF((LEFT(D333,2)=LEFT(Data!C$4,2)),"Intra","Inter"),"")</f>
        <v/>
      </c>
      <c r="F333" s="23"/>
      <c r="G333" s="176"/>
      <c r="H333" s="74">
        <f t="shared" si="10"/>
        <v>0</v>
      </c>
      <c r="I333" s="74">
        <f t="shared" si="11"/>
        <v>0</v>
      </c>
      <c r="J333" s="74">
        <f t="shared" si="11"/>
        <v>0</v>
      </c>
      <c r="K333" s="21"/>
    </row>
    <row r="334" spans="1:11" x14ac:dyDescent="0.25">
      <c r="A334" s="183"/>
      <c r="B334" s="184"/>
      <c r="C334" s="185"/>
      <c r="D334" s="21"/>
      <c r="E334" s="71" t="str">
        <f>IF(D334&gt;0,IF((LEFT(D334,2)=LEFT(Data!C$4,2)),"Intra","Inter"),"")</f>
        <v/>
      </c>
      <c r="F334" s="23"/>
      <c r="G334" s="176"/>
      <c r="H334" s="74">
        <f t="shared" si="10"/>
        <v>0</v>
      </c>
      <c r="I334" s="74">
        <f t="shared" si="11"/>
        <v>0</v>
      </c>
      <c r="J334" s="74">
        <f t="shared" si="11"/>
        <v>0</v>
      </c>
      <c r="K334" s="21"/>
    </row>
    <row r="335" spans="1:11" x14ac:dyDescent="0.25">
      <c r="A335" s="183"/>
      <c r="B335" s="184"/>
      <c r="C335" s="185"/>
      <c r="D335" s="21"/>
      <c r="E335" s="71" t="str">
        <f>IF(D335&gt;0,IF((LEFT(D335,2)=LEFT(Data!C$4,2)),"Intra","Inter"),"")</f>
        <v/>
      </c>
      <c r="F335" s="23"/>
      <c r="G335" s="176"/>
      <c r="H335" s="74">
        <f t="shared" si="10"/>
        <v>0</v>
      </c>
      <c r="I335" s="74">
        <f t="shared" si="11"/>
        <v>0</v>
      </c>
      <c r="J335" s="74">
        <f t="shared" si="11"/>
        <v>0</v>
      </c>
      <c r="K335" s="21"/>
    </row>
    <row r="336" spans="1:11" x14ac:dyDescent="0.25">
      <c r="A336" s="183"/>
      <c r="B336" s="184"/>
      <c r="C336" s="185"/>
      <c r="D336" s="21"/>
      <c r="E336" s="71" t="str">
        <f>IF(D336&gt;0,IF((LEFT(D336,2)=LEFT(Data!C$4,2)),"Intra","Inter"),"")</f>
        <v/>
      </c>
      <c r="F336" s="23"/>
      <c r="G336" s="176"/>
      <c r="H336" s="74">
        <f t="shared" si="10"/>
        <v>0</v>
      </c>
      <c r="I336" s="74">
        <f t="shared" si="11"/>
        <v>0</v>
      </c>
      <c r="J336" s="74">
        <f t="shared" si="11"/>
        <v>0</v>
      </c>
      <c r="K336" s="21"/>
    </row>
    <row r="337" spans="1:11" x14ac:dyDescent="0.25">
      <c r="A337" s="183"/>
      <c r="B337" s="184"/>
      <c r="C337" s="185"/>
      <c r="D337" s="21"/>
      <c r="E337" s="71" t="str">
        <f>IF(D337&gt;0,IF((LEFT(D337,2)=LEFT(Data!C$4,2)),"Intra","Inter"),"")</f>
        <v/>
      </c>
      <c r="F337" s="23"/>
      <c r="G337" s="176"/>
      <c r="H337" s="74">
        <f t="shared" si="10"/>
        <v>0</v>
      </c>
      <c r="I337" s="74">
        <f t="shared" si="11"/>
        <v>0</v>
      </c>
      <c r="J337" s="74">
        <f t="shared" si="11"/>
        <v>0</v>
      </c>
      <c r="K337" s="21"/>
    </row>
    <row r="338" spans="1:11" x14ac:dyDescent="0.25">
      <c r="A338" s="183"/>
      <c r="B338" s="184"/>
      <c r="C338" s="185"/>
      <c r="D338" s="21"/>
      <c r="E338" s="71" t="str">
        <f>IF(D338&gt;0,IF((LEFT(D338,2)=LEFT(Data!C$4,2)),"Intra","Inter"),"")</f>
        <v/>
      </c>
      <c r="F338" s="23"/>
      <c r="G338" s="176"/>
      <c r="H338" s="74">
        <f t="shared" si="10"/>
        <v>0</v>
      </c>
      <c r="I338" s="74">
        <f t="shared" si="11"/>
        <v>0</v>
      </c>
      <c r="J338" s="74">
        <f t="shared" si="11"/>
        <v>0</v>
      </c>
      <c r="K338" s="21"/>
    </row>
    <row r="339" spans="1:11" x14ac:dyDescent="0.25">
      <c r="A339" s="183"/>
      <c r="B339" s="184"/>
      <c r="C339" s="185"/>
      <c r="D339" s="21"/>
      <c r="E339" s="71" t="str">
        <f>IF(D339&gt;0,IF((LEFT(D339,2)=LEFT(Data!C$4,2)),"Intra","Inter"),"")</f>
        <v/>
      </c>
      <c r="F339" s="23"/>
      <c r="G339" s="176"/>
      <c r="H339" s="74">
        <f t="shared" si="10"/>
        <v>0</v>
      </c>
      <c r="I339" s="74">
        <f t="shared" si="11"/>
        <v>0</v>
      </c>
      <c r="J339" s="74">
        <f t="shared" si="11"/>
        <v>0</v>
      </c>
      <c r="K339" s="21"/>
    </row>
    <row r="340" spans="1:11" x14ac:dyDescent="0.25">
      <c r="A340" s="183"/>
      <c r="B340" s="184"/>
      <c r="C340" s="185"/>
      <c r="D340" s="21"/>
      <c r="E340" s="71" t="str">
        <f>IF(D340&gt;0,IF((LEFT(D340,2)=LEFT(Data!C$4,2)),"Intra","Inter"),"")</f>
        <v/>
      </c>
      <c r="F340" s="23"/>
      <c r="G340" s="176"/>
      <c r="H340" s="74">
        <f t="shared" si="10"/>
        <v>0</v>
      </c>
      <c r="I340" s="74">
        <f t="shared" si="11"/>
        <v>0</v>
      </c>
      <c r="J340" s="74">
        <f t="shared" si="11"/>
        <v>0</v>
      </c>
      <c r="K340" s="21"/>
    </row>
    <row r="341" spans="1:11" x14ac:dyDescent="0.25">
      <c r="A341" s="183"/>
      <c r="B341" s="184"/>
      <c r="C341" s="185"/>
      <c r="D341" s="21"/>
      <c r="E341" s="71" t="str">
        <f>IF(D341&gt;0,IF((LEFT(D341,2)=LEFT(Data!C$4,2)),"Intra","Inter"),"")</f>
        <v/>
      </c>
      <c r="F341" s="23"/>
      <c r="G341" s="176"/>
      <c r="H341" s="74">
        <f t="shared" si="10"/>
        <v>0</v>
      </c>
      <c r="I341" s="74">
        <f t="shared" si="11"/>
        <v>0</v>
      </c>
      <c r="J341" s="74">
        <f t="shared" si="11"/>
        <v>0</v>
      </c>
      <c r="K341" s="21"/>
    </row>
    <row r="342" spans="1:11" x14ac:dyDescent="0.25">
      <c r="A342" s="183"/>
      <c r="B342" s="184"/>
      <c r="C342" s="185"/>
      <c r="D342" s="21"/>
      <c r="E342" s="71" t="str">
        <f>IF(D342&gt;0,IF((LEFT(D342,2)=LEFT(Data!C$4,2)),"Intra","Inter"),"")</f>
        <v/>
      </c>
      <c r="F342" s="23"/>
      <c r="G342" s="176"/>
      <c r="H342" s="74">
        <f t="shared" si="10"/>
        <v>0</v>
      </c>
      <c r="I342" s="74">
        <f t="shared" si="11"/>
        <v>0</v>
      </c>
      <c r="J342" s="74">
        <f t="shared" si="11"/>
        <v>0</v>
      </c>
      <c r="K342" s="21"/>
    </row>
    <row r="343" spans="1:11" x14ac:dyDescent="0.25">
      <c r="A343" s="183"/>
      <c r="B343" s="184"/>
      <c r="C343" s="185"/>
      <c r="D343" s="21"/>
      <c r="E343" s="71" t="str">
        <f>IF(D343&gt;0,IF((LEFT(D343,2)=LEFT(Data!C$4,2)),"Intra","Inter"),"")</f>
        <v/>
      </c>
      <c r="F343" s="23"/>
      <c r="G343" s="176"/>
      <c r="H343" s="74">
        <f t="shared" si="10"/>
        <v>0</v>
      </c>
      <c r="I343" s="74">
        <f t="shared" si="11"/>
        <v>0</v>
      </c>
      <c r="J343" s="74">
        <f t="shared" si="11"/>
        <v>0</v>
      </c>
      <c r="K343" s="21"/>
    </row>
    <row r="344" spans="1:11" x14ac:dyDescent="0.25">
      <c r="A344" s="183"/>
      <c r="B344" s="184"/>
      <c r="C344" s="185"/>
      <c r="D344" s="21"/>
      <c r="E344" s="71" t="str">
        <f>IF(D344&gt;0,IF((LEFT(D344,2)=LEFT(Data!C$4,2)),"Intra","Inter"),"")</f>
        <v/>
      </c>
      <c r="F344" s="23"/>
      <c r="G344" s="176"/>
      <c r="H344" s="74">
        <f t="shared" si="10"/>
        <v>0</v>
      </c>
      <c r="I344" s="74">
        <f t="shared" si="11"/>
        <v>0</v>
      </c>
      <c r="J344" s="74">
        <f t="shared" si="11"/>
        <v>0</v>
      </c>
      <c r="K344" s="21"/>
    </row>
    <row r="345" spans="1:11" x14ac:dyDescent="0.25">
      <c r="A345" s="183"/>
      <c r="B345" s="184"/>
      <c r="C345" s="185"/>
      <c r="D345" s="21"/>
      <c r="E345" s="71" t="str">
        <f>IF(D345&gt;0,IF((LEFT(D345,2)=LEFT(Data!C$4,2)),"Intra","Inter"),"")</f>
        <v/>
      </c>
      <c r="F345" s="23"/>
      <c r="G345" s="176"/>
      <c r="H345" s="74">
        <f t="shared" si="10"/>
        <v>0</v>
      </c>
      <c r="I345" s="74">
        <f t="shared" si="11"/>
        <v>0</v>
      </c>
      <c r="J345" s="74">
        <f t="shared" si="11"/>
        <v>0</v>
      </c>
      <c r="K345" s="21"/>
    </row>
    <row r="346" spans="1:11" x14ac:dyDescent="0.25">
      <c r="A346" s="183"/>
      <c r="B346" s="184"/>
      <c r="C346" s="185"/>
      <c r="D346" s="21"/>
      <c r="E346" s="71" t="str">
        <f>IF(D346&gt;0,IF((LEFT(D346,2)=LEFT(Data!C$4,2)),"Intra","Inter"),"")</f>
        <v/>
      </c>
      <c r="F346" s="23"/>
      <c r="G346" s="176"/>
      <c r="H346" s="74">
        <f t="shared" si="10"/>
        <v>0</v>
      </c>
      <c r="I346" s="74">
        <f t="shared" si="11"/>
        <v>0</v>
      </c>
      <c r="J346" s="74">
        <f t="shared" si="11"/>
        <v>0</v>
      </c>
      <c r="K346" s="21"/>
    </row>
    <row r="347" spans="1:11" x14ac:dyDescent="0.25">
      <c r="A347" s="183"/>
      <c r="B347" s="184"/>
      <c r="C347" s="185"/>
      <c r="D347" s="21"/>
      <c r="E347" s="71" t="str">
        <f>IF(D347&gt;0,IF((LEFT(D347,2)=LEFT(Data!C$4,2)),"Intra","Inter"),"")</f>
        <v/>
      </c>
      <c r="F347" s="23"/>
      <c r="G347" s="176"/>
      <c r="H347" s="74">
        <f t="shared" si="10"/>
        <v>0</v>
      </c>
      <c r="I347" s="74">
        <f t="shared" si="11"/>
        <v>0</v>
      </c>
      <c r="J347" s="74">
        <f t="shared" si="11"/>
        <v>0</v>
      </c>
      <c r="K347" s="21"/>
    </row>
    <row r="348" spans="1:11" x14ac:dyDescent="0.25">
      <c r="A348" s="183"/>
      <c r="B348" s="184"/>
      <c r="C348" s="185"/>
      <c r="D348" s="21"/>
      <c r="E348" s="71" t="str">
        <f>IF(D348&gt;0,IF((LEFT(D348,2)=LEFT(Data!C$4,2)),"Intra","Inter"),"")</f>
        <v/>
      </c>
      <c r="F348" s="23"/>
      <c r="G348" s="176"/>
      <c r="H348" s="74">
        <f t="shared" si="10"/>
        <v>0</v>
      </c>
      <c r="I348" s="74">
        <f t="shared" si="11"/>
        <v>0</v>
      </c>
      <c r="J348" s="74">
        <f t="shared" si="11"/>
        <v>0</v>
      </c>
      <c r="K348" s="21"/>
    </row>
    <row r="349" spans="1:11" x14ac:dyDescent="0.25">
      <c r="A349" s="183"/>
      <c r="B349" s="184"/>
      <c r="C349" s="185"/>
      <c r="D349" s="21"/>
      <c r="E349" s="71" t="str">
        <f>IF(D349&gt;0,IF((LEFT(D349,2)=LEFT(Data!C$4,2)),"Intra","Inter"),"")</f>
        <v/>
      </c>
      <c r="F349" s="23"/>
      <c r="G349" s="176"/>
      <c r="H349" s="74">
        <f t="shared" si="10"/>
        <v>0</v>
      </c>
      <c r="I349" s="74">
        <f t="shared" si="11"/>
        <v>0</v>
      </c>
      <c r="J349" s="74">
        <f t="shared" si="11"/>
        <v>0</v>
      </c>
      <c r="K349" s="21"/>
    </row>
    <row r="350" spans="1:11" x14ac:dyDescent="0.25">
      <c r="A350" s="183"/>
      <c r="B350" s="184"/>
      <c r="C350" s="185"/>
      <c r="D350" s="21"/>
      <c r="E350" s="71" t="str">
        <f>IF(D350&gt;0,IF((LEFT(D350,2)=LEFT(Data!C$4,2)),"Intra","Inter"),"")</f>
        <v/>
      </c>
      <c r="F350" s="23"/>
      <c r="G350" s="176"/>
      <c r="H350" s="74">
        <f t="shared" si="10"/>
        <v>0</v>
      </c>
      <c r="I350" s="74">
        <f t="shared" si="11"/>
        <v>0</v>
      </c>
      <c r="J350" s="74">
        <f t="shared" si="11"/>
        <v>0</v>
      </c>
      <c r="K350" s="21"/>
    </row>
    <row r="351" spans="1:11" x14ac:dyDescent="0.25">
      <c r="A351" s="183"/>
      <c r="B351" s="184"/>
      <c r="C351" s="185"/>
      <c r="D351" s="21"/>
      <c r="E351" s="71" t="str">
        <f>IF(D351&gt;0,IF((LEFT(D351,2)=LEFT(Data!C$4,2)),"Intra","Inter"),"")</f>
        <v/>
      </c>
      <c r="F351" s="23"/>
      <c r="G351" s="176"/>
      <c r="H351" s="74">
        <f t="shared" si="10"/>
        <v>0</v>
      </c>
      <c r="I351" s="74">
        <f t="shared" si="11"/>
        <v>0</v>
      </c>
      <c r="J351" s="74">
        <f t="shared" si="11"/>
        <v>0</v>
      </c>
      <c r="K351" s="21"/>
    </row>
    <row r="352" spans="1:11" x14ac:dyDescent="0.25">
      <c r="A352" s="183"/>
      <c r="B352" s="184"/>
      <c r="C352" s="185"/>
      <c r="D352" s="21"/>
      <c r="E352" s="71" t="str">
        <f>IF(D352&gt;0,IF((LEFT(D352,2)=LEFT(Data!C$4,2)),"Intra","Inter"),"")</f>
        <v/>
      </c>
      <c r="F352" s="23"/>
      <c r="G352" s="176"/>
      <c r="H352" s="74">
        <f t="shared" si="10"/>
        <v>0</v>
      </c>
      <c r="I352" s="74">
        <f t="shared" si="11"/>
        <v>0</v>
      </c>
      <c r="J352" s="74">
        <f t="shared" si="11"/>
        <v>0</v>
      </c>
      <c r="K352" s="21"/>
    </row>
    <row r="353" spans="1:11" x14ac:dyDescent="0.25">
      <c r="A353" s="183"/>
      <c r="B353" s="184"/>
      <c r="C353" s="185"/>
      <c r="D353" s="21"/>
      <c r="E353" s="71" t="str">
        <f>IF(D353&gt;0,IF((LEFT(D353,2)=LEFT(Data!C$4,2)),"Intra","Inter"),"")</f>
        <v/>
      </c>
      <c r="F353" s="23"/>
      <c r="G353" s="176"/>
      <c r="H353" s="74">
        <f t="shared" si="10"/>
        <v>0</v>
      </c>
      <c r="I353" s="74">
        <f t="shared" si="11"/>
        <v>0</v>
      </c>
      <c r="J353" s="74">
        <f t="shared" si="11"/>
        <v>0</v>
      </c>
      <c r="K353" s="21"/>
    </row>
    <row r="354" spans="1:11" x14ac:dyDescent="0.25">
      <c r="A354" s="183"/>
      <c r="B354" s="184"/>
      <c r="C354" s="185"/>
      <c r="D354" s="21"/>
      <c r="E354" s="71" t="str">
        <f>IF(D354&gt;0,IF((LEFT(D354,2)=LEFT(Data!C$4,2)),"Intra","Inter"),"")</f>
        <v/>
      </c>
      <c r="F354" s="23"/>
      <c r="G354" s="176"/>
      <c r="H354" s="74">
        <f t="shared" si="10"/>
        <v>0</v>
      </c>
      <c r="I354" s="74">
        <f t="shared" si="11"/>
        <v>0</v>
      </c>
      <c r="J354" s="74">
        <f t="shared" si="11"/>
        <v>0</v>
      </c>
      <c r="K354" s="21"/>
    </row>
    <row r="355" spans="1:11" x14ac:dyDescent="0.25">
      <c r="A355" s="183"/>
      <c r="B355" s="184"/>
      <c r="C355" s="185"/>
      <c r="D355" s="21"/>
      <c r="E355" s="71" t="str">
        <f>IF(D355&gt;0,IF((LEFT(D355,2)=LEFT(Data!C$4,2)),"Intra","Inter"),"")</f>
        <v/>
      </c>
      <c r="F355" s="23"/>
      <c r="G355" s="176"/>
      <c r="H355" s="74">
        <f t="shared" si="10"/>
        <v>0</v>
      </c>
      <c r="I355" s="74">
        <f t="shared" si="11"/>
        <v>0</v>
      </c>
      <c r="J355" s="74">
        <f t="shared" si="11"/>
        <v>0</v>
      </c>
      <c r="K355" s="21"/>
    </row>
    <row r="356" spans="1:11" x14ac:dyDescent="0.25">
      <c r="A356" s="183"/>
      <c r="B356" s="184"/>
      <c r="C356" s="185"/>
      <c r="D356" s="21"/>
      <c r="E356" s="71" t="str">
        <f>IF(D356&gt;0,IF((LEFT(D356,2)=LEFT(Data!C$4,2)),"Intra","Inter"),"")</f>
        <v/>
      </c>
      <c r="F356" s="23"/>
      <c r="G356" s="176"/>
      <c r="H356" s="74">
        <f t="shared" si="10"/>
        <v>0</v>
      </c>
      <c r="I356" s="74">
        <f t="shared" si="11"/>
        <v>0</v>
      </c>
      <c r="J356" s="74">
        <f t="shared" si="11"/>
        <v>0</v>
      </c>
      <c r="K356" s="21"/>
    </row>
    <row r="357" spans="1:11" x14ac:dyDescent="0.25">
      <c r="A357" s="183"/>
      <c r="B357" s="184"/>
      <c r="C357" s="185"/>
      <c r="D357" s="21"/>
      <c r="E357" s="71" t="str">
        <f>IF(D357&gt;0,IF((LEFT(D357,2)=LEFT(Data!C$4,2)),"Intra","Inter"),"")</f>
        <v/>
      </c>
      <c r="F357" s="23"/>
      <c r="G357" s="176"/>
      <c r="H357" s="74">
        <f t="shared" si="10"/>
        <v>0</v>
      </c>
      <c r="I357" s="74">
        <f t="shared" si="11"/>
        <v>0</v>
      </c>
      <c r="J357" s="74">
        <f t="shared" si="11"/>
        <v>0</v>
      </c>
      <c r="K357" s="21"/>
    </row>
    <row r="358" spans="1:11" x14ac:dyDescent="0.25">
      <c r="A358" s="183"/>
      <c r="B358" s="184"/>
      <c r="C358" s="185"/>
      <c r="D358" s="21"/>
      <c r="E358" s="71" t="str">
        <f>IF(D358&gt;0,IF((LEFT(D358,2)=LEFT(Data!C$4,2)),"Intra","Inter"),"")</f>
        <v/>
      </c>
      <c r="F358" s="23"/>
      <c r="G358" s="176"/>
      <c r="H358" s="74">
        <f t="shared" si="10"/>
        <v>0</v>
      </c>
      <c r="I358" s="74">
        <f t="shared" si="11"/>
        <v>0</v>
      </c>
      <c r="J358" s="74">
        <f t="shared" si="11"/>
        <v>0</v>
      </c>
      <c r="K358" s="21"/>
    </row>
    <row r="359" spans="1:11" x14ac:dyDescent="0.25">
      <c r="A359" s="183"/>
      <c r="B359" s="184"/>
      <c r="C359" s="185"/>
      <c r="D359" s="21"/>
      <c r="E359" s="71" t="str">
        <f>IF(D359&gt;0,IF((LEFT(D359,2)=LEFT(Data!C$4,2)),"Intra","Inter"),"")</f>
        <v/>
      </c>
      <c r="F359" s="23"/>
      <c r="G359" s="176"/>
      <c r="H359" s="74">
        <f t="shared" si="10"/>
        <v>0</v>
      </c>
      <c r="I359" s="74">
        <f t="shared" si="11"/>
        <v>0</v>
      </c>
      <c r="J359" s="74">
        <f t="shared" si="11"/>
        <v>0</v>
      </c>
      <c r="K359" s="21"/>
    </row>
    <row r="360" spans="1:11" x14ac:dyDescent="0.25">
      <c r="A360" s="183"/>
      <c r="B360" s="184"/>
      <c r="C360" s="185"/>
      <c r="D360" s="21"/>
      <c r="E360" s="71" t="str">
        <f>IF(D360&gt;0,IF((LEFT(D360,2)=LEFT(Data!C$4,2)),"Intra","Inter"),"")</f>
        <v/>
      </c>
      <c r="F360" s="23"/>
      <c r="G360" s="176"/>
      <c r="H360" s="74">
        <f t="shared" si="10"/>
        <v>0</v>
      </c>
      <c r="I360" s="74">
        <f t="shared" si="11"/>
        <v>0</v>
      </c>
      <c r="J360" s="74">
        <f t="shared" si="11"/>
        <v>0</v>
      </c>
      <c r="K360" s="21"/>
    </row>
    <row r="361" spans="1:11" x14ac:dyDescent="0.25">
      <c r="A361" s="183"/>
      <c r="B361" s="184"/>
      <c r="C361" s="185"/>
      <c r="D361" s="21"/>
      <c r="E361" s="71" t="str">
        <f>IF(D361&gt;0,IF((LEFT(D361,2)=LEFT(Data!C$4,2)),"Intra","Inter"),"")</f>
        <v/>
      </c>
      <c r="F361" s="23"/>
      <c r="G361" s="176"/>
      <c r="H361" s="74">
        <f t="shared" si="10"/>
        <v>0</v>
      </c>
      <c r="I361" s="74">
        <f t="shared" si="11"/>
        <v>0</v>
      </c>
      <c r="J361" s="74">
        <f t="shared" si="11"/>
        <v>0</v>
      </c>
      <c r="K361" s="21"/>
    </row>
    <row r="362" spans="1:11" x14ac:dyDescent="0.25">
      <c r="A362" s="183"/>
      <c r="B362" s="184"/>
      <c r="C362" s="185"/>
      <c r="D362" s="21"/>
      <c r="E362" s="71" t="str">
        <f>IF(D362&gt;0,IF((LEFT(D362,2)=LEFT(Data!C$4,2)),"Intra","Inter"),"")</f>
        <v/>
      </c>
      <c r="F362" s="23"/>
      <c r="G362" s="176"/>
      <c r="H362" s="74">
        <f t="shared" si="10"/>
        <v>0</v>
      </c>
      <c r="I362" s="74">
        <f t="shared" si="11"/>
        <v>0</v>
      </c>
      <c r="J362" s="74">
        <f t="shared" si="11"/>
        <v>0</v>
      </c>
      <c r="K362" s="21"/>
    </row>
    <row r="363" spans="1:11" x14ac:dyDescent="0.25">
      <c r="A363" s="183"/>
      <c r="B363" s="184"/>
      <c r="C363" s="185"/>
      <c r="D363" s="21"/>
      <c r="E363" s="71" t="str">
        <f>IF(D363&gt;0,IF((LEFT(D363,2)=LEFT(Data!C$4,2)),"Intra","Inter"),"")</f>
        <v/>
      </c>
      <c r="F363" s="23"/>
      <c r="G363" s="176"/>
      <c r="H363" s="74">
        <f t="shared" si="10"/>
        <v>0</v>
      </c>
      <c r="I363" s="74">
        <f t="shared" si="11"/>
        <v>0</v>
      </c>
      <c r="J363" s="74">
        <f t="shared" si="11"/>
        <v>0</v>
      </c>
      <c r="K363" s="21"/>
    </row>
    <row r="364" spans="1:11" x14ac:dyDescent="0.25">
      <c r="A364" s="183"/>
      <c r="B364" s="184"/>
      <c r="C364" s="185"/>
      <c r="D364" s="21"/>
      <c r="E364" s="71" t="str">
        <f>IF(D364&gt;0,IF((LEFT(D364,2)=LEFT(Data!C$4,2)),"Intra","Inter"),"")</f>
        <v/>
      </c>
      <c r="F364" s="23"/>
      <c r="G364" s="176"/>
      <c r="H364" s="74">
        <f t="shared" si="10"/>
        <v>0</v>
      </c>
      <c r="I364" s="74">
        <f t="shared" si="11"/>
        <v>0</v>
      </c>
      <c r="J364" s="74">
        <f t="shared" si="11"/>
        <v>0</v>
      </c>
      <c r="K364" s="21"/>
    </row>
    <row r="365" spans="1:11" x14ac:dyDescent="0.25">
      <c r="A365" s="183"/>
      <c r="B365" s="184"/>
      <c r="C365" s="185"/>
      <c r="D365" s="21"/>
      <c r="E365" s="71" t="str">
        <f>IF(D365&gt;0,IF((LEFT(D365,2)=LEFT(Data!C$4,2)),"Intra","Inter"),"")</f>
        <v/>
      </c>
      <c r="F365" s="23"/>
      <c r="G365" s="176"/>
      <c r="H365" s="74">
        <f t="shared" si="10"/>
        <v>0</v>
      </c>
      <c r="I365" s="74">
        <f t="shared" si="11"/>
        <v>0</v>
      </c>
      <c r="J365" s="74">
        <f t="shared" si="11"/>
        <v>0</v>
      </c>
      <c r="K365" s="21"/>
    </row>
    <row r="366" spans="1:11" x14ac:dyDescent="0.25">
      <c r="A366" s="183"/>
      <c r="B366" s="184"/>
      <c r="C366" s="185"/>
      <c r="D366" s="21"/>
      <c r="E366" s="71" t="str">
        <f>IF(D366&gt;0,IF((LEFT(D366,2)=LEFT(Data!C$4,2)),"Intra","Inter"),"")</f>
        <v/>
      </c>
      <c r="F366" s="23"/>
      <c r="G366" s="176"/>
      <c r="H366" s="74">
        <f t="shared" si="10"/>
        <v>0</v>
      </c>
      <c r="I366" s="74">
        <f t="shared" si="11"/>
        <v>0</v>
      </c>
      <c r="J366" s="74">
        <f t="shared" si="11"/>
        <v>0</v>
      </c>
      <c r="K366" s="21"/>
    </row>
    <row r="367" spans="1:11" x14ac:dyDescent="0.25">
      <c r="A367" s="183"/>
      <c r="B367" s="184"/>
      <c r="C367" s="185"/>
      <c r="D367" s="21"/>
      <c r="E367" s="71" t="str">
        <f>IF(D367&gt;0,IF((LEFT(D367,2)=LEFT(Data!C$4,2)),"Intra","Inter"),"")</f>
        <v/>
      </c>
      <c r="F367" s="23"/>
      <c r="G367" s="176"/>
      <c r="H367" s="74">
        <f t="shared" si="10"/>
        <v>0</v>
      </c>
      <c r="I367" s="74">
        <f t="shared" si="11"/>
        <v>0</v>
      </c>
      <c r="J367" s="74">
        <f t="shared" si="11"/>
        <v>0</v>
      </c>
      <c r="K367" s="21"/>
    </row>
    <row r="368" spans="1:11" x14ac:dyDescent="0.25">
      <c r="A368" s="183"/>
      <c r="B368" s="184"/>
      <c r="C368" s="185"/>
      <c r="D368" s="21"/>
      <c r="E368" s="71" t="str">
        <f>IF(D368&gt;0,IF((LEFT(D368,2)=LEFT(Data!C$4,2)),"Intra","Inter"),"")</f>
        <v/>
      </c>
      <c r="F368" s="23"/>
      <c r="G368" s="176"/>
      <c r="H368" s="74">
        <f t="shared" si="10"/>
        <v>0</v>
      </c>
      <c r="I368" s="74">
        <f t="shared" si="11"/>
        <v>0</v>
      </c>
      <c r="J368" s="74">
        <f t="shared" si="11"/>
        <v>0</v>
      </c>
      <c r="K368" s="21"/>
    </row>
    <row r="369" spans="1:11" x14ac:dyDescent="0.25">
      <c r="A369" s="183"/>
      <c r="B369" s="184"/>
      <c r="C369" s="185"/>
      <c r="D369" s="21"/>
      <c r="E369" s="71" t="str">
        <f>IF(D369&gt;0,IF((LEFT(D369,2)=LEFT(Data!C$4,2)),"Intra","Inter"),"")</f>
        <v/>
      </c>
      <c r="F369" s="23"/>
      <c r="G369" s="176"/>
      <c r="H369" s="74">
        <f t="shared" si="10"/>
        <v>0</v>
      </c>
      <c r="I369" s="74">
        <f t="shared" si="11"/>
        <v>0</v>
      </c>
      <c r="J369" s="74">
        <f t="shared" si="11"/>
        <v>0</v>
      </c>
      <c r="K369" s="21"/>
    </row>
    <row r="370" spans="1:11" x14ac:dyDescent="0.25">
      <c r="A370" s="183"/>
      <c r="B370" s="184"/>
      <c r="C370" s="185"/>
      <c r="D370" s="21"/>
      <c r="E370" s="71" t="str">
        <f>IF(D370&gt;0,IF((LEFT(D370,2)=LEFT(Data!C$4,2)),"Intra","Inter"),"")</f>
        <v/>
      </c>
      <c r="F370" s="23"/>
      <c r="G370" s="176"/>
      <c r="H370" s="74">
        <f t="shared" si="10"/>
        <v>0</v>
      </c>
      <c r="I370" s="74">
        <f t="shared" si="11"/>
        <v>0</v>
      </c>
      <c r="J370" s="74">
        <f t="shared" si="11"/>
        <v>0</v>
      </c>
      <c r="K370" s="21"/>
    </row>
    <row r="371" spans="1:11" x14ac:dyDescent="0.25">
      <c r="A371" s="183"/>
      <c r="B371" s="184"/>
      <c r="C371" s="185"/>
      <c r="D371" s="21"/>
      <c r="E371" s="71" t="str">
        <f>IF(D371&gt;0,IF((LEFT(D371,2)=LEFT(Data!C$4,2)),"Intra","Inter"),"")</f>
        <v/>
      </c>
      <c r="F371" s="23"/>
      <c r="G371" s="176"/>
      <c r="H371" s="74">
        <f t="shared" si="10"/>
        <v>0</v>
      </c>
      <c r="I371" s="74">
        <f t="shared" si="11"/>
        <v>0</v>
      </c>
      <c r="J371" s="74">
        <f t="shared" si="11"/>
        <v>0</v>
      </c>
      <c r="K371" s="21"/>
    </row>
    <row r="372" spans="1:11" x14ac:dyDescent="0.25">
      <c r="A372" s="183"/>
      <c r="B372" s="184"/>
      <c r="C372" s="185"/>
      <c r="D372" s="21"/>
      <c r="E372" s="71" t="str">
        <f>IF(D372&gt;0,IF((LEFT(D372,2)=LEFT(Data!C$4,2)),"Intra","Inter"),"")</f>
        <v/>
      </c>
      <c r="F372" s="23"/>
      <c r="G372" s="176"/>
      <c r="H372" s="74">
        <f t="shared" si="10"/>
        <v>0</v>
      </c>
      <c r="I372" s="74">
        <f t="shared" si="11"/>
        <v>0</v>
      </c>
      <c r="J372" s="74">
        <f t="shared" si="11"/>
        <v>0</v>
      </c>
      <c r="K372" s="21"/>
    </row>
    <row r="373" spans="1:11" x14ac:dyDescent="0.25">
      <c r="A373" s="183"/>
      <c r="B373" s="184"/>
      <c r="C373" s="185"/>
      <c r="D373" s="21"/>
      <c r="E373" s="71" t="str">
        <f>IF(D373&gt;0,IF((LEFT(D373,2)=LEFT(Data!C$4,2)),"Intra","Inter"),"")</f>
        <v/>
      </c>
      <c r="F373" s="23"/>
      <c r="G373" s="176"/>
      <c r="H373" s="74">
        <f t="shared" si="10"/>
        <v>0</v>
      </c>
      <c r="I373" s="74">
        <f t="shared" si="11"/>
        <v>0</v>
      </c>
      <c r="J373" s="74">
        <f t="shared" si="11"/>
        <v>0</v>
      </c>
      <c r="K373" s="21"/>
    </row>
    <row r="374" spans="1:11" x14ac:dyDescent="0.25">
      <c r="A374" s="183"/>
      <c r="B374" s="184"/>
      <c r="C374" s="185"/>
      <c r="D374" s="21"/>
      <c r="E374" s="71" t="str">
        <f>IF(D374&gt;0,IF((LEFT(D374,2)=LEFT(Data!C$4,2)),"Intra","Inter"),"")</f>
        <v/>
      </c>
      <c r="F374" s="23"/>
      <c r="G374" s="176"/>
      <c r="H374" s="74">
        <f t="shared" si="10"/>
        <v>0</v>
      </c>
      <c r="I374" s="74">
        <f t="shared" si="11"/>
        <v>0</v>
      </c>
      <c r="J374" s="74">
        <f t="shared" si="11"/>
        <v>0</v>
      </c>
      <c r="K374" s="21"/>
    </row>
    <row r="375" spans="1:11" x14ac:dyDescent="0.25">
      <c r="A375" s="183"/>
      <c r="B375" s="184"/>
      <c r="C375" s="185"/>
      <c r="D375" s="21"/>
      <c r="E375" s="71" t="str">
        <f>IF(D375&gt;0,IF((LEFT(D375,2)=LEFT(Data!C$4,2)),"Intra","Inter"),"")</f>
        <v/>
      </c>
      <c r="F375" s="23"/>
      <c r="G375" s="176"/>
      <c r="H375" s="74">
        <f t="shared" si="10"/>
        <v>0</v>
      </c>
      <c r="I375" s="74">
        <f t="shared" si="11"/>
        <v>0</v>
      </c>
      <c r="J375" s="74">
        <f t="shared" si="11"/>
        <v>0</v>
      </c>
      <c r="K375" s="21"/>
    </row>
    <row r="376" spans="1:11" x14ac:dyDescent="0.25">
      <c r="A376" s="183"/>
      <c r="B376" s="184"/>
      <c r="C376" s="185"/>
      <c r="D376" s="21"/>
      <c r="E376" s="71" t="str">
        <f>IF(D376&gt;0,IF((LEFT(D376,2)=LEFT(Data!C$4,2)),"Intra","Inter"),"")</f>
        <v/>
      </c>
      <c r="F376" s="23"/>
      <c r="G376" s="176"/>
      <c r="H376" s="74">
        <f t="shared" si="10"/>
        <v>0</v>
      </c>
      <c r="I376" s="74">
        <f t="shared" si="11"/>
        <v>0</v>
      </c>
      <c r="J376" s="74">
        <f t="shared" si="11"/>
        <v>0</v>
      </c>
      <c r="K376" s="21"/>
    </row>
    <row r="377" spans="1:11" x14ac:dyDescent="0.25">
      <c r="A377" s="183"/>
      <c r="B377" s="184"/>
      <c r="C377" s="185"/>
      <c r="D377" s="21"/>
      <c r="E377" s="71" t="str">
        <f>IF(D377&gt;0,IF((LEFT(D377,2)=LEFT(Data!C$4,2)),"Intra","Inter"),"")</f>
        <v/>
      </c>
      <c r="F377" s="23"/>
      <c r="G377" s="176"/>
      <c r="H377" s="74">
        <f t="shared" si="10"/>
        <v>0</v>
      </c>
      <c r="I377" s="74">
        <f t="shared" si="11"/>
        <v>0</v>
      </c>
      <c r="J377" s="74">
        <f t="shared" si="11"/>
        <v>0</v>
      </c>
      <c r="K377" s="21"/>
    </row>
    <row r="378" spans="1:11" x14ac:dyDescent="0.25">
      <c r="A378" s="183"/>
      <c r="B378" s="184"/>
      <c r="C378" s="185"/>
      <c r="D378" s="21"/>
      <c r="E378" s="71" t="str">
        <f>IF(D378&gt;0,IF((LEFT(D378,2)=LEFT(Data!C$4,2)),"Intra","Inter"),"")</f>
        <v/>
      </c>
      <c r="F378" s="23"/>
      <c r="G378" s="176"/>
      <c r="H378" s="74">
        <f t="shared" si="10"/>
        <v>0</v>
      </c>
      <c r="I378" s="74">
        <f t="shared" si="11"/>
        <v>0</v>
      </c>
      <c r="J378" s="74">
        <f t="shared" si="11"/>
        <v>0</v>
      </c>
      <c r="K378" s="21"/>
    </row>
    <row r="379" spans="1:11" x14ac:dyDescent="0.25">
      <c r="A379" s="183"/>
      <c r="B379" s="184"/>
      <c r="C379" s="185"/>
      <c r="D379" s="21"/>
      <c r="E379" s="71" t="str">
        <f>IF(D379&gt;0,IF((LEFT(D379,2)=LEFT(Data!C$4,2)),"Intra","Inter"),"")</f>
        <v/>
      </c>
      <c r="F379" s="23"/>
      <c r="G379" s="176"/>
      <c r="H379" s="74">
        <f t="shared" si="10"/>
        <v>0</v>
      </c>
      <c r="I379" s="74">
        <f t="shared" si="11"/>
        <v>0</v>
      </c>
      <c r="J379" s="74">
        <f t="shared" si="11"/>
        <v>0</v>
      </c>
      <c r="K379" s="21"/>
    </row>
    <row r="380" spans="1:11" x14ac:dyDescent="0.25">
      <c r="A380" s="183"/>
      <c r="B380" s="184"/>
      <c r="C380" s="185"/>
      <c r="D380" s="21"/>
      <c r="E380" s="71" t="str">
        <f>IF(D380&gt;0,IF((LEFT(D380,2)=LEFT(Data!C$4,2)),"Intra","Inter"),"")</f>
        <v/>
      </c>
      <c r="F380" s="23"/>
      <c r="G380" s="176"/>
      <c r="H380" s="74">
        <f t="shared" si="10"/>
        <v>0</v>
      </c>
      <c r="I380" s="74">
        <f t="shared" si="11"/>
        <v>0</v>
      </c>
      <c r="J380" s="74">
        <f t="shared" si="11"/>
        <v>0</v>
      </c>
      <c r="K380" s="21"/>
    </row>
    <row r="381" spans="1:11" x14ac:dyDescent="0.25">
      <c r="A381" s="183"/>
      <c r="B381" s="184"/>
      <c r="C381" s="185"/>
      <c r="D381" s="21"/>
      <c r="E381" s="71" t="str">
        <f>IF(D381&gt;0,IF((LEFT(D381,2)=LEFT(Data!C$4,2)),"Intra","Inter"),"")</f>
        <v/>
      </c>
      <c r="F381" s="23"/>
      <c r="G381" s="176"/>
      <c r="H381" s="74">
        <f t="shared" si="10"/>
        <v>0</v>
      </c>
      <c r="I381" s="74">
        <f t="shared" si="11"/>
        <v>0</v>
      </c>
      <c r="J381" s="74">
        <f t="shared" si="11"/>
        <v>0</v>
      </c>
      <c r="K381" s="21"/>
    </row>
    <row r="382" spans="1:11" x14ac:dyDescent="0.25">
      <c r="A382" s="183"/>
      <c r="B382" s="184"/>
      <c r="C382" s="185"/>
      <c r="D382" s="21"/>
      <c r="E382" s="71" t="str">
        <f>IF(D382&gt;0,IF((LEFT(D382,2)=LEFT(Data!C$4,2)),"Intra","Inter"),"")</f>
        <v/>
      </c>
      <c r="F382" s="23"/>
      <c r="G382" s="176"/>
      <c r="H382" s="74">
        <f t="shared" si="10"/>
        <v>0</v>
      </c>
      <c r="I382" s="74">
        <f t="shared" si="11"/>
        <v>0</v>
      </c>
      <c r="J382" s="74">
        <f t="shared" si="11"/>
        <v>0</v>
      </c>
      <c r="K382" s="21"/>
    </row>
    <row r="383" spans="1:11" x14ac:dyDescent="0.25">
      <c r="A383" s="183"/>
      <c r="B383" s="184"/>
      <c r="C383" s="185"/>
      <c r="D383" s="21"/>
      <c r="E383" s="71" t="str">
        <f>IF(D383&gt;0,IF((LEFT(D383,2)=LEFT(Data!C$4,2)),"Intra","Inter"),"")</f>
        <v/>
      </c>
      <c r="F383" s="23"/>
      <c r="G383" s="176"/>
      <c r="H383" s="74">
        <f t="shared" si="10"/>
        <v>0</v>
      </c>
      <c r="I383" s="74">
        <f t="shared" si="11"/>
        <v>0</v>
      </c>
      <c r="J383" s="74">
        <f t="shared" si="11"/>
        <v>0</v>
      </c>
      <c r="K383" s="21"/>
    </row>
    <row r="384" spans="1:11" x14ac:dyDescent="0.25">
      <c r="A384" s="183"/>
      <c r="B384" s="184"/>
      <c r="C384" s="185"/>
      <c r="D384" s="21"/>
      <c r="E384" s="71" t="str">
        <f>IF(D384&gt;0,IF((LEFT(D384,2)=LEFT(Data!C$4,2)),"Intra","Inter"),"")</f>
        <v/>
      </c>
      <c r="F384" s="23"/>
      <c r="G384" s="176"/>
      <c r="H384" s="74">
        <f t="shared" si="10"/>
        <v>0</v>
      </c>
      <c r="I384" s="74">
        <f t="shared" si="11"/>
        <v>0</v>
      </c>
      <c r="J384" s="74">
        <f t="shared" si="11"/>
        <v>0</v>
      </c>
      <c r="K384" s="21"/>
    </row>
    <row r="385" spans="1:11" x14ac:dyDescent="0.25">
      <c r="A385" s="183"/>
      <c r="B385" s="184"/>
      <c r="C385" s="185"/>
      <c r="D385" s="21"/>
      <c r="E385" s="71" t="str">
        <f>IF(D385&gt;0,IF((LEFT(D385,2)=LEFT(Data!C$4,2)),"Intra","Inter"),"")</f>
        <v/>
      </c>
      <c r="F385" s="23"/>
      <c r="G385" s="176"/>
      <c r="H385" s="74">
        <f t="shared" si="10"/>
        <v>0</v>
      </c>
      <c r="I385" s="74">
        <f t="shared" si="11"/>
        <v>0</v>
      </c>
      <c r="J385" s="74">
        <f t="shared" si="11"/>
        <v>0</v>
      </c>
      <c r="K385" s="21"/>
    </row>
    <row r="386" spans="1:11" x14ac:dyDescent="0.25">
      <c r="A386" s="183"/>
      <c r="B386" s="184"/>
      <c r="C386" s="185"/>
      <c r="D386" s="21"/>
      <c r="E386" s="71" t="str">
        <f>IF(D386&gt;0,IF((LEFT(D386,2)=LEFT(Data!C$4,2)),"Intra","Inter"),"")</f>
        <v/>
      </c>
      <c r="F386" s="23"/>
      <c r="G386" s="176"/>
      <c r="H386" s="74">
        <f t="shared" si="10"/>
        <v>0</v>
      </c>
      <c r="I386" s="74">
        <f t="shared" si="11"/>
        <v>0</v>
      </c>
      <c r="J386" s="74">
        <f t="shared" si="11"/>
        <v>0</v>
      </c>
      <c r="K386" s="21"/>
    </row>
    <row r="387" spans="1:11" x14ac:dyDescent="0.25">
      <c r="A387" s="183"/>
      <c r="B387" s="184"/>
      <c r="C387" s="185"/>
      <c r="D387" s="21"/>
      <c r="E387" s="71" t="str">
        <f>IF(D387&gt;0,IF((LEFT(D387,2)=LEFT(Data!C$4,2)),"Intra","Inter"),"")</f>
        <v/>
      </c>
      <c r="F387" s="23"/>
      <c r="G387" s="176"/>
      <c r="H387" s="74">
        <f t="shared" si="10"/>
        <v>0</v>
      </c>
      <c r="I387" s="74">
        <f t="shared" si="11"/>
        <v>0</v>
      </c>
      <c r="J387" s="74">
        <f t="shared" si="11"/>
        <v>0</v>
      </c>
      <c r="K387" s="21"/>
    </row>
    <row r="388" spans="1:11" x14ac:dyDescent="0.25">
      <c r="A388" s="183"/>
      <c r="B388" s="184"/>
      <c r="C388" s="185"/>
      <c r="D388" s="21"/>
      <c r="E388" s="71" t="str">
        <f>IF(D388&gt;0,IF((LEFT(D388,2)=LEFT(Data!C$4,2)),"Intra","Inter"),"")</f>
        <v/>
      </c>
      <c r="F388" s="23"/>
      <c r="G388" s="176"/>
      <c r="H388" s="74">
        <f t="shared" si="10"/>
        <v>0</v>
      </c>
      <c r="I388" s="74">
        <f t="shared" si="11"/>
        <v>0</v>
      </c>
      <c r="J388" s="74">
        <f t="shared" si="11"/>
        <v>0</v>
      </c>
      <c r="K388" s="21"/>
    </row>
    <row r="389" spans="1:11" x14ac:dyDescent="0.25">
      <c r="A389" s="183"/>
      <c r="B389" s="184"/>
      <c r="C389" s="185"/>
      <c r="D389" s="21"/>
      <c r="E389" s="71" t="str">
        <f>IF(D389&gt;0,IF((LEFT(D389,2)=LEFT(Data!C$4,2)),"Intra","Inter"),"")</f>
        <v/>
      </c>
      <c r="F389" s="23"/>
      <c r="G389" s="176"/>
      <c r="H389" s="74">
        <f t="shared" si="10"/>
        <v>0</v>
      </c>
      <c r="I389" s="74">
        <f t="shared" si="11"/>
        <v>0</v>
      </c>
      <c r="J389" s="74">
        <f t="shared" si="11"/>
        <v>0</v>
      </c>
      <c r="K389" s="21"/>
    </row>
    <row r="390" spans="1:11" x14ac:dyDescent="0.25">
      <c r="A390" s="183"/>
      <c r="B390" s="184"/>
      <c r="C390" s="185"/>
      <c r="D390" s="21"/>
      <c r="E390" s="71" t="str">
        <f>IF(D390&gt;0,IF((LEFT(D390,2)=LEFT(Data!C$4,2)),"Intra","Inter"),"")</f>
        <v/>
      </c>
      <c r="F390" s="23"/>
      <c r="G390" s="176"/>
      <c r="H390" s="74">
        <f t="shared" si="10"/>
        <v>0</v>
      </c>
      <c r="I390" s="74">
        <f t="shared" si="11"/>
        <v>0</v>
      </c>
      <c r="J390" s="74">
        <f t="shared" si="11"/>
        <v>0</v>
      </c>
      <c r="K390" s="21"/>
    </row>
    <row r="391" spans="1:11" x14ac:dyDescent="0.25">
      <c r="A391" s="183"/>
      <c r="B391" s="184"/>
      <c r="C391" s="185"/>
      <c r="D391" s="21"/>
      <c r="E391" s="71" t="str">
        <f>IF(D391&gt;0,IF((LEFT(D391,2)=LEFT(Data!C$4,2)),"Intra","Inter"),"")</f>
        <v/>
      </c>
      <c r="F391" s="23"/>
      <c r="G391" s="176"/>
      <c r="H391" s="74">
        <f t="shared" si="10"/>
        <v>0</v>
      </c>
      <c r="I391" s="74">
        <f t="shared" si="11"/>
        <v>0</v>
      </c>
      <c r="J391" s="74">
        <f t="shared" si="11"/>
        <v>0</v>
      </c>
      <c r="K391" s="21"/>
    </row>
    <row r="392" spans="1:11" x14ac:dyDescent="0.25">
      <c r="A392" s="183"/>
      <c r="B392" s="184"/>
      <c r="C392" s="185"/>
      <c r="D392" s="21"/>
      <c r="E392" s="71" t="str">
        <f>IF(D392&gt;0,IF((LEFT(D392,2)=LEFT(Data!C$4,2)),"Intra","Inter"),"")</f>
        <v/>
      </c>
      <c r="F392" s="23"/>
      <c r="G392" s="176"/>
      <c r="H392" s="74">
        <f t="shared" si="10"/>
        <v>0</v>
      </c>
      <c r="I392" s="74">
        <f t="shared" si="11"/>
        <v>0</v>
      </c>
      <c r="J392" s="74">
        <f t="shared" si="11"/>
        <v>0</v>
      </c>
      <c r="K392" s="21"/>
    </row>
    <row r="393" spans="1:11" x14ac:dyDescent="0.25">
      <c r="A393" s="183"/>
      <c r="B393" s="184"/>
      <c r="C393" s="185"/>
      <c r="D393" s="21"/>
      <c r="E393" s="71" t="str">
        <f>IF(D393&gt;0,IF((LEFT(D393,2)=LEFT(Data!C$4,2)),"Intra","Inter"),"")</f>
        <v/>
      </c>
      <c r="F393" s="23"/>
      <c r="G393" s="176"/>
      <c r="H393" s="74">
        <f t="shared" ref="H393:H456" si="12">IF($E393="inter",IF($F393&lt;&gt;"Exempt",IF($F393&lt;&gt;"Non GST",($G393*($F393)),(0)),(0)),(0))</f>
        <v>0</v>
      </c>
      <c r="I393" s="74">
        <f t="shared" ref="I393:J456" si="13">IF($E393="intra",IF($F393&lt;&gt;"Exempt",IF($F393&lt;&gt;"Non GST",($G393*($F393/2)),(0)),(0)),(0))</f>
        <v>0</v>
      </c>
      <c r="J393" s="74">
        <f t="shared" si="13"/>
        <v>0</v>
      </c>
      <c r="K393" s="21"/>
    </row>
    <row r="394" spans="1:11" x14ac:dyDescent="0.25">
      <c r="A394" s="183"/>
      <c r="B394" s="184"/>
      <c r="C394" s="185"/>
      <c r="D394" s="21"/>
      <c r="E394" s="71" t="str">
        <f>IF(D394&gt;0,IF((LEFT(D394,2)=LEFT(Data!C$4,2)),"Intra","Inter"),"")</f>
        <v/>
      </c>
      <c r="F394" s="23"/>
      <c r="G394" s="176"/>
      <c r="H394" s="74">
        <f t="shared" si="12"/>
        <v>0</v>
      </c>
      <c r="I394" s="74">
        <f t="shared" si="13"/>
        <v>0</v>
      </c>
      <c r="J394" s="74">
        <f t="shared" si="13"/>
        <v>0</v>
      </c>
      <c r="K394" s="21"/>
    </row>
    <row r="395" spans="1:11" x14ac:dyDescent="0.25">
      <c r="A395" s="183"/>
      <c r="B395" s="184"/>
      <c r="C395" s="185"/>
      <c r="D395" s="21"/>
      <c r="E395" s="71" t="str">
        <f>IF(D395&gt;0,IF((LEFT(D395,2)=LEFT(Data!C$4,2)),"Intra","Inter"),"")</f>
        <v/>
      </c>
      <c r="F395" s="23"/>
      <c r="G395" s="176"/>
      <c r="H395" s="74">
        <f t="shared" si="12"/>
        <v>0</v>
      </c>
      <c r="I395" s="74">
        <f t="shared" si="13"/>
        <v>0</v>
      </c>
      <c r="J395" s="74">
        <f t="shared" si="13"/>
        <v>0</v>
      </c>
      <c r="K395" s="21"/>
    </row>
    <row r="396" spans="1:11" x14ac:dyDescent="0.25">
      <c r="A396" s="183"/>
      <c r="B396" s="184"/>
      <c r="C396" s="185"/>
      <c r="D396" s="21"/>
      <c r="E396" s="71" t="str">
        <f>IF(D396&gt;0,IF((LEFT(D396,2)=LEFT(Data!C$4,2)),"Intra","Inter"),"")</f>
        <v/>
      </c>
      <c r="F396" s="23"/>
      <c r="G396" s="176"/>
      <c r="H396" s="74">
        <f t="shared" si="12"/>
        <v>0</v>
      </c>
      <c r="I396" s="74">
        <f t="shared" si="13"/>
        <v>0</v>
      </c>
      <c r="J396" s="74">
        <f t="shared" si="13"/>
        <v>0</v>
      </c>
      <c r="K396" s="21"/>
    </row>
    <row r="397" spans="1:11" x14ac:dyDescent="0.25">
      <c r="A397" s="183"/>
      <c r="B397" s="184"/>
      <c r="C397" s="185"/>
      <c r="D397" s="21"/>
      <c r="E397" s="71" t="str">
        <f>IF(D397&gt;0,IF((LEFT(D397,2)=LEFT(Data!C$4,2)),"Intra","Inter"),"")</f>
        <v/>
      </c>
      <c r="F397" s="23"/>
      <c r="G397" s="176"/>
      <c r="H397" s="74">
        <f t="shared" si="12"/>
        <v>0</v>
      </c>
      <c r="I397" s="74">
        <f t="shared" si="13"/>
        <v>0</v>
      </c>
      <c r="J397" s="74">
        <f t="shared" si="13"/>
        <v>0</v>
      </c>
      <c r="K397" s="21"/>
    </row>
    <row r="398" spans="1:11" x14ac:dyDescent="0.25">
      <c r="A398" s="183"/>
      <c r="B398" s="184"/>
      <c r="C398" s="185"/>
      <c r="D398" s="21"/>
      <c r="E398" s="71" t="str">
        <f>IF(D398&gt;0,IF((LEFT(D398,2)=LEFT(Data!C$4,2)),"Intra","Inter"),"")</f>
        <v/>
      </c>
      <c r="F398" s="23"/>
      <c r="G398" s="176"/>
      <c r="H398" s="74">
        <f t="shared" si="12"/>
        <v>0</v>
      </c>
      <c r="I398" s="74">
        <f t="shared" si="13"/>
        <v>0</v>
      </c>
      <c r="J398" s="74">
        <f t="shared" si="13"/>
        <v>0</v>
      </c>
      <c r="K398" s="21"/>
    </row>
    <row r="399" spans="1:11" x14ac:dyDescent="0.25">
      <c r="A399" s="183"/>
      <c r="B399" s="184"/>
      <c r="C399" s="185"/>
      <c r="D399" s="21"/>
      <c r="E399" s="71" t="str">
        <f>IF(D399&gt;0,IF((LEFT(D399,2)=LEFT(Data!C$4,2)),"Intra","Inter"),"")</f>
        <v/>
      </c>
      <c r="F399" s="23"/>
      <c r="G399" s="176"/>
      <c r="H399" s="74">
        <f t="shared" si="12"/>
        <v>0</v>
      </c>
      <c r="I399" s="74">
        <f t="shared" si="13"/>
        <v>0</v>
      </c>
      <c r="J399" s="74">
        <f t="shared" si="13"/>
        <v>0</v>
      </c>
      <c r="K399" s="21"/>
    </row>
    <row r="400" spans="1:11" x14ac:dyDescent="0.25">
      <c r="A400" s="183"/>
      <c r="B400" s="184"/>
      <c r="C400" s="185"/>
      <c r="D400" s="21"/>
      <c r="E400" s="71" t="str">
        <f>IF(D400&gt;0,IF((LEFT(D400,2)=LEFT(Data!C$4,2)),"Intra","Inter"),"")</f>
        <v/>
      </c>
      <c r="F400" s="23"/>
      <c r="G400" s="176"/>
      <c r="H400" s="74">
        <f t="shared" si="12"/>
        <v>0</v>
      </c>
      <c r="I400" s="74">
        <f t="shared" si="13"/>
        <v>0</v>
      </c>
      <c r="J400" s="74">
        <f t="shared" si="13"/>
        <v>0</v>
      </c>
      <c r="K400" s="21"/>
    </row>
    <row r="401" spans="1:11" x14ac:dyDescent="0.25">
      <c r="A401" s="183"/>
      <c r="B401" s="184"/>
      <c r="C401" s="185"/>
      <c r="D401" s="21"/>
      <c r="E401" s="71" t="str">
        <f>IF(D401&gt;0,IF((LEFT(D401,2)=LEFT(Data!C$4,2)),"Intra","Inter"),"")</f>
        <v/>
      </c>
      <c r="F401" s="23"/>
      <c r="G401" s="176"/>
      <c r="H401" s="74">
        <f t="shared" si="12"/>
        <v>0</v>
      </c>
      <c r="I401" s="74">
        <f t="shared" si="13"/>
        <v>0</v>
      </c>
      <c r="J401" s="74">
        <f t="shared" si="13"/>
        <v>0</v>
      </c>
      <c r="K401" s="21"/>
    </row>
    <row r="402" spans="1:11" x14ac:dyDescent="0.25">
      <c r="A402" s="183"/>
      <c r="B402" s="184"/>
      <c r="C402" s="185"/>
      <c r="D402" s="21"/>
      <c r="E402" s="71" t="str">
        <f>IF(D402&gt;0,IF((LEFT(D402,2)=LEFT(Data!C$4,2)),"Intra","Inter"),"")</f>
        <v/>
      </c>
      <c r="F402" s="23"/>
      <c r="G402" s="176"/>
      <c r="H402" s="74">
        <f t="shared" si="12"/>
        <v>0</v>
      </c>
      <c r="I402" s="74">
        <f t="shared" si="13"/>
        <v>0</v>
      </c>
      <c r="J402" s="74">
        <f t="shared" si="13"/>
        <v>0</v>
      </c>
      <c r="K402" s="21"/>
    </row>
    <row r="403" spans="1:11" x14ac:dyDescent="0.25">
      <c r="A403" s="183"/>
      <c r="B403" s="184"/>
      <c r="C403" s="185"/>
      <c r="D403" s="21"/>
      <c r="E403" s="71" t="str">
        <f>IF(D403&gt;0,IF((LEFT(D403,2)=LEFT(Data!C$4,2)),"Intra","Inter"),"")</f>
        <v/>
      </c>
      <c r="F403" s="23"/>
      <c r="G403" s="176"/>
      <c r="H403" s="74">
        <f t="shared" si="12"/>
        <v>0</v>
      </c>
      <c r="I403" s="74">
        <f t="shared" si="13"/>
        <v>0</v>
      </c>
      <c r="J403" s="74">
        <f t="shared" si="13"/>
        <v>0</v>
      </c>
      <c r="K403" s="21"/>
    </row>
    <row r="404" spans="1:11" x14ac:dyDescent="0.25">
      <c r="A404" s="183"/>
      <c r="B404" s="184"/>
      <c r="C404" s="185"/>
      <c r="D404" s="21"/>
      <c r="E404" s="71" t="str">
        <f>IF(D404&gt;0,IF((LEFT(D404,2)=LEFT(Data!C$4,2)),"Intra","Inter"),"")</f>
        <v/>
      </c>
      <c r="F404" s="23"/>
      <c r="G404" s="176"/>
      <c r="H404" s="74">
        <f t="shared" si="12"/>
        <v>0</v>
      </c>
      <c r="I404" s="74">
        <f t="shared" si="13"/>
        <v>0</v>
      </c>
      <c r="J404" s="74">
        <f t="shared" si="13"/>
        <v>0</v>
      </c>
      <c r="K404" s="21"/>
    </row>
    <row r="405" spans="1:11" x14ac:dyDescent="0.25">
      <c r="A405" s="183"/>
      <c r="B405" s="184"/>
      <c r="C405" s="185"/>
      <c r="D405" s="21"/>
      <c r="E405" s="71" t="str">
        <f>IF(D405&gt;0,IF((LEFT(D405,2)=LEFT(Data!C$4,2)),"Intra","Inter"),"")</f>
        <v/>
      </c>
      <c r="F405" s="23"/>
      <c r="G405" s="176"/>
      <c r="H405" s="74">
        <f t="shared" si="12"/>
        <v>0</v>
      </c>
      <c r="I405" s="74">
        <f t="shared" si="13"/>
        <v>0</v>
      </c>
      <c r="J405" s="74">
        <f t="shared" si="13"/>
        <v>0</v>
      </c>
      <c r="K405" s="21"/>
    </row>
    <row r="406" spans="1:11" x14ac:dyDescent="0.25">
      <c r="A406" s="183"/>
      <c r="B406" s="184"/>
      <c r="C406" s="185"/>
      <c r="D406" s="21"/>
      <c r="E406" s="71" t="str">
        <f>IF(D406&gt;0,IF((LEFT(D406,2)=LEFT(Data!C$4,2)),"Intra","Inter"),"")</f>
        <v/>
      </c>
      <c r="F406" s="23"/>
      <c r="G406" s="176"/>
      <c r="H406" s="74">
        <f t="shared" si="12"/>
        <v>0</v>
      </c>
      <c r="I406" s="74">
        <f t="shared" si="13"/>
        <v>0</v>
      </c>
      <c r="J406" s="74">
        <f t="shared" si="13"/>
        <v>0</v>
      </c>
      <c r="K406" s="21"/>
    </row>
    <row r="407" spans="1:11" x14ac:dyDescent="0.25">
      <c r="A407" s="183"/>
      <c r="B407" s="184"/>
      <c r="C407" s="185"/>
      <c r="D407" s="21"/>
      <c r="E407" s="71" t="str">
        <f>IF(D407&gt;0,IF((LEFT(D407,2)=LEFT(Data!C$4,2)),"Intra","Inter"),"")</f>
        <v/>
      </c>
      <c r="F407" s="23"/>
      <c r="G407" s="176"/>
      <c r="H407" s="74">
        <f t="shared" si="12"/>
        <v>0</v>
      </c>
      <c r="I407" s="74">
        <f t="shared" si="13"/>
        <v>0</v>
      </c>
      <c r="J407" s="74">
        <f t="shared" si="13"/>
        <v>0</v>
      </c>
      <c r="K407" s="21"/>
    </row>
    <row r="408" spans="1:11" x14ac:dyDescent="0.25">
      <c r="A408" s="183"/>
      <c r="B408" s="184"/>
      <c r="C408" s="185"/>
      <c r="D408" s="21"/>
      <c r="E408" s="71" t="str">
        <f>IF(D408&gt;0,IF((LEFT(D408,2)=LEFT(Data!C$4,2)),"Intra","Inter"),"")</f>
        <v/>
      </c>
      <c r="F408" s="23"/>
      <c r="G408" s="176"/>
      <c r="H408" s="74">
        <f t="shared" si="12"/>
        <v>0</v>
      </c>
      <c r="I408" s="74">
        <f t="shared" si="13"/>
        <v>0</v>
      </c>
      <c r="J408" s="74">
        <f t="shared" si="13"/>
        <v>0</v>
      </c>
      <c r="K408" s="21"/>
    </row>
    <row r="409" spans="1:11" x14ac:dyDescent="0.25">
      <c r="A409" s="183"/>
      <c r="B409" s="184"/>
      <c r="C409" s="185"/>
      <c r="D409" s="21"/>
      <c r="E409" s="71" t="str">
        <f>IF(D409&gt;0,IF((LEFT(D409,2)=LEFT(Data!C$4,2)),"Intra","Inter"),"")</f>
        <v/>
      </c>
      <c r="F409" s="23"/>
      <c r="G409" s="176"/>
      <c r="H409" s="74">
        <f t="shared" si="12"/>
        <v>0</v>
      </c>
      <c r="I409" s="74">
        <f t="shared" si="13"/>
        <v>0</v>
      </c>
      <c r="J409" s="74">
        <f t="shared" si="13"/>
        <v>0</v>
      </c>
      <c r="K409" s="21"/>
    </row>
    <row r="410" spans="1:11" x14ac:dyDescent="0.25">
      <c r="A410" s="183"/>
      <c r="B410" s="184"/>
      <c r="C410" s="185"/>
      <c r="D410" s="21"/>
      <c r="E410" s="71" t="str">
        <f>IF(D410&gt;0,IF((LEFT(D410,2)=LEFT(Data!C$4,2)),"Intra","Inter"),"")</f>
        <v/>
      </c>
      <c r="F410" s="23"/>
      <c r="G410" s="176"/>
      <c r="H410" s="74">
        <f t="shared" si="12"/>
        <v>0</v>
      </c>
      <c r="I410" s="74">
        <f t="shared" si="13"/>
        <v>0</v>
      </c>
      <c r="J410" s="74">
        <f t="shared" si="13"/>
        <v>0</v>
      </c>
      <c r="K410" s="21"/>
    </row>
    <row r="411" spans="1:11" x14ac:dyDescent="0.25">
      <c r="A411" s="183"/>
      <c r="B411" s="184"/>
      <c r="C411" s="185"/>
      <c r="D411" s="21"/>
      <c r="E411" s="71" t="str">
        <f>IF(D411&gt;0,IF((LEFT(D411,2)=LEFT(Data!C$4,2)),"Intra","Inter"),"")</f>
        <v/>
      </c>
      <c r="F411" s="23"/>
      <c r="G411" s="176"/>
      <c r="H411" s="74">
        <f t="shared" si="12"/>
        <v>0</v>
      </c>
      <c r="I411" s="74">
        <f t="shared" si="13"/>
        <v>0</v>
      </c>
      <c r="J411" s="74">
        <f t="shared" si="13"/>
        <v>0</v>
      </c>
      <c r="K411" s="21"/>
    </row>
    <row r="412" spans="1:11" x14ac:dyDescent="0.25">
      <c r="A412" s="183"/>
      <c r="B412" s="184"/>
      <c r="C412" s="185"/>
      <c r="D412" s="21"/>
      <c r="E412" s="71" t="str">
        <f>IF(D412&gt;0,IF((LEFT(D412,2)=LEFT(Data!C$4,2)),"Intra","Inter"),"")</f>
        <v/>
      </c>
      <c r="F412" s="23"/>
      <c r="G412" s="176"/>
      <c r="H412" s="74">
        <f t="shared" si="12"/>
        <v>0</v>
      </c>
      <c r="I412" s="74">
        <f t="shared" si="13"/>
        <v>0</v>
      </c>
      <c r="J412" s="74">
        <f t="shared" si="13"/>
        <v>0</v>
      </c>
      <c r="K412" s="21"/>
    </row>
    <row r="413" spans="1:11" x14ac:dyDescent="0.25">
      <c r="A413" s="183"/>
      <c r="B413" s="184"/>
      <c r="C413" s="185"/>
      <c r="D413" s="21"/>
      <c r="E413" s="71" t="str">
        <f>IF(D413&gt;0,IF((LEFT(D413,2)=LEFT(Data!C$4,2)),"Intra","Inter"),"")</f>
        <v/>
      </c>
      <c r="F413" s="23"/>
      <c r="G413" s="176"/>
      <c r="H413" s="74">
        <f t="shared" si="12"/>
        <v>0</v>
      </c>
      <c r="I413" s="74">
        <f t="shared" si="13"/>
        <v>0</v>
      </c>
      <c r="J413" s="74">
        <f t="shared" si="13"/>
        <v>0</v>
      </c>
      <c r="K413" s="21"/>
    </row>
    <row r="414" spans="1:11" x14ac:dyDescent="0.25">
      <c r="A414" s="183"/>
      <c r="B414" s="184"/>
      <c r="C414" s="185"/>
      <c r="D414" s="21"/>
      <c r="E414" s="71" t="str">
        <f>IF(D414&gt;0,IF((LEFT(D414,2)=LEFT(Data!C$4,2)),"Intra","Inter"),"")</f>
        <v/>
      </c>
      <c r="F414" s="23"/>
      <c r="G414" s="176"/>
      <c r="H414" s="74">
        <f t="shared" si="12"/>
        <v>0</v>
      </c>
      <c r="I414" s="74">
        <f t="shared" si="13"/>
        <v>0</v>
      </c>
      <c r="J414" s="74">
        <f t="shared" si="13"/>
        <v>0</v>
      </c>
      <c r="K414" s="21"/>
    </row>
    <row r="415" spans="1:11" x14ac:dyDescent="0.25">
      <c r="A415" s="183"/>
      <c r="B415" s="184"/>
      <c r="C415" s="185"/>
      <c r="D415" s="21"/>
      <c r="E415" s="71" t="str">
        <f>IF(D415&gt;0,IF((LEFT(D415,2)=LEFT(Data!C$4,2)),"Intra","Inter"),"")</f>
        <v/>
      </c>
      <c r="F415" s="23"/>
      <c r="G415" s="176"/>
      <c r="H415" s="74">
        <f t="shared" si="12"/>
        <v>0</v>
      </c>
      <c r="I415" s="74">
        <f t="shared" si="13"/>
        <v>0</v>
      </c>
      <c r="J415" s="74">
        <f t="shared" si="13"/>
        <v>0</v>
      </c>
      <c r="K415" s="21"/>
    </row>
    <row r="416" spans="1:11" x14ac:dyDescent="0.25">
      <c r="A416" s="183"/>
      <c r="B416" s="184"/>
      <c r="C416" s="185"/>
      <c r="D416" s="21"/>
      <c r="E416" s="71" t="str">
        <f>IF(D416&gt;0,IF((LEFT(D416,2)=LEFT(Data!C$4,2)),"Intra","Inter"),"")</f>
        <v/>
      </c>
      <c r="F416" s="23"/>
      <c r="G416" s="176"/>
      <c r="H416" s="74">
        <f t="shared" si="12"/>
        <v>0</v>
      </c>
      <c r="I416" s="74">
        <f t="shared" si="13"/>
        <v>0</v>
      </c>
      <c r="J416" s="74">
        <f t="shared" si="13"/>
        <v>0</v>
      </c>
      <c r="K416" s="21"/>
    </row>
    <row r="417" spans="1:11" x14ac:dyDescent="0.25">
      <c r="A417" s="183"/>
      <c r="B417" s="184"/>
      <c r="C417" s="185"/>
      <c r="D417" s="21"/>
      <c r="E417" s="71" t="str">
        <f>IF(D417&gt;0,IF((LEFT(D417,2)=LEFT(Data!C$4,2)),"Intra","Inter"),"")</f>
        <v/>
      </c>
      <c r="F417" s="23"/>
      <c r="G417" s="176"/>
      <c r="H417" s="74">
        <f t="shared" si="12"/>
        <v>0</v>
      </c>
      <c r="I417" s="74">
        <f t="shared" si="13"/>
        <v>0</v>
      </c>
      <c r="J417" s="74">
        <f t="shared" si="13"/>
        <v>0</v>
      </c>
      <c r="K417" s="21"/>
    </row>
    <row r="418" spans="1:11" x14ac:dyDescent="0.25">
      <c r="A418" s="183"/>
      <c r="B418" s="184"/>
      <c r="C418" s="185"/>
      <c r="D418" s="21"/>
      <c r="E418" s="71" t="str">
        <f>IF(D418&gt;0,IF((LEFT(D418,2)=LEFT(Data!C$4,2)),"Intra","Inter"),"")</f>
        <v/>
      </c>
      <c r="F418" s="23"/>
      <c r="G418" s="176"/>
      <c r="H418" s="74">
        <f t="shared" si="12"/>
        <v>0</v>
      </c>
      <c r="I418" s="74">
        <f t="shared" si="13"/>
        <v>0</v>
      </c>
      <c r="J418" s="74">
        <f t="shared" si="13"/>
        <v>0</v>
      </c>
      <c r="K418" s="21"/>
    </row>
    <row r="419" spans="1:11" x14ac:dyDescent="0.25">
      <c r="A419" s="183"/>
      <c r="B419" s="184"/>
      <c r="C419" s="185"/>
      <c r="D419" s="21"/>
      <c r="E419" s="71" t="str">
        <f>IF(D419&gt;0,IF((LEFT(D419,2)=LEFT(Data!C$4,2)),"Intra","Inter"),"")</f>
        <v/>
      </c>
      <c r="F419" s="23"/>
      <c r="G419" s="176"/>
      <c r="H419" s="74">
        <f t="shared" si="12"/>
        <v>0</v>
      </c>
      <c r="I419" s="74">
        <f t="shared" si="13"/>
        <v>0</v>
      </c>
      <c r="J419" s="74">
        <f t="shared" si="13"/>
        <v>0</v>
      </c>
      <c r="K419" s="21"/>
    </row>
    <row r="420" spans="1:11" x14ac:dyDescent="0.25">
      <c r="A420" s="183"/>
      <c r="B420" s="184"/>
      <c r="C420" s="185"/>
      <c r="D420" s="21"/>
      <c r="E420" s="71" t="str">
        <f>IF(D420&gt;0,IF((LEFT(D420,2)=LEFT(Data!C$4,2)),"Intra","Inter"),"")</f>
        <v/>
      </c>
      <c r="F420" s="23"/>
      <c r="G420" s="176"/>
      <c r="H420" s="74">
        <f t="shared" si="12"/>
        <v>0</v>
      </c>
      <c r="I420" s="74">
        <f t="shared" si="13"/>
        <v>0</v>
      </c>
      <c r="J420" s="74">
        <f t="shared" si="13"/>
        <v>0</v>
      </c>
      <c r="K420" s="21"/>
    </row>
    <row r="421" spans="1:11" x14ac:dyDescent="0.25">
      <c r="A421" s="183"/>
      <c r="B421" s="184"/>
      <c r="C421" s="185"/>
      <c r="D421" s="21"/>
      <c r="E421" s="71" t="str">
        <f>IF(D421&gt;0,IF((LEFT(D421,2)=LEFT(Data!C$4,2)),"Intra","Inter"),"")</f>
        <v/>
      </c>
      <c r="F421" s="23"/>
      <c r="G421" s="176"/>
      <c r="H421" s="74">
        <f t="shared" si="12"/>
        <v>0</v>
      </c>
      <c r="I421" s="74">
        <f t="shared" si="13"/>
        <v>0</v>
      </c>
      <c r="J421" s="74">
        <f t="shared" si="13"/>
        <v>0</v>
      </c>
      <c r="K421" s="21"/>
    </row>
    <row r="422" spans="1:11" x14ac:dyDescent="0.25">
      <c r="A422" s="183"/>
      <c r="B422" s="184"/>
      <c r="C422" s="185"/>
      <c r="D422" s="21"/>
      <c r="E422" s="71" t="str">
        <f>IF(D422&gt;0,IF((LEFT(D422,2)=LEFT(Data!C$4,2)),"Intra","Inter"),"")</f>
        <v/>
      </c>
      <c r="F422" s="23"/>
      <c r="G422" s="176"/>
      <c r="H422" s="74">
        <f t="shared" si="12"/>
        <v>0</v>
      </c>
      <c r="I422" s="74">
        <f t="shared" si="13"/>
        <v>0</v>
      </c>
      <c r="J422" s="74">
        <f t="shared" si="13"/>
        <v>0</v>
      </c>
      <c r="K422" s="21"/>
    </row>
    <row r="423" spans="1:11" x14ac:dyDescent="0.25">
      <c r="A423" s="183"/>
      <c r="B423" s="184"/>
      <c r="C423" s="185"/>
      <c r="D423" s="21"/>
      <c r="E423" s="71" t="str">
        <f>IF(D423&gt;0,IF((LEFT(D423,2)=LEFT(Data!C$4,2)),"Intra","Inter"),"")</f>
        <v/>
      </c>
      <c r="F423" s="23"/>
      <c r="G423" s="176"/>
      <c r="H423" s="74">
        <f t="shared" si="12"/>
        <v>0</v>
      </c>
      <c r="I423" s="74">
        <f t="shared" si="13"/>
        <v>0</v>
      </c>
      <c r="J423" s="74">
        <f t="shared" si="13"/>
        <v>0</v>
      </c>
      <c r="K423" s="21"/>
    </row>
    <row r="424" spans="1:11" x14ac:dyDescent="0.25">
      <c r="A424" s="183"/>
      <c r="B424" s="184"/>
      <c r="C424" s="185"/>
      <c r="D424" s="21"/>
      <c r="E424" s="71" t="str">
        <f>IF(D424&gt;0,IF((LEFT(D424,2)=LEFT(Data!C$4,2)),"Intra","Inter"),"")</f>
        <v/>
      </c>
      <c r="F424" s="23"/>
      <c r="G424" s="176"/>
      <c r="H424" s="74">
        <f t="shared" si="12"/>
        <v>0</v>
      </c>
      <c r="I424" s="74">
        <f t="shared" si="13"/>
        <v>0</v>
      </c>
      <c r="J424" s="74">
        <f t="shared" si="13"/>
        <v>0</v>
      </c>
      <c r="K424" s="21"/>
    </row>
    <row r="425" spans="1:11" x14ac:dyDescent="0.25">
      <c r="A425" s="183"/>
      <c r="B425" s="184"/>
      <c r="C425" s="185"/>
      <c r="D425" s="21"/>
      <c r="E425" s="71" t="str">
        <f>IF(D425&gt;0,IF((LEFT(D425,2)=LEFT(Data!C$4,2)),"Intra","Inter"),"")</f>
        <v/>
      </c>
      <c r="F425" s="23"/>
      <c r="G425" s="176"/>
      <c r="H425" s="74">
        <f t="shared" si="12"/>
        <v>0</v>
      </c>
      <c r="I425" s="74">
        <f t="shared" si="13"/>
        <v>0</v>
      </c>
      <c r="J425" s="74">
        <f t="shared" si="13"/>
        <v>0</v>
      </c>
      <c r="K425" s="21"/>
    </row>
    <row r="426" spans="1:11" x14ac:dyDescent="0.25">
      <c r="A426" s="183"/>
      <c r="B426" s="184"/>
      <c r="C426" s="185"/>
      <c r="D426" s="21"/>
      <c r="E426" s="71" t="str">
        <f>IF(D426&gt;0,IF((LEFT(D426,2)=LEFT(Data!C$4,2)),"Intra","Inter"),"")</f>
        <v/>
      </c>
      <c r="F426" s="23"/>
      <c r="G426" s="176"/>
      <c r="H426" s="74">
        <f t="shared" si="12"/>
        <v>0</v>
      </c>
      <c r="I426" s="74">
        <f t="shared" si="13"/>
        <v>0</v>
      </c>
      <c r="J426" s="74">
        <f t="shared" si="13"/>
        <v>0</v>
      </c>
      <c r="K426" s="21"/>
    </row>
    <row r="427" spans="1:11" x14ac:dyDescent="0.25">
      <c r="A427" s="183"/>
      <c r="B427" s="184"/>
      <c r="C427" s="185"/>
      <c r="D427" s="21"/>
      <c r="E427" s="71" t="str">
        <f>IF(D427&gt;0,IF((LEFT(D427,2)=LEFT(Data!C$4,2)),"Intra","Inter"),"")</f>
        <v/>
      </c>
      <c r="F427" s="23"/>
      <c r="G427" s="176"/>
      <c r="H427" s="74">
        <f t="shared" si="12"/>
        <v>0</v>
      </c>
      <c r="I427" s="74">
        <f t="shared" si="13"/>
        <v>0</v>
      </c>
      <c r="J427" s="74">
        <f t="shared" si="13"/>
        <v>0</v>
      </c>
      <c r="K427" s="21"/>
    </row>
    <row r="428" spans="1:11" x14ac:dyDescent="0.25">
      <c r="A428" s="183"/>
      <c r="B428" s="184"/>
      <c r="C428" s="185"/>
      <c r="D428" s="21"/>
      <c r="E428" s="71" t="str">
        <f>IF(D428&gt;0,IF((LEFT(D428,2)=LEFT(Data!C$4,2)),"Intra","Inter"),"")</f>
        <v/>
      </c>
      <c r="F428" s="23"/>
      <c r="G428" s="176"/>
      <c r="H428" s="74">
        <f t="shared" si="12"/>
        <v>0</v>
      </c>
      <c r="I428" s="74">
        <f t="shared" si="13"/>
        <v>0</v>
      </c>
      <c r="J428" s="74">
        <f t="shared" si="13"/>
        <v>0</v>
      </c>
      <c r="K428" s="21"/>
    </row>
    <row r="429" spans="1:11" x14ac:dyDescent="0.25">
      <c r="A429" s="183"/>
      <c r="B429" s="184"/>
      <c r="C429" s="185"/>
      <c r="D429" s="21"/>
      <c r="E429" s="71" t="str">
        <f>IF(D429&gt;0,IF((LEFT(D429,2)=LEFT(Data!C$4,2)),"Intra","Inter"),"")</f>
        <v/>
      </c>
      <c r="F429" s="23"/>
      <c r="G429" s="176"/>
      <c r="H429" s="74">
        <f t="shared" si="12"/>
        <v>0</v>
      </c>
      <c r="I429" s="74">
        <f t="shared" si="13"/>
        <v>0</v>
      </c>
      <c r="J429" s="74">
        <f t="shared" si="13"/>
        <v>0</v>
      </c>
      <c r="K429" s="21"/>
    </row>
    <row r="430" spans="1:11" x14ac:dyDescent="0.25">
      <c r="A430" s="183"/>
      <c r="B430" s="184"/>
      <c r="C430" s="185"/>
      <c r="D430" s="21"/>
      <c r="E430" s="71" t="str">
        <f>IF(D430&gt;0,IF((LEFT(D430,2)=LEFT(Data!C$4,2)),"Intra","Inter"),"")</f>
        <v/>
      </c>
      <c r="F430" s="23"/>
      <c r="G430" s="176"/>
      <c r="H430" s="74">
        <f t="shared" si="12"/>
        <v>0</v>
      </c>
      <c r="I430" s="74">
        <f t="shared" si="13"/>
        <v>0</v>
      </c>
      <c r="J430" s="74">
        <f t="shared" si="13"/>
        <v>0</v>
      </c>
      <c r="K430" s="21"/>
    </row>
    <row r="431" spans="1:11" x14ac:dyDescent="0.25">
      <c r="A431" s="183"/>
      <c r="B431" s="184"/>
      <c r="C431" s="185"/>
      <c r="D431" s="21"/>
      <c r="E431" s="71" t="str">
        <f>IF(D431&gt;0,IF((LEFT(D431,2)=LEFT(Data!C$4,2)),"Intra","Inter"),"")</f>
        <v/>
      </c>
      <c r="F431" s="23"/>
      <c r="G431" s="176"/>
      <c r="H431" s="74">
        <f t="shared" si="12"/>
        <v>0</v>
      </c>
      <c r="I431" s="74">
        <f t="shared" si="13"/>
        <v>0</v>
      </c>
      <c r="J431" s="74">
        <f t="shared" si="13"/>
        <v>0</v>
      </c>
      <c r="K431" s="21"/>
    </row>
    <row r="432" spans="1:11" x14ac:dyDescent="0.25">
      <c r="A432" s="183"/>
      <c r="B432" s="184"/>
      <c r="C432" s="185"/>
      <c r="D432" s="21"/>
      <c r="E432" s="71" t="str">
        <f>IF(D432&gt;0,IF((LEFT(D432,2)=LEFT(Data!C$4,2)),"Intra","Inter"),"")</f>
        <v/>
      </c>
      <c r="F432" s="23"/>
      <c r="G432" s="176"/>
      <c r="H432" s="74">
        <f t="shared" si="12"/>
        <v>0</v>
      </c>
      <c r="I432" s="74">
        <f t="shared" si="13"/>
        <v>0</v>
      </c>
      <c r="J432" s="74">
        <f t="shared" si="13"/>
        <v>0</v>
      </c>
      <c r="K432" s="21"/>
    </row>
    <row r="433" spans="1:11" x14ac:dyDescent="0.25">
      <c r="A433" s="183"/>
      <c r="B433" s="184"/>
      <c r="C433" s="185"/>
      <c r="D433" s="21"/>
      <c r="E433" s="71" t="str">
        <f>IF(D433&gt;0,IF((LEFT(D433,2)=LEFT(Data!C$4,2)),"Intra","Inter"),"")</f>
        <v/>
      </c>
      <c r="F433" s="23"/>
      <c r="G433" s="176"/>
      <c r="H433" s="74">
        <f t="shared" si="12"/>
        <v>0</v>
      </c>
      <c r="I433" s="74">
        <f t="shared" si="13"/>
        <v>0</v>
      </c>
      <c r="J433" s="74">
        <f t="shared" si="13"/>
        <v>0</v>
      </c>
      <c r="K433" s="21"/>
    </row>
    <row r="434" spans="1:11" x14ac:dyDescent="0.25">
      <c r="A434" s="183"/>
      <c r="B434" s="184"/>
      <c r="C434" s="185"/>
      <c r="D434" s="21"/>
      <c r="E434" s="71" t="str">
        <f>IF(D434&gt;0,IF((LEFT(D434,2)=LEFT(Data!C$4,2)),"Intra","Inter"),"")</f>
        <v/>
      </c>
      <c r="F434" s="23"/>
      <c r="G434" s="176"/>
      <c r="H434" s="74">
        <f t="shared" si="12"/>
        <v>0</v>
      </c>
      <c r="I434" s="74">
        <f t="shared" si="13"/>
        <v>0</v>
      </c>
      <c r="J434" s="74">
        <f t="shared" si="13"/>
        <v>0</v>
      </c>
      <c r="K434" s="21"/>
    </row>
    <row r="435" spans="1:11" x14ac:dyDescent="0.25">
      <c r="A435" s="183"/>
      <c r="B435" s="184"/>
      <c r="C435" s="185"/>
      <c r="D435" s="21"/>
      <c r="E435" s="71" t="str">
        <f>IF(D435&gt;0,IF((LEFT(D435,2)=LEFT(Data!C$4,2)),"Intra","Inter"),"")</f>
        <v/>
      </c>
      <c r="F435" s="23"/>
      <c r="G435" s="176"/>
      <c r="H435" s="74">
        <f t="shared" si="12"/>
        <v>0</v>
      </c>
      <c r="I435" s="74">
        <f t="shared" si="13"/>
        <v>0</v>
      </c>
      <c r="J435" s="74">
        <f t="shared" si="13"/>
        <v>0</v>
      </c>
      <c r="K435" s="21"/>
    </row>
    <row r="436" spans="1:11" x14ac:dyDescent="0.25">
      <c r="A436" s="183"/>
      <c r="B436" s="184"/>
      <c r="C436" s="185"/>
      <c r="D436" s="21"/>
      <c r="E436" s="71" t="str">
        <f>IF(D436&gt;0,IF((LEFT(D436,2)=LEFT(Data!C$4,2)),"Intra","Inter"),"")</f>
        <v/>
      </c>
      <c r="F436" s="23"/>
      <c r="G436" s="176"/>
      <c r="H436" s="74">
        <f t="shared" si="12"/>
        <v>0</v>
      </c>
      <c r="I436" s="74">
        <f t="shared" si="13"/>
        <v>0</v>
      </c>
      <c r="J436" s="74">
        <f t="shared" si="13"/>
        <v>0</v>
      </c>
      <c r="K436" s="21"/>
    </row>
    <row r="437" spans="1:11" x14ac:dyDescent="0.25">
      <c r="A437" s="183"/>
      <c r="B437" s="184"/>
      <c r="C437" s="185"/>
      <c r="D437" s="21"/>
      <c r="E437" s="71" t="str">
        <f>IF(D437&gt;0,IF((LEFT(D437,2)=LEFT(Data!C$4,2)),"Intra","Inter"),"")</f>
        <v/>
      </c>
      <c r="F437" s="23"/>
      <c r="G437" s="176"/>
      <c r="H437" s="74">
        <f t="shared" si="12"/>
        <v>0</v>
      </c>
      <c r="I437" s="74">
        <f t="shared" si="13"/>
        <v>0</v>
      </c>
      <c r="J437" s="74">
        <f t="shared" si="13"/>
        <v>0</v>
      </c>
      <c r="K437" s="21"/>
    </row>
    <row r="438" spans="1:11" x14ac:dyDescent="0.25">
      <c r="A438" s="183"/>
      <c r="B438" s="184"/>
      <c r="C438" s="185"/>
      <c r="D438" s="21"/>
      <c r="E438" s="71" t="str">
        <f>IF(D438&gt;0,IF((LEFT(D438,2)=LEFT(Data!C$4,2)),"Intra","Inter"),"")</f>
        <v/>
      </c>
      <c r="F438" s="23"/>
      <c r="G438" s="176"/>
      <c r="H438" s="74">
        <f t="shared" si="12"/>
        <v>0</v>
      </c>
      <c r="I438" s="74">
        <f t="shared" si="13"/>
        <v>0</v>
      </c>
      <c r="J438" s="74">
        <f t="shared" si="13"/>
        <v>0</v>
      </c>
      <c r="K438" s="21"/>
    </row>
    <row r="439" spans="1:11" x14ac:dyDescent="0.25">
      <c r="A439" s="183"/>
      <c r="B439" s="184"/>
      <c r="C439" s="185"/>
      <c r="D439" s="21"/>
      <c r="E439" s="71" t="str">
        <f>IF(D439&gt;0,IF((LEFT(D439,2)=LEFT(Data!C$4,2)),"Intra","Inter"),"")</f>
        <v/>
      </c>
      <c r="F439" s="23"/>
      <c r="G439" s="176"/>
      <c r="H439" s="74">
        <f t="shared" si="12"/>
        <v>0</v>
      </c>
      <c r="I439" s="74">
        <f t="shared" si="13"/>
        <v>0</v>
      </c>
      <c r="J439" s="74">
        <f t="shared" si="13"/>
        <v>0</v>
      </c>
      <c r="K439" s="21"/>
    </row>
    <row r="440" spans="1:11" x14ac:dyDescent="0.25">
      <c r="A440" s="183"/>
      <c r="B440" s="184"/>
      <c r="C440" s="185"/>
      <c r="D440" s="21"/>
      <c r="E440" s="71" t="str">
        <f>IF(D440&gt;0,IF((LEFT(D440,2)=LEFT(Data!C$4,2)),"Intra","Inter"),"")</f>
        <v/>
      </c>
      <c r="F440" s="23"/>
      <c r="G440" s="176"/>
      <c r="H440" s="74">
        <f t="shared" si="12"/>
        <v>0</v>
      </c>
      <c r="I440" s="74">
        <f t="shared" si="13"/>
        <v>0</v>
      </c>
      <c r="J440" s="74">
        <f t="shared" si="13"/>
        <v>0</v>
      </c>
      <c r="K440" s="21"/>
    </row>
    <row r="441" spans="1:11" x14ac:dyDescent="0.25">
      <c r="A441" s="183"/>
      <c r="B441" s="184"/>
      <c r="C441" s="185"/>
      <c r="D441" s="21"/>
      <c r="E441" s="71" t="str">
        <f>IF(D441&gt;0,IF((LEFT(D441,2)=LEFT(Data!C$4,2)),"Intra","Inter"),"")</f>
        <v/>
      </c>
      <c r="F441" s="23"/>
      <c r="G441" s="176"/>
      <c r="H441" s="74">
        <f t="shared" si="12"/>
        <v>0</v>
      </c>
      <c r="I441" s="74">
        <f t="shared" si="13"/>
        <v>0</v>
      </c>
      <c r="J441" s="74">
        <f t="shared" si="13"/>
        <v>0</v>
      </c>
      <c r="K441" s="21"/>
    </row>
    <row r="442" spans="1:11" x14ac:dyDescent="0.25">
      <c r="A442" s="183"/>
      <c r="B442" s="184"/>
      <c r="C442" s="185"/>
      <c r="D442" s="21"/>
      <c r="E442" s="71" t="str">
        <f>IF(D442&gt;0,IF((LEFT(D442,2)=LEFT(Data!C$4,2)),"Intra","Inter"),"")</f>
        <v/>
      </c>
      <c r="F442" s="23"/>
      <c r="G442" s="176"/>
      <c r="H442" s="74">
        <f t="shared" si="12"/>
        <v>0</v>
      </c>
      <c r="I442" s="74">
        <f t="shared" si="13"/>
        <v>0</v>
      </c>
      <c r="J442" s="74">
        <f t="shared" si="13"/>
        <v>0</v>
      </c>
      <c r="K442" s="21"/>
    </row>
    <row r="443" spans="1:11" x14ac:dyDescent="0.25">
      <c r="A443" s="183"/>
      <c r="B443" s="184"/>
      <c r="C443" s="185"/>
      <c r="D443" s="21"/>
      <c r="E443" s="71" t="str">
        <f>IF(D443&gt;0,IF((LEFT(D443,2)=LEFT(Data!C$4,2)),"Intra","Inter"),"")</f>
        <v/>
      </c>
      <c r="F443" s="23"/>
      <c r="G443" s="176"/>
      <c r="H443" s="74">
        <f t="shared" si="12"/>
        <v>0</v>
      </c>
      <c r="I443" s="74">
        <f t="shared" si="13"/>
        <v>0</v>
      </c>
      <c r="J443" s="74">
        <f t="shared" si="13"/>
        <v>0</v>
      </c>
      <c r="K443" s="21"/>
    </row>
    <row r="444" spans="1:11" x14ac:dyDescent="0.25">
      <c r="A444" s="183"/>
      <c r="B444" s="184"/>
      <c r="C444" s="185"/>
      <c r="D444" s="21"/>
      <c r="E444" s="71" t="str">
        <f>IF(D444&gt;0,IF((LEFT(D444,2)=LEFT(Data!C$4,2)),"Intra","Inter"),"")</f>
        <v/>
      </c>
      <c r="F444" s="23"/>
      <c r="G444" s="176"/>
      <c r="H444" s="74">
        <f t="shared" si="12"/>
        <v>0</v>
      </c>
      <c r="I444" s="74">
        <f t="shared" si="13"/>
        <v>0</v>
      </c>
      <c r="J444" s="74">
        <f t="shared" si="13"/>
        <v>0</v>
      </c>
      <c r="K444" s="21"/>
    </row>
    <row r="445" spans="1:11" x14ac:dyDescent="0.25">
      <c r="A445" s="183"/>
      <c r="B445" s="184"/>
      <c r="C445" s="185"/>
      <c r="D445" s="21"/>
      <c r="E445" s="71" t="str">
        <f>IF(D445&gt;0,IF((LEFT(D445,2)=LEFT(Data!C$4,2)),"Intra","Inter"),"")</f>
        <v/>
      </c>
      <c r="F445" s="23"/>
      <c r="G445" s="176"/>
      <c r="H445" s="74">
        <f t="shared" si="12"/>
        <v>0</v>
      </c>
      <c r="I445" s="74">
        <f t="shared" si="13"/>
        <v>0</v>
      </c>
      <c r="J445" s="74">
        <f t="shared" si="13"/>
        <v>0</v>
      </c>
      <c r="K445" s="21"/>
    </row>
    <row r="446" spans="1:11" x14ac:dyDescent="0.25">
      <c r="A446" s="183"/>
      <c r="B446" s="184"/>
      <c r="C446" s="185"/>
      <c r="D446" s="21"/>
      <c r="E446" s="71" t="str">
        <f>IF(D446&gt;0,IF((LEFT(D446,2)=LEFT(Data!C$4,2)),"Intra","Inter"),"")</f>
        <v/>
      </c>
      <c r="F446" s="23"/>
      <c r="G446" s="176"/>
      <c r="H446" s="74">
        <f t="shared" si="12"/>
        <v>0</v>
      </c>
      <c r="I446" s="74">
        <f t="shared" si="13"/>
        <v>0</v>
      </c>
      <c r="J446" s="74">
        <f t="shared" si="13"/>
        <v>0</v>
      </c>
      <c r="K446" s="21"/>
    </row>
    <row r="447" spans="1:11" x14ac:dyDescent="0.25">
      <c r="A447" s="183"/>
      <c r="B447" s="184"/>
      <c r="C447" s="185"/>
      <c r="D447" s="21"/>
      <c r="E447" s="71" t="str">
        <f>IF(D447&gt;0,IF((LEFT(D447,2)=LEFT(Data!C$4,2)),"Intra","Inter"),"")</f>
        <v/>
      </c>
      <c r="F447" s="23"/>
      <c r="G447" s="176"/>
      <c r="H447" s="74">
        <f t="shared" si="12"/>
        <v>0</v>
      </c>
      <c r="I447" s="74">
        <f t="shared" si="13"/>
        <v>0</v>
      </c>
      <c r="J447" s="74">
        <f t="shared" si="13"/>
        <v>0</v>
      </c>
      <c r="K447" s="21"/>
    </row>
    <row r="448" spans="1:11" x14ac:dyDescent="0.25">
      <c r="A448" s="183"/>
      <c r="B448" s="184"/>
      <c r="C448" s="185"/>
      <c r="D448" s="21"/>
      <c r="E448" s="71" t="str">
        <f>IF(D448&gt;0,IF((LEFT(D448,2)=LEFT(Data!C$4,2)),"Intra","Inter"),"")</f>
        <v/>
      </c>
      <c r="F448" s="23"/>
      <c r="G448" s="176"/>
      <c r="H448" s="74">
        <f t="shared" si="12"/>
        <v>0</v>
      </c>
      <c r="I448" s="74">
        <f t="shared" si="13"/>
        <v>0</v>
      </c>
      <c r="J448" s="74">
        <f t="shared" si="13"/>
        <v>0</v>
      </c>
      <c r="K448" s="21"/>
    </row>
    <row r="449" spans="1:11" x14ac:dyDescent="0.25">
      <c r="A449" s="183"/>
      <c r="B449" s="184"/>
      <c r="C449" s="185"/>
      <c r="D449" s="21"/>
      <c r="E449" s="71" t="str">
        <f>IF(D449&gt;0,IF((LEFT(D449,2)=LEFT(Data!C$4,2)),"Intra","Inter"),"")</f>
        <v/>
      </c>
      <c r="F449" s="23"/>
      <c r="G449" s="176"/>
      <c r="H449" s="74">
        <f t="shared" si="12"/>
        <v>0</v>
      </c>
      <c r="I449" s="74">
        <f t="shared" si="13"/>
        <v>0</v>
      </c>
      <c r="J449" s="74">
        <f t="shared" si="13"/>
        <v>0</v>
      </c>
      <c r="K449" s="21"/>
    </row>
    <row r="450" spans="1:11" x14ac:dyDescent="0.25">
      <c r="A450" s="183"/>
      <c r="B450" s="184"/>
      <c r="C450" s="185"/>
      <c r="D450" s="21"/>
      <c r="E450" s="71" t="str">
        <f>IF(D450&gt;0,IF((LEFT(D450,2)=LEFT(Data!C$4,2)),"Intra","Inter"),"")</f>
        <v/>
      </c>
      <c r="F450" s="23"/>
      <c r="G450" s="176"/>
      <c r="H450" s="74">
        <f t="shared" si="12"/>
        <v>0</v>
      </c>
      <c r="I450" s="74">
        <f t="shared" si="13"/>
        <v>0</v>
      </c>
      <c r="J450" s="74">
        <f t="shared" si="13"/>
        <v>0</v>
      </c>
      <c r="K450" s="21"/>
    </row>
    <row r="451" spans="1:11" x14ac:dyDescent="0.25">
      <c r="A451" s="183"/>
      <c r="B451" s="184"/>
      <c r="C451" s="185"/>
      <c r="D451" s="21"/>
      <c r="E451" s="71" t="str">
        <f>IF(D451&gt;0,IF((LEFT(D451,2)=LEFT(Data!C$4,2)),"Intra","Inter"),"")</f>
        <v/>
      </c>
      <c r="F451" s="23"/>
      <c r="G451" s="176"/>
      <c r="H451" s="74">
        <f t="shared" si="12"/>
        <v>0</v>
      </c>
      <c r="I451" s="74">
        <f t="shared" si="13"/>
        <v>0</v>
      </c>
      <c r="J451" s="74">
        <f t="shared" si="13"/>
        <v>0</v>
      </c>
      <c r="K451" s="21"/>
    </row>
    <row r="452" spans="1:11" x14ac:dyDescent="0.25">
      <c r="A452" s="183"/>
      <c r="B452" s="184"/>
      <c r="C452" s="185"/>
      <c r="D452" s="21"/>
      <c r="E452" s="71" t="str">
        <f>IF(D452&gt;0,IF((LEFT(D452,2)=LEFT(Data!C$4,2)),"Intra","Inter"),"")</f>
        <v/>
      </c>
      <c r="F452" s="23"/>
      <c r="G452" s="176"/>
      <c r="H452" s="74">
        <f t="shared" si="12"/>
        <v>0</v>
      </c>
      <c r="I452" s="74">
        <f t="shared" si="13"/>
        <v>0</v>
      </c>
      <c r="J452" s="74">
        <f t="shared" si="13"/>
        <v>0</v>
      </c>
      <c r="K452" s="21"/>
    </row>
    <row r="453" spans="1:11" x14ac:dyDescent="0.25">
      <c r="A453" s="183"/>
      <c r="B453" s="184"/>
      <c r="C453" s="185"/>
      <c r="D453" s="21"/>
      <c r="E453" s="71" t="str">
        <f>IF(D453&gt;0,IF((LEFT(D453,2)=LEFT(Data!C$4,2)),"Intra","Inter"),"")</f>
        <v/>
      </c>
      <c r="F453" s="23"/>
      <c r="G453" s="176"/>
      <c r="H453" s="74">
        <f t="shared" si="12"/>
        <v>0</v>
      </c>
      <c r="I453" s="74">
        <f t="shared" si="13"/>
        <v>0</v>
      </c>
      <c r="J453" s="74">
        <f t="shared" si="13"/>
        <v>0</v>
      </c>
      <c r="K453" s="21"/>
    </row>
    <row r="454" spans="1:11" x14ac:dyDescent="0.25">
      <c r="A454" s="183"/>
      <c r="B454" s="184"/>
      <c r="C454" s="185"/>
      <c r="D454" s="21"/>
      <c r="E454" s="71" t="str">
        <f>IF(D454&gt;0,IF((LEFT(D454,2)=LEFT(Data!C$4,2)),"Intra","Inter"),"")</f>
        <v/>
      </c>
      <c r="F454" s="23"/>
      <c r="G454" s="176"/>
      <c r="H454" s="74">
        <f t="shared" si="12"/>
        <v>0</v>
      </c>
      <c r="I454" s="74">
        <f t="shared" si="13"/>
        <v>0</v>
      </c>
      <c r="J454" s="74">
        <f t="shared" si="13"/>
        <v>0</v>
      </c>
      <c r="K454" s="21"/>
    </row>
    <row r="455" spans="1:11" x14ac:dyDescent="0.25">
      <c r="A455" s="183"/>
      <c r="B455" s="184"/>
      <c r="C455" s="185"/>
      <c r="D455" s="21"/>
      <c r="E455" s="71" t="str">
        <f>IF(D455&gt;0,IF((LEFT(D455,2)=LEFT(Data!C$4,2)),"Intra","Inter"),"")</f>
        <v/>
      </c>
      <c r="F455" s="23"/>
      <c r="G455" s="176"/>
      <c r="H455" s="74">
        <f t="shared" si="12"/>
        <v>0</v>
      </c>
      <c r="I455" s="74">
        <f t="shared" si="13"/>
        <v>0</v>
      </c>
      <c r="J455" s="74">
        <f t="shared" si="13"/>
        <v>0</v>
      </c>
      <c r="K455" s="21"/>
    </row>
    <row r="456" spans="1:11" x14ac:dyDescent="0.25">
      <c r="A456" s="183"/>
      <c r="B456" s="184"/>
      <c r="C456" s="185"/>
      <c r="D456" s="21"/>
      <c r="E456" s="71" t="str">
        <f>IF(D456&gt;0,IF((LEFT(D456,2)=LEFT(Data!C$4,2)),"Intra","Inter"),"")</f>
        <v/>
      </c>
      <c r="F456" s="23"/>
      <c r="G456" s="176"/>
      <c r="H456" s="74">
        <f t="shared" si="12"/>
        <v>0</v>
      </c>
      <c r="I456" s="74">
        <f t="shared" si="13"/>
        <v>0</v>
      </c>
      <c r="J456" s="74">
        <f t="shared" si="13"/>
        <v>0</v>
      </c>
      <c r="K456" s="21"/>
    </row>
    <row r="457" spans="1:11" x14ac:dyDescent="0.25">
      <c r="A457" s="183"/>
      <c r="B457" s="184"/>
      <c r="C457" s="185"/>
      <c r="D457" s="21"/>
      <c r="E457" s="71" t="str">
        <f>IF(D457&gt;0,IF((LEFT(D457,2)=LEFT(Data!C$4,2)),"Intra","Inter"),"")</f>
        <v/>
      </c>
      <c r="F457" s="23"/>
      <c r="G457" s="176"/>
      <c r="H457" s="74">
        <f t="shared" ref="H457:H520" si="14">IF($E457="inter",IF($F457&lt;&gt;"Exempt",IF($F457&lt;&gt;"Non GST",($G457*($F457)),(0)),(0)),(0))</f>
        <v>0</v>
      </c>
      <c r="I457" s="74">
        <f t="shared" ref="I457:J520" si="15">IF($E457="intra",IF($F457&lt;&gt;"Exempt",IF($F457&lt;&gt;"Non GST",($G457*($F457/2)),(0)),(0)),(0))</f>
        <v>0</v>
      </c>
      <c r="J457" s="74">
        <f t="shared" si="15"/>
        <v>0</v>
      </c>
      <c r="K457" s="21"/>
    </row>
    <row r="458" spans="1:11" x14ac:dyDescent="0.25">
      <c r="A458" s="183"/>
      <c r="B458" s="184"/>
      <c r="C458" s="185"/>
      <c r="D458" s="21"/>
      <c r="E458" s="71" t="str">
        <f>IF(D458&gt;0,IF((LEFT(D458,2)=LEFT(Data!C$4,2)),"Intra","Inter"),"")</f>
        <v/>
      </c>
      <c r="F458" s="23"/>
      <c r="G458" s="176"/>
      <c r="H458" s="74">
        <f t="shared" si="14"/>
        <v>0</v>
      </c>
      <c r="I458" s="74">
        <f t="shared" si="15"/>
        <v>0</v>
      </c>
      <c r="J458" s="74">
        <f t="shared" si="15"/>
        <v>0</v>
      </c>
      <c r="K458" s="21"/>
    </row>
    <row r="459" spans="1:11" x14ac:dyDescent="0.25">
      <c r="A459" s="183"/>
      <c r="B459" s="184"/>
      <c r="C459" s="185"/>
      <c r="D459" s="21"/>
      <c r="E459" s="71" t="str">
        <f>IF(D459&gt;0,IF((LEFT(D459,2)=LEFT(Data!C$4,2)),"Intra","Inter"),"")</f>
        <v/>
      </c>
      <c r="F459" s="23"/>
      <c r="G459" s="176"/>
      <c r="H459" s="74">
        <f t="shared" si="14"/>
        <v>0</v>
      </c>
      <c r="I459" s="74">
        <f t="shared" si="15"/>
        <v>0</v>
      </c>
      <c r="J459" s="74">
        <f t="shared" si="15"/>
        <v>0</v>
      </c>
      <c r="K459" s="21"/>
    </row>
    <row r="460" spans="1:11" x14ac:dyDescent="0.25">
      <c r="A460" s="183"/>
      <c r="B460" s="184"/>
      <c r="C460" s="185"/>
      <c r="D460" s="21"/>
      <c r="E460" s="71" t="str">
        <f>IF(D460&gt;0,IF((LEFT(D460,2)=LEFT(Data!C$4,2)),"Intra","Inter"),"")</f>
        <v/>
      </c>
      <c r="F460" s="23"/>
      <c r="G460" s="176"/>
      <c r="H460" s="74">
        <f t="shared" si="14"/>
        <v>0</v>
      </c>
      <c r="I460" s="74">
        <f t="shared" si="15"/>
        <v>0</v>
      </c>
      <c r="J460" s="74">
        <f t="shared" si="15"/>
        <v>0</v>
      </c>
      <c r="K460" s="21"/>
    </row>
    <row r="461" spans="1:11" x14ac:dyDescent="0.25">
      <c r="A461" s="183"/>
      <c r="B461" s="184"/>
      <c r="C461" s="185"/>
      <c r="D461" s="21"/>
      <c r="E461" s="71" t="str">
        <f>IF(D461&gt;0,IF((LEFT(D461,2)=LEFT(Data!C$4,2)),"Intra","Inter"),"")</f>
        <v/>
      </c>
      <c r="F461" s="23"/>
      <c r="G461" s="176"/>
      <c r="H461" s="74">
        <f t="shared" si="14"/>
        <v>0</v>
      </c>
      <c r="I461" s="74">
        <f t="shared" si="15"/>
        <v>0</v>
      </c>
      <c r="J461" s="74">
        <f t="shared" si="15"/>
        <v>0</v>
      </c>
      <c r="K461" s="21"/>
    </row>
    <row r="462" spans="1:11" x14ac:dyDescent="0.25">
      <c r="A462" s="183"/>
      <c r="B462" s="184"/>
      <c r="C462" s="185"/>
      <c r="D462" s="21"/>
      <c r="E462" s="71" t="str">
        <f>IF(D462&gt;0,IF((LEFT(D462,2)=LEFT(Data!C$4,2)),"Intra","Inter"),"")</f>
        <v/>
      </c>
      <c r="F462" s="23"/>
      <c r="G462" s="176"/>
      <c r="H462" s="74">
        <f t="shared" si="14"/>
        <v>0</v>
      </c>
      <c r="I462" s="74">
        <f t="shared" si="15"/>
        <v>0</v>
      </c>
      <c r="J462" s="74">
        <f t="shared" si="15"/>
        <v>0</v>
      </c>
      <c r="K462" s="21"/>
    </row>
    <row r="463" spans="1:11" x14ac:dyDescent="0.25">
      <c r="A463" s="183"/>
      <c r="B463" s="184"/>
      <c r="C463" s="185"/>
      <c r="D463" s="21"/>
      <c r="E463" s="71" t="str">
        <f>IF(D463&gt;0,IF((LEFT(D463,2)=LEFT(Data!C$4,2)),"Intra","Inter"),"")</f>
        <v/>
      </c>
      <c r="F463" s="23"/>
      <c r="G463" s="176"/>
      <c r="H463" s="74">
        <f t="shared" si="14"/>
        <v>0</v>
      </c>
      <c r="I463" s="74">
        <f t="shared" si="15"/>
        <v>0</v>
      </c>
      <c r="J463" s="74">
        <f t="shared" si="15"/>
        <v>0</v>
      </c>
      <c r="K463" s="21"/>
    </row>
    <row r="464" spans="1:11" x14ac:dyDescent="0.25">
      <c r="A464" s="183"/>
      <c r="B464" s="184"/>
      <c r="C464" s="185"/>
      <c r="D464" s="21"/>
      <c r="E464" s="71" t="str">
        <f>IF(D464&gt;0,IF((LEFT(D464,2)=LEFT(Data!C$4,2)),"Intra","Inter"),"")</f>
        <v/>
      </c>
      <c r="F464" s="23"/>
      <c r="G464" s="176"/>
      <c r="H464" s="74">
        <f t="shared" si="14"/>
        <v>0</v>
      </c>
      <c r="I464" s="74">
        <f t="shared" si="15"/>
        <v>0</v>
      </c>
      <c r="J464" s="74">
        <f t="shared" si="15"/>
        <v>0</v>
      </c>
      <c r="K464" s="21"/>
    </row>
    <row r="465" spans="1:11" x14ac:dyDescent="0.25">
      <c r="A465" s="183"/>
      <c r="B465" s="184"/>
      <c r="C465" s="185"/>
      <c r="D465" s="21"/>
      <c r="E465" s="71" t="str">
        <f>IF(D465&gt;0,IF((LEFT(D465,2)=LEFT(Data!C$4,2)),"Intra","Inter"),"")</f>
        <v/>
      </c>
      <c r="F465" s="23"/>
      <c r="G465" s="176"/>
      <c r="H465" s="74">
        <f t="shared" si="14"/>
        <v>0</v>
      </c>
      <c r="I465" s="74">
        <f t="shared" si="15"/>
        <v>0</v>
      </c>
      <c r="J465" s="74">
        <f t="shared" si="15"/>
        <v>0</v>
      </c>
      <c r="K465" s="21"/>
    </row>
    <row r="466" spans="1:11" x14ac:dyDescent="0.25">
      <c r="A466" s="183"/>
      <c r="B466" s="184"/>
      <c r="C466" s="185"/>
      <c r="D466" s="21"/>
      <c r="E466" s="71" t="str">
        <f>IF(D466&gt;0,IF((LEFT(D466,2)=LEFT(Data!C$4,2)),"Intra","Inter"),"")</f>
        <v/>
      </c>
      <c r="F466" s="23"/>
      <c r="G466" s="176"/>
      <c r="H466" s="74">
        <f t="shared" si="14"/>
        <v>0</v>
      </c>
      <c r="I466" s="74">
        <f t="shared" si="15"/>
        <v>0</v>
      </c>
      <c r="J466" s="74">
        <f t="shared" si="15"/>
        <v>0</v>
      </c>
      <c r="K466" s="21"/>
    </row>
    <row r="467" spans="1:11" x14ac:dyDescent="0.25">
      <c r="A467" s="183"/>
      <c r="B467" s="184"/>
      <c r="C467" s="185"/>
      <c r="D467" s="21"/>
      <c r="E467" s="71" t="str">
        <f>IF(D467&gt;0,IF((LEFT(D467,2)=LEFT(Data!C$4,2)),"Intra","Inter"),"")</f>
        <v/>
      </c>
      <c r="F467" s="23"/>
      <c r="G467" s="176"/>
      <c r="H467" s="74">
        <f t="shared" si="14"/>
        <v>0</v>
      </c>
      <c r="I467" s="74">
        <f t="shared" si="15"/>
        <v>0</v>
      </c>
      <c r="J467" s="74">
        <f t="shared" si="15"/>
        <v>0</v>
      </c>
      <c r="K467" s="21"/>
    </row>
    <row r="468" spans="1:11" x14ac:dyDescent="0.25">
      <c r="A468" s="183"/>
      <c r="B468" s="184"/>
      <c r="C468" s="185"/>
      <c r="D468" s="21"/>
      <c r="E468" s="71" t="str">
        <f>IF(D468&gt;0,IF((LEFT(D468,2)=LEFT(Data!C$4,2)),"Intra","Inter"),"")</f>
        <v/>
      </c>
      <c r="F468" s="23"/>
      <c r="G468" s="176"/>
      <c r="H468" s="74">
        <f t="shared" si="14"/>
        <v>0</v>
      </c>
      <c r="I468" s="74">
        <f t="shared" si="15"/>
        <v>0</v>
      </c>
      <c r="J468" s="74">
        <f t="shared" si="15"/>
        <v>0</v>
      </c>
      <c r="K468" s="21"/>
    </row>
    <row r="469" spans="1:11" x14ac:dyDescent="0.25">
      <c r="A469" s="183"/>
      <c r="B469" s="184"/>
      <c r="C469" s="185"/>
      <c r="D469" s="21"/>
      <c r="E469" s="71" t="str">
        <f>IF(D469&gt;0,IF((LEFT(D469,2)=LEFT(Data!C$4,2)),"Intra","Inter"),"")</f>
        <v/>
      </c>
      <c r="F469" s="23"/>
      <c r="G469" s="176"/>
      <c r="H469" s="74">
        <f t="shared" si="14"/>
        <v>0</v>
      </c>
      <c r="I469" s="74">
        <f t="shared" si="15"/>
        <v>0</v>
      </c>
      <c r="J469" s="74">
        <f t="shared" si="15"/>
        <v>0</v>
      </c>
      <c r="K469" s="21"/>
    </row>
    <row r="470" spans="1:11" x14ac:dyDescent="0.25">
      <c r="A470" s="183"/>
      <c r="B470" s="184"/>
      <c r="C470" s="185"/>
      <c r="D470" s="21"/>
      <c r="E470" s="71" t="str">
        <f>IF(D470&gt;0,IF((LEFT(D470,2)=LEFT(Data!C$4,2)),"Intra","Inter"),"")</f>
        <v/>
      </c>
      <c r="F470" s="23"/>
      <c r="G470" s="176"/>
      <c r="H470" s="74">
        <f t="shared" si="14"/>
        <v>0</v>
      </c>
      <c r="I470" s="74">
        <f t="shared" si="15"/>
        <v>0</v>
      </c>
      <c r="J470" s="74">
        <f t="shared" si="15"/>
        <v>0</v>
      </c>
      <c r="K470" s="21"/>
    </row>
    <row r="471" spans="1:11" x14ac:dyDescent="0.25">
      <c r="A471" s="183"/>
      <c r="B471" s="184"/>
      <c r="C471" s="185"/>
      <c r="D471" s="21"/>
      <c r="E471" s="71" t="str">
        <f>IF(D471&gt;0,IF((LEFT(D471,2)=LEFT(Data!C$4,2)),"Intra","Inter"),"")</f>
        <v/>
      </c>
      <c r="F471" s="23"/>
      <c r="G471" s="176"/>
      <c r="H471" s="74">
        <f t="shared" si="14"/>
        <v>0</v>
      </c>
      <c r="I471" s="74">
        <f t="shared" si="15"/>
        <v>0</v>
      </c>
      <c r="J471" s="74">
        <f t="shared" si="15"/>
        <v>0</v>
      </c>
      <c r="K471" s="21"/>
    </row>
    <row r="472" spans="1:11" x14ac:dyDescent="0.25">
      <c r="A472" s="183"/>
      <c r="B472" s="184"/>
      <c r="C472" s="185"/>
      <c r="D472" s="21"/>
      <c r="E472" s="71" t="str">
        <f>IF(D472&gt;0,IF((LEFT(D472,2)=LEFT(Data!C$4,2)),"Intra","Inter"),"")</f>
        <v/>
      </c>
      <c r="F472" s="23"/>
      <c r="G472" s="176"/>
      <c r="H472" s="74">
        <f t="shared" si="14"/>
        <v>0</v>
      </c>
      <c r="I472" s="74">
        <f t="shared" si="15"/>
        <v>0</v>
      </c>
      <c r="J472" s="74">
        <f t="shared" si="15"/>
        <v>0</v>
      </c>
      <c r="K472" s="21"/>
    </row>
    <row r="473" spans="1:11" x14ac:dyDescent="0.25">
      <c r="A473" s="183"/>
      <c r="B473" s="184"/>
      <c r="C473" s="185"/>
      <c r="D473" s="21"/>
      <c r="E473" s="71" t="str">
        <f>IF(D473&gt;0,IF((LEFT(D473,2)=LEFT(Data!C$4,2)),"Intra","Inter"),"")</f>
        <v/>
      </c>
      <c r="F473" s="23"/>
      <c r="G473" s="176"/>
      <c r="H473" s="74">
        <f t="shared" si="14"/>
        <v>0</v>
      </c>
      <c r="I473" s="74">
        <f t="shared" si="15"/>
        <v>0</v>
      </c>
      <c r="J473" s="74">
        <f t="shared" si="15"/>
        <v>0</v>
      </c>
      <c r="K473" s="21"/>
    </row>
    <row r="474" spans="1:11" x14ac:dyDescent="0.25">
      <c r="A474" s="183"/>
      <c r="B474" s="184"/>
      <c r="C474" s="185"/>
      <c r="D474" s="21"/>
      <c r="E474" s="71" t="str">
        <f>IF(D474&gt;0,IF((LEFT(D474,2)=LEFT(Data!C$4,2)),"Intra","Inter"),"")</f>
        <v/>
      </c>
      <c r="F474" s="23"/>
      <c r="G474" s="176"/>
      <c r="H474" s="74">
        <f t="shared" si="14"/>
        <v>0</v>
      </c>
      <c r="I474" s="74">
        <f t="shared" si="15"/>
        <v>0</v>
      </c>
      <c r="J474" s="74">
        <f t="shared" si="15"/>
        <v>0</v>
      </c>
      <c r="K474" s="21"/>
    </row>
    <row r="475" spans="1:11" x14ac:dyDescent="0.25">
      <c r="A475" s="183"/>
      <c r="B475" s="184"/>
      <c r="C475" s="185"/>
      <c r="D475" s="21"/>
      <c r="E475" s="71" t="str">
        <f>IF(D475&gt;0,IF((LEFT(D475,2)=LEFT(Data!C$4,2)),"Intra","Inter"),"")</f>
        <v/>
      </c>
      <c r="F475" s="23"/>
      <c r="G475" s="176"/>
      <c r="H475" s="74">
        <f t="shared" si="14"/>
        <v>0</v>
      </c>
      <c r="I475" s="74">
        <f t="shared" si="15"/>
        <v>0</v>
      </c>
      <c r="J475" s="74">
        <f t="shared" si="15"/>
        <v>0</v>
      </c>
      <c r="K475" s="21"/>
    </row>
    <row r="476" spans="1:11" x14ac:dyDescent="0.25">
      <c r="A476" s="183"/>
      <c r="B476" s="184"/>
      <c r="C476" s="185"/>
      <c r="D476" s="21"/>
      <c r="E476" s="71" t="str">
        <f>IF(D476&gt;0,IF((LEFT(D476,2)=LEFT(Data!C$4,2)),"Intra","Inter"),"")</f>
        <v/>
      </c>
      <c r="F476" s="23"/>
      <c r="G476" s="176"/>
      <c r="H476" s="74">
        <f t="shared" si="14"/>
        <v>0</v>
      </c>
      <c r="I476" s="74">
        <f t="shared" si="15"/>
        <v>0</v>
      </c>
      <c r="J476" s="74">
        <f t="shared" si="15"/>
        <v>0</v>
      </c>
      <c r="K476" s="21"/>
    </row>
    <row r="477" spans="1:11" x14ac:dyDescent="0.25">
      <c r="A477" s="183"/>
      <c r="B477" s="184"/>
      <c r="C477" s="185"/>
      <c r="D477" s="21"/>
      <c r="E477" s="71" t="str">
        <f>IF(D477&gt;0,IF((LEFT(D477,2)=LEFT(Data!C$4,2)),"Intra","Inter"),"")</f>
        <v/>
      </c>
      <c r="F477" s="23"/>
      <c r="G477" s="176"/>
      <c r="H477" s="74">
        <f t="shared" si="14"/>
        <v>0</v>
      </c>
      <c r="I477" s="74">
        <f t="shared" si="15"/>
        <v>0</v>
      </c>
      <c r="J477" s="74">
        <f t="shared" si="15"/>
        <v>0</v>
      </c>
      <c r="K477" s="21"/>
    </row>
    <row r="478" spans="1:11" x14ac:dyDescent="0.25">
      <c r="A478" s="183"/>
      <c r="B478" s="184"/>
      <c r="C478" s="185"/>
      <c r="D478" s="21"/>
      <c r="E478" s="71" t="str">
        <f>IF(D478&gt;0,IF((LEFT(D478,2)=LEFT(Data!C$4,2)),"Intra","Inter"),"")</f>
        <v/>
      </c>
      <c r="F478" s="23"/>
      <c r="G478" s="176"/>
      <c r="H478" s="74">
        <f t="shared" si="14"/>
        <v>0</v>
      </c>
      <c r="I478" s="74">
        <f t="shared" si="15"/>
        <v>0</v>
      </c>
      <c r="J478" s="74">
        <f t="shared" si="15"/>
        <v>0</v>
      </c>
      <c r="K478" s="21"/>
    </row>
    <row r="479" spans="1:11" x14ac:dyDescent="0.25">
      <c r="A479" s="183"/>
      <c r="B479" s="184"/>
      <c r="C479" s="185"/>
      <c r="D479" s="21"/>
      <c r="E479" s="71" t="str">
        <f>IF(D479&gt;0,IF((LEFT(D479,2)=LEFT(Data!C$4,2)),"Intra","Inter"),"")</f>
        <v/>
      </c>
      <c r="F479" s="23"/>
      <c r="G479" s="176"/>
      <c r="H479" s="74">
        <f t="shared" si="14"/>
        <v>0</v>
      </c>
      <c r="I479" s="74">
        <f t="shared" si="15"/>
        <v>0</v>
      </c>
      <c r="J479" s="74">
        <f t="shared" si="15"/>
        <v>0</v>
      </c>
      <c r="K479" s="21"/>
    </row>
    <row r="480" spans="1:11" x14ac:dyDescent="0.25">
      <c r="A480" s="183"/>
      <c r="B480" s="184"/>
      <c r="C480" s="185"/>
      <c r="D480" s="21"/>
      <c r="E480" s="71" t="str">
        <f>IF(D480&gt;0,IF((LEFT(D480,2)=LEFT(Data!C$4,2)),"Intra","Inter"),"")</f>
        <v/>
      </c>
      <c r="F480" s="23"/>
      <c r="G480" s="176"/>
      <c r="H480" s="74">
        <f t="shared" si="14"/>
        <v>0</v>
      </c>
      <c r="I480" s="74">
        <f t="shared" si="15"/>
        <v>0</v>
      </c>
      <c r="J480" s="74">
        <f t="shared" si="15"/>
        <v>0</v>
      </c>
      <c r="K480" s="21"/>
    </row>
    <row r="481" spans="1:11" x14ac:dyDescent="0.25">
      <c r="A481" s="183"/>
      <c r="B481" s="184"/>
      <c r="C481" s="185"/>
      <c r="D481" s="21"/>
      <c r="E481" s="71" t="str">
        <f>IF(D481&gt;0,IF((LEFT(D481,2)=LEFT(Data!C$4,2)),"Intra","Inter"),"")</f>
        <v/>
      </c>
      <c r="F481" s="23"/>
      <c r="G481" s="176"/>
      <c r="H481" s="74">
        <f t="shared" si="14"/>
        <v>0</v>
      </c>
      <c r="I481" s="74">
        <f t="shared" si="15"/>
        <v>0</v>
      </c>
      <c r="J481" s="74">
        <f t="shared" si="15"/>
        <v>0</v>
      </c>
      <c r="K481" s="21"/>
    </row>
    <row r="482" spans="1:11" x14ac:dyDescent="0.25">
      <c r="A482" s="183"/>
      <c r="B482" s="184"/>
      <c r="C482" s="185"/>
      <c r="D482" s="21"/>
      <c r="E482" s="71" t="str">
        <f>IF(D482&gt;0,IF((LEFT(D482,2)=LEFT(Data!C$4,2)),"Intra","Inter"),"")</f>
        <v/>
      </c>
      <c r="F482" s="23"/>
      <c r="G482" s="176"/>
      <c r="H482" s="74">
        <f t="shared" si="14"/>
        <v>0</v>
      </c>
      <c r="I482" s="74">
        <f t="shared" si="15"/>
        <v>0</v>
      </c>
      <c r="J482" s="74">
        <f t="shared" si="15"/>
        <v>0</v>
      </c>
      <c r="K482" s="21"/>
    </row>
    <row r="483" spans="1:11" x14ac:dyDescent="0.25">
      <c r="A483" s="183"/>
      <c r="B483" s="184"/>
      <c r="C483" s="185"/>
      <c r="D483" s="21"/>
      <c r="E483" s="71" t="str">
        <f>IF(D483&gt;0,IF((LEFT(D483,2)=LEFT(Data!C$4,2)),"Intra","Inter"),"")</f>
        <v/>
      </c>
      <c r="F483" s="23"/>
      <c r="G483" s="176"/>
      <c r="H483" s="74">
        <f t="shared" si="14"/>
        <v>0</v>
      </c>
      <c r="I483" s="74">
        <f t="shared" si="15"/>
        <v>0</v>
      </c>
      <c r="J483" s="74">
        <f t="shared" si="15"/>
        <v>0</v>
      </c>
      <c r="K483" s="21"/>
    </row>
    <row r="484" spans="1:11" x14ac:dyDescent="0.25">
      <c r="A484" s="183"/>
      <c r="B484" s="184"/>
      <c r="C484" s="185"/>
      <c r="D484" s="21"/>
      <c r="E484" s="71" t="str">
        <f>IF(D484&gt;0,IF((LEFT(D484,2)=LEFT(Data!C$4,2)),"Intra","Inter"),"")</f>
        <v/>
      </c>
      <c r="F484" s="23"/>
      <c r="G484" s="176"/>
      <c r="H484" s="74">
        <f t="shared" si="14"/>
        <v>0</v>
      </c>
      <c r="I484" s="74">
        <f t="shared" si="15"/>
        <v>0</v>
      </c>
      <c r="J484" s="74">
        <f t="shared" si="15"/>
        <v>0</v>
      </c>
      <c r="K484" s="21"/>
    </row>
    <row r="485" spans="1:11" x14ac:dyDescent="0.25">
      <c r="A485" s="183"/>
      <c r="B485" s="184"/>
      <c r="C485" s="185"/>
      <c r="D485" s="21"/>
      <c r="E485" s="71" t="str">
        <f>IF(D485&gt;0,IF((LEFT(D485,2)=LEFT(Data!C$4,2)),"Intra","Inter"),"")</f>
        <v/>
      </c>
      <c r="F485" s="23"/>
      <c r="G485" s="176"/>
      <c r="H485" s="74">
        <f t="shared" si="14"/>
        <v>0</v>
      </c>
      <c r="I485" s="74">
        <f t="shared" si="15"/>
        <v>0</v>
      </c>
      <c r="J485" s="74">
        <f t="shared" si="15"/>
        <v>0</v>
      </c>
      <c r="K485" s="21"/>
    </row>
    <row r="486" spans="1:11" x14ac:dyDescent="0.25">
      <c r="A486" s="183"/>
      <c r="B486" s="184"/>
      <c r="C486" s="185"/>
      <c r="D486" s="21"/>
      <c r="E486" s="71" t="str">
        <f>IF(D486&gt;0,IF((LEFT(D486,2)=LEFT(Data!C$4,2)),"Intra","Inter"),"")</f>
        <v/>
      </c>
      <c r="F486" s="23"/>
      <c r="G486" s="176"/>
      <c r="H486" s="74">
        <f t="shared" si="14"/>
        <v>0</v>
      </c>
      <c r="I486" s="74">
        <f t="shared" si="15"/>
        <v>0</v>
      </c>
      <c r="J486" s="74">
        <f t="shared" si="15"/>
        <v>0</v>
      </c>
      <c r="K486" s="21"/>
    </row>
    <row r="487" spans="1:11" x14ac:dyDescent="0.25">
      <c r="A487" s="183"/>
      <c r="B487" s="184"/>
      <c r="C487" s="185"/>
      <c r="D487" s="21"/>
      <c r="E487" s="71" t="str">
        <f>IF(D487&gt;0,IF((LEFT(D487,2)=LEFT(Data!C$4,2)),"Intra","Inter"),"")</f>
        <v/>
      </c>
      <c r="F487" s="23"/>
      <c r="G487" s="176"/>
      <c r="H487" s="74">
        <f t="shared" si="14"/>
        <v>0</v>
      </c>
      <c r="I487" s="74">
        <f t="shared" si="15"/>
        <v>0</v>
      </c>
      <c r="J487" s="74">
        <f t="shared" si="15"/>
        <v>0</v>
      </c>
      <c r="K487" s="21"/>
    </row>
    <row r="488" spans="1:11" x14ac:dyDescent="0.25">
      <c r="A488" s="183"/>
      <c r="B488" s="184"/>
      <c r="C488" s="185"/>
      <c r="D488" s="21"/>
      <c r="E488" s="71" t="str">
        <f>IF(D488&gt;0,IF((LEFT(D488,2)=LEFT(Data!C$4,2)),"Intra","Inter"),"")</f>
        <v/>
      </c>
      <c r="F488" s="23"/>
      <c r="G488" s="176"/>
      <c r="H488" s="74">
        <f t="shared" si="14"/>
        <v>0</v>
      </c>
      <c r="I488" s="74">
        <f t="shared" si="15"/>
        <v>0</v>
      </c>
      <c r="J488" s="74">
        <f t="shared" si="15"/>
        <v>0</v>
      </c>
      <c r="K488" s="21"/>
    </row>
    <row r="489" spans="1:11" x14ac:dyDescent="0.25">
      <c r="A489" s="183"/>
      <c r="B489" s="184"/>
      <c r="C489" s="185"/>
      <c r="D489" s="21"/>
      <c r="E489" s="71" t="str">
        <f>IF(D489&gt;0,IF((LEFT(D489,2)=LEFT(Data!C$4,2)),"Intra","Inter"),"")</f>
        <v/>
      </c>
      <c r="F489" s="23"/>
      <c r="G489" s="176"/>
      <c r="H489" s="74">
        <f t="shared" si="14"/>
        <v>0</v>
      </c>
      <c r="I489" s="74">
        <f t="shared" si="15"/>
        <v>0</v>
      </c>
      <c r="J489" s="74">
        <f t="shared" si="15"/>
        <v>0</v>
      </c>
      <c r="K489" s="21"/>
    </row>
    <row r="490" spans="1:11" x14ac:dyDescent="0.25">
      <c r="A490" s="183"/>
      <c r="B490" s="184"/>
      <c r="C490" s="185"/>
      <c r="D490" s="21"/>
      <c r="E490" s="71" t="str">
        <f>IF(D490&gt;0,IF((LEFT(D490,2)=LEFT(Data!C$4,2)),"Intra","Inter"),"")</f>
        <v/>
      </c>
      <c r="F490" s="23"/>
      <c r="G490" s="176"/>
      <c r="H490" s="74">
        <f t="shared" si="14"/>
        <v>0</v>
      </c>
      <c r="I490" s="74">
        <f t="shared" si="15"/>
        <v>0</v>
      </c>
      <c r="J490" s="74">
        <f t="shared" si="15"/>
        <v>0</v>
      </c>
      <c r="K490" s="21"/>
    </row>
    <row r="491" spans="1:11" x14ac:dyDescent="0.25">
      <c r="A491" s="183"/>
      <c r="B491" s="184"/>
      <c r="C491" s="185"/>
      <c r="D491" s="21"/>
      <c r="E491" s="71" t="str">
        <f>IF(D491&gt;0,IF((LEFT(D491,2)=LEFT(Data!C$4,2)),"Intra","Inter"),"")</f>
        <v/>
      </c>
      <c r="F491" s="23"/>
      <c r="G491" s="176"/>
      <c r="H491" s="74">
        <f t="shared" si="14"/>
        <v>0</v>
      </c>
      <c r="I491" s="74">
        <f t="shared" si="15"/>
        <v>0</v>
      </c>
      <c r="J491" s="74">
        <f t="shared" si="15"/>
        <v>0</v>
      </c>
      <c r="K491" s="21"/>
    </row>
    <row r="492" spans="1:11" x14ac:dyDescent="0.25">
      <c r="A492" s="183"/>
      <c r="B492" s="184"/>
      <c r="C492" s="185"/>
      <c r="D492" s="21"/>
      <c r="E492" s="71" t="str">
        <f>IF(D492&gt;0,IF((LEFT(D492,2)=LEFT(Data!C$4,2)),"Intra","Inter"),"")</f>
        <v/>
      </c>
      <c r="F492" s="23"/>
      <c r="G492" s="176"/>
      <c r="H492" s="74">
        <f t="shared" si="14"/>
        <v>0</v>
      </c>
      <c r="I492" s="74">
        <f t="shared" si="15"/>
        <v>0</v>
      </c>
      <c r="J492" s="74">
        <f t="shared" si="15"/>
        <v>0</v>
      </c>
      <c r="K492" s="21"/>
    </row>
    <row r="493" spans="1:11" x14ac:dyDescent="0.25">
      <c r="A493" s="183"/>
      <c r="B493" s="184"/>
      <c r="C493" s="185"/>
      <c r="D493" s="21"/>
      <c r="E493" s="71" t="str">
        <f>IF(D493&gt;0,IF((LEFT(D493,2)=LEFT(Data!C$4,2)),"Intra","Inter"),"")</f>
        <v/>
      </c>
      <c r="F493" s="23"/>
      <c r="G493" s="176"/>
      <c r="H493" s="74">
        <f t="shared" si="14"/>
        <v>0</v>
      </c>
      <c r="I493" s="74">
        <f t="shared" si="15"/>
        <v>0</v>
      </c>
      <c r="J493" s="74">
        <f t="shared" si="15"/>
        <v>0</v>
      </c>
      <c r="K493" s="21"/>
    </row>
    <row r="494" spans="1:11" x14ac:dyDescent="0.25">
      <c r="A494" s="183"/>
      <c r="B494" s="184"/>
      <c r="C494" s="185"/>
      <c r="D494" s="21"/>
      <c r="E494" s="71" t="str">
        <f>IF(D494&gt;0,IF((LEFT(D494,2)=LEFT(Data!C$4,2)),"Intra","Inter"),"")</f>
        <v/>
      </c>
      <c r="F494" s="23"/>
      <c r="G494" s="176"/>
      <c r="H494" s="74">
        <f t="shared" si="14"/>
        <v>0</v>
      </c>
      <c r="I494" s="74">
        <f t="shared" si="15"/>
        <v>0</v>
      </c>
      <c r="J494" s="74">
        <f t="shared" si="15"/>
        <v>0</v>
      </c>
      <c r="K494" s="21"/>
    </row>
    <row r="495" spans="1:11" x14ac:dyDescent="0.25">
      <c r="A495" s="183"/>
      <c r="B495" s="184"/>
      <c r="C495" s="185"/>
      <c r="D495" s="21"/>
      <c r="E495" s="71" t="str">
        <f>IF(D495&gt;0,IF((LEFT(D495,2)=LEFT(Data!C$4,2)),"Intra","Inter"),"")</f>
        <v/>
      </c>
      <c r="F495" s="23"/>
      <c r="G495" s="176"/>
      <c r="H495" s="74">
        <f t="shared" si="14"/>
        <v>0</v>
      </c>
      <c r="I495" s="74">
        <f t="shared" si="15"/>
        <v>0</v>
      </c>
      <c r="J495" s="74">
        <f t="shared" si="15"/>
        <v>0</v>
      </c>
      <c r="K495" s="21"/>
    </row>
    <row r="496" spans="1:11" x14ac:dyDescent="0.25">
      <c r="A496" s="183"/>
      <c r="B496" s="184"/>
      <c r="C496" s="185"/>
      <c r="D496" s="21"/>
      <c r="E496" s="71" t="str">
        <f>IF(D496&gt;0,IF((LEFT(D496,2)=LEFT(Data!C$4,2)),"Intra","Inter"),"")</f>
        <v/>
      </c>
      <c r="F496" s="23"/>
      <c r="G496" s="176"/>
      <c r="H496" s="74">
        <f t="shared" si="14"/>
        <v>0</v>
      </c>
      <c r="I496" s="74">
        <f t="shared" si="15"/>
        <v>0</v>
      </c>
      <c r="J496" s="74">
        <f t="shared" si="15"/>
        <v>0</v>
      </c>
      <c r="K496" s="21"/>
    </row>
    <row r="497" spans="1:11" x14ac:dyDescent="0.25">
      <c r="A497" s="183"/>
      <c r="B497" s="184"/>
      <c r="C497" s="185"/>
      <c r="D497" s="21"/>
      <c r="E497" s="71" t="str">
        <f>IF(D497&gt;0,IF((LEFT(D497,2)=LEFT(Data!C$4,2)),"Intra","Inter"),"")</f>
        <v/>
      </c>
      <c r="F497" s="23"/>
      <c r="G497" s="176"/>
      <c r="H497" s="74">
        <f t="shared" si="14"/>
        <v>0</v>
      </c>
      <c r="I497" s="74">
        <f t="shared" si="15"/>
        <v>0</v>
      </c>
      <c r="J497" s="74">
        <f t="shared" si="15"/>
        <v>0</v>
      </c>
      <c r="K497" s="21"/>
    </row>
    <row r="498" spans="1:11" x14ac:dyDescent="0.25">
      <c r="A498" s="183"/>
      <c r="B498" s="184"/>
      <c r="C498" s="185"/>
      <c r="D498" s="21"/>
      <c r="E498" s="71" t="str">
        <f>IF(D498&gt;0,IF((LEFT(D498,2)=LEFT(Data!C$4,2)),"Intra","Inter"),"")</f>
        <v/>
      </c>
      <c r="F498" s="23"/>
      <c r="G498" s="176"/>
      <c r="H498" s="74">
        <f t="shared" si="14"/>
        <v>0</v>
      </c>
      <c r="I498" s="74">
        <f t="shared" si="15"/>
        <v>0</v>
      </c>
      <c r="J498" s="74">
        <f t="shared" si="15"/>
        <v>0</v>
      </c>
      <c r="K498" s="21"/>
    </row>
    <row r="499" spans="1:11" x14ac:dyDescent="0.25">
      <c r="A499" s="183"/>
      <c r="B499" s="184"/>
      <c r="C499" s="185"/>
      <c r="D499" s="21"/>
      <c r="E499" s="71" t="str">
        <f>IF(D499&gt;0,IF((LEFT(D499,2)=LEFT(Data!C$4,2)),"Intra","Inter"),"")</f>
        <v/>
      </c>
      <c r="F499" s="23"/>
      <c r="G499" s="176"/>
      <c r="H499" s="74">
        <f t="shared" si="14"/>
        <v>0</v>
      </c>
      <c r="I499" s="74">
        <f t="shared" si="15"/>
        <v>0</v>
      </c>
      <c r="J499" s="74">
        <f t="shared" si="15"/>
        <v>0</v>
      </c>
      <c r="K499" s="21"/>
    </row>
    <row r="500" spans="1:11" x14ac:dyDescent="0.25">
      <c r="A500" s="183"/>
      <c r="B500" s="184"/>
      <c r="C500" s="185"/>
      <c r="D500" s="21"/>
      <c r="E500" s="71" t="str">
        <f>IF(D500&gt;0,IF((LEFT(D500,2)=LEFT(Data!C$4,2)),"Intra","Inter"),"")</f>
        <v/>
      </c>
      <c r="F500" s="23"/>
      <c r="G500" s="176"/>
      <c r="H500" s="74">
        <f t="shared" si="14"/>
        <v>0</v>
      </c>
      <c r="I500" s="74">
        <f t="shared" si="15"/>
        <v>0</v>
      </c>
      <c r="J500" s="74">
        <f t="shared" si="15"/>
        <v>0</v>
      </c>
      <c r="K500" s="21"/>
    </row>
    <row r="501" spans="1:11" x14ac:dyDescent="0.25">
      <c r="A501" s="183"/>
      <c r="B501" s="184"/>
      <c r="C501" s="185"/>
      <c r="D501" s="21"/>
      <c r="E501" s="71" t="str">
        <f>IF(D501&gt;0,IF((LEFT(D501,2)=LEFT(Data!C$4,2)),"Intra","Inter"),"")</f>
        <v/>
      </c>
      <c r="F501" s="23"/>
      <c r="G501" s="176"/>
      <c r="H501" s="74">
        <f t="shared" si="14"/>
        <v>0</v>
      </c>
      <c r="I501" s="74">
        <f t="shared" si="15"/>
        <v>0</v>
      </c>
      <c r="J501" s="74">
        <f t="shared" si="15"/>
        <v>0</v>
      </c>
      <c r="K501" s="21"/>
    </row>
    <row r="502" spans="1:11" x14ac:dyDescent="0.25">
      <c r="A502" s="183"/>
      <c r="B502" s="184"/>
      <c r="C502" s="185"/>
      <c r="D502" s="21"/>
      <c r="E502" s="71" t="str">
        <f>IF(D502&gt;0,IF((LEFT(D502,2)=LEFT(Data!C$4,2)),"Intra","Inter"),"")</f>
        <v/>
      </c>
      <c r="F502" s="23"/>
      <c r="G502" s="176"/>
      <c r="H502" s="74">
        <f t="shared" si="14"/>
        <v>0</v>
      </c>
      <c r="I502" s="74">
        <f t="shared" si="15"/>
        <v>0</v>
      </c>
      <c r="J502" s="74">
        <f t="shared" si="15"/>
        <v>0</v>
      </c>
      <c r="K502" s="21"/>
    </row>
    <row r="503" spans="1:11" x14ac:dyDescent="0.25">
      <c r="A503" s="183"/>
      <c r="B503" s="184"/>
      <c r="C503" s="185"/>
      <c r="D503" s="21"/>
      <c r="E503" s="71" t="str">
        <f>IF(D503&gt;0,IF((LEFT(D503,2)=LEFT(Data!C$4,2)),"Intra","Inter"),"")</f>
        <v/>
      </c>
      <c r="F503" s="23"/>
      <c r="G503" s="176"/>
      <c r="H503" s="74">
        <f t="shared" si="14"/>
        <v>0</v>
      </c>
      <c r="I503" s="74">
        <f t="shared" si="15"/>
        <v>0</v>
      </c>
      <c r="J503" s="74">
        <f t="shared" si="15"/>
        <v>0</v>
      </c>
      <c r="K503" s="21"/>
    </row>
    <row r="504" spans="1:11" x14ac:dyDescent="0.25">
      <c r="A504" s="183"/>
      <c r="B504" s="184"/>
      <c r="C504" s="185"/>
      <c r="D504" s="21"/>
      <c r="E504" s="71" t="str">
        <f>IF(D504&gt;0,IF((LEFT(D504,2)=LEFT(Data!C$4,2)),"Intra","Inter"),"")</f>
        <v/>
      </c>
      <c r="F504" s="23"/>
      <c r="G504" s="176"/>
      <c r="H504" s="74">
        <f t="shared" si="14"/>
        <v>0</v>
      </c>
      <c r="I504" s="74">
        <f t="shared" si="15"/>
        <v>0</v>
      </c>
      <c r="J504" s="74">
        <f t="shared" si="15"/>
        <v>0</v>
      </c>
      <c r="K504" s="21"/>
    </row>
    <row r="505" spans="1:11" x14ac:dyDescent="0.25">
      <c r="A505" s="183"/>
      <c r="B505" s="184"/>
      <c r="C505" s="185"/>
      <c r="D505" s="21"/>
      <c r="E505" s="71" t="str">
        <f>IF(D505&gt;0,IF((LEFT(D505,2)=LEFT(Data!C$4,2)),"Intra","Inter"),"")</f>
        <v/>
      </c>
      <c r="F505" s="23"/>
      <c r="G505" s="176"/>
      <c r="H505" s="74">
        <f t="shared" si="14"/>
        <v>0</v>
      </c>
      <c r="I505" s="74">
        <f t="shared" si="15"/>
        <v>0</v>
      </c>
      <c r="J505" s="74">
        <f t="shared" si="15"/>
        <v>0</v>
      </c>
      <c r="K505" s="21"/>
    </row>
    <row r="506" spans="1:11" x14ac:dyDescent="0.25">
      <c r="A506" s="183"/>
      <c r="B506" s="184"/>
      <c r="C506" s="185"/>
      <c r="D506" s="21"/>
      <c r="E506" s="71" t="str">
        <f>IF(D506&gt;0,IF((LEFT(D506,2)=LEFT(Data!C$4,2)),"Intra","Inter"),"")</f>
        <v/>
      </c>
      <c r="F506" s="23"/>
      <c r="G506" s="176"/>
      <c r="H506" s="74">
        <f t="shared" si="14"/>
        <v>0</v>
      </c>
      <c r="I506" s="74">
        <f t="shared" si="15"/>
        <v>0</v>
      </c>
      <c r="J506" s="74">
        <f t="shared" si="15"/>
        <v>0</v>
      </c>
      <c r="K506" s="21"/>
    </row>
    <row r="507" spans="1:11" x14ac:dyDescent="0.25">
      <c r="A507" s="183"/>
      <c r="B507" s="184"/>
      <c r="C507" s="185"/>
      <c r="D507" s="21"/>
      <c r="E507" s="71" t="str">
        <f>IF(D507&gt;0,IF((LEFT(D507,2)=LEFT(Data!C$4,2)),"Intra","Inter"),"")</f>
        <v/>
      </c>
      <c r="F507" s="23"/>
      <c r="G507" s="176"/>
      <c r="H507" s="74">
        <f t="shared" si="14"/>
        <v>0</v>
      </c>
      <c r="I507" s="74">
        <f t="shared" si="15"/>
        <v>0</v>
      </c>
      <c r="J507" s="74">
        <f t="shared" si="15"/>
        <v>0</v>
      </c>
      <c r="K507" s="21"/>
    </row>
    <row r="508" spans="1:11" x14ac:dyDescent="0.25">
      <c r="A508" s="183"/>
      <c r="B508" s="184"/>
      <c r="C508" s="185"/>
      <c r="D508" s="21"/>
      <c r="E508" s="71" t="str">
        <f>IF(D508&gt;0,IF((LEFT(D508,2)=LEFT(Data!C$4,2)),"Intra","Inter"),"")</f>
        <v/>
      </c>
      <c r="F508" s="23"/>
      <c r="G508" s="176"/>
      <c r="H508" s="74">
        <f t="shared" si="14"/>
        <v>0</v>
      </c>
      <c r="I508" s="74">
        <f t="shared" si="15"/>
        <v>0</v>
      </c>
      <c r="J508" s="74">
        <f t="shared" si="15"/>
        <v>0</v>
      </c>
      <c r="K508" s="21"/>
    </row>
    <row r="509" spans="1:11" x14ac:dyDescent="0.25">
      <c r="A509" s="183"/>
      <c r="B509" s="184"/>
      <c r="C509" s="185"/>
      <c r="D509" s="21"/>
      <c r="E509" s="71" t="str">
        <f>IF(D509&gt;0,IF((LEFT(D509,2)=LEFT(Data!C$4,2)),"Intra","Inter"),"")</f>
        <v/>
      </c>
      <c r="F509" s="23"/>
      <c r="G509" s="176"/>
      <c r="H509" s="74">
        <f t="shared" si="14"/>
        <v>0</v>
      </c>
      <c r="I509" s="74">
        <f t="shared" si="15"/>
        <v>0</v>
      </c>
      <c r="J509" s="74">
        <f t="shared" si="15"/>
        <v>0</v>
      </c>
      <c r="K509" s="21"/>
    </row>
    <row r="510" spans="1:11" x14ac:dyDescent="0.25">
      <c r="A510" s="183"/>
      <c r="B510" s="184"/>
      <c r="C510" s="185"/>
      <c r="D510" s="21"/>
      <c r="E510" s="71" t="str">
        <f>IF(D510&gt;0,IF((LEFT(D510,2)=LEFT(Data!C$4,2)),"Intra","Inter"),"")</f>
        <v/>
      </c>
      <c r="F510" s="23"/>
      <c r="G510" s="176"/>
      <c r="H510" s="74">
        <f t="shared" si="14"/>
        <v>0</v>
      </c>
      <c r="I510" s="74">
        <f t="shared" si="15"/>
        <v>0</v>
      </c>
      <c r="J510" s="74">
        <f t="shared" si="15"/>
        <v>0</v>
      </c>
      <c r="K510" s="21"/>
    </row>
    <row r="511" spans="1:11" x14ac:dyDescent="0.25">
      <c r="A511" s="183"/>
      <c r="B511" s="184"/>
      <c r="C511" s="185"/>
      <c r="D511" s="21"/>
      <c r="E511" s="71" t="str">
        <f>IF(D511&gt;0,IF((LEFT(D511,2)=LEFT(Data!C$4,2)),"Intra","Inter"),"")</f>
        <v/>
      </c>
      <c r="F511" s="23"/>
      <c r="G511" s="176"/>
      <c r="H511" s="74">
        <f t="shared" si="14"/>
        <v>0</v>
      </c>
      <c r="I511" s="74">
        <f t="shared" si="15"/>
        <v>0</v>
      </c>
      <c r="J511" s="74">
        <f t="shared" si="15"/>
        <v>0</v>
      </c>
      <c r="K511" s="21"/>
    </row>
    <row r="512" spans="1:11" x14ac:dyDescent="0.25">
      <c r="A512" s="183"/>
      <c r="B512" s="184"/>
      <c r="C512" s="185"/>
      <c r="D512" s="21"/>
      <c r="E512" s="71" t="str">
        <f>IF(D512&gt;0,IF((LEFT(D512,2)=LEFT(Data!C$4,2)),"Intra","Inter"),"")</f>
        <v/>
      </c>
      <c r="F512" s="23"/>
      <c r="G512" s="176"/>
      <c r="H512" s="74">
        <f t="shared" si="14"/>
        <v>0</v>
      </c>
      <c r="I512" s="74">
        <f t="shared" si="15"/>
        <v>0</v>
      </c>
      <c r="J512" s="74">
        <f t="shared" si="15"/>
        <v>0</v>
      </c>
      <c r="K512" s="21"/>
    </row>
    <row r="513" spans="1:11" x14ac:dyDescent="0.25">
      <c r="A513" s="183"/>
      <c r="B513" s="184"/>
      <c r="C513" s="185"/>
      <c r="D513" s="21"/>
      <c r="E513" s="71" t="str">
        <f>IF(D513&gt;0,IF((LEFT(D513,2)=LEFT(Data!C$4,2)),"Intra","Inter"),"")</f>
        <v/>
      </c>
      <c r="F513" s="23"/>
      <c r="G513" s="176"/>
      <c r="H513" s="74">
        <f t="shared" si="14"/>
        <v>0</v>
      </c>
      <c r="I513" s="74">
        <f t="shared" si="15"/>
        <v>0</v>
      </c>
      <c r="J513" s="74">
        <f t="shared" si="15"/>
        <v>0</v>
      </c>
      <c r="K513" s="21"/>
    </row>
    <row r="514" spans="1:11" x14ac:dyDescent="0.25">
      <c r="A514" s="183"/>
      <c r="B514" s="184"/>
      <c r="C514" s="185"/>
      <c r="D514" s="21"/>
      <c r="E514" s="71" t="str">
        <f>IF(D514&gt;0,IF((LEFT(D514,2)=LEFT(Data!C$4,2)),"Intra","Inter"),"")</f>
        <v/>
      </c>
      <c r="F514" s="23"/>
      <c r="G514" s="176"/>
      <c r="H514" s="74">
        <f t="shared" si="14"/>
        <v>0</v>
      </c>
      <c r="I514" s="74">
        <f t="shared" si="15"/>
        <v>0</v>
      </c>
      <c r="J514" s="74">
        <f t="shared" si="15"/>
        <v>0</v>
      </c>
      <c r="K514" s="21"/>
    </row>
    <row r="515" spans="1:11" x14ac:dyDescent="0.25">
      <c r="A515" s="183"/>
      <c r="B515" s="184"/>
      <c r="C515" s="185"/>
      <c r="D515" s="21"/>
      <c r="E515" s="71" t="str">
        <f>IF(D515&gt;0,IF((LEFT(D515,2)=LEFT(Data!C$4,2)),"Intra","Inter"),"")</f>
        <v/>
      </c>
      <c r="F515" s="23"/>
      <c r="G515" s="176"/>
      <c r="H515" s="74">
        <f t="shared" si="14"/>
        <v>0</v>
      </c>
      <c r="I515" s="74">
        <f t="shared" si="15"/>
        <v>0</v>
      </c>
      <c r="J515" s="74">
        <f t="shared" si="15"/>
        <v>0</v>
      </c>
      <c r="K515" s="21"/>
    </row>
    <row r="516" spans="1:11" x14ac:dyDescent="0.25">
      <c r="A516" s="183"/>
      <c r="B516" s="184"/>
      <c r="C516" s="185"/>
      <c r="D516" s="21"/>
      <c r="E516" s="71" t="str">
        <f>IF(D516&gt;0,IF((LEFT(D516,2)=LEFT(Data!C$4,2)),"Intra","Inter"),"")</f>
        <v/>
      </c>
      <c r="F516" s="23"/>
      <c r="G516" s="176"/>
      <c r="H516" s="74">
        <f t="shared" si="14"/>
        <v>0</v>
      </c>
      <c r="I516" s="74">
        <f t="shared" si="15"/>
        <v>0</v>
      </c>
      <c r="J516" s="74">
        <f t="shared" si="15"/>
        <v>0</v>
      </c>
      <c r="K516" s="21"/>
    </row>
    <row r="517" spans="1:11" x14ac:dyDescent="0.25">
      <c r="A517" s="183"/>
      <c r="B517" s="184"/>
      <c r="C517" s="185"/>
      <c r="D517" s="21"/>
      <c r="E517" s="71" t="str">
        <f>IF(D517&gt;0,IF((LEFT(D517,2)=LEFT(Data!C$4,2)),"Intra","Inter"),"")</f>
        <v/>
      </c>
      <c r="F517" s="23"/>
      <c r="G517" s="176"/>
      <c r="H517" s="74">
        <f t="shared" si="14"/>
        <v>0</v>
      </c>
      <c r="I517" s="74">
        <f t="shared" si="15"/>
        <v>0</v>
      </c>
      <c r="J517" s="74">
        <f t="shared" si="15"/>
        <v>0</v>
      </c>
      <c r="K517" s="21"/>
    </row>
    <row r="518" spans="1:11" x14ac:dyDescent="0.25">
      <c r="A518" s="183"/>
      <c r="B518" s="184"/>
      <c r="C518" s="185"/>
      <c r="D518" s="21"/>
      <c r="E518" s="71" t="str">
        <f>IF(D518&gt;0,IF((LEFT(D518,2)=LEFT(Data!C$4,2)),"Intra","Inter"),"")</f>
        <v/>
      </c>
      <c r="F518" s="23"/>
      <c r="G518" s="176"/>
      <c r="H518" s="74">
        <f t="shared" si="14"/>
        <v>0</v>
      </c>
      <c r="I518" s="74">
        <f t="shared" si="15"/>
        <v>0</v>
      </c>
      <c r="J518" s="74">
        <f t="shared" si="15"/>
        <v>0</v>
      </c>
      <c r="K518" s="21"/>
    </row>
    <row r="519" spans="1:11" x14ac:dyDescent="0.25">
      <c r="A519" s="183"/>
      <c r="B519" s="184"/>
      <c r="C519" s="185"/>
      <c r="D519" s="21"/>
      <c r="E519" s="71" t="str">
        <f>IF(D519&gt;0,IF((LEFT(D519,2)=LEFT(Data!C$4,2)),"Intra","Inter"),"")</f>
        <v/>
      </c>
      <c r="F519" s="23"/>
      <c r="G519" s="176"/>
      <c r="H519" s="74">
        <f t="shared" si="14"/>
        <v>0</v>
      </c>
      <c r="I519" s="74">
        <f t="shared" si="15"/>
        <v>0</v>
      </c>
      <c r="J519" s="74">
        <f t="shared" si="15"/>
        <v>0</v>
      </c>
      <c r="K519" s="21"/>
    </row>
    <row r="520" spans="1:11" x14ac:dyDescent="0.25">
      <c r="A520" s="183"/>
      <c r="B520" s="184"/>
      <c r="C520" s="185"/>
      <c r="D520" s="21"/>
      <c r="E520" s="71" t="str">
        <f>IF(D520&gt;0,IF((LEFT(D520,2)=LEFT(Data!C$4,2)),"Intra","Inter"),"")</f>
        <v/>
      </c>
      <c r="F520" s="23"/>
      <c r="G520" s="176"/>
      <c r="H520" s="74">
        <f t="shared" si="14"/>
        <v>0</v>
      </c>
      <c r="I520" s="74">
        <f t="shared" si="15"/>
        <v>0</v>
      </c>
      <c r="J520" s="74">
        <f t="shared" si="15"/>
        <v>0</v>
      </c>
      <c r="K520" s="21"/>
    </row>
    <row r="521" spans="1:11" x14ac:dyDescent="0.25">
      <c r="A521" s="183"/>
      <c r="B521" s="184"/>
      <c r="C521" s="185"/>
      <c r="D521" s="21"/>
      <c r="E521" s="71" t="str">
        <f>IF(D521&gt;0,IF((LEFT(D521,2)=LEFT(Data!C$4,2)),"Intra","Inter"),"")</f>
        <v/>
      </c>
      <c r="F521" s="23"/>
      <c r="G521" s="176"/>
      <c r="H521" s="74">
        <f t="shared" ref="H521:H584" si="16">IF($E521="inter",IF($F521&lt;&gt;"Exempt",IF($F521&lt;&gt;"Non GST",($G521*($F521)),(0)),(0)),(0))</f>
        <v>0</v>
      </c>
      <c r="I521" s="74">
        <f t="shared" ref="I521:J584" si="17">IF($E521="intra",IF($F521&lt;&gt;"Exempt",IF($F521&lt;&gt;"Non GST",($G521*($F521/2)),(0)),(0)),(0))</f>
        <v>0</v>
      </c>
      <c r="J521" s="74">
        <f t="shared" si="17"/>
        <v>0</v>
      </c>
      <c r="K521" s="21"/>
    </row>
    <row r="522" spans="1:11" x14ac:dyDescent="0.25">
      <c r="A522" s="183"/>
      <c r="B522" s="184"/>
      <c r="C522" s="185"/>
      <c r="D522" s="21"/>
      <c r="E522" s="71" t="str">
        <f>IF(D522&gt;0,IF((LEFT(D522,2)=LEFT(Data!C$4,2)),"Intra","Inter"),"")</f>
        <v/>
      </c>
      <c r="F522" s="23"/>
      <c r="G522" s="176"/>
      <c r="H522" s="74">
        <f t="shared" si="16"/>
        <v>0</v>
      </c>
      <c r="I522" s="74">
        <f t="shared" si="17"/>
        <v>0</v>
      </c>
      <c r="J522" s="74">
        <f t="shared" si="17"/>
        <v>0</v>
      </c>
      <c r="K522" s="21"/>
    </row>
    <row r="523" spans="1:11" x14ac:dyDescent="0.25">
      <c r="A523" s="183"/>
      <c r="B523" s="184"/>
      <c r="C523" s="185"/>
      <c r="D523" s="21"/>
      <c r="E523" s="71" t="str">
        <f>IF(D523&gt;0,IF((LEFT(D523,2)=LEFT(Data!C$4,2)),"Intra","Inter"),"")</f>
        <v/>
      </c>
      <c r="F523" s="23"/>
      <c r="G523" s="176"/>
      <c r="H523" s="74">
        <f t="shared" si="16"/>
        <v>0</v>
      </c>
      <c r="I523" s="74">
        <f t="shared" si="17"/>
        <v>0</v>
      </c>
      <c r="J523" s="74">
        <f t="shared" si="17"/>
        <v>0</v>
      </c>
      <c r="K523" s="21"/>
    </row>
    <row r="524" spans="1:11" x14ac:dyDescent="0.25">
      <c r="A524" s="183"/>
      <c r="B524" s="184"/>
      <c r="C524" s="185"/>
      <c r="D524" s="21"/>
      <c r="E524" s="71" t="str">
        <f>IF(D524&gt;0,IF((LEFT(D524,2)=LEFT(Data!C$4,2)),"Intra","Inter"),"")</f>
        <v/>
      </c>
      <c r="F524" s="23"/>
      <c r="G524" s="176"/>
      <c r="H524" s="74">
        <f t="shared" si="16"/>
        <v>0</v>
      </c>
      <c r="I524" s="74">
        <f t="shared" si="17"/>
        <v>0</v>
      </c>
      <c r="J524" s="74">
        <f t="shared" si="17"/>
        <v>0</v>
      </c>
      <c r="K524" s="21"/>
    </row>
    <row r="525" spans="1:11" x14ac:dyDescent="0.25">
      <c r="A525" s="183"/>
      <c r="B525" s="184"/>
      <c r="C525" s="185"/>
      <c r="D525" s="21"/>
      <c r="E525" s="71" t="str">
        <f>IF(D525&gt;0,IF((LEFT(D525,2)=LEFT(Data!C$4,2)),"Intra","Inter"),"")</f>
        <v/>
      </c>
      <c r="F525" s="23"/>
      <c r="G525" s="176"/>
      <c r="H525" s="74">
        <f t="shared" si="16"/>
        <v>0</v>
      </c>
      <c r="I525" s="74">
        <f t="shared" si="17"/>
        <v>0</v>
      </c>
      <c r="J525" s="74">
        <f t="shared" si="17"/>
        <v>0</v>
      </c>
      <c r="K525" s="21"/>
    </row>
    <row r="526" spans="1:11" x14ac:dyDescent="0.25">
      <c r="A526" s="183"/>
      <c r="B526" s="184"/>
      <c r="C526" s="185"/>
      <c r="D526" s="21"/>
      <c r="E526" s="71" t="str">
        <f>IF(D526&gt;0,IF((LEFT(D526,2)=LEFT(Data!C$4,2)),"Intra","Inter"),"")</f>
        <v/>
      </c>
      <c r="F526" s="23"/>
      <c r="G526" s="176"/>
      <c r="H526" s="74">
        <f t="shared" si="16"/>
        <v>0</v>
      </c>
      <c r="I526" s="74">
        <f t="shared" si="17"/>
        <v>0</v>
      </c>
      <c r="J526" s="74">
        <f t="shared" si="17"/>
        <v>0</v>
      </c>
      <c r="K526" s="21"/>
    </row>
    <row r="527" spans="1:11" x14ac:dyDescent="0.25">
      <c r="A527" s="183"/>
      <c r="B527" s="184"/>
      <c r="C527" s="185"/>
      <c r="D527" s="21"/>
      <c r="E527" s="71" t="str">
        <f>IF(D527&gt;0,IF((LEFT(D527,2)=LEFT(Data!C$4,2)),"Intra","Inter"),"")</f>
        <v/>
      </c>
      <c r="F527" s="23"/>
      <c r="G527" s="176"/>
      <c r="H527" s="74">
        <f t="shared" si="16"/>
        <v>0</v>
      </c>
      <c r="I527" s="74">
        <f t="shared" si="17"/>
        <v>0</v>
      </c>
      <c r="J527" s="74">
        <f t="shared" si="17"/>
        <v>0</v>
      </c>
      <c r="K527" s="21"/>
    </row>
    <row r="528" spans="1:11" x14ac:dyDescent="0.25">
      <c r="A528" s="183"/>
      <c r="B528" s="184"/>
      <c r="C528" s="185"/>
      <c r="D528" s="21"/>
      <c r="E528" s="71" t="str">
        <f>IF(D528&gt;0,IF((LEFT(D528,2)=LEFT(Data!C$4,2)),"Intra","Inter"),"")</f>
        <v/>
      </c>
      <c r="F528" s="23"/>
      <c r="G528" s="176"/>
      <c r="H528" s="74">
        <f t="shared" si="16"/>
        <v>0</v>
      </c>
      <c r="I528" s="74">
        <f t="shared" si="17"/>
        <v>0</v>
      </c>
      <c r="J528" s="74">
        <f t="shared" si="17"/>
        <v>0</v>
      </c>
      <c r="K528" s="21"/>
    </row>
    <row r="529" spans="1:11" x14ac:dyDescent="0.25">
      <c r="A529" s="183"/>
      <c r="B529" s="184"/>
      <c r="C529" s="185"/>
      <c r="D529" s="21"/>
      <c r="E529" s="71" t="str">
        <f>IF(D529&gt;0,IF((LEFT(D529,2)=LEFT(Data!C$4,2)),"Intra","Inter"),"")</f>
        <v/>
      </c>
      <c r="F529" s="23"/>
      <c r="G529" s="176"/>
      <c r="H529" s="74">
        <f t="shared" si="16"/>
        <v>0</v>
      </c>
      <c r="I529" s="74">
        <f t="shared" si="17"/>
        <v>0</v>
      </c>
      <c r="J529" s="74">
        <f t="shared" si="17"/>
        <v>0</v>
      </c>
      <c r="K529" s="21"/>
    </row>
    <row r="530" spans="1:11" x14ac:dyDescent="0.25">
      <c r="A530" s="183"/>
      <c r="B530" s="184"/>
      <c r="C530" s="185"/>
      <c r="D530" s="21"/>
      <c r="E530" s="71" t="str">
        <f>IF(D530&gt;0,IF((LEFT(D530,2)=LEFT(Data!C$4,2)),"Intra","Inter"),"")</f>
        <v/>
      </c>
      <c r="F530" s="23"/>
      <c r="G530" s="176"/>
      <c r="H530" s="74">
        <f t="shared" si="16"/>
        <v>0</v>
      </c>
      <c r="I530" s="74">
        <f t="shared" si="17"/>
        <v>0</v>
      </c>
      <c r="J530" s="74">
        <f t="shared" si="17"/>
        <v>0</v>
      </c>
      <c r="K530" s="21"/>
    </row>
    <row r="531" spans="1:11" x14ac:dyDescent="0.25">
      <c r="A531" s="183"/>
      <c r="B531" s="184"/>
      <c r="C531" s="185"/>
      <c r="D531" s="21"/>
      <c r="E531" s="71" t="str">
        <f>IF(D531&gt;0,IF((LEFT(D531,2)=LEFT(Data!C$4,2)),"Intra","Inter"),"")</f>
        <v/>
      </c>
      <c r="F531" s="23"/>
      <c r="G531" s="176"/>
      <c r="H531" s="74">
        <f t="shared" si="16"/>
        <v>0</v>
      </c>
      <c r="I531" s="74">
        <f t="shared" si="17"/>
        <v>0</v>
      </c>
      <c r="J531" s="74">
        <f t="shared" si="17"/>
        <v>0</v>
      </c>
      <c r="K531" s="21"/>
    </row>
    <row r="532" spans="1:11" x14ac:dyDescent="0.25">
      <c r="A532" s="183"/>
      <c r="B532" s="184"/>
      <c r="C532" s="185"/>
      <c r="D532" s="21"/>
      <c r="E532" s="71" t="str">
        <f>IF(D532&gt;0,IF((LEFT(D532,2)=LEFT(Data!C$4,2)),"Intra","Inter"),"")</f>
        <v/>
      </c>
      <c r="F532" s="23"/>
      <c r="G532" s="176"/>
      <c r="H532" s="74">
        <f t="shared" si="16"/>
        <v>0</v>
      </c>
      <c r="I532" s="74">
        <f t="shared" si="17"/>
        <v>0</v>
      </c>
      <c r="J532" s="74">
        <f t="shared" si="17"/>
        <v>0</v>
      </c>
      <c r="K532" s="21"/>
    </row>
    <row r="533" spans="1:11" x14ac:dyDescent="0.25">
      <c r="A533" s="183"/>
      <c r="B533" s="184"/>
      <c r="C533" s="185"/>
      <c r="D533" s="21"/>
      <c r="E533" s="71" t="str">
        <f>IF(D533&gt;0,IF((LEFT(D533,2)=LEFT(Data!C$4,2)),"Intra","Inter"),"")</f>
        <v/>
      </c>
      <c r="F533" s="23"/>
      <c r="G533" s="176"/>
      <c r="H533" s="74">
        <f t="shared" si="16"/>
        <v>0</v>
      </c>
      <c r="I533" s="74">
        <f t="shared" si="17"/>
        <v>0</v>
      </c>
      <c r="J533" s="74">
        <f t="shared" si="17"/>
        <v>0</v>
      </c>
      <c r="K533" s="21"/>
    </row>
    <row r="534" spans="1:11" x14ac:dyDescent="0.25">
      <c r="A534" s="183"/>
      <c r="B534" s="184"/>
      <c r="C534" s="185"/>
      <c r="D534" s="21"/>
      <c r="E534" s="71" t="str">
        <f>IF(D534&gt;0,IF((LEFT(D534,2)=LEFT(Data!C$4,2)),"Intra","Inter"),"")</f>
        <v/>
      </c>
      <c r="F534" s="23"/>
      <c r="G534" s="176"/>
      <c r="H534" s="74">
        <f t="shared" si="16"/>
        <v>0</v>
      </c>
      <c r="I534" s="74">
        <f t="shared" si="17"/>
        <v>0</v>
      </c>
      <c r="J534" s="74">
        <f t="shared" si="17"/>
        <v>0</v>
      </c>
      <c r="K534" s="21"/>
    </row>
    <row r="535" spans="1:11" x14ac:dyDescent="0.25">
      <c r="A535" s="183"/>
      <c r="B535" s="184"/>
      <c r="C535" s="185"/>
      <c r="D535" s="21"/>
      <c r="E535" s="71" t="str">
        <f>IF(D535&gt;0,IF((LEFT(D535,2)=LEFT(Data!C$4,2)),"Intra","Inter"),"")</f>
        <v/>
      </c>
      <c r="F535" s="23"/>
      <c r="G535" s="176"/>
      <c r="H535" s="74">
        <f t="shared" si="16"/>
        <v>0</v>
      </c>
      <c r="I535" s="74">
        <f t="shared" si="17"/>
        <v>0</v>
      </c>
      <c r="J535" s="74">
        <f t="shared" si="17"/>
        <v>0</v>
      </c>
      <c r="K535" s="21"/>
    </row>
    <row r="536" spans="1:11" x14ac:dyDescent="0.25">
      <c r="A536" s="183"/>
      <c r="B536" s="184"/>
      <c r="C536" s="185"/>
      <c r="D536" s="21"/>
      <c r="E536" s="71" t="str">
        <f>IF(D536&gt;0,IF((LEFT(D536,2)=LEFT(Data!C$4,2)),"Intra","Inter"),"")</f>
        <v/>
      </c>
      <c r="F536" s="23"/>
      <c r="G536" s="176"/>
      <c r="H536" s="74">
        <f t="shared" si="16"/>
        <v>0</v>
      </c>
      <c r="I536" s="74">
        <f t="shared" si="17"/>
        <v>0</v>
      </c>
      <c r="J536" s="74">
        <f t="shared" si="17"/>
        <v>0</v>
      </c>
      <c r="K536" s="21"/>
    </row>
    <row r="537" spans="1:11" x14ac:dyDescent="0.25">
      <c r="A537" s="183"/>
      <c r="B537" s="184"/>
      <c r="C537" s="185"/>
      <c r="D537" s="21"/>
      <c r="E537" s="71" t="str">
        <f>IF(D537&gt;0,IF((LEFT(D537,2)=LEFT(Data!C$4,2)),"Intra","Inter"),"")</f>
        <v/>
      </c>
      <c r="F537" s="23"/>
      <c r="G537" s="176"/>
      <c r="H537" s="74">
        <f t="shared" si="16"/>
        <v>0</v>
      </c>
      <c r="I537" s="74">
        <f t="shared" si="17"/>
        <v>0</v>
      </c>
      <c r="J537" s="74">
        <f t="shared" si="17"/>
        <v>0</v>
      </c>
      <c r="K537" s="21"/>
    </row>
    <row r="538" spans="1:11" x14ac:dyDescent="0.25">
      <c r="A538" s="183"/>
      <c r="B538" s="184"/>
      <c r="C538" s="185"/>
      <c r="D538" s="21"/>
      <c r="E538" s="71" t="str">
        <f>IF(D538&gt;0,IF((LEFT(D538,2)=LEFT(Data!C$4,2)),"Intra","Inter"),"")</f>
        <v/>
      </c>
      <c r="F538" s="23"/>
      <c r="G538" s="176"/>
      <c r="H538" s="74">
        <f t="shared" si="16"/>
        <v>0</v>
      </c>
      <c r="I538" s="74">
        <f t="shared" si="17"/>
        <v>0</v>
      </c>
      <c r="J538" s="74">
        <f t="shared" si="17"/>
        <v>0</v>
      </c>
      <c r="K538" s="21"/>
    </row>
    <row r="539" spans="1:11" x14ac:dyDescent="0.25">
      <c r="A539" s="183"/>
      <c r="B539" s="184"/>
      <c r="C539" s="185"/>
      <c r="D539" s="21"/>
      <c r="E539" s="71" t="str">
        <f>IF(D539&gt;0,IF((LEFT(D539,2)=LEFT(Data!C$4,2)),"Intra","Inter"),"")</f>
        <v/>
      </c>
      <c r="F539" s="23"/>
      <c r="G539" s="176"/>
      <c r="H539" s="74">
        <f t="shared" si="16"/>
        <v>0</v>
      </c>
      <c r="I539" s="74">
        <f t="shared" si="17"/>
        <v>0</v>
      </c>
      <c r="J539" s="74">
        <f t="shared" si="17"/>
        <v>0</v>
      </c>
      <c r="K539" s="21"/>
    </row>
    <row r="540" spans="1:11" x14ac:dyDescent="0.25">
      <c r="A540" s="183"/>
      <c r="B540" s="184"/>
      <c r="C540" s="185"/>
      <c r="D540" s="21"/>
      <c r="E540" s="71" t="str">
        <f>IF(D540&gt;0,IF((LEFT(D540,2)=LEFT(Data!C$4,2)),"Intra","Inter"),"")</f>
        <v/>
      </c>
      <c r="F540" s="23"/>
      <c r="G540" s="176"/>
      <c r="H540" s="74">
        <f t="shared" si="16"/>
        <v>0</v>
      </c>
      <c r="I540" s="74">
        <f t="shared" si="17"/>
        <v>0</v>
      </c>
      <c r="J540" s="74">
        <f t="shared" si="17"/>
        <v>0</v>
      </c>
      <c r="K540" s="21"/>
    </row>
    <row r="541" spans="1:11" x14ac:dyDescent="0.25">
      <c r="A541" s="183"/>
      <c r="B541" s="184"/>
      <c r="C541" s="185"/>
      <c r="D541" s="21"/>
      <c r="E541" s="71" t="str">
        <f>IF(D541&gt;0,IF((LEFT(D541,2)=LEFT(Data!C$4,2)),"Intra","Inter"),"")</f>
        <v/>
      </c>
      <c r="F541" s="23"/>
      <c r="G541" s="176"/>
      <c r="H541" s="74">
        <f t="shared" si="16"/>
        <v>0</v>
      </c>
      <c r="I541" s="74">
        <f t="shared" si="17"/>
        <v>0</v>
      </c>
      <c r="J541" s="74">
        <f t="shared" si="17"/>
        <v>0</v>
      </c>
      <c r="K541" s="21"/>
    </row>
    <row r="542" spans="1:11" x14ac:dyDescent="0.25">
      <c r="A542" s="183"/>
      <c r="B542" s="184"/>
      <c r="C542" s="185"/>
      <c r="D542" s="21"/>
      <c r="E542" s="71" t="str">
        <f>IF(D542&gt;0,IF((LEFT(D542,2)=LEFT(Data!C$4,2)),"Intra","Inter"),"")</f>
        <v/>
      </c>
      <c r="F542" s="23"/>
      <c r="G542" s="176"/>
      <c r="H542" s="74">
        <f t="shared" si="16"/>
        <v>0</v>
      </c>
      <c r="I542" s="74">
        <f t="shared" si="17"/>
        <v>0</v>
      </c>
      <c r="J542" s="74">
        <f t="shared" si="17"/>
        <v>0</v>
      </c>
      <c r="K542" s="21"/>
    </row>
    <row r="543" spans="1:11" x14ac:dyDescent="0.25">
      <c r="A543" s="183"/>
      <c r="B543" s="184"/>
      <c r="C543" s="185"/>
      <c r="D543" s="21"/>
      <c r="E543" s="71" t="str">
        <f>IF(D543&gt;0,IF((LEFT(D543,2)=LEFT(Data!C$4,2)),"Intra","Inter"),"")</f>
        <v/>
      </c>
      <c r="F543" s="23"/>
      <c r="G543" s="176"/>
      <c r="H543" s="74">
        <f t="shared" si="16"/>
        <v>0</v>
      </c>
      <c r="I543" s="74">
        <f t="shared" si="17"/>
        <v>0</v>
      </c>
      <c r="J543" s="74">
        <f t="shared" si="17"/>
        <v>0</v>
      </c>
      <c r="K543" s="21"/>
    </row>
    <row r="544" spans="1:11" x14ac:dyDescent="0.25">
      <c r="A544" s="183"/>
      <c r="B544" s="184"/>
      <c r="C544" s="185"/>
      <c r="D544" s="21"/>
      <c r="E544" s="71" t="str">
        <f>IF(D544&gt;0,IF((LEFT(D544,2)=LEFT(Data!C$4,2)),"Intra","Inter"),"")</f>
        <v/>
      </c>
      <c r="F544" s="23"/>
      <c r="G544" s="176"/>
      <c r="H544" s="74">
        <f t="shared" si="16"/>
        <v>0</v>
      </c>
      <c r="I544" s="74">
        <f t="shared" si="17"/>
        <v>0</v>
      </c>
      <c r="J544" s="74">
        <f t="shared" si="17"/>
        <v>0</v>
      </c>
      <c r="K544" s="21"/>
    </row>
    <row r="545" spans="1:11" x14ac:dyDescent="0.25">
      <c r="A545" s="183"/>
      <c r="B545" s="184"/>
      <c r="C545" s="185"/>
      <c r="D545" s="21"/>
      <c r="E545" s="71" t="str">
        <f>IF(D545&gt;0,IF((LEFT(D545,2)=LEFT(Data!C$4,2)),"Intra","Inter"),"")</f>
        <v/>
      </c>
      <c r="F545" s="23"/>
      <c r="G545" s="176"/>
      <c r="H545" s="74">
        <f t="shared" si="16"/>
        <v>0</v>
      </c>
      <c r="I545" s="74">
        <f t="shared" si="17"/>
        <v>0</v>
      </c>
      <c r="J545" s="74">
        <f t="shared" si="17"/>
        <v>0</v>
      </c>
      <c r="K545" s="21"/>
    </row>
    <row r="546" spans="1:11" x14ac:dyDescent="0.25">
      <c r="A546" s="183"/>
      <c r="B546" s="184"/>
      <c r="C546" s="185"/>
      <c r="D546" s="21"/>
      <c r="E546" s="71" t="str">
        <f>IF(D546&gt;0,IF((LEFT(D546,2)=LEFT(Data!C$4,2)),"Intra","Inter"),"")</f>
        <v/>
      </c>
      <c r="F546" s="23"/>
      <c r="G546" s="176"/>
      <c r="H546" s="74">
        <f t="shared" si="16"/>
        <v>0</v>
      </c>
      <c r="I546" s="74">
        <f t="shared" si="17"/>
        <v>0</v>
      </c>
      <c r="J546" s="74">
        <f t="shared" si="17"/>
        <v>0</v>
      </c>
      <c r="K546" s="21"/>
    </row>
    <row r="547" spans="1:11" x14ac:dyDescent="0.25">
      <c r="A547" s="183"/>
      <c r="B547" s="184"/>
      <c r="C547" s="185"/>
      <c r="D547" s="21"/>
      <c r="E547" s="71" t="str">
        <f>IF(D547&gt;0,IF((LEFT(D547,2)=LEFT(Data!C$4,2)),"Intra","Inter"),"")</f>
        <v/>
      </c>
      <c r="F547" s="23"/>
      <c r="G547" s="176"/>
      <c r="H547" s="74">
        <f t="shared" si="16"/>
        <v>0</v>
      </c>
      <c r="I547" s="74">
        <f t="shared" si="17"/>
        <v>0</v>
      </c>
      <c r="J547" s="74">
        <f t="shared" si="17"/>
        <v>0</v>
      </c>
      <c r="K547" s="21"/>
    </row>
    <row r="548" spans="1:11" x14ac:dyDescent="0.25">
      <c r="A548" s="183"/>
      <c r="B548" s="184"/>
      <c r="C548" s="185"/>
      <c r="D548" s="21"/>
      <c r="E548" s="71" t="str">
        <f>IF(D548&gt;0,IF((LEFT(D548,2)=LEFT(Data!C$4,2)),"Intra","Inter"),"")</f>
        <v/>
      </c>
      <c r="F548" s="23"/>
      <c r="G548" s="176"/>
      <c r="H548" s="74">
        <f t="shared" si="16"/>
        <v>0</v>
      </c>
      <c r="I548" s="74">
        <f t="shared" si="17"/>
        <v>0</v>
      </c>
      <c r="J548" s="74">
        <f t="shared" si="17"/>
        <v>0</v>
      </c>
      <c r="K548" s="21"/>
    </row>
    <row r="549" spans="1:11" x14ac:dyDescent="0.25">
      <c r="A549" s="183"/>
      <c r="B549" s="184"/>
      <c r="C549" s="185"/>
      <c r="D549" s="21"/>
      <c r="E549" s="71" t="str">
        <f>IF(D549&gt;0,IF((LEFT(D549,2)=LEFT(Data!C$4,2)),"Intra","Inter"),"")</f>
        <v/>
      </c>
      <c r="F549" s="23"/>
      <c r="G549" s="176"/>
      <c r="H549" s="74">
        <f t="shared" si="16"/>
        <v>0</v>
      </c>
      <c r="I549" s="74">
        <f t="shared" si="17"/>
        <v>0</v>
      </c>
      <c r="J549" s="74">
        <f t="shared" si="17"/>
        <v>0</v>
      </c>
      <c r="K549" s="21"/>
    </row>
    <row r="550" spans="1:11" x14ac:dyDescent="0.25">
      <c r="A550" s="183"/>
      <c r="B550" s="184"/>
      <c r="C550" s="185"/>
      <c r="D550" s="21"/>
      <c r="E550" s="71" t="str">
        <f>IF(D550&gt;0,IF((LEFT(D550,2)=LEFT(Data!C$4,2)),"Intra","Inter"),"")</f>
        <v/>
      </c>
      <c r="F550" s="23"/>
      <c r="G550" s="176"/>
      <c r="H550" s="74">
        <f t="shared" si="16"/>
        <v>0</v>
      </c>
      <c r="I550" s="74">
        <f t="shared" si="17"/>
        <v>0</v>
      </c>
      <c r="J550" s="74">
        <f t="shared" si="17"/>
        <v>0</v>
      </c>
      <c r="K550" s="21"/>
    </row>
    <row r="551" spans="1:11" x14ac:dyDescent="0.25">
      <c r="A551" s="183"/>
      <c r="B551" s="184"/>
      <c r="C551" s="185"/>
      <c r="D551" s="21"/>
      <c r="E551" s="71" t="str">
        <f>IF(D551&gt;0,IF((LEFT(D551,2)=LEFT(Data!C$4,2)),"Intra","Inter"),"")</f>
        <v/>
      </c>
      <c r="F551" s="23"/>
      <c r="G551" s="176"/>
      <c r="H551" s="74">
        <f t="shared" si="16"/>
        <v>0</v>
      </c>
      <c r="I551" s="74">
        <f t="shared" si="17"/>
        <v>0</v>
      </c>
      <c r="J551" s="74">
        <f t="shared" si="17"/>
        <v>0</v>
      </c>
      <c r="K551" s="21"/>
    </row>
    <row r="552" spans="1:11" x14ac:dyDescent="0.25">
      <c r="A552" s="183"/>
      <c r="B552" s="184"/>
      <c r="C552" s="185"/>
      <c r="D552" s="21"/>
      <c r="E552" s="71" t="str">
        <f>IF(D552&gt;0,IF((LEFT(D552,2)=LEFT(Data!C$4,2)),"Intra","Inter"),"")</f>
        <v/>
      </c>
      <c r="F552" s="23"/>
      <c r="G552" s="176"/>
      <c r="H552" s="74">
        <f t="shared" si="16"/>
        <v>0</v>
      </c>
      <c r="I552" s="74">
        <f t="shared" si="17"/>
        <v>0</v>
      </c>
      <c r="J552" s="74">
        <f t="shared" si="17"/>
        <v>0</v>
      </c>
      <c r="K552" s="21"/>
    </row>
    <row r="553" spans="1:11" x14ac:dyDescent="0.25">
      <c r="A553" s="183"/>
      <c r="B553" s="184"/>
      <c r="C553" s="185"/>
      <c r="D553" s="21"/>
      <c r="E553" s="71" t="str">
        <f>IF(D553&gt;0,IF((LEFT(D553,2)=LEFT(Data!C$4,2)),"Intra","Inter"),"")</f>
        <v/>
      </c>
      <c r="F553" s="23"/>
      <c r="G553" s="176"/>
      <c r="H553" s="74">
        <f t="shared" si="16"/>
        <v>0</v>
      </c>
      <c r="I553" s="74">
        <f t="shared" si="17"/>
        <v>0</v>
      </c>
      <c r="J553" s="74">
        <f t="shared" si="17"/>
        <v>0</v>
      </c>
      <c r="K553" s="21"/>
    </row>
    <row r="554" spans="1:11" x14ac:dyDescent="0.25">
      <c r="A554" s="183"/>
      <c r="B554" s="184"/>
      <c r="C554" s="185"/>
      <c r="D554" s="21"/>
      <c r="E554" s="71" t="str">
        <f>IF(D554&gt;0,IF((LEFT(D554,2)=LEFT(Data!C$4,2)),"Intra","Inter"),"")</f>
        <v/>
      </c>
      <c r="F554" s="23"/>
      <c r="G554" s="176"/>
      <c r="H554" s="74">
        <f t="shared" si="16"/>
        <v>0</v>
      </c>
      <c r="I554" s="74">
        <f t="shared" si="17"/>
        <v>0</v>
      </c>
      <c r="J554" s="74">
        <f t="shared" si="17"/>
        <v>0</v>
      </c>
      <c r="K554" s="21"/>
    </row>
    <row r="555" spans="1:11" x14ac:dyDescent="0.25">
      <c r="A555" s="183"/>
      <c r="B555" s="184"/>
      <c r="C555" s="185"/>
      <c r="D555" s="21"/>
      <c r="E555" s="71" t="str">
        <f>IF(D555&gt;0,IF((LEFT(D555,2)=LEFT(Data!C$4,2)),"Intra","Inter"),"")</f>
        <v/>
      </c>
      <c r="F555" s="23"/>
      <c r="G555" s="176"/>
      <c r="H555" s="74">
        <f t="shared" si="16"/>
        <v>0</v>
      </c>
      <c r="I555" s="74">
        <f t="shared" si="17"/>
        <v>0</v>
      </c>
      <c r="J555" s="74">
        <f t="shared" si="17"/>
        <v>0</v>
      </c>
      <c r="K555" s="21"/>
    </row>
    <row r="556" spans="1:11" x14ac:dyDescent="0.25">
      <c r="A556" s="183"/>
      <c r="B556" s="184"/>
      <c r="C556" s="185"/>
      <c r="D556" s="21"/>
      <c r="E556" s="71" t="str">
        <f>IF(D556&gt;0,IF((LEFT(D556,2)=LEFT(Data!C$4,2)),"Intra","Inter"),"")</f>
        <v/>
      </c>
      <c r="F556" s="23"/>
      <c r="G556" s="176"/>
      <c r="H556" s="74">
        <f t="shared" si="16"/>
        <v>0</v>
      </c>
      <c r="I556" s="74">
        <f t="shared" si="17"/>
        <v>0</v>
      </c>
      <c r="J556" s="74">
        <f t="shared" si="17"/>
        <v>0</v>
      </c>
      <c r="K556" s="21"/>
    </row>
    <row r="557" spans="1:11" x14ac:dyDescent="0.25">
      <c r="A557" s="183"/>
      <c r="B557" s="184"/>
      <c r="C557" s="185"/>
      <c r="D557" s="21"/>
      <c r="E557" s="71" t="str">
        <f>IF(D557&gt;0,IF((LEFT(D557,2)=LEFT(Data!C$4,2)),"Intra","Inter"),"")</f>
        <v/>
      </c>
      <c r="F557" s="23"/>
      <c r="G557" s="176"/>
      <c r="H557" s="74">
        <f t="shared" si="16"/>
        <v>0</v>
      </c>
      <c r="I557" s="74">
        <f t="shared" si="17"/>
        <v>0</v>
      </c>
      <c r="J557" s="74">
        <f t="shared" si="17"/>
        <v>0</v>
      </c>
      <c r="K557" s="21"/>
    </row>
    <row r="558" spans="1:11" x14ac:dyDescent="0.25">
      <c r="A558" s="183"/>
      <c r="B558" s="184"/>
      <c r="C558" s="185"/>
      <c r="D558" s="21"/>
      <c r="E558" s="71" t="str">
        <f>IF(D558&gt;0,IF((LEFT(D558,2)=LEFT(Data!C$4,2)),"Intra","Inter"),"")</f>
        <v/>
      </c>
      <c r="F558" s="23"/>
      <c r="G558" s="176"/>
      <c r="H558" s="74">
        <f t="shared" si="16"/>
        <v>0</v>
      </c>
      <c r="I558" s="74">
        <f t="shared" si="17"/>
        <v>0</v>
      </c>
      <c r="J558" s="74">
        <f t="shared" si="17"/>
        <v>0</v>
      </c>
      <c r="K558" s="21"/>
    </row>
    <row r="559" spans="1:11" x14ac:dyDescent="0.25">
      <c r="A559" s="183"/>
      <c r="B559" s="184"/>
      <c r="C559" s="185"/>
      <c r="D559" s="21"/>
      <c r="E559" s="71" t="str">
        <f>IF(D559&gt;0,IF((LEFT(D559,2)=LEFT(Data!C$4,2)),"Intra","Inter"),"")</f>
        <v/>
      </c>
      <c r="F559" s="23"/>
      <c r="G559" s="176"/>
      <c r="H559" s="74">
        <f t="shared" si="16"/>
        <v>0</v>
      </c>
      <c r="I559" s="74">
        <f t="shared" si="17"/>
        <v>0</v>
      </c>
      <c r="J559" s="74">
        <f t="shared" si="17"/>
        <v>0</v>
      </c>
    </row>
    <row r="560" spans="1:11" x14ac:dyDescent="0.25">
      <c r="A560" s="183"/>
      <c r="B560" s="184"/>
      <c r="C560" s="185"/>
      <c r="D560" s="21"/>
      <c r="E560" s="71" t="str">
        <f>IF(D560&gt;0,IF((LEFT(D560,2)=LEFT(Data!C$4,2)),"Intra","Inter"),"")</f>
        <v/>
      </c>
      <c r="F560" s="23"/>
      <c r="G560" s="176"/>
      <c r="H560" s="74">
        <f t="shared" si="16"/>
        <v>0</v>
      </c>
      <c r="I560" s="74">
        <f t="shared" si="17"/>
        <v>0</v>
      </c>
      <c r="J560" s="74">
        <f t="shared" si="17"/>
        <v>0</v>
      </c>
    </row>
    <row r="561" spans="1:10" x14ac:dyDescent="0.25">
      <c r="A561" s="183"/>
      <c r="B561" s="184"/>
      <c r="C561" s="185"/>
      <c r="D561" s="21"/>
      <c r="E561" s="71" t="str">
        <f>IF(D561&gt;0,IF((LEFT(D561,2)=LEFT(Data!C$4,2)),"Intra","Inter"),"")</f>
        <v/>
      </c>
      <c r="F561" s="23"/>
      <c r="G561" s="176"/>
      <c r="H561" s="74">
        <f t="shared" si="16"/>
        <v>0</v>
      </c>
      <c r="I561" s="74">
        <f t="shared" si="17"/>
        <v>0</v>
      </c>
      <c r="J561" s="74">
        <f t="shared" si="17"/>
        <v>0</v>
      </c>
    </row>
    <row r="562" spans="1:10" x14ac:dyDescent="0.25">
      <c r="A562" s="183"/>
      <c r="B562" s="184"/>
      <c r="C562" s="185"/>
      <c r="D562" s="21"/>
      <c r="E562" s="71" t="str">
        <f>IF(D562&gt;0,IF((LEFT(D562,2)=LEFT(Data!C$4,2)),"Intra","Inter"),"")</f>
        <v/>
      </c>
      <c r="F562" s="23"/>
      <c r="G562" s="176"/>
      <c r="H562" s="74">
        <f t="shared" si="16"/>
        <v>0</v>
      </c>
      <c r="I562" s="74">
        <f t="shared" si="17"/>
        <v>0</v>
      </c>
      <c r="J562" s="74">
        <f t="shared" si="17"/>
        <v>0</v>
      </c>
    </row>
    <row r="563" spans="1:10" x14ac:dyDescent="0.25">
      <c r="A563" s="183"/>
      <c r="B563" s="184"/>
      <c r="C563" s="185"/>
      <c r="D563" s="21"/>
      <c r="E563" s="71" t="str">
        <f>IF(D563&gt;0,IF((LEFT(D563,2)=LEFT(Data!C$4,2)),"Intra","Inter"),"")</f>
        <v/>
      </c>
      <c r="F563" s="23"/>
      <c r="G563" s="176"/>
      <c r="H563" s="74">
        <f t="shared" si="16"/>
        <v>0</v>
      </c>
      <c r="I563" s="74">
        <f t="shared" si="17"/>
        <v>0</v>
      </c>
      <c r="J563" s="74">
        <f t="shared" si="17"/>
        <v>0</v>
      </c>
    </row>
    <row r="564" spans="1:10" x14ac:dyDescent="0.25">
      <c r="A564" s="183"/>
      <c r="B564" s="184"/>
      <c r="C564" s="185"/>
      <c r="D564" s="21"/>
      <c r="E564" s="71" t="str">
        <f>IF(D564&gt;0,IF((LEFT(D564,2)=LEFT(Data!C$4,2)),"Intra","Inter"),"")</f>
        <v/>
      </c>
      <c r="F564" s="23"/>
      <c r="G564" s="176"/>
      <c r="H564" s="74">
        <f t="shared" si="16"/>
        <v>0</v>
      </c>
      <c r="I564" s="74">
        <f t="shared" si="17"/>
        <v>0</v>
      </c>
      <c r="J564" s="74">
        <f t="shared" si="17"/>
        <v>0</v>
      </c>
    </row>
    <row r="565" spans="1:10" x14ac:dyDescent="0.25">
      <c r="A565" s="183"/>
      <c r="B565" s="184"/>
      <c r="C565" s="185"/>
      <c r="D565" s="21"/>
      <c r="E565" s="71" t="str">
        <f>IF(D565&gt;0,IF((LEFT(D565,2)=LEFT(Data!C$4,2)),"Intra","Inter"),"")</f>
        <v/>
      </c>
      <c r="F565" s="23"/>
      <c r="G565" s="176"/>
      <c r="H565" s="74">
        <f t="shared" si="16"/>
        <v>0</v>
      </c>
      <c r="I565" s="74">
        <f t="shared" si="17"/>
        <v>0</v>
      </c>
      <c r="J565" s="74">
        <f t="shared" si="17"/>
        <v>0</v>
      </c>
    </row>
    <row r="566" spans="1:10" x14ac:dyDescent="0.25">
      <c r="A566" s="183"/>
      <c r="B566" s="184"/>
      <c r="C566" s="185"/>
      <c r="D566" s="21"/>
      <c r="E566" s="71" t="str">
        <f>IF(D566&gt;0,IF((LEFT(D566,2)=LEFT(Data!C$4,2)),"Intra","Inter"),"")</f>
        <v/>
      </c>
      <c r="F566" s="23"/>
      <c r="G566" s="176"/>
      <c r="H566" s="74">
        <f t="shared" si="16"/>
        <v>0</v>
      </c>
      <c r="I566" s="74">
        <f t="shared" si="17"/>
        <v>0</v>
      </c>
      <c r="J566" s="74">
        <f t="shared" si="17"/>
        <v>0</v>
      </c>
    </row>
    <row r="567" spans="1:10" x14ac:dyDescent="0.25">
      <c r="A567" s="183"/>
      <c r="B567" s="184"/>
      <c r="C567" s="185"/>
      <c r="D567" s="21"/>
      <c r="E567" s="71" t="str">
        <f>IF(D567&gt;0,IF((LEFT(D567,2)=LEFT(Data!C$4,2)),"Intra","Inter"),"")</f>
        <v/>
      </c>
      <c r="F567" s="23"/>
      <c r="G567" s="176"/>
      <c r="H567" s="74">
        <f t="shared" si="16"/>
        <v>0</v>
      </c>
      <c r="I567" s="74">
        <f t="shared" si="17"/>
        <v>0</v>
      </c>
      <c r="J567" s="74">
        <f t="shared" si="17"/>
        <v>0</v>
      </c>
    </row>
    <row r="568" spans="1:10" x14ac:dyDescent="0.25">
      <c r="A568" s="183"/>
      <c r="B568" s="184"/>
      <c r="C568" s="185"/>
      <c r="D568" s="21"/>
      <c r="E568" s="71" t="str">
        <f>IF(D568&gt;0,IF((LEFT(D568,2)=LEFT(Data!C$4,2)),"Intra","Inter"),"")</f>
        <v/>
      </c>
      <c r="F568" s="23"/>
      <c r="G568" s="176"/>
      <c r="H568" s="74">
        <f t="shared" si="16"/>
        <v>0</v>
      </c>
      <c r="I568" s="74">
        <f t="shared" si="17"/>
        <v>0</v>
      </c>
      <c r="J568" s="74">
        <f t="shared" si="17"/>
        <v>0</v>
      </c>
    </row>
    <row r="569" spans="1:10" x14ac:dyDescent="0.25">
      <c r="A569" s="183"/>
      <c r="B569" s="184"/>
      <c r="C569" s="185"/>
      <c r="D569" s="21"/>
      <c r="E569" s="71" t="str">
        <f>IF(D569&gt;0,IF((LEFT(D569,2)=LEFT(Data!C$4,2)),"Intra","Inter"),"")</f>
        <v/>
      </c>
      <c r="F569" s="23"/>
      <c r="G569" s="176"/>
      <c r="H569" s="74">
        <f t="shared" si="16"/>
        <v>0</v>
      </c>
      <c r="I569" s="74">
        <f t="shared" si="17"/>
        <v>0</v>
      </c>
      <c r="J569" s="74">
        <f t="shared" si="17"/>
        <v>0</v>
      </c>
    </row>
    <row r="570" spans="1:10" x14ac:dyDescent="0.25">
      <c r="A570" s="183"/>
      <c r="B570" s="184"/>
      <c r="C570" s="185"/>
      <c r="D570" s="21"/>
      <c r="E570" s="71" t="str">
        <f>IF(D570&gt;0,IF((LEFT(D570,2)=LEFT(Data!C$4,2)),"Intra","Inter"),"")</f>
        <v/>
      </c>
      <c r="F570" s="23"/>
      <c r="G570" s="176"/>
      <c r="H570" s="74">
        <f t="shared" si="16"/>
        <v>0</v>
      </c>
      <c r="I570" s="74">
        <f t="shared" si="17"/>
        <v>0</v>
      </c>
      <c r="J570" s="74">
        <f t="shared" si="17"/>
        <v>0</v>
      </c>
    </row>
    <row r="571" spans="1:10" x14ac:dyDescent="0.25">
      <c r="A571" s="183"/>
      <c r="B571" s="184"/>
      <c r="C571" s="185"/>
      <c r="D571" s="21"/>
      <c r="E571" s="71" t="str">
        <f>IF(D571&gt;0,IF((LEFT(D571,2)=LEFT(Data!C$4,2)),"Intra","Inter"),"")</f>
        <v/>
      </c>
      <c r="F571" s="23"/>
      <c r="G571" s="176"/>
      <c r="H571" s="74">
        <f t="shared" si="16"/>
        <v>0</v>
      </c>
      <c r="I571" s="74">
        <f t="shared" si="17"/>
        <v>0</v>
      </c>
      <c r="J571" s="74">
        <f t="shared" si="17"/>
        <v>0</v>
      </c>
    </row>
    <row r="572" spans="1:10" x14ac:dyDescent="0.25">
      <c r="A572" s="183"/>
      <c r="B572" s="184"/>
      <c r="C572" s="185"/>
      <c r="D572" s="21"/>
      <c r="E572" s="71" t="str">
        <f>IF(D572&gt;0,IF((LEFT(D572,2)=LEFT(Data!C$4,2)),"Intra","Inter"),"")</f>
        <v/>
      </c>
      <c r="F572" s="23"/>
      <c r="G572" s="176"/>
      <c r="H572" s="74">
        <f t="shared" si="16"/>
        <v>0</v>
      </c>
      <c r="I572" s="74">
        <f t="shared" si="17"/>
        <v>0</v>
      </c>
      <c r="J572" s="74">
        <f t="shared" si="17"/>
        <v>0</v>
      </c>
    </row>
    <row r="573" spans="1:10" x14ac:dyDescent="0.25">
      <c r="A573" s="183"/>
      <c r="B573" s="184"/>
      <c r="C573" s="185"/>
      <c r="D573" s="21"/>
      <c r="E573" s="71" t="str">
        <f>IF(D573&gt;0,IF((LEFT(D573,2)=LEFT(Data!C$4,2)),"Intra","Inter"),"")</f>
        <v/>
      </c>
      <c r="F573" s="23"/>
      <c r="G573" s="176"/>
      <c r="H573" s="74">
        <f t="shared" si="16"/>
        <v>0</v>
      </c>
      <c r="I573" s="74">
        <f t="shared" si="17"/>
        <v>0</v>
      </c>
      <c r="J573" s="74">
        <f t="shared" si="17"/>
        <v>0</v>
      </c>
    </row>
    <row r="574" spans="1:10" x14ac:dyDescent="0.25">
      <c r="A574" s="183"/>
      <c r="B574" s="184"/>
      <c r="C574" s="185"/>
      <c r="D574" s="21"/>
      <c r="E574" s="71" t="str">
        <f>IF(D574&gt;0,IF((LEFT(D574,2)=LEFT(Data!C$4,2)),"Intra","Inter"),"")</f>
        <v/>
      </c>
      <c r="F574" s="23"/>
      <c r="G574" s="176"/>
      <c r="H574" s="74">
        <f t="shared" si="16"/>
        <v>0</v>
      </c>
      <c r="I574" s="74">
        <f t="shared" si="17"/>
        <v>0</v>
      </c>
      <c r="J574" s="74">
        <f t="shared" si="17"/>
        <v>0</v>
      </c>
    </row>
    <row r="575" spans="1:10" x14ac:dyDescent="0.25">
      <c r="A575" s="183"/>
      <c r="B575" s="184"/>
      <c r="C575" s="185"/>
      <c r="D575" s="21"/>
      <c r="E575" s="71" t="str">
        <f>IF(D575&gt;0,IF((LEFT(D575,2)=LEFT(Data!C$4,2)),"Intra","Inter"),"")</f>
        <v/>
      </c>
      <c r="F575" s="23"/>
      <c r="G575" s="176"/>
      <c r="H575" s="74">
        <f t="shared" si="16"/>
        <v>0</v>
      </c>
      <c r="I575" s="74">
        <f t="shared" si="17"/>
        <v>0</v>
      </c>
      <c r="J575" s="74">
        <f t="shared" si="17"/>
        <v>0</v>
      </c>
    </row>
    <row r="576" spans="1:10" x14ac:dyDescent="0.25">
      <c r="A576" s="183"/>
      <c r="B576" s="184"/>
      <c r="C576" s="185"/>
      <c r="D576" s="21"/>
      <c r="E576" s="71" t="str">
        <f>IF(D576&gt;0,IF((LEFT(D576,2)=LEFT(Data!C$4,2)),"Intra","Inter"),"")</f>
        <v/>
      </c>
      <c r="F576" s="23"/>
      <c r="G576" s="176"/>
      <c r="H576" s="74">
        <f t="shared" si="16"/>
        <v>0</v>
      </c>
      <c r="I576" s="74">
        <f t="shared" si="17"/>
        <v>0</v>
      </c>
      <c r="J576" s="74">
        <f t="shared" si="17"/>
        <v>0</v>
      </c>
    </row>
    <row r="577" spans="1:10" x14ac:dyDescent="0.25">
      <c r="A577" s="183"/>
      <c r="B577" s="184"/>
      <c r="C577" s="185"/>
      <c r="D577" s="21"/>
      <c r="E577" s="71" t="str">
        <f>IF(D577&gt;0,IF((LEFT(D577,2)=LEFT(Data!C$4,2)),"Intra","Inter"),"")</f>
        <v/>
      </c>
      <c r="F577" s="23"/>
      <c r="G577" s="176"/>
      <c r="H577" s="74">
        <f t="shared" si="16"/>
        <v>0</v>
      </c>
      <c r="I577" s="74">
        <f t="shared" si="17"/>
        <v>0</v>
      </c>
      <c r="J577" s="74">
        <f t="shared" si="17"/>
        <v>0</v>
      </c>
    </row>
    <row r="578" spans="1:10" x14ac:dyDescent="0.25">
      <c r="A578" s="183"/>
      <c r="B578" s="184"/>
      <c r="C578" s="185"/>
      <c r="D578" s="21"/>
      <c r="E578" s="71" t="str">
        <f>IF(D578&gt;0,IF((LEFT(D578,2)=LEFT(Data!C$4,2)),"Intra","Inter"),"")</f>
        <v/>
      </c>
      <c r="F578" s="23"/>
      <c r="G578" s="176"/>
      <c r="H578" s="74">
        <f t="shared" si="16"/>
        <v>0</v>
      </c>
      <c r="I578" s="74">
        <f t="shared" si="17"/>
        <v>0</v>
      </c>
      <c r="J578" s="74">
        <f t="shared" si="17"/>
        <v>0</v>
      </c>
    </row>
    <row r="579" spans="1:10" x14ac:dyDescent="0.25">
      <c r="A579" s="183"/>
      <c r="B579" s="184"/>
      <c r="C579" s="185"/>
      <c r="D579" s="21"/>
      <c r="E579" s="71" t="str">
        <f>IF(D579&gt;0,IF((LEFT(D579,2)=LEFT(Data!C$4,2)),"Intra","Inter"),"")</f>
        <v/>
      </c>
      <c r="F579" s="23"/>
      <c r="G579" s="176"/>
      <c r="H579" s="74">
        <f t="shared" si="16"/>
        <v>0</v>
      </c>
      <c r="I579" s="74">
        <f t="shared" si="17"/>
        <v>0</v>
      </c>
      <c r="J579" s="74">
        <f t="shared" si="17"/>
        <v>0</v>
      </c>
    </row>
    <row r="580" spans="1:10" x14ac:dyDescent="0.25">
      <c r="A580" s="183"/>
      <c r="B580" s="184"/>
      <c r="C580" s="185"/>
      <c r="D580" s="21"/>
      <c r="E580" s="71" t="str">
        <f>IF(D580&gt;0,IF((LEFT(D580,2)=LEFT(Data!C$4,2)),"Intra","Inter"),"")</f>
        <v/>
      </c>
      <c r="F580" s="23"/>
      <c r="G580" s="176"/>
      <c r="H580" s="74">
        <f t="shared" si="16"/>
        <v>0</v>
      </c>
      <c r="I580" s="74">
        <f t="shared" si="17"/>
        <v>0</v>
      </c>
      <c r="J580" s="74">
        <f t="shared" si="17"/>
        <v>0</v>
      </c>
    </row>
    <row r="581" spans="1:10" x14ac:dyDescent="0.25">
      <c r="A581" s="183"/>
      <c r="B581" s="184"/>
      <c r="C581" s="185"/>
      <c r="D581" s="21"/>
      <c r="E581" s="71" t="str">
        <f>IF(D581&gt;0,IF((LEFT(D581,2)=LEFT(Data!C$4,2)),"Intra","Inter"),"")</f>
        <v/>
      </c>
      <c r="F581" s="23"/>
      <c r="G581" s="176"/>
      <c r="H581" s="74">
        <f t="shared" si="16"/>
        <v>0</v>
      </c>
      <c r="I581" s="74">
        <f t="shared" si="17"/>
        <v>0</v>
      </c>
      <c r="J581" s="74">
        <f t="shared" si="17"/>
        <v>0</v>
      </c>
    </row>
    <row r="582" spans="1:10" x14ac:dyDescent="0.25">
      <c r="A582" s="183"/>
      <c r="B582" s="184"/>
      <c r="C582" s="185"/>
      <c r="D582" s="21"/>
      <c r="E582" s="71" t="str">
        <f>IF(D582&gt;0,IF((LEFT(D582,2)=LEFT(Data!C$4,2)),"Intra","Inter"),"")</f>
        <v/>
      </c>
      <c r="F582" s="23"/>
      <c r="G582" s="176"/>
      <c r="H582" s="74">
        <f t="shared" si="16"/>
        <v>0</v>
      </c>
      <c r="I582" s="74">
        <f t="shared" si="17"/>
        <v>0</v>
      </c>
      <c r="J582" s="74">
        <f t="shared" si="17"/>
        <v>0</v>
      </c>
    </row>
    <row r="583" spans="1:10" x14ac:dyDescent="0.25">
      <c r="A583" s="183"/>
      <c r="B583" s="184"/>
      <c r="C583" s="185"/>
      <c r="D583" s="21"/>
      <c r="E583" s="71" t="str">
        <f>IF(D583&gt;0,IF((LEFT(D583,2)=LEFT(Data!C$4,2)),"Intra","Inter"),"")</f>
        <v/>
      </c>
      <c r="F583" s="23"/>
      <c r="G583" s="176"/>
      <c r="H583" s="74">
        <f t="shared" si="16"/>
        <v>0</v>
      </c>
      <c r="I583" s="74">
        <f t="shared" si="17"/>
        <v>0</v>
      </c>
      <c r="J583" s="74">
        <f t="shared" si="17"/>
        <v>0</v>
      </c>
    </row>
    <row r="584" spans="1:10" x14ac:dyDescent="0.25">
      <c r="A584" s="183"/>
      <c r="B584" s="184"/>
      <c r="C584" s="185"/>
      <c r="D584" s="21"/>
      <c r="E584" s="71" t="str">
        <f>IF(D584&gt;0,IF((LEFT(D584,2)=LEFT(Data!C$4,2)),"Intra","Inter"),"")</f>
        <v/>
      </c>
      <c r="F584" s="23"/>
      <c r="G584" s="176"/>
      <c r="H584" s="74">
        <f t="shared" si="16"/>
        <v>0</v>
      </c>
      <c r="I584" s="74">
        <f t="shared" si="17"/>
        <v>0</v>
      </c>
      <c r="J584" s="74">
        <f t="shared" si="17"/>
        <v>0</v>
      </c>
    </row>
    <row r="585" spans="1:10" x14ac:dyDescent="0.25">
      <c r="A585" s="183"/>
      <c r="B585" s="184"/>
      <c r="C585" s="185"/>
      <c r="D585" s="21"/>
      <c r="E585" s="71" t="str">
        <f>IF(D585&gt;0,IF((LEFT(D585,2)=LEFT(Data!C$4,2)),"Intra","Inter"),"")</f>
        <v/>
      </c>
      <c r="F585" s="23"/>
      <c r="G585" s="176"/>
      <c r="H585" s="74">
        <f t="shared" ref="H585:H648" si="18">IF($E585="inter",IF($F585&lt;&gt;"Exempt",IF($F585&lt;&gt;"Non GST",($G585*($F585)),(0)),(0)),(0))</f>
        <v>0</v>
      </c>
      <c r="I585" s="74">
        <f t="shared" ref="I585:J648" si="19">IF($E585="intra",IF($F585&lt;&gt;"Exempt",IF($F585&lt;&gt;"Non GST",($G585*($F585/2)),(0)),(0)),(0))</f>
        <v>0</v>
      </c>
      <c r="J585" s="74">
        <f t="shared" si="19"/>
        <v>0</v>
      </c>
    </row>
    <row r="586" spans="1:10" x14ac:dyDescent="0.25">
      <c r="A586" s="183"/>
      <c r="B586" s="184"/>
      <c r="C586" s="185"/>
      <c r="D586" s="21"/>
      <c r="E586" s="71" t="str">
        <f>IF(D586&gt;0,IF((LEFT(D586,2)=LEFT(Data!C$4,2)),"Intra","Inter"),"")</f>
        <v/>
      </c>
      <c r="F586" s="23"/>
      <c r="G586" s="176"/>
      <c r="H586" s="74">
        <f t="shared" si="18"/>
        <v>0</v>
      </c>
      <c r="I586" s="74">
        <f t="shared" si="19"/>
        <v>0</v>
      </c>
      <c r="J586" s="74">
        <f t="shared" si="19"/>
        <v>0</v>
      </c>
    </row>
    <row r="587" spans="1:10" x14ac:dyDescent="0.25">
      <c r="A587" s="183"/>
      <c r="B587" s="184"/>
      <c r="C587" s="185"/>
      <c r="D587" s="21"/>
      <c r="E587" s="71" t="str">
        <f>IF(D587&gt;0,IF((LEFT(D587,2)=LEFT(Data!C$4,2)),"Intra","Inter"),"")</f>
        <v/>
      </c>
      <c r="F587" s="23"/>
      <c r="G587" s="176"/>
      <c r="H587" s="74">
        <f t="shared" si="18"/>
        <v>0</v>
      </c>
      <c r="I587" s="74">
        <f t="shared" si="19"/>
        <v>0</v>
      </c>
      <c r="J587" s="74">
        <f t="shared" si="19"/>
        <v>0</v>
      </c>
    </row>
    <row r="588" spans="1:10" x14ac:dyDescent="0.25">
      <c r="A588" s="183"/>
      <c r="B588" s="184"/>
      <c r="C588" s="185"/>
      <c r="D588" s="21"/>
      <c r="E588" s="71" t="str">
        <f>IF(D588&gt;0,IF((LEFT(D588,2)=LEFT(Data!C$4,2)),"Intra","Inter"),"")</f>
        <v/>
      </c>
      <c r="F588" s="23"/>
      <c r="G588" s="176"/>
      <c r="H588" s="74">
        <f t="shared" si="18"/>
        <v>0</v>
      </c>
      <c r="I588" s="74">
        <f t="shared" si="19"/>
        <v>0</v>
      </c>
      <c r="J588" s="74">
        <f t="shared" si="19"/>
        <v>0</v>
      </c>
    </row>
    <row r="589" spans="1:10" x14ac:dyDescent="0.25">
      <c r="A589" s="183"/>
      <c r="B589" s="184"/>
      <c r="C589" s="185"/>
      <c r="D589" s="21"/>
      <c r="E589" s="71" t="str">
        <f>IF(D589&gt;0,IF((LEFT(D589,2)=LEFT(Data!C$4,2)),"Intra","Inter"),"")</f>
        <v/>
      </c>
      <c r="F589" s="23"/>
      <c r="G589" s="176"/>
      <c r="H589" s="74">
        <f t="shared" si="18"/>
        <v>0</v>
      </c>
      <c r="I589" s="74">
        <f t="shared" si="19"/>
        <v>0</v>
      </c>
      <c r="J589" s="74">
        <f t="shared" si="19"/>
        <v>0</v>
      </c>
    </row>
    <row r="590" spans="1:10" x14ac:dyDescent="0.25">
      <c r="A590" s="183"/>
      <c r="B590" s="184"/>
      <c r="C590" s="185"/>
      <c r="D590" s="21"/>
      <c r="E590" s="71" t="str">
        <f>IF(D590&gt;0,IF((LEFT(D590,2)=LEFT(Data!C$4,2)),"Intra","Inter"),"")</f>
        <v/>
      </c>
      <c r="F590" s="23"/>
      <c r="G590" s="176"/>
      <c r="H590" s="74">
        <f t="shared" si="18"/>
        <v>0</v>
      </c>
      <c r="I590" s="74">
        <f t="shared" si="19"/>
        <v>0</v>
      </c>
      <c r="J590" s="74">
        <f t="shared" si="19"/>
        <v>0</v>
      </c>
    </row>
    <row r="591" spans="1:10" x14ac:dyDescent="0.25">
      <c r="A591" s="183"/>
      <c r="B591" s="184"/>
      <c r="C591" s="185"/>
      <c r="D591" s="21"/>
      <c r="E591" s="71" t="str">
        <f>IF(D591&gt;0,IF((LEFT(D591,2)=LEFT(Data!C$4,2)),"Intra","Inter"),"")</f>
        <v/>
      </c>
      <c r="F591" s="23"/>
      <c r="G591" s="176"/>
      <c r="H591" s="74">
        <f t="shared" si="18"/>
        <v>0</v>
      </c>
      <c r="I591" s="74">
        <f t="shared" si="19"/>
        <v>0</v>
      </c>
      <c r="J591" s="74">
        <f t="shared" si="19"/>
        <v>0</v>
      </c>
    </row>
    <row r="592" spans="1:10" x14ac:dyDescent="0.25">
      <c r="A592" s="183"/>
      <c r="B592" s="184"/>
      <c r="C592" s="185"/>
      <c r="D592" s="21"/>
      <c r="E592" s="71" t="str">
        <f>IF(D592&gt;0,IF((LEFT(D592,2)=LEFT(Data!C$4,2)),"Intra","Inter"),"")</f>
        <v/>
      </c>
      <c r="F592" s="23"/>
      <c r="G592" s="176"/>
      <c r="H592" s="74">
        <f t="shared" si="18"/>
        <v>0</v>
      </c>
      <c r="I592" s="74">
        <f t="shared" si="19"/>
        <v>0</v>
      </c>
      <c r="J592" s="74">
        <f t="shared" si="19"/>
        <v>0</v>
      </c>
    </row>
    <row r="593" spans="1:10" x14ac:dyDescent="0.25">
      <c r="A593" s="183"/>
      <c r="B593" s="184"/>
      <c r="C593" s="185"/>
      <c r="D593" s="21"/>
      <c r="E593" s="71" t="str">
        <f>IF(D593&gt;0,IF((LEFT(D593,2)=LEFT(Data!C$4,2)),"Intra","Inter"),"")</f>
        <v/>
      </c>
      <c r="F593" s="23"/>
      <c r="G593" s="176"/>
      <c r="H593" s="74">
        <f t="shared" si="18"/>
        <v>0</v>
      </c>
      <c r="I593" s="74">
        <f t="shared" si="19"/>
        <v>0</v>
      </c>
      <c r="J593" s="74">
        <f t="shared" si="19"/>
        <v>0</v>
      </c>
    </row>
    <row r="594" spans="1:10" x14ac:dyDescent="0.25">
      <c r="A594" s="183"/>
      <c r="B594" s="184"/>
      <c r="C594" s="185"/>
      <c r="D594" s="21"/>
      <c r="E594" s="71" t="str">
        <f>IF(D594&gt;0,IF((LEFT(D594,2)=LEFT(Data!C$4,2)),"Intra","Inter"),"")</f>
        <v/>
      </c>
      <c r="F594" s="23"/>
      <c r="G594" s="176"/>
      <c r="H594" s="74">
        <f t="shared" si="18"/>
        <v>0</v>
      </c>
      <c r="I594" s="74">
        <f t="shared" si="19"/>
        <v>0</v>
      </c>
      <c r="J594" s="74">
        <f t="shared" si="19"/>
        <v>0</v>
      </c>
    </row>
    <row r="595" spans="1:10" x14ac:dyDescent="0.25">
      <c r="A595" s="183"/>
      <c r="B595" s="184"/>
      <c r="C595" s="185"/>
      <c r="D595" s="21"/>
      <c r="E595" s="71" t="str">
        <f>IF(D595&gt;0,IF((LEFT(D595,2)=LEFT(Data!C$4,2)),"Intra","Inter"),"")</f>
        <v/>
      </c>
      <c r="F595" s="23"/>
      <c r="G595" s="176"/>
      <c r="H595" s="74">
        <f t="shared" si="18"/>
        <v>0</v>
      </c>
      <c r="I595" s="74">
        <f t="shared" si="19"/>
        <v>0</v>
      </c>
      <c r="J595" s="74">
        <f t="shared" si="19"/>
        <v>0</v>
      </c>
    </row>
    <row r="596" spans="1:10" x14ac:dyDescent="0.25">
      <c r="A596" s="183"/>
      <c r="B596" s="184"/>
      <c r="C596" s="185"/>
      <c r="D596" s="21"/>
      <c r="E596" s="71" t="str">
        <f>IF(D596&gt;0,IF((LEFT(D596,2)=LEFT(Data!C$4,2)),"Intra","Inter"),"")</f>
        <v/>
      </c>
      <c r="F596" s="23"/>
      <c r="G596" s="176"/>
      <c r="H596" s="74">
        <f t="shared" si="18"/>
        <v>0</v>
      </c>
      <c r="I596" s="74">
        <f t="shared" si="19"/>
        <v>0</v>
      </c>
      <c r="J596" s="74">
        <f t="shared" si="19"/>
        <v>0</v>
      </c>
    </row>
    <row r="597" spans="1:10" x14ac:dyDescent="0.25">
      <c r="A597" s="183"/>
      <c r="B597" s="184"/>
      <c r="C597" s="185"/>
      <c r="D597" s="21"/>
      <c r="E597" s="71" t="str">
        <f>IF(D597&gt;0,IF((LEFT(D597,2)=LEFT(Data!C$4,2)),"Intra","Inter"),"")</f>
        <v/>
      </c>
      <c r="F597" s="23"/>
      <c r="G597" s="176"/>
      <c r="H597" s="74">
        <f t="shared" si="18"/>
        <v>0</v>
      </c>
      <c r="I597" s="74">
        <f t="shared" si="19"/>
        <v>0</v>
      </c>
      <c r="J597" s="74">
        <f t="shared" si="19"/>
        <v>0</v>
      </c>
    </row>
    <row r="598" spans="1:10" x14ac:dyDescent="0.25">
      <c r="A598" s="183"/>
      <c r="B598" s="184"/>
      <c r="C598" s="185"/>
      <c r="D598" s="21"/>
      <c r="E598" s="71" t="str">
        <f>IF(D598&gt;0,IF((LEFT(D598,2)=LEFT(Data!C$4,2)),"Intra","Inter"),"")</f>
        <v/>
      </c>
      <c r="F598" s="23"/>
      <c r="G598" s="176"/>
      <c r="H598" s="74">
        <f t="shared" si="18"/>
        <v>0</v>
      </c>
      <c r="I598" s="74">
        <f t="shared" si="19"/>
        <v>0</v>
      </c>
      <c r="J598" s="74">
        <f t="shared" si="19"/>
        <v>0</v>
      </c>
    </row>
    <row r="599" spans="1:10" x14ac:dyDescent="0.25">
      <c r="A599" s="183"/>
      <c r="B599" s="184"/>
      <c r="C599" s="185"/>
      <c r="D599" s="21"/>
      <c r="E599" s="71" t="str">
        <f>IF(D599&gt;0,IF((LEFT(D599,2)=LEFT(Data!C$4,2)),"Intra","Inter"),"")</f>
        <v/>
      </c>
      <c r="F599" s="23"/>
      <c r="G599" s="176"/>
      <c r="H599" s="74">
        <f t="shared" si="18"/>
        <v>0</v>
      </c>
      <c r="I599" s="74">
        <f t="shared" si="19"/>
        <v>0</v>
      </c>
      <c r="J599" s="74">
        <f t="shared" si="19"/>
        <v>0</v>
      </c>
    </row>
    <row r="600" spans="1:10" x14ac:dyDescent="0.25">
      <c r="A600" s="183"/>
      <c r="B600" s="184"/>
      <c r="C600" s="185"/>
      <c r="D600" s="21"/>
      <c r="E600" s="71" t="str">
        <f>IF(D600&gt;0,IF((LEFT(D600,2)=LEFT(Data!C$4,2)),"Intra","Inter"),"")</f>
        <v/>
      </c>
      <c r="F600" s="23"/>
      <c r="G600" s="176"/>
      <c r="H600" s="74">
        <f t="shared" si="18"/>
        <v>0</v>
      </c>
      <c r="I600" s="74">
        <f t="shared" si="19"/>
        <v>0</v>
      </c>
      <c r="J600" s="74">
        <f t="shared" si="19"/>
        <v>0</v>
      </c>
    </row>
    <row r="601" spans="1:10" x14ac:dyDescent="0.25">
      <c r="A601" s="183"/>
      <c r="B601" s="184"/>
      <c r="C601" s="185"/>
      <c r="D601" s="21"/>
      <c r="E601" s="71" t="str">
        <f>IF(D601&gt;0,IF((LEFT(D601,2)=LEFT(Data!C$4,2)),"Intra","Inter"),"")</f>
        <v/>
      </c>
      <c r="F601" s="23"/>
      <c r="G601" s="176"/>
      <c r="H601" s="74">
        <f t="shared" si="18"/>
        <v>0</v>
      </c>
      <c r="I601" s="74">
        <f t="shared" si="19"/>
        <v>0</v>
      </c>
      <c r="J601" s="74">
        <f t="shared" si="19"/>
        <v>0</v>
      </c>
    </row>
    <row r="602" spans="1:10" x14ac:dyDescent="0.25">
      <c r="A602" s="183"/>
      <c r="B602" s="184"/>
      <c r="C602" s="185"/>
      <c r="D602" s="21"/>
      <c r="E602" s="71" t="str">
        <f>IF(D602&gt;0,IF((LEFT(D602,2)=LEFT(Data!C$4,2)),"Intra","Inter"),"")</f>
        <v/>
      </c>
      <c r="F602" s="23"/>
      <c r="G602" s="176"/>
      <c r="H602" s="74">
        <f t="shared" si="18"/>
        <v>0</v>
      </c>
      <c r="I602" s="74">
        <f t="shared" si="19"/>
        <v>0</v>
      </c>
      <c r="J602" s="74">
        <f t="shared" si="19"/>
        <v>0</v>
      </c>
    </row>
    <row r="603" spans="1:10" x14ac:dyDescent="0.25">
      <c r="A603" s="183"/>
      <c r="B603" s="184"/>
      <c r="C603" s="185"/>
      <c r="D603" s="21"/>
      <c r="E603" s="71" t="str">
        <f>IF(D603&gt;0,IF((LEFT(D603,2)=LEFT(Data!C$4,2)),"Intra","Inter"),"")</f>
        <v/>
      </c>
      <c r="F603" s="23"/>
      <c r="G603" s="176"/>
      <c r="H603" s="74">
        <f t="shared" si="18"/>
        <v>0</v>
      </c>
      <c r="I603" s="74">
        <f t="shared" si="19"/>
        <v>0</v>
      </c>
      <c r="J603" s="74">
        <f t="shared" si="19"/>
        <v>0</v>
      </c>
    </row>
    <row r="604" spans="1:10" x14ac:dyDescent="0.25">
      <c r="A604" s="183"/>
      <c r="B604" s="184"/>
      <c r="C604" s="185"/>
      <c r="D604" s="21"/>
      <c r="E604" s="71" t="str">
        <f>IF(D604&gt;0,IF((LEFT(D604,2)=LEFT(Data!C$4,2)),"Intra","Inter"),"")</f>
        <v/>
      </c>
      <c r="F604" s="23"/>
      <c r="G604" s="176"/>
      <c r="H604" s="74">
        <f t="shared" si="18"/>
        <v>0</v>
      </c>
      <c r="I604" s="74">
        <f t="shared" si="19"/>
        <v>0</v>
      </c>
      <c r="J604" s="74">
        <f t="shared" si="19"/>
        <v>0</v>
      </c>
    </row>
    <row r="605" spans="1:10" x14ac:dyDescent="0.25">
      <c r="A605" s="183"/>
      <c r="B605" s="184"/>
      <c r="C605" s="185"/>
      <c r="D605" s="21"/>
      <c r="E605" s="71" t="str">
        <f>IF(D605&gt;0,IF((LEFT(D605,2)=LEFT(Data!C$4,2)),"Intra","Inter"),"")</f>
        <v/>
      </c>
      <c r="F605" s="23"/>
      <c r="G605" s="176"/>
      <c r="H605" s="74">
        <f t="shared" si="18"/>
        <v>0</v>
      </c>
      <c r="I605" s="74">
        <f t="shared" si="19"/>
        <v>0</v>
      </c>
      <c r="J605" s="74">
        <f t="shared" si="19"/>
        <v>0</v>
      </c>
    </row>
    <row r="606" spans="1:10" x14ac:dyDescent="0.25">
      <c r="A606" s="183"/>
      <c r="B606" s="184"/>
      <c r="C606" s="185"/>
      <c r="D606" s="21"/>
      <c r="E606" s="71" t="str">
        <f>IF(D606&gt;0,IF((LEFT(D606,2)=LEFT(Data!C$4,2)),"Intra","Inter"),"")</f>
        <v/>
      </c>
      <c r="F606" s="23"/>
      <c r="G606" s="176"/>
      <c r="H606" s="74">
        <f t="shared" si="18"/>
        <v>0</v>
      </c>
      <c r="I606" s="74">
        <f t="shared" si="19"/>
        <v>0</v>
      </c>
      <c r="J606" s="74">
        <f t="shared" si="19"/>
        <v>0</v>
      </c>
    </row>
    <row r="607" spans="1:10" x14ac:dyDescent="0.25">
      <c r="A607" s="183"/>
      <c r="B607" s="184"/>
      <c r="C607" s="185"/>
      <c r="D607" s="21"/>
      <c r="E607" s="71" t="str">
        <f>IF(D607&gt;0,IF((LEFT(D607,2)=LEFT(Data!C$4,2)),"Intra","Inter"),"")</f>
        <v/>
      </c>
      <c r="F607" s="23"/>
      <c r="G607" s="176"/>
      <c r="H607" s="74">
        <f t="shared" si="18"/>
        <v>0</v>
      </c>
      <c r="I607" s="74">
        <f t="shared" si="19"/>
        <v>0</v>
      </c>
      <c r="J607" s="74">
        <f t="shared" si="19"/>
        <v>0</v>
      </c>
    </row>
    <row r="608" spans="1:10" x14ac:dyDescent="0.25">
      <c r="A608" s="183"/>
      <c r="B608" s="184"/>
      <c r="C608" s="185"/>
      <c r="D608" s="21"/>
      <c r="E608" s="71" t="str">
        <f>IF(D608&gt;0,IF((LEFT(D608,2)=LEFT(Data!C$4,2)),"Intra","Inter"),"")</f>
        <v/>
      </c>
      <c r="F608" s="23"/>
      <c r="G608" s="176"/>
      <c r="H608" s="74">
        <f t="shared" si="18"/>
        <v>0</v>
      </c>
      <c r="I608" s="74">
        <f t="shared" si="19"/>
        <v>0</v>
      </c>
      <c r="J608" s="74">
        <f t="shared" si="19"/>
        <v>0</v>
      </c>
    </row>
    <row r="609" spans="1:10" x14ac:dyDescent="0.25">
      <c r="A609" s="183"/>
      <c r="B609" s="184"/>
      <c r="C609" s="185"/>
      <c r="D609" s="21"/>
      <c r="E609" s="71" t="str">
        <f>IF(D609&gt;0,IF((LEFT(D609,2)=LEFT(Data!C$4,2)),"Intra","Inter"),"")</f>
        <v/>
      </c>
      <c r="F609" s="23"/>
      <c r="G609" s="176"/>
      <c r="H609" s="74">
        <f t="shared" si="18"/>
        <v>0</v>
      </c>
      <c r="I609" s="74">
        <f t="shared" si="19"/>
        <v>0</v>
      </c>
      <c r="J609" s="74">
        <f t="shared" si="19"/>
        <v>0</v>
      </c>
    </row>
    <row r="610" spans="1:10" x14ac:dyDescent="0.25">
      <c r="A610" s="183"/>
      <c r="B610" s="184"/>
      <c r="C610" s="185"/>
      <c r="D610" s="21"/>
      <c r="E610" s="71" t="str">
        <f>IF(D610&gt;0,IF((LEFT(D610,2)=LEFT(Data!C$4,2)),"Intra","Inter"),"")</f>
        <v/>
      </c>
      <c r="F610" s="23"/>
      <c r="G610" s="176"/>
      <c r="H610" s="74">
        <f t="shared" si="18"/>
        <v>0</v>
      </c>
      <c r="I610" s="74">
        <f t="shared" si="19"/>
        <v>0</v>
      </c>
      <c r="J610" s="74">
        <f t="shared" si="19"/>
        <v>0</v>
      </c>
    </row>
    <row r="611" spans="1:10" x14ac:dyDescent="0.25">
      <c r="A611" s="183"/>
      <c r="B611" s="184"/>
      <c r="C611" s="185"/>
      <c r="D611" s="21"/>
      <c r="E611" s="71" t="str">
        <f>IF(D611&gt;0,IF((LEFT(D611,2)=LEFT(Data!C$4,2)),"Intra","Inter"),"")</f>
        <v/>
      </c>
      <c r="F611" s="23"/>
      <c r="G611" s="176"/>
      <c r="H611" s="74">
        <f t="shared" si="18"/>
        <v>0</v>
      </c>
      <c r="I611" s="74">
        <f t="shared" si="19"/>
        <v>0</v>
      </c>
      <c r="J611" s="74">
        <f t="shared" si="19"/>
        <v>0</v>
      </c>
    </row>
    <row r="612" spans="1:10" x14ac:dyDescent="0.25">
      <c r="A612" s="183"/>
      <c r="B612" s="184"/>
      <c r="C612" s="185"/>
      <c r="D612" s="21"/>
      <c r="E612" s="71" t="str">
        <f>IF(D612&gt;0,IF((LEFT(D612,2)=LEFT(Data!C$4,2)),"Intra","Inter"),"")</f>
        <v/>
      </c>
      <c r="F612" s="23"/>
      <c r="G612" s="176"/>
      <c r="H612" s="74">
        <f t="shared" si="18"/>
        <v>0</v>
      </c>
      <c r="I612" s="74">
        <f t="shared" si="19"/>
        <v>0</v>
      </c>
      <c r="J612" s="74">
        <f t="shared" si="19"/>
        <v>0</v>
      </c>
    </row>
    <row r="613" spans="1:10" x14ac:dyDescent="0.25">
      <c r="A613" s="183"/>
      <c r="B613" s="184"/>
      <c r="C613" s="185"/>
      <c r="D613" s="21"/>
      <c r="E613" s="71" t="str">
        <f>IF(D613&gt;0,IF((LEFT(D613,2)=LEFT(Data!C$4,2)),"Intra","Inter"),"")</f>
        <v/>
      </c>
      <c r="F613" s="23"/>
      <c r="G613" s="176"/>
      <c r="H613" s="74">
        <f t="shared" si="18"/>
        <v>0</v>
      </c>
      <c r="I613" s="74">
        <f t="shared" si="19"/>
        <v>0</v>
      </c>
      <c r="J613" s="74">
        <f t="shared" si="19"/>
        <v>0</v>
      </c>
    </row>
    <row r="614" spans="1:10" x14ac:dyDescent="0.25">
      <c r="A614" s="183"/>
      <c r="B614" s="184"/>
      <c r="C614" s="185"/>
      <c r="D614" s="21"/>
      <c r="E614" s="71" t="str">
        <f>IF(D614&gt;0,IF((LEFT(D614,2)=LEFT(Data!C$4,2)),"Intra","Inter"),"")</f>
        <v/>
      </c>
      <c r="F614" s="23"/>
      <c r="G614" s="176"/>
      <c r="H614" s="74">
        <f t="shared" si="18"/>
        <v>0</v>
      </c>
      <c r="I614" s="74">
        <f t="shared" si="19"/>
        <v>0</v>
      </c>
      <c r="J614" s="74">
        <f t="shared" si="19"/>
        <v>0</v>
      </c>
    </row>
    <row r="615" spans="1:10" x14ac:dyDescent="0.25">
      <c r="A615" s="183"/>
      <c r="B615" s="184"/>
      <c r="C615" s="185"/>
      <c r="D615" s="21"/>
      <c r="E615" s="71" t="str">
        <f>IF(D615&gt;0,IF((LEFT(D615,2)=LEFT(Data!C$4,2)),"Intra","Inter"),"")</f>
        <v/>
      </c>
      <c r="F615" s="23"/>
      <c r="G615" s="176"/>
      <c r="H615" s="74">
        <f t="shared" si="18"/>
        <v>0</v>
      </c>
      <c r="I615" s="74">
        <f t="shared" si="19"/>
        <v>0</v>
      </c>
      <c r="J615" s="74">
        <f t="shared" si="19"/>
        <v>0</v>
      </c>
    </row>
    <row r="616" spans="1:10" x14ac:dyDescent="0.25">
      <c r="A616" s="183"/>
      <c r="B616" s="184"/>
      <c r="C616" s="185"/>
      <c r="D616" s="21"/>
      <c r="E616" s="71" t="str">
        <f>IF(D616&gt;0,IF((LEFT(D616,2)=LEFT(Data!C$4,2)),"Intra","Inter"),"")</f>
        <v/>
      </c>
      <c r="F616" s="23"/>
      <c r="G616" s="176"/>
      <c r="H616" s="74">
        <f t="shared" si="18"/>
        <v>0</v>
      </c>
      <c r="I616" s="74">
        <f t="shared" si="19"/>
        <v>0</v>
      </c>
      <c r="J616" s="74">
        <f t="shared" si="19"/>
        <v>0</v>
      </c>
    </row>
    <row r="617" spans="1:10" x14ac:dyDescent="0.25">
      <c r="A617" s="183"/>
      <c r="B617" s="184"/>
      <c r="C617" s="185"/>
      <c r="D617" s="21"/>
      <c r="E617" s="71" t="str">
        <f>IF(D617&gt;0,IF((LEFT(D617,2)=LEFT(Data!C$4,2)),"Intra","Inter"),"")</f>
        <v/>
      </c>
      <c r="F617" s="23"/>
      <c r="G617" s="176"/>
      <c r="H617" s="74">
        <f t="shared" si="18"/>
        <v>0</v>
      </c>
      <c r="I617" s="74">
        <f t="shared" si="19"/>
        <v>0</v>
      </c>
      <c r="J617" s="74">
        <f t="shared" si="19"/>
        <v>0</v>
      </c>
    </row>
    <row r="618" spans="1:10" x14ac:dyDescent="0.25">
      <c r="A618" s="183"/>
      <c r="B618" s="184"/>
      <c r="C618" s="185"/>
      <c r="D618" s="21"/>
      <c r="E618" s="71" t="str">
        <f>IF(D618&gt;0,IF((LEFT(D618,2)=LEFT(Data!C$4,2)),"Intra","Inter"),"")</f>
        <v/>
      </c>
      <c r="F618" s="23"/>
      <c r="G618" s="176"/>
      <c r="H618" s="74">
        <f t="shared" si="18"/>
        <v>0</v>
      </c>
      <c r="I618" s="74">
        <f t="shared" si="19"/>
        <v>0</v>
      </c>
      <c r="J618" s="74">
        <f t="shared" si="19"/>
        <v>0</v>
      </c>
    </row>
    <row r="619" spans="1:10" x14ac:dyDescent="0.25">
      <c r="A619" s="183"/>
      <c r="B619" s="184"/>
      <c r="C619" s="185"/>
      <c r="D619" s="21"/>
      <c r="E619" s="71" t="str">
        <f>IF(D619&gt;0,IF((LEFT(D619,2)=LEFT(Data!C$4,2)),"Intra","Inter"),"")</f>
        <v/>
      </c>
      <c r="F619" s="23"/>
      <c r="G619" s="176"/>
      <c r="H619" s="74">
        <f t="shared" si="18"/>
        <v>0</v>
      </c>
      <c r="I619" s="74">
        <f t="shared" si="19"/>
        <v>0</v>
      </c>
      <c r="J619" s="74">
        <f t="shared" si="19"/>
        <v>0</v>
      </c>
    </row>
    <row r="620" spans="1:10" x14ac:dyDescent="0.25">
      <c r="A620" s="183"/>
      <c r="B620" s="184"/>
      <c r="C620" s="185"/>
      <c r="D620" s="21"/>
      <c r="E620" s="71" t="str">
        <f>IF(D620&gt;0,IF((LEFT(D620,2)=LEFT(Data!C$4,2)),"Intra","Inter"),"")</f>
        <v/>
      </c>
      <c r="F620" s="23"/>
      <c r="G620" s="176"/>
      <c r="H620" s="74">
        <f t="shared" si="18"/>
        <v>0</v>
      </c>
      <c r="I620" s="74">
        <f t="shared" si="19"/>
        <v>0</v>
      </c>
      <c r="J620" s="74">
        <f t="shared" si="19"/>
        <v>0</v>
      </c>
    </row>
    <row r="621" spans="1:10" x14ac:dyDescent="0.25">
      <c r="A621" s="183"/>
      <c r="B621" s="184"/>
      <c r="C621" s="185"/>
      <c r="D621" s="21"/>
      <c r="E621" s="71" t="str">
        <f>IF(D621&gt;0,IF((LEFT(D621,2)=LEFT(Data!C$4,2)),"Intra","Inter"),"")</f>
        <v/>
      </c>
      <c r="F621" s="23"/>
      <c r="G621" s="176"/>
      <c r="H621" s="74">
        <f t="shared" si="18"/>
        <v>0</v>
      </c>
      <c r="I621" s="74">
        <f t="shared" si="19"/>
        <v>0</v>
      </c>
      <c r="J621" s="74">
        <f t="shared" si="19"/>
        <v>0</v>
      </c>
    </row>
    <row r="622" spans="1:10" x14ac:dyDescent="0.25">
      <c r="A622" s="183"/>
      <c r="B622" s="184"/>
      <c r="C622" s="185"/>
      <c r="D622" s="21"/>
      <c r="E622" s="71" t="str">
        <f>IF(D622&gt;0,IF((LEFT(D622,2)=LEFT(Data!C$4,2)),"Intra","Inter"),"")</f>
        <v/>
      </c>
      <c r="F622" s="23"/>
      <c r="G622" s="176"/>
      <c r="H622" s="74">
        <f t="shared" si="18"/>
        <v>0</v>
      </c>
      <c r="I622" s="74">
        <f t="shared" si="19"/>
        <v>0</v>
      </c>
      <c r="J622" s="74">
        <f t="shared" si="19"/>
        <v>0</v>
      </c>
    </row>
    <row r="623" spans="1:10" x14ac:dyDescent="0.25">
      <c r="A623" s="183"/>
      <c r="B623" s="184"/>
      <c r="C623" s="185"/>
      <c r="D623" s="21"/>
      <c r="E623" s="71" t="str">
        <f>IF(D623&gt;0,IF((LEFT(D623,2)=LEFT(Data!C$4,2)),"Intra","Inter"),"")</f>
        <v/>
      </c>
      <c r="F623" s="23"/>
      <c r="G623" s="176"/>
      <c r="H623" s="74">
        <f t="shared" si="18"/>
        <v>0</v>
      </c>
      <c r="I623" s="74">
        <f t="shared" si="19"/>
        <v>0</v>
      </c>
      <c r="J623" s="74">
        <f t="shared" si="19"/>
        <v>0</v>
      </c>
    </row>
    <row r="624" spans="1:10" x14ac:dyDescent="0.25">
      <c r="A624" s="183"/>
      <c r="B624" s="184"/>
      <c r="C624" s="185"/>
      <c r="D624" s="21"/>
      <c r="E624" s="71" t="str">
        <f>IF(D624&gt;0,IF((LEFT(D624,2)=LEFT(Data!C$4,2)),"Intra","Inter"),"")</f>
        <v/>
      </c>
      <c r="F624" s="23"/>
      <c r="G624" s="176"/>
      <c r="H624" s="74">
        <f t="shared" si="18"/>
        <v>0</v>
      </c>
      <c r="I624" s="74">
        <f t="shared" si="19"/>
        <v>0</v>
      </c>
      <c r="J624" s="74">
        <f t="shared" si="19"/>
        <v>0</v>
      </c>
    </row>
    <row r="625" spans="1:10" x14ac:dyDescent="0.25">
      <c r="A625" s="183"/>
      <c r="B625" s="184"/>
      <c r="C625" s="185"/>
      <c r="D625" s="21"/>
      <c r="E625" s="71" t="str">
        <f>IF(D625&gt;0,IF((LEFT(D625,2)=LEFT(Data!C$4,2)),"Intra","Inter"),"")</f>
        <v/>
      </c>
      <c r="F625" s="23"/>
      <c r="G625" s="176"/>
      <c r="H625" s="74">
        <f t="shared" si="18"/>
        <v>0</v>
      </c>
      <c r="I625" s="74">
        <f t="shared" si="19"/>
        <v>0</v>
      </c>
      <c r="J625" s="74">
        <f t="shared" si="19"/>
        <v>0</v>
      </c>
    </row>
    <row r="626" spans="1:10" x14ac:dyDescent="0.25">
      <c r="A626" s="183"/>
      <c r="B626" s="184"/>
      <c r="C626" s="185"/>
      <c r="D626" s="21"/>
      <c r="E626" s="71" t="str">
        <f>IF(D626&gt;0,IF((LEFT(D626,2)=LEFT(Data!C$4,2)),"Intra","Inter"),"")</f>
        <v/>
      </c>
      <c r="F626" s="23"/>
      <c r="G626" s="176"/>
      <c r="H626" s="74">
        <f t="shared" si="18"/>
        <v>0</v>
      </c>
      <c r="I626" s="74">
        <f t="shared" si="19"/>
        <v>0</v>
      </c>
      <c r="J626" s="74">
        <f t="shared" si="19"/>
        <v>0</v>
      </c>
    </row>
    <row r="627" spans="1:10" x14ac:dyDescent="0.25">
      <c r="A627" s="183"/>
      <c r="B627" s="184"/>
      <c r="C627" s="185"/>
      <c r="D627" s="21"/>
      <c r="E627" s="71" t="str">
        <f>IF(D627&gt;0,IF((LEFT(D627,2)=LEFT(Data!C$4,2)),"Intra","Inter"),"")</f>
        <v/>
      </c>
      <c r="F627" s="23"/>
      <c r="G627" s="176"/>
      <c r="H627" s="74">
        <f t="shared" si="18"/>
        <v>0</v>
      </c>
      <c r="I627" s="74">
        <f t="shared" si="19"/>
        <v>0</v>
      </c>
      <c r="J627" s="74">
        <f t="shared" si="19"/>
        <v>0</v>
      </c>
    </row>
    <row r="628" spans="1:10" x14ac:dyDescent="0.25">
      <c r="A628" s="183"/>
      <c r="B628" s="184"/>
      <c r="C628" s="185"/>
      <c r="D628" s="21"/>
      <c r="E628" s="71" t="str">
        <f>IF(D628&gt;0,IF((LEFT(D628,2)=LEFT(Data!C$4,2)),"Intra","Inter"),"")</f>
        <v/>
      </c>
      <c r="F628" s="23"/>
      <c r="G628" s="176"/>
      <c r="H628" s="74">
        <f t="shared" si="18"/>
        <v>0</v>
      </c>
      <c r="I628" s="74">
        <f t="shared" si="19"/>
        <v>0</v>
      </c>
      <c r="J628" s="74">
        <f t="shared" si="19"/>
        <v>0</v>
      </c>
    </row>
    <row r="629" spans="1:10" x14ac:dyDescent="0.25">
      <c r="A629" s="183"/>
      <c r="B629" s="184"/>
      <c r="C629" s="185"/>
      <c r="D629" s="21"/>
      <c r="E629" s="71" t="str">
        <f>IF(D629&gt;0,IF((LEFT(D629,2)=LEFT(Data!C$4,2)),"Intra","Inter"),"")</f>
        <v/>
      </c>
      <c r="F629" s="23"/>
      <c r="G629" s="176"/>
      <c r="H629" s="74">
        <f t="shared" si="18"/>
        <v>0</v>
      </c>
      <c r="I629" s="74">
        <f t="shared" si="19"/>
        <v>0</v>
      </c>
      <c r="J629" s="74">
        <f t="shared" si="19"/>
        <v>0</v>
      </c>
    </row>
    <row r="630" spans="1:10" x14ac:dyDescent="0.25">
      <c r="A630" s="183"/>
      <c r="B630" s="184"/>
      <c r="C630" s="185"/>
      <c r="D630" s="21"/>
      <c r="E630" s="71" t="str">
        <f>IF(D630&gt;0,IF((LEFT(D630,2)=LEFT(Data!C$4,2)),"Intra","Inter"),"")</f>
        <v/>
      </c>
      <c r="F630" s="23"/>
      <c r="G630" s="176"/>
      <c r="H630" s="74">
        <f t="shared" si="18"/>
        <v>0</v>
      </c>
      <c r="I630" s="74">
        <f t="shared" si="19"/>
        <v>0</v>
      </c>
      <c r="J630" s="74">
        <f t="shared" si="19"/>
        <v>0</v>
      </c>
    </row>
    <row r="631" spans="1:10" x14ac:dyDescent="0.25">
      <c r="A631" s="183"/>
      <c r="B631" s="184"/>
      <c r="C631" s="185"/>
      <c r="D631" s="21"/>
      <c r="E631" s="71" t="str">
        <f>IF(D631&gt;0,IF((LEFT(D631,2)=LEFT(Data!C$4,2)),"Intra","Inter"),"")</f>
        <v/>
      </c>
      <c r="F631" s="23"/>
      <c r="G631" s="176"/>
      <c r="H631" s="74">
        <f t="shared" si="18"/>
        <v>0</v>
      </c>
      <c r="I631" s="74">
        <f t="shared" si="19"/>
        <v>0</v>
      </c>
      <c r="J631" s="74">
        <f t="shared" si="19"/>
        <v>0</v>
      </c>
    </row>
    <row r="632" spans="1:10" x14ac:dyDescent="0.25">
      <c r="A632" s="183"/>
      <c r="B632" s="184"/>
      <c r="C632" s="185"/>
      <c r="D632" s="21"/>
      <c r="E632" s="71" t="str">
        <f>IF(D632&gt;0,IF((LEFT(D632,2)=LEFT(Data!C$4,2)),"Intra","Inter"),"")</f>
        <v/>
      </c>
      <c r="F632" s="23"/>
      <c r="G632" s="176"/>
      <c r="H632" s="74">
        <f t="shared" si="18"/>
        <v>0</v>
      </c>
      <c r="I632" s="74">
        <f t="shared" si="19"/>
        <v>0</v>
      </c>
      <c r="J632" s="74">
        <f t="shared" si="19"/>
        <v>0</v>
      </c>
    </row>
    <row r="633" spans="1:10" x14ac:dyDescent="0.25">
      <c r="A633" s="183"/>
      <c r="B633" s="184"/>
      <c r="C633" s="185"/>
      <c r="D633" s="21"/>
      <c r="E633" s="71" t="str">
        <f>IF(D633&gt;0,IF((LEFT(D633,2)=LEFT(Data!C$4,2)),"Intra","Inter"),"")</f>
        <v/>
      </c>
      <c r="F633" s="23"/>
      <c r="G633" s="176"/>
      <c r="H633" s="74">
        <f t="shared" si="18"/>
        <v>0</v>
      </c>
      <c r="I633" s="74">
        <f t="shared" si="19"/>
        <v>0</v>
      </c>
      <c r="J633" s="74">
        <f t="shared" si="19"/>
        <v>0</v>
      </c>
    </row>
    <row r="634" spans="1:10" x14ac:dyDescent="0.25">
      <c r="A634" s="183"/>
      <c r="B634" s="184"/>
      <c r="C634" s="185"/>
      <c r="D634" s="21"/>
      <c r="E634" s="71" t="str">
        <f>IF(D634&gt;0,IF((LEFT(D634,2)=LEFT(Data!C$4,2)),"Intra","Inter"),"")</f>
        <v/>
      </c>
      <c r="F634" s="23"/>
      <c r="G634" s="176"/>
      <c r="H634" s="74">
        <f t="shared" si="18"/>
        <v>0</v>
      </c>
      <c r="I634" s="74">
        <f t="shared" si="19"/>
        <v>0</v>
      </c>
      <c r="J634" s="74">
        <f t="shared" si="19"/>
        <v>0</v>
      </c>
    </row>
    <row r="635" spans="1:10" x14ac:dyDescent="0.25">
      <c r="A635" s="183"/>
      <c r="B635" s="184"/>
      <c r="C635" s="185"/>
      <c r="D635" s="21"/>
      <c r="E635" s="71" t="str">
        <f>IF(D635&gt;0,IF((LEFT(D635,2)=LEFT(Data!C$4,2)),"Intra","Inter"),"")</f>
        <v/>
      </c>
      <c r="F635" s="23"/>
      <c r="G635" s="176"/>
      <c r="H635" s="74">
        <f t="shared" si="18"/>
        <v>0</v>
      </c>
      <c r="I635" s="74">
        <f t="shared" si="19"/>
        <v>0</v>
      </c>
      <c r="J635" s="74">
        <f t="shared" si="19"/>
        <v>0</v>
      </c>
    </row>
    <row r="636" spans="1:10" x14ac:dyDescent="0.25">
      <c r="A636" s="183"/>
      <c r="B636" s="184"/>
      <c r="C636" s="185"/>
      <c r="D636" s="21"/>
      <c r="E636" s="71" t="str">
        <f>IF(D636&gt;0,IF((LEFT(D636,2)=LEFT(Data!C$4,2)),"Intra","Inter"),"")</f>
        <v/>
      </c>
      <c r="F636" s="23"/>
      <c r="G636" s="176"/>
      <c r="H636" s="74">
        <f t="shared" si="18"/>
        <v>0</v>
      </c>
      <c r="I636" s="74">
        <f t="shared" si="19"/>
        <v>0</v>
      </c>
      <c r="J636" s="74">
        <f t="shared" si="19"/>
        <v>0</v>
      </c>
    </row>
    <row r="637" spans="1:10" x14ac:dyDescent="0.25">
      <c r="A637" s="183"/>
      <c r="B637" s="184"/>
      <c r="C637" s="185"/>
      <c r="D637" s="21"/>
      <c r="E637" s="71" t="str">
        <f>IF(D637&gt;0,IF((LEFT(D637,2)=LEFT(Data!C$4,2)),"Intra","Inter"),"")</f>
        <v/>
      </c>
      <c r="F637" s="23"/>
      <c r="G637" s="176"/>
      <c r="H637" s="74">
        <f t="shared" si="18"/>
        <v>0</v>
      </c>
      <c r="I637" s="74">
        <f t="shared" si="19"/>
        <v>0</v>
      </c>
      <c r="J637" s="74">
        <f t="shared" si="19"/>
        <v>0</v>
      </c>
    </row>
    <row r="638" spans="1:10" x14ac:dyDescent="0.25">
      <c r="A638" s="183"/>
      <c r="B638" s="184"/>
      <c r="C638" s="185"/>
      <c r="D638" s="21"/>
      <c r="E638" s="71" t="str">
        <f>IF(D638&gt;0,IF((LEFT(D638,2)=LEFT(Data!C$4,2)),"Intra","Inter"),"")</f>
        <v/>
      </c>
      <c r="F638" s="23"/>
      <c r="G638" s="176"/>
      <c r="H638" s="74">
        <f t="shared" si="18"/>
        <v>0</v>
      </c>
      <c r="I638" s="74">
        <f t="shared" si="19"/>
        <v>0</v>
      </c>
      <c r="J638" s="74">
        <f t="shared" si="19"/>
        <v>0</v>
      </c>
    </row>
    <row r="639" spans="1:10" x14ac:dyDescent="0.25">
      <c r="A639" s="183"/>
      <c r="B639" s="184"/>
      <c r="C639" s="185"/>
      <c r="D639" s="21"/>
      <c r="E639" s="71" t="str">
        <f>IF(D639&gt;0,IF((LEFT(D639,2)=LEFT(Data!C$4,2)),"Intra","Inter"),"")</f>
        <v/>
      </c>
      <c r="F639" s="23"/>
      <c r="G639" s="176"/>
      <c r="H639" s="74">
        <f t="shared" si="18"/>
        <v>0</v>
      </c>
      <c r="I639" s="74">
        <f t="shared" si="19"/>
        <v>0</v>
      </c>
      <c r="J639" s="74">
        <f t="shared" si="19"/>
        <v>0</v>
      </c>
    </row>
    <row r="640" spans="1:10" x14ac:dyDescent="0.25">
      <c r="A640" s="183"/>
      <c r="B640" s="184"/>
      <c r="C640" s="185"/>
      <c r="D640" s="21"/>
      <c r="E640" s="71" t="str">
        <f>IF(D640&gt;0,IF((LEFT(D640,2)=LEFT(Data!C$4,2)),"Intra","Inter"),"")</f>
        <v/>
      </c>
      <c r="F640" s="23"/>
      <c r="G640" s="176"/>
      <c r="H640" s="74">
        <f t="shared" si="18"/>
        <v>0</v>
      </c>
      <c r="I640" s="74">
        <f t="shared" si="19"/>
        <v>0</v>
      </c>
      <c r="J640" s="74">
        <f t="shared" si="19"/>
        <v>0</v>
      </c>
    </row>
    <row r="641" spans="1:10" x14ac:dyDescent="0.25">
      <c r="A641" s="183"/>
      <c r="B641" s="184"/>
      <c r="C641" s="185"/>
      <c r="D641" s="21"/>
      <c r="E641" s="71" t="str">
        <f>IF(D641&gt;0,IF((LEFT(D641,2)=LEFT(Data!C$4,2)),"Intra","Inter"),"")</f>
        <v/>
      </c>
      <c r="F641" s="23"/>
      <c r="G641" s="176"/>
      <c r="H641" s="74">
        <f t="shared" si="18"/>
        <v>0</v>
      </c>
      <c r="I641" s="74">
        <f t="shared" si="19"/>
        <v>0</v>
      </c>
      <c r="J641" s="74">
        <f t="shared" si="19"/>
        <v>0</v>
      </c>
    </row>
    <row r="642" spans="1:10" x14ac:dyDescent="0.25">
      <c r="A642" s="183"/>
      <c r="B642" s="184"/>
      <c r="C642" s="185"/>
      <c r="D642" s="21"/>
      <c r="E642" s="71" t="str">
        <f>IF(D642&gt;0,IF((LEFT(D642,2)=LEFT(Data!C$4,2)),"Intra","Inter"),"")</f>
        <v/>
      </c>
      <c r="F642" s="23"/>
      <c r="G642" s="176"/>
      <c r="H642" s="74">
        <f t="shared" si="18"/>
        <v>0</v>
      </c>
      <c r="I642" s="74">
        <f t="shared" si="19"/>
        <v>0</v>
      </c>
      <c r="J642" s="74">
        <f t="shared" si="19"/>
        <v>0</v>
      </c>
    </row>
    <row r="643" spans="1:10" x14ac:dyDescent="0.25">
      <c r="A643" s="183"/>
      <c r="B643" s="184"/>
      <c r="C643" s="185"/>
      <c r="D643" s="21"/>
      <c r="E643" s="71" t="str">
        <f>IF(D643&gt;0,IF((LEFT(D643,2)=LEFT(Data!C$4,2)),"Intra","Inter"),"")</f>
        <v/>
      </c>
      <c r="F643" s="23"/>
      <c r="G643" s="176"/>
      <c r="H643" s="74">
        <f t="shared" si="18"/>
        <v>0</v>
      </c>
      <c r="I643" s="74">
        <f t="shared" si="19"/>
        <v>0</v>
      </c>
      <c r="J643" s="74">
        <f t="shared" si="19"/>
        <v>0</v>
      </c>
    </row>
    <row r="644" spans="1:10" x14ac:dyDescent="0.25">
      <c r="A644" s="183"/>
      <c r="B644" s="184"/>
      <c r="C644" s="185"/>
      <c r="D644" s="21"/>
      <c r="E644" s="71" t="str">
        <f>IF(D644&gt;0,IF((LEFT(D644,2)=LEFT(Data!C$4,2)),"Intra","Inter"),"")</f>
        <v/>
      </c>
      <c r="F644" s="23"/>
      <c r="G644" s="176"/>
      <c r="H644" s="74">
        <f t="shared" si="18"/>
        <v>0</v>
      </c>
      <c r="I644" s="74">
        <f t="shared" si="19"/>
        <v>0</v>
      </c>
      <c r="J644" s="74">
        <f t="shared" si="19"/>
        <v>0</v>
      </c>
    </row>
    <row r="645" spans="1:10" x14ac:dyDescent="0.25">
      <c r="A645" s="183"/>
      <c r="B645" s="184"/>
      <c r="C645" s="185"/>
      <c r="D645" s="21"/>
      <c r="E645" s="71" t="str">
        <f>IF(D645&gt;0,IF((LEFT(D645,2)=LEFT(Data!C$4,2)),"Intra","Inter"),"")</f>
        <v/>
      </c>
      <c r="F645" s="23"/>
      <c r="G645" s="176"/>
      <c r="H645" s="74">
        <f t="shared" si="18"/>
        <v>0</v>
      </c>
      <c r="I645" s="74">
        <f t="shared" si="19"/>
        <v>0</v>
      </c>
      <c r="J645" s="74">
        <f t="shared" si="19"/>
        <v>0</v>
      </c>
    </row>
    <row r="646" spans="1:10" x14ac:dyDescent="0.25">
      <c r="A646" s="183"/>
      <c r="B646" s="184"/>
      <c r="C646" s="185"/>
      <c r="D646" s="21"/>
      <c r="E646" s="71" t="str">
        <f>IF(D646&gt;0,IF((LEFT(D646,2)=LEFT(Data!C$4,2)),"Intra","Inter"),"")</f>
        <v/>
      </c>
      <c r="F646" s="23"/>
      <c r="G646" s="176"/>
      <c r="H646" s="74">
        <f t="shared" si="18"/>
        <v>0</v>
      </c>
      <c r="I646" s="74">
        <f t="shared" si="19"/>
        <v>0</v>
      </c>
      <c r="J646" s="74">
        <f t="shared" si="19"/>
        <v>0</v>
      </c>
    </row>
    <row r="647" spans="1:10" x14ac:dyDescent="0.25">
      <c r="A647" s="183"/>
      <c r="B647" s="184"/>
      <c r="C647" s="185"/>
      <c r="D647" s="21"/>
      <c r="E647" s="71" t="str">
        <f>IF(D647&gt;0,IF((LEFT(D647,2)=LEFT(Data!C$4,2)),"Intra","Inter"),"")</f>
        <v/>
      </c>
      <c r="F647" s="23"/>
      <c r="G647" s="176"/>
      <c r="H647" s="74">
        <f t="shared" si="18"/>
        <v>0</v>
      </c>
      <c r="I647" s="74">
        <f t="shared" si="19"/>
        <v>0</v>
      </c>
      <c r="J647" s="74">
        <f t="shared" si="19"/>
        <v>0</v>
      </c>
    </row>
    <row r="648" spans="1:10" x14ac:dyDescent="0.25">
      <c r="A648" s="183"/>
      <c r="B648" s="184"/>
      <c r="C648" s="185"/>
      <c r="D648" s="21"/>
      <c r="E648" s="71" t="str">
        <f>IF(D648&gt;0,IF((LEFT(D648,2)=LEFT(Data!C$4,2)),"Intra","Inter"),"")</f>
        <v/>
      </c>
      <c r="F648" s="23"/>
      <c r="G648" s="176"/>
      <c r="H648" s="74">
        <f t="shared" si="18"/>
        <v>0</v>
      </c>
      <c r="I648" s="74">
        <f t="shared" si="19"/>
        <v>0</v>
      </c>
      <c r="J648" s="74">
        <f t="shared" si="19"/>
        <v>0</v>
      </c>
    </row>
    <row r="649" spans="1:10" x14ac:dyDescent="0.25">
      <c r="A649" s="183"/>
      <c r="B649" s="184"/>
      <c r="C649" s="185"/>
      <c r="D649" s="21"/>
      <c r="E649" s="71" t="str">
        <f>IF(D649&gt;0,IF((LEFT(D649,2)=LEFT(Data!C$4,2)),"Intra","Inter"),"")</f>
        <v/>
      </c>
      <c r="F649" s="23"/>
      <c r="G649" s="176"/>
      <c r="H649" s="74">
        <f t="shared" ref="H649:H712" si="20">IF($E649="inter",IF($F649&lt;&gt;"Exempt",IF($F649&lt;&gt;"Non GST",($G649*($F649)),(0)),(0)),(0))</f>
        <v>0</v>
      </c>
      <c r="I649" s="74">
        <f t="shared" ref="I649:J712" si="21">IF($E649="intra",IF($F649&lt;&gt;"Exempt",IF($F649&lt;&gt;"Non GST",($G649*($F649/2)),(0)),(0)),(0))</f>
        <v>0</v>
      </c>
      <c r="J649" s="74">
        <f t="shared" si="21"/>
        <v>0</v>
      </c>
    </row>
    <row r="650" spans="1:10" x14ac:dyDescent="0.25">
      <c r="A650" s="183"/>
      <c r="B650" s="184"/>
      <c r="C650" s="185"/>
      <c r="D650" s="21"/>
      <c r="E650" s="71" t="str">
        <f>IF(D650&gt;0,IF((LEFT(D650,2)=LEFT(Data!C$4,2)),"Intra","Inter"),"")</f>
        <v/>
      </c>
      <c r="F650" s="23"/>
      <c r="G650" s="176"/>
      <c r="H650" s="74">
        <f t="shared" si="20"/>
        <v>0</v>
      </c>
      <c r="I650" s="74">
        <f t="shared" si="21"/>
        <v>0</v>
      </c>
      <c r="J650" s="74">
        <f t="shared" si="21"/>
        <v>0</v>
      </c>
    </row>
    <row r="651" spans="1:10" x14ac:dyDescent="0.25">
      <c r="A651" s="183"/>
      <c r="B651" s="184"/>
      <c r="C651" s="185"/>
      <c r="D651" s="21"/>
      <c r="E651" s="71" t="str">
        <f>IF(D651&gt;0,IF((LEFT(D651,2)=LEFT(Data!C$4,2)),"Intra","Inter"),"")</f>
        <v/>
      </c>
      <c r="F651" s="23"/>
      <c r="G651" s="176"/>
      <c r="H651" s="74">
        <f t="shared" si="20"/>
        <v>0</v>
      </c>
      <c r="I651" s="74">
        <f t="shared" si="21"/>
        <v>0</v>
      </c>
      <c r="J651" s="74">
        <f t="shared" si="21"/>
        <v>0</v>
      </c>
    </row>
    <row r="652" spans="1:10" x14ac:dyDescent="0.25">
      <c r="A652" s="183"/>
      <c r="B652" s="184"/>
      <c r="C652" s="185"/>
      <c r="D652" s="21"/>
      <c r="E652" s="71" t="str">
        <f>IF(D652&gt;0,IF((LEFT(D652,2)=LEFT(Data!C$4,2)),"Intra","Inter"),"")</f>
        <v/>
      </c>
      <c r="F652" s="23"/>
      <c r="G652" s="176"/>
      <c r="H652" s="74">
        <f t="shared" si="20"/>
        <v>0</v>
      </c>
      <c r="I652" s="74">
        <f t="shared" si="21"/>
        <v>0</v>
      </c>
      <c r="J652" s="74">
        <f t="shared" si="21"/>
        <v>0</v>
      </c>
    </row>
    <row r="653" spans="1:10" x14ac:dyDescent="0.25">
      <c r="A653" s="183"/>
      <c r="B653" s="184"/>
      <c r="C653" s="185"/>
      <c r="D653" s="21"/>
      <c r="E653" s="71" t="str">
        <f>IF(D653&gt;0,IF((LEFT(D653,2)=LEFT(Data!C$4,2)),"Intra","Inter"),"")</f>
        <v/>
      </c>
      <c r="F653" s="23"/>
      <c r="G653" s="176"/>
      <c r="H653" s="74">
        <f t="shared" si="20"/>
        <v>0</v>
      </c>
      <c r="I653" s="74">
        <f t="shared" si="21"/>
        <v>0</v>
      </c>
      <c r="J653" s="74">
        <f t="shared" si="21"/>
        <v>0</v>
      </c>
    </row>
    <row r="654" spans="1:10" x14ac:dyDescent="0.25">
      <c r="A654" s="183"/>
      <c r="B654" s="184"/>
      <c r="C654" s="185"/>
      <c r="D654" s="21"/>
      <c r="E654" s="71" t="str">
        <f>IF(D654&gt;0,IF((LEFT(D654,2)=LEFT(Data!C$4,2)),"Intra","Inter"),"")</f>
        <v/>
      </c>
      <c r="F654" s="23"/>
      <c r="G654" s="176"/>
      <c r="H654" s="74">
        <f t="shared" si="20"/>
        <v>0</v>
      </c>
      <c r="I654" s="74">
        <f t="shared" si="21"/>
        <v>0</v>
      </c>
      <c r="J654" s="74">
        <f t="shared" si="21"/>
        <v>0</v>
      </c>
    </row>
    <row r="655" spans="1:10" x14ac:dyDescent="0.25">
      <c r="A655" s="183"/>
      <c r="B655" s="184"/>
      <c r="C655" s="185"/>
      <c r="D655" s="21"/>
      <c r="E655" s="71" t="str">
        <f>IF(D655&gt;0,IF((LEFT(D655,2)=LEFT(Data!C$4,2)),"Intra","Inter"),"")</f>
        <v/>
      </c>
      <c r="F655" s="23"/>
      <c r="G655" s="176"/>
      <c r="H655" s="74">
        <f t="shared" si="20"/>
        <v>0</v>
      </c>
      <c r="I655" s="74">
        <f t="shared" si="21"/>
        <v>0</v>
      </c>
      <c r="J655" s="74">
        <f t="shared" si="21"/>
        <v>0</v>
      </c>
    </row>
    <row r="656" spans="1:10" x14ac:dyDescent="0.25">
      <c r="A656" s="183"/>
      <c r="B656" s="184"/>
      <c r="C656" s="185"/>
      <c r="D656" s="21"/>
      <c r="E656" s="71" t="str">
        <f>IF(D656&gt;0,IF((LEFT(D656,2)=LEFT(Data!C$4,2)),"Intra","Inter"),"")</f>
        <v/>
      </c>
      <c r="F656" s="23"/>
      <c r="G656" s="176"/>
      <c r="H656" s="74">
        <f t="shared" si="20"/>
        <v>0</v>
      </c>
      <c r="I656" s="74">
        <f t="shared" si="21"/>
        <v>0</v>
      </c>
      <c r="J656" s="74">
        <f t="shared" si="21"/>
        <v>0</v>
      </c>
    </row>
    <row r="657" spans="1:10" x14ac:dyDescent="0.25">
      <c r="A657" s="183"/>
      <c r="B657" s="184"/>
      <c r="C657" s="185"/>
      <c r="D657" s="21"/>
      <c r="E657" s="71" t="str">
        <f>IF(D657&gt;0,IF((LEFT(D657,2)=LEFT(Data!C$4,2)),"Intra","Inter"),"")</f>
        <v/>
      </c>
      <c r="F657" s="23"/>
      <c r="G657" s="176"/>
      <c r="H657" s="74">
        <f t="shared" si="20"/>
        <v>0</v>
      </c>
      <c r="I657" s="74">
        <f t="shared" si="21"/>
        <v>0</v>
      </c>
      <c r="J657" s="74">
        <f t="shared" si="21"/>
        <v>0</v>
      </c>
    </row>
    <row r="658" spans="1:10" x14ac:dyDescent="0.25">
      <c r="A658" s="183"/>
      <c r="B658" s="184"/>
      <c r="C658" s="185"/>
      <c r="D658" s="21"/>
      <c r="E658" s="71" t="str">
        <f>IF(D658&gt;0,IF((LEFT(D658,2)=LEFT(Data!C$4,2)),"Intra","Inter"),"")</f>
        <v/>
      </c>
      <c r="F658" s="23"/>
      <c r="G658" s="176"/>
      <c r="H658" s="74">
        <f t="shared" si="20"/>
        <v>0</v>
      </c>
      <c r="I658" s="74">
        <f t="shared" si="21"/>
        <v>0</v>
      </c>
      <c r="J658" s="74">
        <f t="shared" si="21"/>
        <v>0</v>
      </c>
    </row>
    <row r="659" spans="1:10" x14ac:dyDescent="0.25">
      <c r="A659" s="183"/>
      <c r="B659" s="184"/>
      <c r="C659" s="185"/>
      <c r="D659" s="21"/>
      <c r="E659" s="71" t="str">
        <f>IF(D659&gt;0,IF((LEFT(D659,2)=LEFT(Data!C$4,2)),"Intra","Inter"),"")</f>
        <v/>
      </c>
      <c r="F659" s="23"/>
      <c r="G659" s="176"/>
      <c r="H659" s="74">
        <f t="shared" si="20"/>
        <v>0</v>
      </c>
      <c r="I659" s="74">
        <f t="shared" si="21"/>
        <v>0</v>
      </c>
      <c r="J659" s="74">
        <f t="shared" si="21"/>
        <v>0</v>
      </c>
    </row>
    <row r="660" spans="1:10" x14ac:dyDescent="0.25">
      <c r="A660" s="183"/>
      <c r="B660" s="184"/>
      <c r="C660" s="185"/>
      <c r="D660" s="21"/>
      <c r="E660" s="71" t="str">
        <f>IF(D660&gt;0,IF((LEFT(D660,2)=LEFT(Data!C$4,2)),"Intra","Inter"),"")</f>
        <v/>
      </c>
      <c r="F660" s="23"/>
      <c r="G660" s="176"/>
      <c r="H660" s="74">
        <f t="shared" si="20"/>
        <v>0</v>
      </c>
      <c r="I660" s="74">
        <f t="shared" si="21"/>
        <v>0</v>
      </c>
      <c r="J660" s="74">
        <f t="shared" si="21"/>
        <v>0</v>
      </c>
    </row>
    <row r="661" spans="1:10" x14ac:dyDescent="0.25">
      <c r="A661" s="183"/>
      <c r="B661" s="184"/>
      <c r="C661" s="185"/>
      <c r="D661" s="21"/>
      <c r="E661" s="71" t="str">
        <f>IF(D661&gt;0,IF((LEFT(D661,2)=LEFT(Data!C$4,2)),"Intra","Inter"),"")</f>
        <v/>
      </c>
      <c r="F661" s="23"/>
      <c r="G661" s="176"/>
      <c r="H661" s="74">
        <f t="shared" si="20"/>
        <v>0</v>
      </c>
      <c r="I661" s="74">
        <f t="shared" si="21"/>
        <v>0</v>
      </c>
      <c r="J661" s="74">
        <f t="shared" si="21"/>
        <v>0</v>
      </c>
    </row>
    <row r="662" spans="1:10" x14ac:dyDescent="0.25">
      <c r="A662" s="183"/>
      <c r="B662" s="184"/>
      <c r="C662" s="185"/>
      <c r="D662" s="21"/>
      <c r="E662" s="71" t="str">
        <f>IF(D662&gt;0,IF((LEFT(D662,2)=LEFT(Data!C$4,2)),"Intra","Inter"),"")</f>
        <v/>
      </c>
      <c r="F662" s="23"/>
      <c r="G662" s="176"/>
      <c r="H662" s="74">
        <f t="shared" si="20"/>
        <v>0</v>
      </c>
      <c r="I662" s="74">
        <f t="shared" si="21"/>
        <v>0</v>
      </c>
      <c r="J662" s="74">
        <f t="shared" si="21"/>
        <v>0</v>
      </c>
    </row>
    <row r="663" spans="1:10" x14ac:dyDescent="0.25">
      <c r="A663" s="183"/>
      <c r="B663" s="184"/>
      <c r="C663" s="185"/>
      <c r="D663" s="21"/>
      <c r="E663" s="71" t="str">
        <f>IF(D663&gt;0,IF((LEFT(D663,2)=LEFT(Data!C$4,2)),"Intra","Inter"),"")</f>
        <v/>
      </c>
      <c r="F663" s="23"/>
      <c r="G663" s="176"/>
      <c r="H663" s="74">
        <f t="shared" si="20"/>
        <v>0</v>
      </c>
      <c r="I663" s="74">
        <f t="shared" si="21"/>
        <v>0</v>
      </c>
      <c r="J663" s="74">
        <f t="shared" si="21"/>
        <v>0</v>
      </c>
    </row>
    <row r="664" spans="1:10" x14ac:dyDescent="0.25">
      <c r="A664" s="183"/>
      <c r="B664" s="184"/>
      <c r="C664" s="185"/>
      <c r="D664" s="21"/>
      <c r="E664" s="71" t="str">
        <f>IF(D664&gt;0,IF((LEFT(D664,2)=LEFT(Data!C$4,2)),"Intra","Inter"),"")</f>
        <v/>
      </c>
      <c r="F664" s="23"/>
      <c r="G664" s="176"/>
      <c r="H664" s="74">
        <f t="shared" si="20"/>
        <v>0</v>
      </c>
      <c r="I664" s="74">
        <f t="shared" si="21"/>
        <v>0</v>
      </c>
      <c r="J664" s="74">
        <f t="shared" si="21"/>
        <v>0</v>
      </c>
    </row>
    <row r="665" spans="1:10" x14ac:dyDescent="0.25">
      <c r="A665" s="183"/>
      <c r="B665" s="184"/>
      <c r="C665" s="185"/>
      <c r="D665" s="21"/>
      <c r="E665" s="71" t="str">
        <f>IF(D665&gt;0,IF((LEFT(D665,2)=LEFT(Data!C$4,2)),"Intra","Inter"),"")</f>
        <v/>
      </c>
      <c r="F665" s="23"/>
      <c r="G665" s="176"/>
      <c r="H665" s="74">
        <f t="shared" si="20"/>
        <v>0</v>
      </c>
      <c r="I665" s="74">
        <f t="shared" si="21"/>
        <v>0</v>
      </c>
      <c r="J665" s="74">
        <f t="shared" si="21"/>
        <v>0</v>
      </c>
    </row>
    <row r="666" spans="1:10" x14ac:dyDescent="0.25">
      <c r="A666" s="183"/>
      <c r="B666" s="184"/>
      <c r="C666" s="185"/>
      <c r="D666" s="21"/>
      <c r="E666" s="71" t="str">
        <f>IF(D666&gt;0,IF((LEFT(D666,2)=LEFT(Data!C$4,2)),"Intra","Inter"),"")</f>
        <v/>
      </c>
      <c r="F666" s="23"/>
      <c r="G666" s="176"/>
      <c r="H666" s="74">
        <f t="shared" si="20"/>
        <v>0</v>
      </c>
      <c r="I666" s="74">
        <f t="shared" si="21"/>
        <v>0</v>
      </c>
      <c r="J666" s="74">
        <f t="shared" si="21"/>
        <v>0</v>
      </c>
    </row>
    <row r="667" spans="1:10" x14ac:dyDescent="0.25">
      <c r="A667" s="183"/>
      <c r="B667" s="184"/>
      <c r="C667" s="185"/>
      <c r="D667" s="21"/>
      <c r="E667" s="71" t="str">
        <f>IF(D667&gt;0,IF((LEFT(D667,2)=LEFT(Data!C$4,2)),"Intra","Inter"),"")</f>
        <v/>
      </c>
      <c r="F667" s="23"/>
      <c r="G667" s="176"/>
      <c r="H667" s="74">
        <f t="shared" si="20"/>
        <v>0</v>
      </c>
      <c r="I667" s="74">
        <f t="shared" si="21"/>
        <v>0</v>
      </c>
      <c r="J667" s="74">
        <f t="shared" si="21"/>
        <v>0</v>
      </c>
    </row>
    <row r="668" spans="1:10" x14ac:dyDescent="0.25">
      <c r="A668" s="183"/>
      <c r="B668" s="184"/>
      <c r="C668" s="185"/>
      <c r="D668" s="21"/>
      <c r="E668" s="71" t="str">
        <f>IF(D668&gt;0,IF((LEFT(D668,2)=LEFT(Data!C$4,2)),"Intra","Inter"),"")</f>
        <v/>
      </c>
      <c r="F668" s="23"/>
      <c r="G668" s="176"/>
      <c r="H668" s="74">
        <f t="shared" si="20"/>
        <v>0</v>
      </c>
      <c r="I668" s="74">
        <f t="shared" si="21"/>
        <v>0</v>
      </c>
      <c r="J668" s="74">
        <f t="shared" si="21"/>
        <v>0</v>
      </c>
    </row>
    <row r="669" spans="1:10" x14ac:dyDescent="0.25">
      <c r="A669" s="183"/>
      <c r="B669" s="184"/>
      <c r="C669" s="185"/>
      <c r="D669" s="21"/>
      <c r="E669" s="71" t="str">
        <f>IF(D669&gt;0,IF((LEFT(D669,2)=LEFT(Data!C$4,2)),"Intra","Inter"),"")</f>
        <v/>
      </c>
      <c r="F669" s="23"/>
      <c r="G669" s="176"/>
      <c r="H669" s="74">
        <f t="shared" si="20"/>
        <v>0</v>
      </c>
      <c r="I669" s="74">
        <f t="shared" si="21"/>
        <v>0</v>
      </c>
      <c r="J669" s="74">
        <f t="shared" si="21"/>
        <v>0</v>
      </c>
    </row>
    <row r="670" spans="1:10" x14ac:dyDescent="0.25">
      <c r="A670" s="183"/>
      <c r="B670" s="184"/>
      <c r="C670" s="185"/>
      <c r="D670" s="21"/>
      <c r="E670" s="71" t="str">
        <f>IF(D670&gt;0,IF((LEFT(D670,2)=LEFT(Data!C$4,2)),"Intra","Inter"),"")</f>
        <v/>
      </c>
      <c r="F670" s="23"/>
      <c r="G670" s="176"/>
      <c r="H670" s="74">
        <f t="shared" si="20"/>
        <v>0</v>
      </c>
      <c r="I670" s="74">
        <f t="shared" si="21"/>
        <v>0</v>
      </c>
      <c r="J670" s="74">
        <f t="shared" si="21"/>
        <v>0</v>
      </c>
    </row>
    <row r="671" spans="1:10" x14ac:dyDescent="0.25">
      <c r="A671" s="183"/>
      <c r="B671" s="184"/>
      <c r="C671" s="185"/>
      <c r="D671" s="21"/>
      <c r="E671" s="71" t="str">
        <f>IF(D671&gt;0,IF((LEFT(D671,2)=LEFT(Data!C$4,2)),"Intra","Inter"),"")</f>
        <v/>
      </c>
      <c r="F671" s="23"/>
      <c r="G671" s="176"/>
      <c r="H671" s="74">
        <f t="shared" si="20"/>
        <v>0</v>
      </c>
      <c r="I671" s="74">
        <f t="shared" si="21"/>
        <v>0</v>
      </c>
      <c r="J671" s="74">
        <f t="shared" si="21"/>
        <v>0</v>
      </c>
    </row>
    <row r="672" spans="1:10" x14ac:dyDescent="0.25">
      <c r="A672" s="183"/>
      <c r="B672" s="184"/>
      <c r="C672" s="185"/>
      <c r="D672" s="21"/>
      <c r="E672" s="71" t="str">
        <f>IF(D672&gt;0,IF((LEFT(D672,2)=LEFT(Data!C$4,2)),"Intra","Inter"),"")</f>
        <v/>
      </c>
      <c r="F672" s="23"/>
      <c r="G672" s="176"/>
      <c r="H672" s="74">
        <f t="shared" si="20"/>
        <v>0</v>
      </c>
      <c r="I672" s="74">
        <f t="shared" si="21"/>
        <v>0</v>
      </c>
      <c r="J672" s="74">
        <f t="shared" si="21"/>
        <v>0</v>
      </c>
    </row>
    <row r="673" spans="1:10" x14ac:dyDescent="0.25">
      <c r="A673" s="183"/>
      <c r="B673" s="184"/>
      <c r="C673" s="185"/>
      <c r="D673" s="21"/>
      <c r="E673" s="71" t="str">
        <f>IF(D673&gt;0,IF((LEFT(D673,2)=LEFT(Data!C$4,2)),"Intra","Inter"),"")</f>
        <v/>
      </c>
      <c r="F673" s="23"/>
      <c r="G673" s="176"/>
      <c r="H673" s="74">
        <f t="shared" si="20"/>
        <v>0</v>
      </c>
      <c r="I673" s="74">
        <f t="shared" si="21"/>
        <v>0</v>
      </c>
      <c r="J673" s="74">
        <f t="shared" si="21"/>
        <v>0</v>
      </c>
    </row>
    <row r="674" spans="1:10" x14ac:dyDescent="0.25">
      <c r="A674" s="183"/>
      <c r="B674" s="184"/>
      <c r="C674" s="185"/>
      <c r="D674" s="21"/>
      <c r="E674" s="71" t="str">
        <f>IF(D674&gt;0,IF((LEFT(D674,2)=LEFT(Data!C$4,2)),"Intra","Inter"),"")</f>
        <v/>
      </c>
      <c r="F674" s="23"/>
      <c r="G674" s="176"/>
      <c r="H674" s="74">
        <f t="shared" si="20"/>
        <v>0</v>
      </c>
      <c r="I674" s="74">
        <f t="shared" si="21"/>
        <v>0</v>
      </c>
      <c r="J674" s="74">
        <f t="shared" si="21"/>
        <v>0</v>
      </c>
    </row>
    <row r="675" spans="1:10" x14ac:dyDescent="0.25">
      <c r="A675" s="183"/>
      <c r="B675" s="184"/>
      <c r="C675" s="185"/>
      <c r="D675" s="21"/>
      <c r="E675" s="71" t="str">
        <f>IF(D675&gt;0,IF((LEFT(D675,2)=LEFT(Data!C$4,2)),"Intra","Inter"),"")</f>
        <v/>
      </c>
      <c r="F675" s="23"/>
      <c r="G675" s="176"/>
      <c r="H675" s="74">
        <f t="shared" si="20"/>
        <v>0</v>
      </c>
      <c r="I675" s="74">
        <f t="shared" si="21"/>
        <v>0</v>
      </c>
      <c r="J675" s="74">
        <f t="shared" si="21"/>
        <v>0</v>
      </c>
    </row>
    <row r="676" spans="1:10" x14ac:dyDescent="0.25">
      <c r="A676" s="183"/>
      <c r="B676" s="184"/>
      <c r="C676" s="185"/>
      <c r="D676" s="21"/>
      <c r="E676" s="71" t="str">
        <f>IF(D676&gt;0,IF((LEFT(D676,2)=LEFT(Data!C$4,2)),"Intra","Inter"),"")</f>
        <v/>
      </c>
      <c r="F676" s="23"/>
      <c r="G676" s="176"/>
      <c r="H676" s="74">
        <f t="shared" si="20"/>
        <v>0</v>
      </c>
      <c r="I676" s="74">
        <f t="shared" si="21"/>
        <v>0</v>
      </c>
      <c r="J676" s="74">
        <f t="shared" si="21"/>
        <v>0</v>
      </c>
    </row>
    <row r="677" spans="1:10" x14ac:dyDescent="0.25">
      <c r="A677" s="183"/>
      <c r="B677" s="184"/>
      <c r="C677" s="185"/>
      <c r="D677" s="21"/>
      <c r="E677" s="71" t="str">
        <f>IF(D677&gt;0,IF((LEFT(D677,2)=LEFT(Data!C$4,2)),"Intra","Inter"),"")</f>
        <v/>
      </c>
      <c r="F677" s="23"/>
      <c r="G677" s="176"/>
      <c r="H677" s="74">
        <f t="shared" si="20"/>
        <v>0</v>
      </c>
      <c r="I677" s="74">
        <f t="shared" si="21"/>
        <v>0</v>
      </c>
      <c r="J677" s="74">
        <f t="shared" si="21"/>
        <v>0</v>
      </c>
    </row>
    <row r="678" spans="1:10" x14ac:dyDescent="0.25">
      <c r="A678" s="183"/>
      <c r="B678" s="184"/>
      <c r="C678" s="185"/>
      <c r="D678" s="21"/>
      <c r="E678" s="71" t="str">
        <f>IF(D678&gt;0,IF((LEFT(D678,2)=LEFT(Data!C$4,2)),"Intra","Inter"),"")</f>
        <v/>
      </c>
      <c r="F678" s="23"/>
      <c r="G678" s="176"/>
      <c r="H678" s="74">
        <f t="shared" si="20"/>
        <v>0</v>
      </c>
      <c r="I678" s="74">
        <f t="shared" si="21"/>
        <v>0</v>
      </c>
      <c r="J678" s="74">
        <f t="shared" si="21"/>
        <v>0</v>
      </c>
    </row>
    <row r="679" spans="1:10" x14ac:dyDescent="0.25">
      <c r="A679" s="183"/>
      <c r="B679" s="184"/>
      <c r="C679" s="185"/>
      <c r="D679" s="21"/>
      <c r="E679" s="71" t="str">
        <f>IF(D679&gt;0,IF((LEFT(D679,2)=LEFT(Data!C$4,2)),"Intra","Inter"),"")</f>
        <v/>
      </c>
      <c r="F679" s="23"/>
      <c r="G679" s="176"/>
      <c r="H679" s="74">
        <f t="shared" si="20"/>
        <v>0</v>
      </c>
      <c r="I679" s="74">
        <f t="shared" si="21"/>
        <v>0</v>
      </c>
      <c r="J679" s="74">
        <f t="shared" si="21"/>
        <v>0</v>
      </c>
    </row>
    <row r="680" spans="1:10" x14ac:dyDescent="0.25">
      <c r="A680" s="183"/>
      <c r="B680" s="184"/>
      <c r="C680" s="185"/>
      <c r="D680" s="21"/>
      <c r="E680" s="71" t="str">
        <f>IF(D680&gt;0,IF((LEFT(D680,2)=LEFT(Data!C$4,2)),"Intra","Inter"),"")</f>
        <v/>
      </c>
      <c r="F680" s="23"/>
      <c r="G680" s="176"/>
      <c r="H680" s="74">
        <f t="shared" si="20"/>
        <v>0</v>
      </c>
      <c r="I680" s="74">
        <f t="shared" si="21"/>
        <v>0</v>
      </c>
      <c r="J680" s="74">
        <f t="shared" si="21"/>
        <v>0</v>
      </c>
    </row>
    <row r="681" spans="1:10" x14ac:dyDescent="0.25">
      <c r="A681" s="183"/>
      <c r="B681" s="184"/>
      <c r="C681" s="185"/>
      <c r="D681" s="21"/>
      <c r="E681" s="71" t="str">
        <f>IF(D681&gt;0,IF((LEFT(D681,2)=LEFT(Data!C$4,2)),"Intra","Inter"),"")</f>
        <v/>
      </c>
      <c r="F681" s="23"/>
      <c r="G681" s="176"/>
      <c r="H681" s="74">
        <f t="shared" si="20"/>
        <v>0</v>
      </c>
      <c r="I681" s="74">
        <f t="shared" si="21"/>
        <v>0</v>
      </c>
      <c r="J681" s="74">
        <f t="shared" si="21"/>
        <v>0</v>
      </c>
    </row>
    <row r="682" spans="1:10" x14ac:dyDescent="0.25">
      <c r="A682" s="183"/>
      <c r="B682" s="184"/>
      <c r="C682" s="185"/>
      <c r="D682" s="21"/>
      <c r="E682" s="71" t="str">
        <f>IF(D682&gt;0,IF((LEFT(D682,2)=LEFT(Data!C$4,2)),"Intra","Inter"),"")</f>
        <v/>
      </c>
      <c r="F682" s="23"/>
      <c r="G682" s="176"/>
      <c r="H682" s="74">
        <f t="shared" si="20"/>
        <v>0</v>
      </c>
      <c r="I682" s="74">
        <f t="shared" si="21"/>
        <v>0</v>
      </c>
      <c r="J682" s="74">
        <f t="shared" si="21"/>
        <v>0</v>
      </c>
    </row>
    <row r="683" spans="1:10" x14ac:dyDescent="0.25">
      <c r="A683" s="183"/>
      <c r="B683" s="184"/>
      <c r="C683" s="185"/>
      <c r="D683" s="21"/>
      <c r="E683" s="71" t="str">
        <f>IF(D683&gt;0,IF((LEFT(D683,2)=LEFT(Data!C$4,2)),"Intra","Inter"),"")</f>
        <v/>
      </c>
      <c r="F683" s="23"/>
      <c r="G683" s="176"/>
      <c r="H683" s="74">
        <f t="shared" si="20"/>
        <v>0</v>
      </c>
      <c r="I683" s="74">
        <f t="shared" si="21"/>
        <v>0</v>
      </c>
      <c r="J683" s="74">
        <f t="shared" si="21"/>
        <v>0</v>
      </c>
    </row>
    <row r="684" spans="1:10" x14ac:dyDescent="0.25">
      <c r="A684" s="183"/>
      <c r="B684" s="184"/>
      <c r="C684" s="185"/>
      <c r="D684" s="21"/>
      <c r="E684" s="71" t="str">
        <f>IF(D684&gt;0,IF((LEFT(D684,2)=LEFT(Data!C$4,2)),"Intra","Inter"),"")</f>
        <v/>
      </c>
      <c r="F684" s="23"/>
      <c r="G684" s="176"/>
      <c r="H684" s="74">
        <f t="shared" si="20"/>
        <v>0</v>
      </c>
      <c r="I684" s="74">
        <f t="shared" si="21"/>
        <v>0</v>
      </c>
      <c r="J684" s="74">
        <f t="shared" si="21"/>
        <v>0</v>
      </c>
    </row>
    <row r="685" spans="1:10" x14ac:dyDescent="0.25">
      <c r="A685" s="183"/>
      <c r="B685" s="184"/>
      <c r="C685" s="185"/>
      <c r="D685" s="21"/>
      <c r="E685" s="71" t="str">
        <f>IF(D685&gt;0,IF((LEFT(D685,2)=LEFT(Data!C$4,2)),"Intra","Inter"),"")</f>
        <v/>
      </c>
      <c r="F685" s="23"/>
      <c r="G685" s="176"/>
      <c r="H685" s="74">
        <f t="shared" si="20"/>
        <v>0</v>
      </c>
      <c r="I685" s="74">
        <f t="shared" si="21"/>
        <v>0</v>
      </c>
      <c r="J685" s="74">
        <f t="shared" si="21"/>
        <v>0</v>
      </c>
    </row>
    <row r="686" spans="1:10" x14ac:dyDescent="0.25">
      <c r="A686" s="183"/>
      <c r="B686" s="184"/>
      <c r="C686" s="185"/>
      <c r="D686" s="21"/>
      <c r="E686" s="71" t="str">
        <f>IF(D686&gt;0,IF((LEFT(D686,2)=LEFT(Data!C$4,2)),"Intra","Inter"),"")</f>
        <v/>
      </c>
      <c r="F686" s="23"/>
      <c r="G686" s="176"/>
      <c r="H686" s="74">
        <f t="shared" si="20"/>
        <v>0</v>
      </c>
      <c r="I686" s="74">
        <f t="shared" si="21"/>
        <v>0</v>
      </c>
      <c r="J686" s="74">
        <f t="shared" si="21"/>
        <v>0</v>
      </c>
    </row>
    <row r="687" spans="1:10" x14ac:dyDescent="0.25">
      <c r="A687" s="183"/>
      <c r="B687" s="184"/>
      <c r="C687" s="185"/>
      <c r="D687" s="21"/>
      <c r="E687" s="71" t="str">
        <f>IF(D687&gt;0,IF((LEFT(D687,2)=LEFT(Data!C$4,2)),"Intra","Inter"),"")</f>
        <v/>
      </c>
      <c r="F687" s="23"/>
      <c r="G687" s="176"/>
      <c r="H687" s="74">
        <f t="shared" si="20"/>
        <v>0</v>
      </c>
      <c r="I687" s="74">
        <f t="shared" si="21"/>
        <v>0</v>
      </c>
      <c r="J687" s="74">
        <f t="shared" si="21"/>
        <v>0</v>
      </c>
    </row>
    <row r="688" spans="1:10" x14ac:dyDescent="0.25">
      <c r="A688" s="183"/>
      <c r="B688" s="184"/>
      <c r="C688" s="185"/>
      <c r="D688" s="21"/>
      <c r="E688" s="71" t="str">
        <f>IF(D688&gt;0,IF((LEFT(D688,2)=LEFT(Data!C$4,2)),"Intra","Inter"),"")</f>
        <v/>
      </c>
      <c r="F688" s="23"/>
      <c r="G688" s="176"/>
      <c r="H688" s="74">
        <f t="shared" si="20"/>
        <v>0</v>
      </c>
      <c r="I688" s="74">
        <f t="shared" si="21"/>
        <v>0</v>
      </c>
      <c r="J688" s="74">
        <f t="shared" si="21"/>
        <v>0</v>
      </c>
    </row>
    <row r="689" spans="1:10" x14ac:dyDescent="0.25">
      <c r="A689" s="183"/>
      <c r="B689" s="184"/>
      <c r="C689" s="185"/>
      <c r="D689" s="21"/>
      <c r="E689" s="71" t="str">
        <f>IF(D689&gt;0,IF((LEFT(D689,2)=LEFT(Data!C$4,2)),"Intra","Inter"),"")</f>
        <v/>
      </c>
      <c r="F689" s="23"/>
      <c r="G689" s="176"/>
      <c r="H689" s="74">
        <f t="shared" si="20"/>
        <v>0</v>
      </c>
      <c r="I689" s="74">
        <f t="shared" si="21"/>
        <v>0</v>
      </c>
      <c r="J689" s="74">
        <f t="shared" si="21"/>
        <v>0</v>
      </c>
    </row>
    <row r="690" spans="1:10" x14ac:dyDescent="0.25">
      <c r="A690" s="183"/>
      <c r="B690" s="184"/>
      <c r="C690" s="185"/>
      <c r="D690" s="21"/>
      <c r="E690" s="71" t="str">
        <f>IF(D690&gt;0,IF((LEFT(D690,2)=LEFT(Data!C$4,2)),"Intra","Inter"),"")</f>
        <v/>
      </c>
      <c r="F690" s="23"/>
      <c r="G690" s="176"/>
      <c r="H690" s="74">
        <f t="shared" si="20"/>
        <v>0</v>
      </c>
      <c r="I690" s="74">
        <f t="shared" si="21"/>
        <v>0</v>
      </c>
      <c r="J690" s="74">
        <f t="shared" si="21"/>
        <v>0</v>
      </c>
    </row>
    <row r="691" spans="1:10" x14ac:dyDescent="0.25">
      <c r="A691" s="183"/>
      <c r="B691" s="184"/>
      <c r="C691" s="185"/>
      <c r="D691" s="21"/>
      <c r="E691" s="71" t="str">
        <f>IF(D691&gt;0,IF((LEFT(D691,2)=LEFT(Data!C$4,2)),"Intra","Inter"),"")</f>
        <v/>
      </c>
      <c r="F691" s="23"/>
      <c r="G691" s="176"/>
      <c r="H691" s="74">
        <f t="shared" si="20"/>
        <v>0</v>
      </c>
      <c r="I691" s="74">
        <f t="shared" si="21"/>
        <v>0</v>
      </c>
      <c r="J691" s="74">
        <f t="shared" si="21"/>
        <v>0</v>
      </c>
    </row>
    <row r="692" spans="1:10" x14ac:dyDescent="0.25">
      <c r="A692" s="183"/>
      <c r="B692" s="184"/>
      <c r="C692" s="185"/>
      <c r="D692" s="21"/>
      <c r="E692" s="71" t="str">
        <f>IF(D692&gt;0,IF((LEFT(D692,2)=LEFT(Data!C$4,2)),"Intra","Inter"),"")</f>
        <v/>
      </c>
      <c r="F692" s="23"/>
      <c r="G692" s="176"/>
      <c r="H692" s="74">
        <f t="shared" si="20"/>
        <v>0</v>
      </c>
      <c r="I692" s="74">
        <f t="shared" si="21"/>
        <v>0</v>
      </c>
      <c r="J692" s="74">
        <f t="shared" si="21"/>
        <v>0</v>
      </c>
    </row>
    <row r="693" spans="1:10" x14ac:dyDescent="0.25">
      <c r="A693" s="183"/>
      <c r="B693" s="184"/>
      <c r="C693" s="185"/>
      <c r="D693" s="21"/>
      <c r="E693" s="71" t="str">
        <f>IF(D693&gt;0,IF((LEFT(D693,2)=LEFT(Data!C$4,2)),"Intra","Inter"),"")</f>
        <v/>
      </c>
      <c r="F693" s="23"/>
      <c r="G693" s="176"/>
      <c r="H693" s="74">
        <f t="shared" si="20"/>
        <v>0</v>
      </c>
      <c r="I693" s="74">
        <f t="shared" si="21"/>
        <v>0</v>
      </c>
      <c r="J693" s="74">
        <f t="shared" si="21"/>
        <v>0</v>
      </c>
    </row>
    <row r="694" spans="1:10" x14ac:dyDescent="0.25">
      <c r="A694" s="183"/>
      <c r="B694" s="184"/>
      <c r="C694" s="185"/>
      <c r="D694" s="21"/>
      <c r="E694" s="71" t="str">
        <f>IF(D694&gt;0,IF((LEFT(D694,2)=LEFT(Data!C$4,2)),"Intra","Inter"),"")</f>
        <v/>
      </c>
      <c r="F694" s="23"/>
      <c r="G694" s="176"/>
      <c r="H694" s="74">
        <f t="shared" si="20"/>
        <v>0</v>
      </c>
      <c r="I694" s="74">
        <f t="shared" si="21"/>
        <v>0</v>
      </c>
      <c r="J694" s="74">
        <f t="shared" si="21"/>
        <v>0</v>
      </c>
    </row>
    <row r="695" spans="1:10" x14ac:dyDescent="0.25">
      <c r="A695" s="183"/>
      <c r="B695" s="184"/>
      <c r="C695" s="185"/>
      <c r="D695" s="21"/>
      <c r="E695" s="71" t="str">
        <f>IF(D695&gt;0,IF((LEFT(D695,2)=LEFT(Data!C$4,2)),"Intra","Inter"),"")</f>
        <v/>
      </c>
      <c r="F695" s="23"/>
      <c r="G695" s="176"/>
      <c r="H695" s="74">
        <f t="shared" si="20"/>
        <v>0</v>
      </c>
      <c r="I695" s="74">
        <f t="shared" si="21"/>
        <v>0</v>
      </c>
      <c r="J695" s="74">
        <f t="shared" si="21"/>
        <v>0</v>
      </c>
    </row>
    <row r="696" spans="1:10" x14ac:dyDescent="0.25">
      <c r="A696" s="183"/>
      <c r="B696" s="184"/>
      <c r="C696" s="185"/>
      <c r="D696" s="21"/>
      <c r="E696" s="71" t="str">
        <f>IF(D696&gt;0,IF((LEFT(D696,2)=LEFT(Data!C$4,2)),"Intra","Inter"),"")</f>
        <v/>
      </c>
      <c r="F696" s="23"/>
      <c r="G696" s="176"/>
      <c r="H696" s="74">
        <f t="shared" si="20"/>
        <v>0</v>
      </c>
      <c r="I696" s="74">
        <f t="shared" si="21"/>
        <v>0</v>
      </c>
      <c r="J696" s="74">
        <f t="shared" si="21"/>
        <v>0</v>
      </c>
    </row>
    <row r="697" spans="1:10" x14ac:dyDescent="0.25">
      <c r="A697" s="183"/>
      <c r="B697" s="184"/>
      <c r="C697" s="185"/>
      <c r="D697" s="21"/>
      <c r="E697" s="71" t="str">
        <f>IF(D697&gt;0,IF((LEFT(D697,2)=LEFT(Data!C$4,2)),"Intra","Inter"),"")</f>
        <v/>
      </c>
      <c r="F697" s="23"/>
      <c r="G697" s="176"/>
      <c r="H697" s="74">
        <f t="shared" si="20"/>
        <v>0</v>
      </c>
      <c r="I697" s="74">
        <f t="shared" si="21"/>
        <v>0</v>
      </c>
      <c r="J697" s="74">
        <f t="shared" si="21"/>
        <v>0</v>
      </c>
    </row>
    <row r="698" spans="1:10" x14ac:dyDescent="0.25">
      <c r="A698" s="183"/>
      <c r="B698" s="184"/>
      <c r="C698" s="185"/>
      <c r="D698" s="21"/>
      <c r="E698" s="71" t="str">
        <f>IF(D698&gt;0,IF((LEFT(D698,2)=LEFT(Data!C$4,2)),"Intra","Inter"),"")</f>
        <v/>
      </c>
      <c r="F698" s="23"/>
      <c r="G698" s="176"/>
      <c r="H698" s="74">
        <f t="shared" si="20"/>
        <v>0</v>
      </c>
      <c r="I698" s="74">
        <f t="shared" si="21"/>
        <v>0</v>
      </c>
      <c r="J698" s="74">
        <f t="shared" si="21"/>
        <v>0</v>
      </c>
    </row>
    <row r="699" spans="1:10" x14ac:dyDescent="0.25">
      <c r="A699" s="183"/>
      <c r="B699" s="184"/>
      <c r="C699" s="185"/>
      <c r="D699" s="21"/>
      <c r="E699" s="71" t="str">
        <f>IF(D699&gt;0,IF((LEFT(D699,2)=LEFT(Data!C$4,2)),"Intra","Inter"),"")</f>
        <v/>
      </c>
      <c r="F699" s="23"/>
      <c r="G699" s="176"/>
      <c r="H699" s="74">
        <f t="shared" si="20"/>
        <v>0</v>
      </c>
      <c r="I699" s="74">
        <f t="shared" si="21"/>
        <v>0</v>
      </c>
      <c r="J699" s="74">
        <f t="shared" si="21"/>
        <v>0</v>
      </c>
    </row>
    <row r="700" spans="1:10" x14ac:dyDescent="0.25">
      <c r="A700" s="183"/>
      <c r="B700" s="184"/>
      <c r="C700" s="185"/>
      <c r="D700" s="21"/>
      <c r="E700" s="71" t="str">
        <f>IF(D700&gt;0,IF((LEFT(D700,2)=LEFT(Data!C$4,2)),"Intra","Inter"),"")</f>
        <v/>
      </c>
      <c r="F700" s="23"/>
      <c r="G700" s="176"/>
      <c r="H700" s="74">
        <f t="shared" si="20"/>
        <v>0</v>
      </c>
      <c r="I700" s="74">
        <f t="shared" si="21"/>
        <v>0</v>
      </c>
      <c r="J700" s="74">
        <f t="shared" si="21"/>
        <v>0</v>
      </c>
    </row>
    <row r="701" spans="1:10" x14ac:dyDescent="0.25">
      <c r="A701" s="183"/>
      <c r="B701" s="184"/>
      <c r="C701" s="185"/>
      <c r="D701" s="21"/>
      <c r="E701" s="71" t="str">
        <f>IF(D701&gt;0,IF((LEFT(D701,2)=LEFT(Data!C$4,2)),"Intra","Inter"),"")</f>
        <v/>
      </c>
      <c r="F701" s="23"/>
      <c r="G701" s="176"/>
      <c r="H701" s="74">
        <f t="shared" si="20"/>
        <v>0</v>
      </c>
      <c r="I701" s="74">
        <f t="shared" si="21"/>
        <v>0</v>
      </c>
      <c r="J701" s="74">
        <f t="shared" si="21"/>
        <v>0</v>
      </c>
    </row>
    <row r="702" spans="1:10" x14ac:dyDescent="0.25">
      <c r="A702" s="183"/>
      <c r="B702" s="184"/>
      <c r="C702" s="185"/>
      <c r="D702" s="21"/>
      <c r="E702" s="71" t="str">
        <f>IF(D702&gt;0,IF((LEFT(D702,2)=LEFT(Data!C$4,2)),"Intra","Inter"),"")</f>
        <v/>
      </c>
      <c r="F702" s="23"/>
      <c r="G702" s="176"/>
      <c r="H702" s="74">
        <f t="shared" si="20"/>
        <v>0</v>
      </c>
      <c r="I702" s="74">
        <f t="shared" si="21"/>
        <v>0</v>
      </c>
      <c r="J702" s="74">
        <f t="shared" si="21"/>
        <v>0</v>
      </c>
    </row>
    <row r="703" spans="1:10" x14ac:dyDescent="0.25">
      <c r="A703" s="183"/>
      <c r="B703" s="184"/>
      <c r="C703" s="185"/>
      <c r="D703" s="21"/>
      <c r="E703" s="71" t="str">
        <f>IF(D703&gt;0,IF((LEFT(D703,2)=LEFT(Data!C$4,2)),"Intra","Inter"),"")</f>
        <v/>
      </c>
      <c r="F703" s="23"/>
      <c r="G703" s="176"/>
      <c r="H703" s="74">
        <f t="shared" si="20"/>
        <v>0</v>
      </c>
      <c r="I703" s="74">
        <f t="shared" si="21"/>
        <v>0</v>
      </c>
      <c r="J703" s="74">
        <f t="shared" si="21"/>
        <v>0</v>
      </c>
    </row>
    <row r="704" spans="1:10" x14ac:dyDescent="0.25">
      <c r="A704" s="183"/>
      <c r="B704" s="184"/>
      <c r="C704" s="185"/>
      <c r="D704" s="21"/>
      <c r="E704" s="71" t="str">
        <f>IF(D704&gt;0,IF((LEFT(D704,2)=LEFT(Data!C$4,2)),"Intra","Inter"),"")</f>
        <v/>
      </c>
      <c r="F704" s="23"/>
      <c r="G704" s="176"/>
      <c r="H704" s="74">
        <f t="shared" si="20"/>
        <v>0</v>
      </c>
      <c r="I704" s="74">
        <f t="shared" si="21"/>
        <v>0</v>
      </c>
      <c r="J704" s="74">
        <f t="shared" si="21"/>
        <v>0</v>
      </c>
    </row>
    <row r="705" spans="1:10" x14ac:dyDescent="0.25">
      <c r="A705" s="183"/>
      <c r="B705" s="184"/>
      <c r="C705" s="185"/>
      <c r="D705" s="21"/>
      <c r="E705" s="71" t="str">
        <f>IF(D705&gt;0,IF((LEFT(D705,2)=LEFT(Data!C$4,2)),"Intra","Inter"),"")</f>
        <v/>
      </c>
      <c r="F705" s="23"/>
      <c r="G705" s="176"/>
      <c r="H705" s="74">
        <f t="shared" si="20"/>
        <v>0</v>
      </c>
      <c r="I705" s="74">
        <f t="shared" si="21"/>
        <v>0</v>
      </c>
      <c r="J705" s="74">
        <f t="shared" si="21"/>
        <v>0</v>
      </c>
    </row>
    <row r="706" spans="1:10" x14ac:dyDescent="0.25">
      <c r="A706" s="183"/>
      <c r="B706" s="184"/>
      <c r="C706" s="185"/>
      <c r="D706" s="21"/>
      <c r="E706" s="71" t="str">
        <f>IF(D706&gt;0,IF((LEFT(D706,2)=LEFT(Data!C$4,2)),"Intra","Inter"),"")</f>
        <v/>
      </c>
      <c r="F706" s="23"/>
      <c r="G706" s="176"/>
      <c r="H706" s="74">
        <f t="shared" si="20"/>
        <v>0</v>
      </c>
      <c r="I706" s="74">
        <f t="shared" si="21"/>
        <v>0</v>
      </c>
      <c r="J706" s="74">
        <f t="shared" si="21"/>
        <v>0</v>
      </c>
    </row>
    <row r="707" spans="1:10" x14ac:dyDescent="0.25">
      <c r="A707" s="183"/>
      <c r="B707" s="184"/>
      <c r="C707" s="185"/>
      <c r="D707" s="21"/>
      <c r="E707" s="71" t="str">
        <f>IF(D707&gt;0,IF((LEFT(D707,2)=LEFT(Data!C$4,2)),"Intra","Inter"),"")</f>
        <v/>
      </c>
      <c r="F707" s="23"/>
      <c r="G707" s="176"/>
      <c r="H707" s="74">
        <f t="shared" si="20"/>
        <v>0</v>
      </c>
      <c r="I707" s="74">
        <f t="shared" si="21"/>
        <v>0</v>
      </c>
      <c r="J707" s="74">
        <f t="shared" si="21"/>
        <v>0</v>
      </c>
    </row>
    <row r="708" spans="1:10" x14ac:dyDescent="0.25">
      <c r="A708" s="183"/>
      <c r="B708" s="184"/>
      <c r="C708" s="185"/>
      <c r="D708" s="21"/>
      <c r="E708" s="71" t="str">
        <f>IF(D708&gt;0,IF((LEFT(D708,2)=LEFT(Data!C$4,2)),"Intra","Inter"),"")</f>
        <v/>
      </c>
      <c r="F708" s="23"/>
      <c r="G708" s="176"/>
      <c r="H708" s="74">
        <f t="shared" si="20"/>
        <v>0</v>
      </c>
      <c r="I708" s="74">
        <f t="shared" si="21"/>
        <v>0</v>
      </c>
      <c r="J708" s="74">
        <f t="shared" si="21"/>
        <v>0</v>
      </c>
    </row>
    <row r="709" spans="1:10" x14ac:dyDescent="0.25">
      <c r="A709" s="183"/>
      <c r="B709" s="184"/>
      <c r="C709" s="185"/>
      <c r="D709" s="21"/>
      <c r="E709" s="71" t="str">
        <f>IF(D709&gt;0,IF((LEFT(D709,2)=LEFT(Data!C$4,2)),"Intra","Inter"),"")</f>
        <v/>
      </c>
      <c r="F709" s="23"/>
      <c r="G709" s="176"/>
      <c r="H709" s="74">
        <f t="shared" si="20"/>
        <v>0</v>
      </c>
      <c r="I709" s="74">
        <f t="shared" si="21"/>
        <v>0</v>
      </c>
      <c r="J709" s="74">
        <f t="shared" si="21"/>
        <v>0</v>
      </c>
    </row>
    <row r="710" spans="1:10" x14ac:dyDescent="0.25">
      <c r="A710" s="183"/>
      <c r="B710" s="184"/>
      <c r="C710" s="185"/>
      <c r="D710" s="21"/>
      <c r="E710" s="71" t="str">
        <f>IF(D710&gt;0,IF((LEFT(D710,2)=LEFT(Data!C$4,2)),"Intra","Inter"),"")</f>
        <v/>
      </c>
      <c r="F710" s="23"/>
      <c r="G710" s="176"/>
      <c r="H710" s="74">
        <f t="shared" si="20"/>
        <v>0</v>
      </c>
      <c r="I710" s="74">
        <f t="shared" si="21"/>
        <v>0</v>
      </c>
      <c r="J710" s="74">
        <f t="shared" si="21"/>
        <v>0</v>
      </c>
    </row>
    <row r="711" spans="1:10" x14ac:dyDescent="0.25">
      <c r="A711" s="183"/>
      <c r="B711" s="184"/>
      <c r="C711" s="185"/>
      <c r="D711" s="21"/>
      <c r="E711" s="71" t="str">
        <f>IF(D711&gt;0,IF((LEFT(D711,2)=LEFT(Data!C$4,2)),"Intra","Inter"),"")</f>
        <v/>
      </c>
      <c r="F711" s="23"/>
      <c r="G711" s="176"/>
      <c r="H711" s="74">
        <f t="shared" si="20"/>
        <v>0</v>
      </c>
      <c r="I711" s="74">
        <f t="shared" si="21"/>
        <v>0</v>
      </c>
      <c r="J711" s="74">
        <f t="shared" si="21"/>
        <v>0</v>
      </c>
    </row>
    <row r="712" spans="1:10" x14ac:dyDescent="0.25">
      <c r="A712" s="183"/>
      <c r="B712" s="184"/>
      <c r="C712" s="185"/>
      <c r="D712" s="21"/>
      <c r="E712" s="71" t="str">
        <f>IF(D712&gt;0,IF((LEFT(D712,2)=LEFT(Data!C$4,2)),"Intra","Inter"),"")</f>
        <v/>
      </c>
      <c r="F712" s="23"/>
      <c r="G712" s="176"/>
      <c r="H712" s="74">
        <f t="shared" si="20"/>
        <v>0</v>
      </c>
      <c r="I712" s="74">
        <f t="shared" si="21"/>
        <v>0</v>
      </c>
      <c r="J712" s="74">
        <f t="shared" si="21"/>
        <v>0</v>
      </c>
    </row>
    <row r="713" spans="1:10" x14ac:dyDescent="0.25">
      <c r="A713" s="183"/>
      <c r="B713" s="184"/>
      <c r="C713" s="185"/>
      <c r="D713" s="21"/>
      <c r="E713" s="71" t="str">
        <f>IF(D713&gt;0,IF((LEFT(D713,2)=LEFT(Data!C$4,2)),"Intra","Inter"),"")</f>
        <v/>
      </c>
      <c r="F713" s="23"/>
      <c r="G713" s="176"/>
      <c r="H713" s="74">
        <f t="shared" ref="H713:H776" si="22">IF($E713="inter",IF($F713&lt;&gt;"Exempt",IF($F713&lt;&gt;"Non GST",($G713*($F713)),(0)),(0)),(0))</f>
        <v>0</v>
      </c>
      <c r="I713" s="74">
        <f t="shared" ref="I713:J776" si="23">IF($E713="intra",IF($F713&lt;&gt;"Exempt",IF($F713&lt;&gt;"Non GST",($G713*($F713/2)),(0)),(0)),(0))</f>
        <v>0</v>
      </c>
      <c r="J713" s="74">
        <f t="shared" si="23"/>
        <v>0</v>
      </c>
    </row>
    <row r="714" spans="1:10" x14ac:dyDescent="0.25">
      <c r="A714" s="183"/>
      <c r="B714" s="184"/>
      <c r="C714" s="185"/>
      <c r="D714" s="21"/>
      <c r="E714" s="71" t="str">
        <f>IF(D714&gt;0,IF((LEFT(D714,2)=LEFT(Data!C$4,2)),"Intra","Inter"),"")</f>
        <v/>
      </c>
      <c r="F714" s="23"/>
      <c r="G714" s="176"/>
      <c r="H714" s="74">
        <f t="shared" si="22"/>
        <v>0</v>
      </c>
      <c r="I714" s="74">
        <f t="shared" si="23"/>
        <v>0</v>
      </c>
      <c r="J714" s="74">
        <f t="shared" si="23"/>
        <v>0</v>
      </c>
    </row>
    <row r="715" spans="1:10" x14ac:dyDescent="0.25">
      <c r="A715" s="183"/>
      <c r="B715" s="184"/>
      <c r="C715" s="185"/>
      <c r="D715" s="21"/>
      <c r="E715" s="71" t="str">
        <f>IF(D715&gt;0,IF((LEFT(D715,2)=LEFT(Data!C$4,2)),"Intra","Inter"),"")</f>
        <v/>
      </c>
      <c r="F715" s="23"/>
      <c r="G715" s="176"/>
      <c r="H715" s="74">
        <f t="shared" si="22"/>
        <v>0</v>
      </c>
      <c r="I715" s="74">
        <f t="shared" si="23"/>
        <v>0</v>
      </c>
      <c r="J715" s="74">
        <f t="shared" si="23"/>
        <v>0</v>
      </c>
    </row>
    <row r="716" spans="1:10" x14ac:dyDescent="0.25">
      <c r="A716" s="183"/>
      <c r="B716" s="184"/>
      <c r="C716" s="185"/>
      <c r="D716" s="21"/>
      <c r="E716" s="71" t="str">
        <f>IF(D716&gt;0,IF((LEFT(D716,2)=LEFT(Data!C$4,2)),"Intra","Inter"),"")</f>
        <v/>
      </c>
      <c r="F716" s="23"/>
      <c r="G716" s="176"/>
      <c r="H716" s="74">
        <f t="shared" si="22"/>
        <v>0</v>
      </c>
      <c r="I716" s="74">
        <f t="shared" si="23"/>
        <v>0</v>
      </c>
      <c r="J716" s="74">
        <f t="shared" si="23"/>
        <v>0</v>
      </c>
    </row>
    <row r="717" spans="1:10" x14ac:dyDescent="0.25">
      <c r="A717" s="183"/>
      <c r="B717" s="184"/>
      <c r="C717" s="185"/>
      <c r="D717" s="21"/>
      <c r="E717" s="71" t="str">
        <f>IF(D717&gt;0,IF((LEFT(D717,2)=LEFT(Data!C$4,2)),"Intra","Inter"),"")</f>
        <v/>
      </c>
      <c r="F717" s="23"/>
      <c r="G717" s="176"/>
      <c r="H717" s="74">
        <f t="shared" si="22"/>
        <v>0</v>
      </c>
      <c r="I717" s="74">
        <f t="shared" si="23"/>
        <v>0</v>
      </c>
      <c r="J717" s="74">
        <f t="shared" si="23"/>
        <v>0</v>
      </c>
    </row>
    <row r="718" spans="1:10" x14ac:dyDescent="0.25">
      <c r="A718" s="183"/>
      <c r="B718" s="184"/>
      <c r="C718" s="185"/>
      <c r="D718" s="21"/>
      <c r="E718" s="71" t="str">
        <f>IF(D718&gt;0,IF((LEFT(D718,2)=LEFT(Data!C$4,2)),"Intra","Inter"),"")</f>
        <v/>
      </c>
      <c r="F718" s="23"/>
      <c r="G718" s="176"/>
      <c r="H718" s="74">
        <f t="shared" si="22"/>
        <v>0</v>
      </c>
      <c r="I718" s="74">
        <f t="shared" si="23"/>
        <v>0</v>
      </c>
      <c r="J718" s="74">
        <f t="shared" si="23"/>
        <v>0</v>
      </c>
    </row>
    <row r="719" spans="1:10" x14ac:dyDescent="0.25">
      <c r="A719" s="183"/>
      <c r="B719" s="184"/>
      <c r="C719" s="185"/>
      <c r="D719" s="21"/>
      <c r="E719" s="71" t="str">
        <f>IF(D719&gt;0,IF((LEFT(D719,2)=LEFT(Data!C$4,2)),"Intra","Inter"),"")</f>
        <v/>
      </c>
      <c r="F719" s="23"/>
      <c r="G719" s="176"/>
      <c r="H719" s="74">
        <f t="shared" si="22"/>
        <v>0</v>
      </c>
      <c r="I719" s="74">
        <f t="shared" si="23"/>
        <v>0</v>
      </c>
      <c r="J719" s="74">
        <f t="shared" si="23"/>
        <v>0</v>
      </c>
    </row>
    <row r="720" spans="1:10" x14ac:dyDescent="0.25">
      <c r="A720" s="183"/>
      <c r="B720" s="184"/>
      <c r="C720" s="185"/>
      <c r="D720" s="21"/>
      <c r="E720" s="71" t="str">
        <f>IF(D720&gt;0,IF((LEFT(D720,2)=LEFT(Data!C$4,2)),"Intra","Inter"),"")</f>
        <v/>
      </c>
      <c r="F720" s="23"/>
      <c r="G720" s="176"/>
      <c r="H720" s="74">
        <f t="shared" si="22"/>
        <v>0</v>
      </c>
      <c r="I720" s="74">
        <f t="shared" si="23"/>
        <v>0</v>
      </c>
      <c r="J720" s="74">
        <f t="shared" si="23"/>
        <v>0</v>
      </c>
    </row>
    <row r="721" spans="1:10" x14ac:dyDescent="0.25">
      <c r="A721" s="183"/>
      <c r="B721" s="184"/>
      <c r="C721" s="185"/>
      <c r="D721" s="21"/>
      <c r="E721" s="71" t="str">
        <f>IF(D721&gt;0,IF((LEFT(D721,2)=LEFT(Data!C$4,2)),"Intra","Inter"),"")</f>
        <v/>
      </c>
      <c r="F721" s="23"/>
      <c r="G721" s="176"/>
      <c r="H721" s="74">
        <f t="shared" si="22"/>
        <v>0</v>
      </c>
      <c r="I721" s="74">
        <f t="shared" si="23"/>
        <v>0</v>
      </c>
      <c r="J721" s="74">
        <f t="shared" si="23"/>
        <v>0</v>
      </c>
    </row>
    <row r="722" spans="1:10" x14ac:dyDescent="0.25">
      <c r="A722" s="183"/>
      <c r="B722" s="184"/>
      <c r="C722" s="185"/>
      <c r="D722" s="21"/>
      <c r="E722" s="71" t="str">
        <f>IF(D722&gt;0,IF((LEFT(D722,2)=LEFT(Data!C$4,2)),"Intra","Inter"),"")</f>
        <v/>
      </c>
      <c r="F722" s="23"/>
      <c r="G722" s="176"/>
      <c r="H722" s="74">
        <f t="shared" si="22"/>
        <v>0</v>
      </c>
      <c r="I722" s="74">
        <f t="shared" si="23"/>
        <v>0</v>
      </c>
      <c r="J722" s="74">
        <f t="shared" si="23"/>
        <v>0</v>
      </c>
    </row>
    <row r="723" spans="1:10" x14ac:dyDescent="0.25">
      <c r="A723" s="183"/>
      <c r="B723" s="184"/>
      <c r="C723" s="185"/>
      <c r="D723" s="21"/>
      <c r="E723" s="71" t="str">
        <f>IF(D723&gt;0,IF((LEFT(D723,2)=LEFT(Data!C$4,2)),"Intra","Inter"),"")</f>
        <v/>
      </c>
      <c r="F723" s="23"/>
      <c r="G723" s="176"/>
      <c r="H723" s="74">
        <f t="shared" si="22"/>
        <v>0</v>
      </c>
      <c r="I723" s="74">
        <f t="shared" si="23"/>
        <v>0</v>
      </c>
      <c r="J723" s="74">
        <f t="shared" si="23"/>
        <v>0</v>
      </c>
    </row>
    <row r="724" spans="1:10" x14ac:dyDescent="0.25">
      <c r="A724" s="183"/>
      <c r="B724" s="184"/>
      <c r="C724" s="185"/>
      <c r="D724" s="21"/>
      <c r="E724" s="71" t="str">
        <f>IF(D724&gt;0,IF((LEFT(D724,2)=LEFT(Data!C$4,2)),"Intra","Inter"),"")</f>
        <v/>
      </c>
      <c r="F724" s="23"/>
      <c r="G724" s="176"/>
      <c r="H724" s="74">
        <f t="shared" si="22"/>
        <v>0</v>
      </c>
      <c r="I724" s="74">
        <f t="shared" si="23"/>
        <v>0</v>
      </c>
      <c r="J724" s="74">
        <f t="shared" si="23"/>
        <v>0</v>
      </c>
    </row>
    <row r="725" spans="1:10" x14ac:dyDescent="0.25">
      <c r="A725" s="183"/>
      <c r="B725" s="184"/>
      <c r="C725" s="185"/>
      <c r="D725" s="21"/>
      <c r="E725" s="71" t="str">
        <f>IF(D725&gt;0,IF((LEFT(D725,2)=LEFT(Data!C$4,2)),"Intra","Inter"),"")</f>
        <v/>
      </c>
      <c r="F725" s="23"/>
      <c r="G725" s="176"/>
      <c r="H725" s="74">
        <f t="shared" si="22"/>
        <v>0</v>
      </c>
      <c r="I725" s="74">
        <f t="shared" si="23"/>
        <v>0</v>
      </c>
      <c r="J725" s="74">
        <f t="shared" si="23"/>
        <v>0</v>
      </c>
    </row>
    <row r="726" spans="1:10" x14ac:dyDescent="0.25">
      <c r="A726" s="183"/>
      <c r="B726" s="184"/>
      <c r="C726" s="185"/>
      <c r="D726" s="21"/>
      <c r="E726" s="71" t="str">
        <f>IF(D726&gt;0,IF((LEFT(D726,2)=LEFT(Data!C$4,2)),"Intra","Inter"),"")</f>
        <v/>
      </c>
      <c r="F726" s="23"/>
      <c r="G726" s="176"/>
      <c r="H726" s="74">
        <f t="shared" si="22"/>
        <v>0</v>
      </c>
      <c r="I726" s="74">
        <f t="shared" si="23"/>
        <v>0</v>
      </c>
      <c r="J726" s="74">
        <f t="shared" si="23"/>
        <v>0</v>
      </c>
    </row>
    <row r="727" spans="1:10" x14ac:dyDescent="0.25">
      <c r="A727" s="183"/>
      <c r="B727" s="184"/>
      <c r="C727" s="185"/>
      <c r="D727" s="21"/>
      <c r="E727" s="71" t="str">
        <f>IF(D727&gt;0,IF((LEFT(D727,2)=LEFT(Data!C$4,2)),"Intra","Inter"),"")</f>
        <v/>
      </c>
      <c r="F727" s="23"/>
      <c r="G727" s="176"/>
      <c r="H727" s="74">
        <f t="shared" si="22"/>
        <v>0</v>
      </c>
      <c r="I727" s="74">
        <f t="shared" si="23"/>
        <v>0</v>
      </c>
      <c r="J727" s="74">
        <f t="shared" si="23"/>
        <v>0</v>
      </c>
    </row>
    <row r="728" spans="1:10" x14ac:dyDescent="0.25">
      <c r="A728" s="183"/>
      <c r="B728" s="184"/>
      <c r="C728" s="185"/>
      <c r="D728" s="21"/>
      <c r="E728" s="71" t="str">
        <f>IF(D728&gt;0,IF((LEFT(D728,2)=LEFT(Data!C$4,2)),"Intra","Inter"),"")</f>
        <v/>
      </c>
      <c r="F728" s="23"/>
      <c r="G728" s="176"/>
      <c r="H728" s="74">
        <f t="shared" si="22"/>
        <v>0</v>
      </c>
      <c r="I728" s="74">
        <f t="shared" si="23"/>
        <v>0</v>
      </c>
      <c r="J728" s="74">
        <f t="shared" si="23"/>
        <v>0</v>
      </c>
    </row>
    <row r="729" spans="1:10" x14ac:dyDescent="0.25">
      <c r="A729" s="183"/>
      <c r="B729" s="184"/>
      <c r="C729" s="185"/>
      <c r="D729" s="21"/>
      <c r="E729" s="71" t="str">
        <f>IF(D729&gt;0,IF((LEFT(D729,2)=LEFT(Data!C$4,2)),"Intra","Inter"),"")</f>
        <v/>
      </c>
      <c r="F729" s="23"/>
      <c r="G729" s="176"/>
      <c r="H729" s="74">
        <f t="shared" si="22"/>
        <v>0</v>
      </c>
      <c r="I729" s="74">
        <f t="shared" si="23"/>
        <v>0</v>
      </c>
      <c r="J729" s="74">
        <f t="shared" si="23"/>
        <v>0</v>
      </c>
    </row>
    <row r="730" spans="1:10" x14ac:dyDescent="0.25">
      <c r="A730" s="183"/>
      <c r="B730" s="184"/>
      <c r="C730" s="185"/>
      <c r="D730" s="21"/>
      <c r="E730" s="71" t="str">
        <f>IF(D730&gt;0,IF((LEFT(D730,2)=LEFT(Data!C$4,2)),"Intra","Inter"),"")</f>
        <v/>
      </c>
      <c r="F730" s="23"/>
      <c r="G730" s="176"/>
      <c r="H730" s="74">
        <f t="shared" si="22"/>
        <v>0</v>
      </c>
      <c r="I730" s="74">
        <f t="shared" si="23"/>
        <v>0</v>
      </c>
      <c r="J730" s="74">
        <f t="shared" si="23"/>
        <v>0</v>
      </c>
    </row>
    <row r="731" spans="1:10" x14ac:dyDescent="0.25">
      <c r="A731" s="183"/>
      <c r="B731" s="184"/>
      <c r="C731" s="185"/>
      <c r="D731" s="21"/>
      <c r="E731" s="71" t="str">
        <f>IF(D731&gt;0,IF((LEFT(D731,2)=LEFT(Data!C$4,2)),"Intra","Inter"),"")</f>
        <v/>
      </c>
      <c r="F731" s="23"/>
      <c r="G731" s="176"/>
      <c r="H731" s="74">
        <f t="shared" si="22"/>
        <v>0</v>
      </c>
      <c r="I731" s="74">
        <f t="shared" si="23"/>
        <v>0</v>
      </c>
      <c r="J731" s="74">
        <f t="shared" si="23"/>
        <v>0</v>
      </c>
    </row>
    <row r="732" spans="1:10" x14ac:dyDescent="0.25">
      <c r="A732" s="183"/>
      <c r="B732" s="184"/>
      <c r="C732" s="185"/>
      <c r="D732" s="21"/>
      <c r="E732" s="71" t="str">
        <f>IF(D732&gt;0,IF((LEFT(D732,2)=LEFT(Data!C$4,2)),"Intra","Inter"),"")</f>
        <v/>
      </c>
      <c r="F732" s="23"/>
      <c r="G732" s="176"/>
      <c r="H732" s="74">
        <f t="shared" si="22"/>
        <v>0</v>
      </c>
      <c r="I732" s="74">
        <f t="shared" si="23"/>
        <v>0</v>
      </c>
      <c r="J732" s="74">
        <f t="shared" si="23"/>
        <v>0</v>
      </c>
    </row>
    <row r="733" spans="1:10" x14ac:dyDescent="0.25">
      <c r="A733" s="183"/>
      <c r="B733" s="184"/>
      <c r="C733" s="185"/>
      <c r="D733" s="21"/>
      <c r="E733" s="71" t="str">
        <f>IF(D733&gt;0,IF((LEFT(D733,2)=LEFT(Data!C$4,2)),"Intra","Inter"),"")</f>
        <v/>
      </c>
      <c r="F733" s="23"/>
      <c r="G733" s="176"/>
      <c r="H733" s="74">
        <f t="shared" si="22"/>
        <v>0</v>
      </c>
      <c r="I733" s="74">
        <f t="shared" si="23"/>
        <v>0</v>
      </c>
      <c r="J733" s="74">
        <f t="shared" si="23"/>
        <v>0</v>
      </c>
    </row>
    <row r="734" spans="1:10" x14ac:dyDescent="0.25">
      <c r="A734" s="183"/>
      <c r="B734" s="184"/>
      <c r="C734" s="185"/>
      <c r="D734" s="21"/>
      <c r="E734" s="71" t="str">
        <f>IF(D734&gt;0,IF((LEFT(D734,2)=LEFT(Data!C$4,2)),"Intra","Inter"),"")</f>
        <v/>
      </c>
      <c r="F734" s="23"/>
      <c r="G734" s="176"/>
      <c r="H734" s="74">
        <f t="shared" si="22"/>
        <v>0</v>
      </c>
      <c r="I734" s="74">
        <f t="shared" si="23"/>
        <v>0</v>
      </c>
      <c r="J734" s="74">
        <f t="shared" si="23"/>
        <v>0</v>
      </c>
    </row>
    <row r="735" spans="1:10" x14ac:dyDescent="0.25">
      <c r="A735" s="183"/>
      <c r="B735" s="184"/>
      <c r="C735" s="185"/>
      <c r="D735" s="21"/>
      <c r="E735" s="71" t="str">
        <f>IF(D735&gt;0,IF((LEFT(D735,2)=LEFT(Data!C$4,2)),"Intra","Inter"),"")</f>
        <v/>
      </c>
      <c r="F735" s="23"/>
      <c r="G735" s="176"/>
      <c r="H735" s="74">
        <f t="shared" si="22"/>
        <v>0</v>
      </c>
      <c r="I735" s="74">
        <f t="shared" si="23"/>
        <v>0</v>
      </c>
      <c r="J735" s="74">
        <f t="shared" si="23"/>
        <v>0</v>
      </c>
    </row>
    <row r="736" spans="1:10" x14ac:dyDescent="0.25">
      <c r="A736" s="183"/>
      <c r="B736" s="184"/>
      <c r="C736" s="185"/>
      <c r="D736" s="21"/>
      <c r="E736" s="71" t="str">
        <f>IF(D736&gt;0,IF((LEFT(D736,2)=LEFT(Data!C$4,2)),"Intra","Inter"),"")</f>
        <v/>
      </c>
      <c r="F736" s="23"/>
      <c r="G736" s="176"/>
      <c r="H736" s="74">
        <f t="shared" si="22"/>
        <v>0</v>
      </c>
      <c r="I736" s="74">
        <f t="shared" si="23"/>
        <v>0</v>
      </c>
      <c r="J736" s="74">
        <f t="shared" si="23"/>
        <v>0</v>
      </c>
    </row>
    <row r="737" spans="1:10" x14ac:dyDescent="0.25">
      <c r="A737" s="183"/>
      <c r="B737" s="184"/>
      <c r="C737" s="185"/>
      <c r="D737" s="21"/>
      <c r="E737" s="71" t="str">
        <f>IF(D737&gt;0,IF((LEFT(D737,2)=LEFT(Data!C$4,2)),"Intra","Inter"),"")</f>
        <v/>
      </c>
      <c r="F737" s="23"/>
      <c r="G737" s="176"/>
      <c r="H737" s="74">
        <f t="shared" si="22"/>
        <v>0</v>
      </c>
      <c r="I737" s="74">
        <f t="shared" si="23"/>
        <v>0</v>
      </c>
      <c r="J737" s="74">
        <f t="shared" si="23"/>
        <v>0</v>
      </c>
    </row>
    <row r="738" spans="1:10" x14ac:dyDescent="0.25">
      <c r="A738" s="183"/>
      <c r="B738" s="184"/>
      <c r="C738" s="185"/>
      <c r="D738" s="21"/>
      <c r="E738" s="71" t="str">
        <f>IF(D738&gt;0,IF((LEFT(D738,2)=LEFT(Data!C$4,2)),"Intra","Inter"),"")</f>
        <v/>
      </c>
      <c r="F738" s="23"/>
      <c r="G738" s="176"/>
      <c r="H738" s="74">
        <f t="shared" si="22"/>
        <v>0</v>
      </c>
      <c r="I738" s="74">
        <f t="shared" si="23"/>
        <v>0</v>
      </c>
      <c r="J738" s="74">
        <f t="shared" si="23"/>
        <v>0</v>
      </c>
    </row>
    <row r="739" spans="1:10" x14ac:dyDescent="0.25">
      <c r="A739" s="183"/>
      <c r="B739" s="184"/>
      <c r="C739" s="185"/>
      <c r="D739" s="21"/>
      <c r="E739" s="71" t="str">
        <f>IF(D739&gt;0,IF((LEFT(D739,2)=LEFT(Data!C$4,2)),"Intra","Inter"),"")</f>
        <v/>
      </c>
      <c r="F739" s="23"/>
      <c r="G739" s="176"/>
      <c r="H739" s="74">
        <f t="shared" si="22"/>
        <v>0</v>
      </c>
      <c r="I739" s="74">
        <f t="shared" si="23"/>
        <v>0</v>
      </c>
      <c r="J739" s="74">
        <f t="shared" si="23"/>
        <v>0</v>
      </c>
    </row>
    <row r="740" spans="1:10" x14ac:dyDescent="0.25">
      <c r="A740" s="183"/>
      <c r="B740" s="184"/>
      <c r="C740" s="185"/>
      <c r="D740" s="21"/>
      <c r="E740" s="71" t="str">
        <f>IF(D740&gt;0,IF((LEFT(D740,2)=LEFT(Data!C$4,2)),"Intra","Inter"),"")</f>
        <v/>
      </c>
      <c r="F740" s="23"/>
      <c r="G740" s="176"/>
      <c r="H740" s="74">
        <f t="shared" si="22"/>
        <v>0</v>
      </c>
      <c r="I740" s="74">
        <f t="shared" si="23"/>
        <v>0</v>
      </c>
      <c r="J740" s="74">
        <f t="shared" si="23"/>
        <v>0</v>
      </c>
    </row>
    <row r="741" spans="1:10" x14ac:dyDescent="0.25">
      <c r="A741" s="183"/>
      <c r="B741" s="184"/>
      <c r="C741" s="185"/>
      <c r="D741" s="21"/>
      <c r="E741" s="71" t="str">
        <f>IF(D741&gt;0,IF((LEFT(D741,2)=LEFT(Data!C$4,2)),"Intra","Inter"),"")</f>
        <v/>
      </c>
      <c r="F741" s="23"/>
      <c r="G741" s="176"/>
      <c r="H741" s="74">
        <f t="shared" si="22"/>
        <v>0</v>
      </c>
      <c r="I741" s="74">
        <f t="shared" si="23"/>
        <v>0</v>
      </c>
      <c r="J741" s="74">
        <f t="shared" si="23"/>
        <v>0</v>
      </c>
    </row>
    <row r="742" spans="1:10" x14ac:dyDescent="0.25">
      <c r="A742" s="183"/>
      <c r="B742" s="184"/>
      <c r="C742" s="185"/>
      <c r="D742" s="21"/>
      <c r="E742" s="71" t="str">
        <f>IF(D742&gt;0,IF((LEFT(D742,2)=LEFT(Data!C$4,2)),"Intra","Inter"),"")</f>
        <v/>
      </c>
      <c r="F742" s="23"/>
      <c r="G742" s="176"/>
      <c r="H742" s="74">
        <f t="shared" si="22"/>
        <v>0</v>
      </c>
      <c r="I742" s="74">
        <f t="shared" si="23"/>
        <v>0</v>
      </c>
      <c r="J742" s="74">
        <f t="shared" si="23"/>
        <v>0</v>
      </c>
    </row>
    <row r="743" spans="1:10" x14ac:dyDescent="0.25">
      <c r="A743" s="183"/>
      <c r="B743" s="184"/>
      <c r="C743" s="185"/>
      <c r="D743" s="21"/>
      <c r="E743" s="71" t="str">
        <f>IF(D743&gt;0,IF((LEFT(D743,2)=LEFT(Data!C$4,2)),"Intra","Inter"),"")</f>
        <v/>
      </c>
      <c r="F743" s="23"/>
      <c r="G743" s="176"/>
      <c r="H743" s="74">
        <f t="shared" si="22"/>
        <v>0</v>
      </c>
      <c r="I743" s="74">
        <f t="shared" si="23"/>
        <v>0</v>
      </c>
      <c r="J743" s="74">
        <f t="shared" si="23"/>
        <v>0</v>
      </c>
    </row>
    <row r="744" spans="1:10" x14ac:dyDescent="0.25">
      <c r="A744" s="183"/>
      <c r="B744" s="184"/>
      <c r="C744" s="185"/>
      <c r="D744" s="21"/>
      <c r="E744" s="71" t="str">
        <f>IF(D744&gt;0,IF((LEFT(D744,2)=LEFT(Data!C$4,2)),"Intra","Inter"),"")</f>
        <v/>
      </c>
      <c r="F744" s="23"/>
      <c r="G744" s="176"/>
      <c r="H744" s="74">
        <f t="shared" si="22"/>
        <v>0</v>
      </c>
      <c r="I744" s="74">
        <f t="shared" si="23"/>
        <v>0</v>
      </c>
      <c r="J744" s="74">
        <f t="shared" si="23"/>
        <v>0</v>
      </c>
    </row>
    <row r="745" spans="1:10" x14ac:dyDescent="0.25">
      <c r="A745" s="183"/>
      <c r="B745" s="184"/>
      <c r="C745" s="185"/>
      <c r="D745" s="21"/>
      <c r="E745" s="71" t="str">
        <f>IF(D745&gt;0,IF((LEFT(D745,2)=LEFT(Data!C$4,2)),"Intra","Inter"),"")</f>
        <v/>
      </c>
      <c r="F745" s="23"/>
      <c r="G745" s="176"/>
      <c r="H745" s="74">
        <f t="shared" si="22"/>
        <v>0</v>
      </c>
      <c r="I745" s="74">
        <f t="shared" si="23"/>
        <v>0</v>
      </c>
      <c r="J745" s="74">
        <f t="shared" si="23"/>
        <v>0</v>
      </c>
    </row>
    <row r="746" spans="1:10" x14ac:dyDescent="0.25">
      <c r="A746" s="183"/>
      <c r="B746" s="184"/>
      <c r="C746" s="185"/>
      <c r="D746" s="21"/>
      <c r="E746" s="71" t="str">
        <f>IF(D746&gt;0,IF((LEFT(D746,2)=LEFT(Data!C$4,2)),"Intra","Inter"),"")</f>
        <v/>
      </c>
      <c r="F746" s="23"/>
      <c r="G746" s="176"/>
      <c r="H746" s="74">
        <f t="shared" si="22"/>
        <v>0</v>
      </c>
      <c r="I746" s="74">
        <f t="shared" si="23"/>
        <v>0</v>
      </c>
      <c r="J746" s="74">
        <f t="shared" si="23"/>
        <v>0</v>
      </c>
    </row>
    <row r="747" spans="1:10" x14ac:dyDescent="0.25">
      <c r="A747" s="183"/>
      <c r="B747" s="184"/>
      <c r="C747" s="185"/>
      <c r="D747" s="21"/>
      <c r="E747" s="71" t="str">
        <f>IF(D747&gt;0,IF((LEFT(D747,2)=LEFT(Data!C$4,2)),"Intra","Inter"),"")</f>
        <v/>
      </c>
      <c r="F747" s="23"/>
      <c r="G747" s="176"/>
      <c r="H747" s="74">
        <f t="shared" si="22"/>
        <v>0</v>
      </c>
      <c r="I747" s="74">
        <f t="shared" si="23"/>
        <v>0</v>
      </c>
      <c r="J747" s="74">
        <f t="shared" si="23"/>
        <v>0</v>
      </c>
    </row>
    <row r="748" spans="1:10" x14ac:dyDescent="0.25">
      <c r="A748" s="183"/>
      <c r="B748" s="184"/>
      <c r="C748" s="185"/>
      <c r="D748" s="21"/>
      <c r="E748" s="71" t="str">
        <f>IF(D748&gt;0,IF((LEFT(D748,2)=LEFT(Data!C$4,2)),"Intra","Inter"),"")</f>
        <v/>
      </c>
      <c r="F748" s="23"/>
      <c r="G748" s="176"/>
      <c r="H748" s="74">
        <f t="shared" si="22"/>
        <v>0</v>
      </c>
      <c r="I748" s="74">
        <f t="shared" si="23"/>
        <v>0</v>
      </c>
      <c r="J748" s="74">
        <f t="shared" si="23"/>
        <v>0</v>
      </c>
    </row>
    <row r="749" spans="1:10" x14ac:dyDescent="0.25">
      <c r="A749" s="183"/>
      <c r="B749" s="184"/>
      <c r="C749" s="185"/>
      <c r="D749" s="21"/>
      <c r="E749" s="71" t="str">
        <f>IF(D749&gt;0,IF((LEFT(D749,2)=LEFT(Data!C$4,2)),"Intra","Inter"),"")</f>
        <v/>
      </c>
      <c r="F749" s="23"/>
      <c r="G749" s="176"/>
      <c r="H749" s="74">
        <f t="shared" si="22"/>
        <v>0</v>
      </c>
      <c r="I749" s="74">
        <f t="shared" si="23"/>
        <v>0</v>
      </c>
      <c r="J749" s="74">
        <f t="shared" si="23"/>
        <v>0</v>
      </c>
    </row>
    <row r="750" spans="1:10" x14ac:dyDescent="0.25">
      <c r="A750" s="183"/>
      <c r="B750" s="184"/>
      <c r="C750" s="185"/>
      <c r="D750" s="21"/>
      <c r="E750" s="71" t="str">
        <f>IF(D750&gt;0,IF((LEFT(D750,2)=LEFT(Data!C$4,2)),"Intra","Inter"),"")</f>
        <v/>
      </c>
      <c r="F750" s="23"/>
      <c r="G750" s="176"/>
      <c r="H750" s="74">
        <f t="shared" si="22"/>
        <v>0</v>
      </c>
      <c r="I750" s="74">
        <f t="shared" si="23"/>
        <v>0</v>
      </c>
      <c r="J750" s="74">
        <f t="shared" si="23"/>
        <v>0</v>
      </c>
    </row>
    <row r="751" spans="1:10" x14ac:dyDescent="0.25">
      <c r="A751" s="183"/>
      <c r="B751" s="184"/>
      <c r="C751" s="185"/>
      <c r="D751" s="21"/>
      <c r="E751" s="71" t="str">
        <f>IF(D751&gt;0,IF((LEFT(D751,2)=LEFT(Data!C$4,2)),"Intra","Inter"),"")</f>
        <v/>
      </c>
      <c r="F751" s="23"/>
      <c r="G751" s="176"/>
      <c r="H751" s="74">
        <f t="shared" si="22"/>
        <v>0</v>
      </c>
      <c r="I751" s="74">
        <f t="shared" si="23"/>
        <v>0</v>
      </c>
      <c r="J751" s="74">
        <f t="shared" si="23"/>
        <v>0</v>
      </c>
    </row>
    <row r="752" spans="1:10" x14ac:dyDescent="0.25">
      <c r="A752" s="183"/>
      <c r="B752" s="184"/>
      <c r="C752" s="185"/>
      <c r="D752" s="21"/>
      <c r="E752" s="71" t="str">
        <f>IF(D752&gt;0,IF((LEFT(D752,2)=LEFT(Data!C$4,2)),"Intra","Inter"),"")</f>
        <v/>
      </c>
      <c r="F752" s="23"/>
      <c r="G752" s="176"/>
      <c r="H752" s="74">
        <f t="shared" si="22"/>
        <v>0</v>
      </c>
      <c r="I752" s="74">
        <f t="shared" si="23"/>
        <v>0</v>
      </c>
      <c r="J752" s="74">
        <f t="shared" si="23"/>
        <v>0</v>
      </c>
    </row>
    <row r="753" spans="1:10" x14ac:dyDescent="0.25">
      <c r="A753" s="183"/>
      <c r="B753" s="184"/>
      <c r="C753" s="185"/>
      <c r="D753" s="21"/>
      <c r="E753" s="71" t="str">
        <f>IF(D753&gt;0,IF((LEFT(D753,2)=LEFT(Data!C$4,2)),"Intra","Inter"),"")</f>
        <v/>
      </c>
      <c r="F753" s="23"/>
      <c r="G753" s="176"/>
      <c r="H753" s="74">
        <f t="shared" si="22"/>
        <v>0</v>
      </c>
      <c r="I753" s="74">
        <f t="shared" si="23"/>
        <v>0</v>
      </c>
      <c r="J753" s="74">
        <f t="shared" si="23"/>
        <v>0</v>
      </c>
    </row>
    <row r="754" spans="1:10" x14ac:dyDescent="0.25">
      <c r="A754" s="183"/>
      <c r="B754" s="184"/>
      <c r="C754" s="185"/>
      <c r="D754" s="21"/>
      <c r="E754" s="71" t="str">
        <f>IF(D754&gt;0,IF((LEFT(D754,2)=LEFT(Data!C$4,2)),"Intra","Inter"),"")</f>
        <v/>
      </c>
      <c r="F754" s="23"/>
      <c r="G754" s="176"/>
      <c r="H754" s="74">
        <f t="shared" si="22"/>
        <v>0</v>
      </c>
      <c r="I754" s="74">
        <f t="shared" si="23"/>
        <v>0</v>
      </c>
      <c r="J754" s="74">
        <f t="shared" si="23"/>
        <v>0</v>
      </c>
    </row>
    <row r="755" spans="1:10" x14ac:dyDescent="0.25">
      <c r="A755" s="183"/>
      <c r="B755" s="184"/>
      <c r="C755" s="185"/>
      <c r="D755" s="21"/>
      <c r="E755" s="71" t="str">
        <f>IF(D755&gt;0,IF((LEFT(D755,2)=LEFT(Data!C$4,2)),"Intra","Inter"),"")</f>
        <v/>
      </c>
      <c r="F755" s="23"/>
      <c r="G755" s="176"/>
      <c r="H755" s="74">
        <f t="shared" si="22"/>
        <v>0</v>
      </c>
      <c r="I755" s="74">
        <f t="shared" si="23"/>
        <v>0</v>
      </c>
      <c r="J755" s="74">
        <f t="shared" si="23"/>
        <v>0</v>
      </c>
    </row>
    <row r="756" spans="1:10" x14ac:dyDescent="0.25">
      <c r="A756" s="183"/>
      <c r="B756" s="184"/>
      <c r="C756" s="185"/>
      <c r="D756" s="21"/>
      <c r="E756" s="71" t="str">
        <f>IF(D756&gt;0,IF((LEFT(D756,2)=LEFT(Data!C$4,2)),"Intra","Inter"),"")</f>
        <v/>
      </c>
      <c r="F756" s="23"/>
      <c r="G756" s="176"/>
      <c r="H756" s="74">
        <f t="shared" si="22"/>
        <v>0</v>
      </c>
      <c r="I756" s="74">
        <f t="shared" si="23"/>
        <v>0</v>
      </c>
      <c r="J756" s="74">
        <f t="shared" si="23"/>
        <v>0</v>
      </c>
    </row>
    <row r="757" spans="1:10" x14ac:dyDescent="0.25">
      <c r="A757" s="183"/>
      <c r="B757" s="184"/>
      <c r="C757" s="185"/>
      <c r="D757" s="21"/>
      <c r="E757" s="71" t="str">
        <f>IF(D757&gt;0,IF((LEFT(D757,2)=LEFT(Data!C$4,2)),"Intra","Inter"),"")</f>
        <v/>
      </c>
      <c r="F757" s="23"/>
      <c r="G757" s="176"/>
      <c r="H757" s="74">
        <f t="shared" si="22"/>
        <v>0</v>
      </c>
      <c r="I757" s="74">
        <f t="shared" si="23"/>
        <v>0</v>
      </c>
      <c r="J757" s="74">
        <f t="shared" si="23"/>
        <v>0</v>
      </c>
    </row>
    <row r="758" spans="1:10" x14ac:dyDescent="0.25">
      <c r="A758" s="183"/>
      <c r="B758" s="184"/>
      <c r="C758" s="185"/>
      <c r="D758" s="21"/>
      <c r="E758" s="71" t="str">
        <f>IF(D758&gt;0,IF((LEFT(D758,2)=LEFT(Data!C$4,2)),"Intra","Inter"),"")</f>
        <v/>
      </c>
      <c r="F758" s="23"/>
      <c r="G758" s="176"/>
      <c r="H758" s="74">
        <f t="shared" si="22"/>
        <v>0</v>
      </c>
      <c r="I758" s="74">
        <f t="shared" si="23"/>
        <v>0</v>
      </c>
      <c r="J758" s="74">
        <f t="shared" si="23"/>
        <v>0</v>
      </c>
    </row>
    <row r="759" spans="1:10" x14ac:dyDescent="0.25">
      <c r="A759" s="183"/>
      <c r="B759" s="184"/>
      <c r="C759" s="185"/>
      <c r="D759" s="21"/>
      <c r="E759" s="71" t="str">
        <f>IF(D759&gt;0,IF((LEFT(D759,2)=LEFT(Data!C$4,2)),"Intra","Inter"),"")</f>
        <v/>
      </c>
      <c r="F759" s="23"/>
      <c r="G759" s="176"/>
      <c r="H759" s="74">
        <f t="shared" si="22"/>
        <v>0</v>
      </c>
      <c r="I759" s="74">
        <f t="shared" si="23"/>
        <v>0</v>
      </c>
      <c r="J759" s="74">
        <f t="shared" si="23"/>
        <v>0</v>
      </c>
    </row>
    <row r="760" spans="1:10" x14ac:dyDescent="0.25">
      <c r="A760" s="183"/>
      <c r="B760" s="184"/>
      <c r="C760" s="185"/>
      <c r="D760" s="21"/>
      <c r="E760" s="71" t="str">
        <f>IF(D760&gt;0,IF((LEFT(D760,2)=LEFT(Data!C$4,2)),"Intra","Inter"),"")</f>
        <v/>
      </c>
      <c r="F760" s="23"/>
      <c r="G760" s="176"/>
      <c r="H760" s="74">
        <f t="shared" si="22"/>
        <v>0</v>
      </c>
      <c r="I760" s="74">
        <f t="shared" si="23"/>
        <v>0</v>
      </c>
      <c r="J760" s="74">
        <f t="shared" si="23"/>
        <v>0</v>
      </c>
    </row>
    <row r="761" spans="1:10" x14ac:dyDescent="0.25">
      <c r="A761" s="183"/>
      <c r="B761" s="184"/>
      <c r="C761" s="185"/>
      <c r="D761" s="21"/>
      <c r="E761" s="71" t="str">
        <f>IF(D761&gt;0,IF((LEFT(D761,2)=LEFT(Data!C$4,2)),"Intra","Inter"),"")</f>
        <v/>
      </c>
      <c r="F761" s="23"/>
      <c r="G761" s="176"/>
      <c r="H761" s="74">
        <f t="shared" si="22"/>
        <v>0</v>
      </c>
      <c r="I761" s="74">
        <f t="shared" si="23"/>
        <v>0</v>
      </c>
      <c r="J761" s="74">
        <f t="shared" si="23"/>
        <v>0</v>
      </c>
    </row>
    <row r="762" spans="1:10" x14ac:dyDescent="0.25">
      <c r="A762" s="183"/>
      <c r="B762" s="184"/>
      <c r="C762" s="185"/>
      <c r="D762" s="21"/>
      <c r="E762" s="71" t="str">
        <f>IF(D762&gt;0,IF((LEFT(D762,2)=LEFT(Data!C$4,2)),"Intra","Inter"),"")</f>
        <v/>
      </c>
      <c r="F762" s="23"/>
      <c r="G762" s="176"/>
      <c r="H762" s="74">
        <f t="shared" si="22"/>
        <v>0</v>
      </c>
      <c r="I762" s="74">
        <f t="shared" si="23"/>
        <v>0</v>
      </c>
      <c r="J762" s="74">
        <f t="shared" si="23"/>
        <v>0</v>
      </c>
    </row>
    <row r="763" spans="1:10" x14ac:dyDescent="0.25">
      <c r="A763" s="183"/>
      <c r="B763" s="184"/>
      <c r="C763" s="185"/>
      <c r="D763" s="21"/>
      <c r="E763" s="71" t="str">
        <f>IF(D763&gt;0,IF((LEFT(D763,2)=LEFT(Data!C$4,2)),"Intra","Inter"),"")</f>
        <v/>
      </c>
      <c r="F763" s="23"/>
      <c r="G763" s="176"/>
      <c r="H763" s="74">
        <f t="shared" si="22"/>
        <v>0</v>
      </c>
      <c r="I763" s="74">
        <f t="shared" si="23"/>
        <v>0</v>
      </c>
      <c r="J763" s="74">
        <f t="shared" si="23"/>
        <v>0</v>
      </c>
    </row>
    <row r="764" spans="1:10" x14ac:dyDescent="0.25">
      <c r="A764" s="183"/>
      <c r="B764" s="184"/>
      <c r="C764" s="185"/>
      <c r="D764" s="21"/>
      <c r="E764" s="71" t="str">
        <f>IF(D764&gt;0,IF((LEFT(D764,2)=LEFT(Data!C$4,2)),"Intra","Inter"),"")</f>
        <v/>
      </c>
      <c r="F764" s="23"/>
      <c r="G764" s="176"/>
      <c r="H764" s="74">
        <f t="shared" si="22"/>
        <v>0</v>
      </c>
      <c r="I764" s="74">
        <f t="shared" si="23"/>
        <v>0</v>
      </c>
      <c r="J764" s="74">
        <f t="shared" si="23"/>
        <v>0</v>
      </c>
    </row>
    <row r="765" spans="1:10" x14ac:dyDescent="0.25">
      <c r="A765" s="183"/>
      <c r="B765" s="184"/>
      <c r="C765" s="185"/>
      <c r="D765" s="21"/>
      <c r="E765" s="71" t="str">
        <f>IF(D765&gt;0,IF((LEFT(D765,2)=LEFT(Data!C$4,2)),"Intra","Inter"),"")</f>
        <v/>
      </c>
      <c r="F765" s="23"/>
      <c r="G765" s="176"/>
      <c r="H765" s="74">
        <f t="shared" si="22"/>
        <v>0</v>
      </c>
      <c r="I765" s="74">
        <f t="shared" si="23"/>
        <v>0</v>
      </c>
      <c r="J765" s="74">
        <f t="shared" si="23"/>
        <v>0</v>
      </c>
    </row>
    <row r="766" spans="1:10" x14ac:dyDescent="0.25">
      <c r="A766" s="183"/>
      <c r="B766" s="184"/>
      <c r="C766" s="185"/>
      <c r="D766" s="21"/>
      <c r="E766" s="71" t="str">
        <f>IF(D766&gt;0,IF((LEFT(D766,2)=LEFT(Data!C$4,2)),"Intra","Inter"),"")</f>
        <v/>
      </c>
      <c r="F766" s="23"/>
      <c r="G766" s="176"/>
      <c r="H766" s="74">
        <f t="shared" si="22"/>
        <v>0</v>
      </c>
      <c r="I766" s="74">
        <f t="shared" si="23"/>
        <v>0</v>
      </c>
      <c r="J766" s="74">
        <f t="shared" si="23"/>
        <v>0</v>
      </c>
    </row>
    <row r="767" spans="1:10" x14ac:dyDescent="0.25">
      <c r="A767" s="183"/>
      <c r="B767" s="184"/>
      <c r="C767" s="185"/>
      <c r="D767" s="21"/>
      <c r="E767" s="71" t="str">
        <f>IF(D767&gt;0,IF((LEFT(D767,2)=LEFT(Data!C$4,2)),"Intra","Inter"),"")</f>
        <v/>
      </c>
      <c r="F767" s="23"/>
      <c r="G767" s="176"/>
      <c r="H767" s="74">
        <f t="shared" si="22"/>
        <v>0</v>
      </c>
      <c r="I767" s="74">
        <f t="shared" si="23"/>
        <v>0</v>
      </c>
      <c r="J767" s="74">
        <f t="shared" si="23"/>
        <v>0</v>
      </c>
    </row>
    <row r="768" spans="1:10" x14ac:dyDescent="0.25">
      <c r="A768" s="183"/>
      <c r="B768" s="184"/>
      <c r="C768" s="185"/>
      <c r="D768" s="21"/>
      <c r="E768" s="71" t="str">
        <f>IF(D768&gt;0,IF((LEFT(D768,2)=LEFT(Data!C$4,2)),"Intra","Inter"),"")</f>
        <v/>
      </c>
      <c r="F768" s="23"/>
      <c r="G768" s="176"/>
      <c r="H768" s="74">
        <f t="shared" si="22"/>
        <v>0</v>
      </c>
      <c r="I768" s="74">
        <f t="shared" si="23"/>
        <v>0</v>
      </c>
      <c r="J768" s="74">
        <f t="shared" si="23"/>
        <v>0</v>
      </c>
    </row>
    <row r="769" spans="1:10" x14ac:dyDescent="0.25">
      <c r="A769" s="183"/>
      <c r="B769" s="184"/>
      <c r="C769" s="185"/>
      <c r="D769" s="21"/>
      <c r="E769" s="71" t="str">
        <f>IF(D769&gt;0,IF((LEFT(D769,2)=LEFT(Data!C$4,2)),"Intra","Inter"),"")</f>
        <v/>
      </c>
      <c r="F769" s="23"/>
      <c r="G769" s="176"/>
      <c r="H769" s="74">
        <f t="shared" si="22"/>
        <v>0</v>
      </c>
      <c r="I769" s="74">
        <f t="shared" si="23"/>
        <v>0</v>
      </c>
      <c r="J769" s="74">
        <f t="shared" si="23"/>
        <v>0</v>
      </c>
    </row>
    <row r="770" spans="1:10" x14ac:dyDescent="0.25">
      <c r="A770" s="183"/>
      <c r="B770" s="184"/>
      <c r="C770" s="185"/>
      <c r="D770" s="21"/>
      <c r="E770" s="71" t="str">
        <f>IF(D770&gt;0,IF((LEFT(D770,2)=LEFT(Data!C$4,2)),"Intra","Inter"),"")</f>
        <v/>
      </c>
      <c r="F770" s="23"/>
      <c r="G770" s="176"/>
      <c r="H770" s="74">
        <f t="shared" si="22"/>
        <v>0</v>
      </c>
      <c r="I770" s="74">
        <f t="shared" si="23"/>
        <v>0</v>
      </c>
      <c r="J770" s="74">
        <f t="shared" si="23"/>
        <v>0</v>
      </c>
    </row>
    <row r="771" spans="1:10" x14ac:dyDescent="0.25">
      <c r="A771" s="183"/>
      <c r="B771" s="184"/>
      <c r="C771" s="185"/>
      <c r="D771" s="21"/>
      <c r="E771" s="71" t="str">
        <f>IF(D771&gt;0,IF((LEFT(D771,2)=LEFT(Data!C$4,2)),"Intra","Inter"),"")</f>
        <v/>
      </c>
      <c r="F771" s="23"/>
      <c r="G771" s="176"/>
      <c r="H771" s="74">
        <f t="shared" si="22"/>
        <v>0</v>
      </c>
      <c r="I771" s="74">
        <f t="shared" si="23"/>
        <v>0</v>
      </c>
      <c r="J771" s="74">
        <f t="shared" si="23"/>
        <v>0</v>
      </c>
    </row>
    <row r="772" spans="1:10" x14ac:dyDescent="0.25">
      <c r="A772" s="183"/>
      <c r="B772" s="184"/>
      <c r="C772" s="185"/>
      <c r="D772" s="21"/>
      <c r="E772" s="71" t="str">
        <f>IF(D772&gt;0,IF((LEFT(D772,2)=LEFT(Data!C$4,2)),"Intra","Inter"),"")</f>
        <v/>
      </c>
      <c r="F772" s="23"/>
      <c r="G772" s="176"/>
      <c r="H772" s="74">
        <f t="shared" si="22"/>
        <v>0</v>
      </c>
      <c r="I772" s="74">
        <f t="shared" si="23"/>
        <v>0</v>
      </c>
      <c r="J772" s="74">
        <f t="shared" si="23"/>
        <v>0</v>
      </c>
    </row>
    <row r="773" spans="1:10" x14ac:dyDescent="0.25">
      <c r="A773" s="183"/>
      <c r="B773" s="184"/>
      <c r="C773" s="185"/>
      <c r="D773" s="21"/>
      <c r="E773" s="71" t="str">
        <f>IF(D773&gt;0,IF((LEFT(D773,2)=LEFT(Data!C$4,2)),"Intra","Inter"),"")</f>
        <v/>
      </c>
      <c r="F773" s="23"/>
      <c r="G773" s="176"/>
      <c r="H773" s="74">
        <f t="shared" si="22"/>
        <v>0</v>
      </c>
      <c r="I773" s="74">
        <f t="shared" si="23"/>
        <v>0</v>
      </c>
      <c r="J773" s="74">
        <f t="shared" si="23"/>
        <v>0</v>
      </c>
    </row>
    <row r="774" spans="1:10" x14ac:dyDescent="0.25">
      <c r="A774" s="183"/>
      <c r="B774" s="184"/>
      <c r="C774" s="185"/>
      <c r="D774" s="21"/>
      <c r="E774" s="71" t="str">
        <f>IF(D774&gt;0,IF((LEFT(D774,2)=LEFT(Data!C$4,2)),"Intra","Inter"),"")</f>
        <v/>
      </c>
      <c r="F774" s="23"/>
      <c r="G774" s="176"/>
      <c r="H774" s="74">
        <f t="shared" si="22"/>
        <v>0</v>
      </c>
      <c r="I774" s="74">
        <f t="shared" si="23"/>
        <v>0</v>
      </c>
      <c r="J774" s="74">
        <f t="shared" si="23"/>
        <v>0</v>
      </c>
    </row>
    <row r="775" spans="1:10" x14ac:dyDescent="0.25">
      <c r="A775" s="183"/>
      <c r="B775" s="184"/>
      <c r="C775" s="185"/>
      <c r="D775" s="21"/>
      <c r="E775" s="71" t="str">
        <f>IF(D775&gt;0,IF((LEFT(D775,2)=LEFT(Data!C$4,2)),"Intra","Inter"),"")</f>
        <v/>
      </c>
      <c r="F775" s="23"/>
      <c r="G775" s="176"/>
      <c r="H775" s="74">
        <f t="shared" si="22"/>
        <v>0</v>
      </c>
      <c r="I775" s="74">
        <f t="shared" si="23"/>
        <v>0</v>
      </c>
      <c r="J775" s="74">
        <f t="shared" si="23"/>
        <v>0</v>
      </c>
    </row>
    <row r="776" spans="1:10" x14ac:dyDescent="0.25">
      <c r="A776" s="183"/>
      <c r="B776" s="184"/>
      <c r="C776" s="185"/>
      <c r="D776" s="21"/>
      <c r="E776" s="71" t="str">
        <f>IF(D776&gt;0,IF((LEFT(D776,2)=LEFT(Data!C$4,2)),"Intra","Inter"),"")</f>
        <v/>
      </c>
      <c r="F776" s="23"/>
      <c r="G776" s="176"/>
      <c r="H776" s="74">
        <f t="shared" si="22"/>
        <v>0</v>
      </c>
      <c r="I776" s="74">
        <f t="shared" si="23"/>
        <v>0</v>
      </c>
      <c r="J776" s="74">
        <f t="shared" si="23"/>
        <v>0</v>
      </c>
    </row>
    <row r="777" spans="1:10" x14ac:dyDescent="0.25">
      <c r="A777" s="183"/>
      <c r="B777" s="184"/>
      <c r="C777" s="185"/>
      <c r="D777" s="21"/>
      <c r="E777" s="71" t="str">
        <f>IF(D777&gt;0,IF((LEFT(D777,2)=LEFT(Data!C$4,2)),"Intra","Inter"),"")</f>
        <v/>
      </c>
      <c r="F777" s="23"/>
      <c r="G777" s="176"/>
      <c r="H777" s="74">
        <f t="shared" ref="H777:H840" si="24">IF($E777="inter",IF($F777&lt;&gt;"Exempt",IF($F777&lt;&gt;"Non GST",($G777*($F777)),(0)),(0)),(0))</f>
        <v>0</v>
      </c>
      <c r="I777" s="74">
        <f t="shared" ref="I777:J840" si="25">IF($E777="intra",IF($F777&lt;&gt;"Exempt",IF($F777&lt;&gt;"Non GST",($G777*($F777/2)),(0)),(0)),(0))</f>
        <v>0</v>
      </c>
      <c r="J777" s="74">
        <f t="shared" si="25"/>
        <v>0</v>
      </c>
    </row>
    <row r="778" spans="1:10" x14ac:dyDescent="0.25">
      <c r="A778" s="183"/>
      <c r="B778" s="184"/>
      <c r="C778" s="185"/>
      <c r="D778" s="21"/>
      <c r="E778" s="71" t="str">
        <f>IF(D778&gt;0,IF((LEFT(D778,2)=LEFT(Data!C$4,2)),"Intra","Inter"),"")</f>
        <v/>
      </c>
      <c r="F778" s="23"/>
      <c r="G778" s="176"/>
      <c r="H778" s="74">
        <f t="shared" si="24"/>
        <v>0</v>
      </c>
      <c r="I778" s="74">
        <f t="shared" si="25"/>
        <v>0</v>
      </c>
      <c r="J778" s="74">
        <f t="shared" si="25"/>
        <v>0</v>
      </c>
    </row>
    <row r="779" spans="1:10" x14ac:dyDescent="0.25">
      <c r="A779" s="183"/>
      <c r="B779" s="184"/>
      <c r="C779" s="185"/>
      <c r="D779" s="21"/>
      <c r="E779" s="71" t="str">
        <f>IF(D779&gt;0,IF((LEFT(D779,2)=LEFT(Data!C$4,2)),"Intra","Inter"),"")</f>
        <v/>
      </c>
      <c r="F779" s="23"/>
      <c r="G779" s="176"/>
      <c r="H779" s="74">
        <f t="shared" si="24"/>
        <v>0</v>
      </c>
      <c r="I779" s="74">
        <f t="shared" si="25"/>
        <v>0</v>
      </c>
      <c r="J779" s="74">
        <f t="shared" si="25"/>
        <v>0</v>
      </c>
    </row>
    <row r="780" spans="1:10" x14ac:dyDescent="0.25">
      <c r="A780" s="183"/>
      <c r="B780" s="184"/>
      <c r="C780" s="185"/>
      <c r="D780" s="21"/>
      <c r="E780" s="71" t="str">
        <f>IF(D780&gt;0,IF((LEFT(D780,2)=LEFT(Data!C$4,2)),"Intra","Inter"),"")</f>
        <v/>
      </c>
      <c r="F780" s="23"/>
      <c r="G780" s="176"/>
      <c r="H780" s="74">
        <f t="shared" si="24"/>
        <v>0</v>
      </c>
      <c r="I780" s="74">
        <f t="shared" si="25"/>
        <v>0</v>
      </c>
      <c r="J780" s="74">
        <f t="shared" si="25"/>
        <v>0</v>
      </c>
    </row>
    <row r="781" spans="1:10" x14ac:dyDescent="0.25">
      <c r="A781" s="183"/>
      <c r="B781" s="184"/>
      <c r="C781" s="185"/>
      <c r="D781" s="21"/>
      <c r="E781" s="71" t="str">
        <f>IF(D781&gt;0,IF((LEFT(D781,2)=LEFT(Data!C$4,2)),"Intra","Inter"),"")</f>
        <v/>
      </c>
      <c r="F781" s="23"/>
      <c r="G781" s="176"/>
      <c r="H781" s="74">
        <f t="shared" si="24"/>
        <v>0</v>
      </c>
      <c r="I781" s="74">
        <f t="shared" si="25"/>
        <v>0</v>
      </c>
      <c r="J781" s="74">
        <f t="shared" si="25"/>
        <v>0</v>
      </c>
    </row>
    <row r="782" spans="1:10" x14ac:dyDescent="0.25">
      <c r="A782" s="183"/>
      <c r="B782" s="184"/>
      <c r="C782" s="185"/>
      <c r="D782" s="21"/>
      <c r="E782" s="71" t="str">
        <f>IF(D782&gt;0,IF((LEFT(D782,2)=LEFT(Data!C$4,2)),"Intra","Inter"),"")</f>
        <v/>
      </c>
      <c r="F782" s="23"/>
      <c r="G782" s="176"/>
      <c r="H782" s="74">
        <f t="shared" si="24"/>
        <v>0</v>
      </c>
      <c r="I782" s="74">
        <f t="shared" si="25"/>
        <v>0</v>
      </c>
      <c r="J782" s="74">
        <f t="shared" si="25"/>
        <v>0</v>
      </c>
    </row>
    <row r="783" spans="1:10" x14ac:dyDescent="0.25">
      <c r="A783" s="183"/>
      <c r="B783" s="184"/>
      <c r="C783" s="185"/>
      <c r="D783" s="21"/>
      <c r="E783" s="71" t="str">
        <f>IF(D783&gt;0,IF((LEFT(D783,2)=LEFT(Data!C$4,2)),"Intra","Inter"),"")</f>
        <v/>
      </c>
      <c r="F783" s="23"/>
      <c r="G783" s="176"/>
      <c r="H783" s="74">
        <f t="shared" si="24"/>
        <v>0</v>
      </c>
      <c r="I783" s="74">
        <f t="shared" si="25"/>
        <v>0</v>
      </c>
      <c r="J783" s="74">
        <f t="shared" si="25"/>
        <v>0</v>
      </c>
    </row>
    <row r="784" spans="1:10" x14ac:dyDescent="0.25">
      <c r="A784" s="183"/>
      <c r="B784" s="184"/>
      <c r="C784" s="185"/>
      <c r="D784" s="21"/>
      <c r="E784" s="71" t="str">
        <f>IF(D784&gt;0,IF((LEFT(D784,2)=LEFT(Data!C$4,2)),"Intra","Inter"),"")</f>
        <v/>
      </c>
      <c r="F784" s="23"/>
      <c r="G784" s="176"/>
      <c r="H784" s="74">
        <f t="shared" si="24"/>
        <v>0</v>
      </c>
      <c r="I784" s="74">
        <f t="shared" si="25"/>
        <v>0</v>
      </c>
      <c r="J784" s="74">
        <f t="shared" si="25"/>
        <v>0</v>
      </c>
    </row>
    <row r="785" spans="1:10" x14ac:dyDescent="0.25">
      <c r="A785" s="183"/>
      <c r="B785" s="184"/>
      <c r="C785" s="185"/>
      <c r="D785" s="21"/>
      <c r="E785" s="71" t="str">
        <f>IF(D785&gt;0,IF((LEFT(D785,2)=LEFT(Data!C$4,2)),"Intra","Inter"),"")</f>
        <v/>
      </c>
      <c r="F785" s="23"/>
      <c r="G785" s="176"/>
      <c r="H785" s="74">
        <f t="shared" si="24"/>
        <v>0</v>
      </c>
      <c r="I785" s="74">
        <f t="shared" si="25"/>
        <v>0</v>
      </c>
      <c r="J785" s="74">
        <f t="shared" si="25"/>
        <v>0</v>
      </c>
    </row>
    <row r="786" spans="1:10" x14ac:dyDescent="0.25">
      <c r="A786" s="183"/>
      <c r="B786" s="184"/>
      <c r="C786" s="185"/>
      <c r="D786" s="21"/>
      <c r="E786" s="71" t="str">
        <f>IF(D786&gt;0,IF((LEFT(D786,2)=LEFT(Data!C$4,2)),"Intra","Inter"),"")</f>
        <v/>
      </c>
      <c r="F786" s="23"/>
      <c r="G786" s="176"/>
      <c r="H786" s="74">
        <f t="shared" si="24"/>
        <v>0</v>
      </c>
      <c r="I786" s="74">
        <f t="shared" si="25"/>
        <v>0</v>
      </c>
      <c r="J786" s="74">
        <f t="shared" si="25"/>
        <v>0</v>
      </c>
    </row>
    <row r="787" spans="1:10" x14ac:dyDescent="0.25">
      <c r="A787" s="183"/>
      <c r="B787" s="184"/>
      <c r="C787" s="185"/>
      <c r="D787" s="21"/>
      <c r="E787" s="71" t="str">
        <f>IF(D787&gt;0,IF((LEFT(D787,2)=LEFT(Data!C$4,2)),"Intra","Inter"),"")</f>
        <v/>
      </c>
      <c r="F787" s="23"/>
      <c r="G787" s="176"/>
      <c r="H787" s="74">
        <f t="shared" si="24"/>
        <v>0</v>
      </c>
      <c r="I787" s="74">
        <f t="shared" si="25"/>
        <v>0</v>
      </c>
      <c r="J787" s="74">
        <f t="shared" si="25"/>
        <v>0</v>
      </c>
    </row>
    <row r="788" spans="1:10" x14ac:dyDescent="0.25">
      <c r="A788" s="183"/>
      <c r="B788" s="184"/>
      <c r="C788" s="185"/>
      <c r="D788" s="21"/>
      <c r="E788" s="71" t="str">
        <f>IF(D788&gt;0,IF((LEFT(D788,2)=LEFT(Data!C$4,2)),"Intra","Inter"),"")</f>
        <v/>
      </c>
      <c r="F788" s="23"/>
      <c r="G788" s="176"/>
      <c r="H788" s="74">
        <f t="shared" si="24"/>
        <v>0</v>
      </c>
      <c r="I788" s="74">
        <f t="shared" si="25"/>
        <v>0</v>
      </c>
      <c r="J788" s="74">
        <f t="shared" si="25"/>
        <v>0</v>
      </c>
    </row>
    <row r="789" spans="1:10" x14ac:dyDescent="0.25">
      <c r="A789" s="183"/>
      <c r="B789" s="184"/>
      <c r="C789" s="185"/>
      <c r="D789" s="21"/>
      <c r="E789" s="71" t="str">
        <f>IF(D789&gt;0,IF((LEFT(D789,2)=LEFT(Data!C$4,2)),"Intra","Inter"),"")</f>
        <v/>
      </c>
      <c r="F789" s="23"/>
      <c r="G789" s="176"/>
      <c r="H789" s="74">
        <f t="shared" si="24"/>
        <v>0</v>
      </c>
      <c r="I789" s="74">
        <f t="shared" si="25"/>
        <v>0</v>
      </c>
      <c r="J789" s="74">
        <f t="shared" si="25"/>
        <v>0</v>
      </c>
    </row>
    <row r="790" spans="1:10" x14ac:dyDescent="0.25">
      <c r="A790" s="183"/>
      <c r="B790" s="184"/>
      <c r="C790" s="185"/>
      <c r="D790" s="21"/>
      <c r="E790" s="71" t="str">
        <f>IF(D790&gt;0,IF((LEFT(D790,2)=LEFT(Data!C$4,2)),"Intra","Inter"),"")</f>
        <v/>
      </c>
      <c r="F790" s="23"/>
      <c r="G790" s="176"/>
      <c r="H790" s="74">
        <f t="shared" si="24"/>
        <v>0</v>
      </c>
      <c r="I790" s="74">
        <f t="shared" si="25"/>
        <v>0</v>
      </c>
      <c r="J790" s="74">
        <f t="shared" si="25"/>
        <v>0</v>
      </c>
    </row>
    <row r="791" spans="1:10" x14ac:dyDescent="0.25">
      <c r="A791" s="183"/>
      <c r="B791" s="184"/>
      <c r="C791" s="185"/>
      <c r="D791" s="21"/>
      <c r="E791" s="71" t="str">
        <f>IF(D791&gt;0,IF((LEFT(D791,2)=LEFT(Data!C$4,2)),"Intra","Inter"),"")</f>
        <v/>
      </c>
      <c r="F791" s="23"/>
      <c r="G791" s="176"/>
      <c r="H791" s="74">
        <f t="shared" si="24"/>
        <v>0</v>
      </c>
      <c r="I791" s="74">
        <f t="shared" si="25"/>
        <v>0</v>
      </c>
      <c r="J791" s="74">
        <f t="shared" si="25"/>
        <v>0</v>
      </c>
    </row>
    <row r="792" spans="1:10" x14ac:dyDescent="0.25">
      <c r="A792" s="183"/>
      <c r="B792" s="184"/>
      <c r="C792" s="185"/>
      <c r="D792" s="21"/>
      <c r="E792" s="71" t="str">
        <f>IF(D792&gt;0,IF((LEFT(D792,2)=LEFT(Data!C$4,2)),"Intra","Inter"),"")</f>
        <v/>
      </c>
      <c r="F792" s="23"/>
      <c r="G792" s="176"/>
      <c r="H792" s="74">
        <f t="shared" si="24"/>
        <v>0</v>
      </c>
      <c r="I792" s="74">
        <f t="shared" si="25"/>
        <v>0</v>
      </c>
      <c r="J792" s="74">
        <f t="shared" si="25"/>
        <v>0</v>
      </c>
    </row>
    <row r="793" spans="1:10" x14ac:dyDescent="0.25">
      <c r="A793" s="183"/>
      <c r="B793" s="184"/>
      <c r="C793" s="185"/>
      <c r="D793" s="21"/>
      <c r="E793" s="71" t="str">
        <f>IF(D793&gt;0,IF((LEFT(D793,2)=LEFT(Data!C$4,2)),"Intra","Inter"),"")</f>
        <v/>
      </c>
      <c r="F793" s="23"/>
      <c r="G793" s="176"/>
      <c r="H793" s="74">
        <f t="shared" si="24"/>
        <v>0</v>
      </c>
      <c r="I793" s="74">
        <f t="shared" si="25"/>
        <v>0</v>
      </c>
      <c r="J793" s="74">
        <f t="shared" si="25"/>
        <v>0</v>
      </c>
    </row>
    <row r="794" spans="1:10" x14ac:dyDescent="0.25">
      <c r="A794" s="183"/>
      <c r="B794" s="184"/>
      <c r="C794" s="185"/>
      <c r="D794" s="21"/>
      <c r="E794" s="71" t="str">
        <f>IF(D794&gt;0,IF((LEFT(D794,2)=LEFT(Data!C$4,2)),"Intra","Inter"),"")</f>
        <v/>
      </c>
      <c r="F794" s="23"/>
      <c r="G794" s="176"/>
      <c r="H794" s="74">
        <f t="shared" si="24"/>
        <v>0</v>
      </c>
      <c r="I794" s="74">
        <f t="shared" si="25"/>
        <v>0</v>
      </c>
      <c r="J794" s="74">
        <f t="shared" si="25"/>
        <v>0</v>
      </c>
    </row>
    <row r="795" spans="1:10" x14ac:dyDescent="0.25">
      <c r="A795" s="183"/>
      <c r="B795" s="184"/>
      <c r="C795" s="185"/>
      <c r="D795" s="21"/>
      <c r="E795" s="71" t="str">
        <f>IF(D795&gt;0,IF((LEFT(D795,2)=LEFT(Data!C$4,2)),"Intra","Inter"),"")</f>
        <v/>
      </c>
      <c r="F795" s="23"/>
      <c r="G795" s="176"/>
      <c r="H795" s="74">
        <f t="shared" si="24"/>
        <v>0</v>
      </c>
      <c r="I795" s="74">
        <f t="shared" si="25"/>
        <v>0</v>
      </c>
      <c r="J795" s="74">
        <f t="shared" si="25"/>
        <v>0</v>
      </c>
    </row>
    <row r="796" spans="1:10" x14ac:dyDescent="0.25">
      <c r="A796" s="183"/>
      <c r="B796" s="184"/>
      <c r="C796" s="185"/>
      <c r="D796" s="21"/>
      <c r="E796" s="71" t="str">
        <f>IF(D796&gt;0,IF((LEFT(D796,2)=LEFT(Data!C$4,2)),"Intra","Inter"),"")</f>
        <v/>
      </c>
      <c r="F796" s="23"/>
      <c r="G796" s="176"/>
      <c r="H796" s="74">
        <f t="shared" si="24"/>
        <v>0</v>
      </c>
      <c r="I796" s="74">
        <f t="shared" si="25"/>
        <v>0</v>
      </c>
      <c r="J796" s="74">
        <f t="shared" si="25"/>
        <v>0</v>
      </c>
    </row>
    <row r="797" spans="1:10" x14ac:dyDescent="0.25">
      <c r="A797" s="183"/>
      <c r="B797" s="184"/>
      <c r="C797" s="185"/>
      <c r="D797" s="21"/>
      <c r="E797" s="71" t="str">
        <f>IF(D797&gt;0,IF((LEFT(D797,2)=LEFT(Data!C$4,2)),"Intra","Inter"),"")</f>
        <v/>
      </c>
      <c r="F797" s="23"/>
      <c r="G797" s="176"/>
      <c r="H797" s="74">
        <f t="shared" si="24"/>
        <v>0</v>
      </c>
      <c r="I797" s="74">
        <f t="shared" si="25"/>
        <v>0</v>
      </c>
      <c r="J797" s="74">
        <f t="shared" si="25"/>
        <v>0</v>
      </c>
    </row>
    <row r="798" spans="1:10" x14ac:dyDescent="0.25">
      <c r="A798" s="183"/>
      <c r="B798" s="184"/>
      <c r="C798" s="185"/>
      <c r="D798" s="21"/>
      <c r="E798" s="71" t="str">
        <f>IF(D798&gt;0,IF((LEFT(D798,2)=LEFT(Data!C$4,2)),"Intra","Inter"),"")</f>
        <v/>
      </c>
      <c r="F798" s="23"/>
      <c r="G798" s="176"/>
      <c r="H798" s="74">
        <f t="shared" si="24"/>
        <v>0</v>
      </c>
      <c r="I798" s="74">
        <f t="shared" si="25"/>
        <v>0</v>
      </c>
      <c r="J798" s="74">
        <f t="shared" si="25"/>
        <v>0</v>
      </c>
    </row>
    <row r="799" spans="1:10" x14ac:dyDescent="0.25">
      <c r="A799" s="183"/>
      <c r="B799" s="184"/>
      <c r="C799" s="185"/>
      <c r="D799" s="21"/>
      <c r="E799" s="71" t="str">
        <f>IF(D799&gt;0,IF((LEFT(D799,2)=LEFT(Data!C$4,2)),"Intra","Inter"),"")</f>
        <v/>
      </c>
      <c r="F799" s="23"/>
      <c r="G799" s="176"/>
      <c r="H799" s="74">
        <f t="shared" si="24"/>
        <v>0</v>
      </c>
      <c r="I799" s="74">
        <f t="shared" si="25"/>
        <v>0</v>
      </c>
      <c r="J799" s="74">
        <f t="shared" si="25"/>
        <v>0</v>
      </c>
    </row>
    <row r="800" spans="1:10" x14ac:dyDescent="0.25">
      <c r="A800" s="183"/>
      <c r="B800" s="184"/>
      <c r="C800" s="185"/>
      <c r="D800" s="21"/>
      <c r="E800" s="71" t="str">
        <f>IF(D800&gt;0,IF((LEFT(D800,2)=LEFT(Data!C$4,2)),"Intra","Inter"),"")</f>
        <v/>
      </c>
      <c r="F800" s="23"/>
      <c r="G800" s="176"/>
      <c r="H800" s="74">
        <f t="shared" si="24"/>
        <v>0</v>
      </c>
      <c r="I800" s="74">
        <f t="shared" si="25"/>
        <v>0</v>
      </c>
      <c r="J800" s="74">
        <f t="shared" si="25"/>
        <v>0</v>
      </c>
    </row>
    <row r="801" spans="1:10" x14ac:dyDescent="0.25">
      <c r="A801" s="183"/>
      <c r="B801" s="184"/>
      <c r="C801" s="185"/>
      <c r="D801" s="21"/>
      <c r="E801" s="71" t="str">
        <f>IF(D801&gt;0,IF((LEFT(D801,2)=LEFT(Data!C$4,2)),"Intra","Inter"),"")</f>
        <v/>
      </c>
      <c r="F801" s="23"/>
      <c r="G801" s="176"/>
      <c r="H801" s="74">
        <f t="shared" si="24"/>
        <v>0</v>
      </c>
      <c r="I801" s="74">
        <f t="shared" si="25"/>
        <v>0</v>
      </c>
      <c r="J801" s="74">
        <f t="shared" si="25"/>
        <v>0</v>
      </c>
    </row>
    <row r="802" spans="1:10" x14ac:dyDescent="0.25">
      <c r="A802" s="183"/>
      <c r="B802" s="184"/>
      <c r="C802" s="185"/>
      <c r="D802" s="21"/>
      <c r="E802" s="71" t="str">
        <f>IF(D802&gt;0,IF((LEFT(D802,2)=LEFT(Data!C$4,2)),"Intra","Inter"),"")</f>
        <v/>
      </c>
      <c r="F802" s="23"/>
      <c r="G802" s="176"/>
      <c r="H802" s="74">
        <f t="shared" si="24"/>
        <v>0</v>
      </c>
      <c r="I802" s="74">
        <f t="shared" si="25"/>
        <v>0</v>
      </c>
      <c r="J802" s="74">
        <f t="shared" si="25"/>
        <v>0</v>
      </c>
    </row>
    <row r="803" spans="1:10" x14ac:dyDescent="0.25">
      <c r="A803" s="183"/>
      <c r="B803" s="184"/>
      <c r="C803" s="185"/>
      <c r="D803" s="21"/>
      <c r="E803" s="71" t="str">
        <f>IF(D803&gt;0,IF((LEFT(D803,2)=LEFT(Data!C$4,2)),"Intra","Inter"),"")</f>
        <v/>
      </c>
      <c r="F803" s="23"/>
      <c r="G803" s="176"/>
      <c r="H803" s="74">
        <f t="shared" si="24"/>
        <v>0</v>
      </c>
      <c r="I803" s="74">
        <f t="shared" si="25"/>
        <v>0</v>
      </c>
      <c r="J803" s="74">
        <f t="shared" si="25"/>
        <v>0</v>
      </c>
    </row>
    <row r="804" spans="1:10" x14ac:dyDescent="0.25">
      <c r="A804" s="183"/>
      <c r="B804" s="184"/>
      <c r="C804" s="185"/>
      <c r="D804" s="21"/>
      <c r="E804" s="71" t="str">
        <f>IF(D804&gt;0,IF((LEFT(D804,2)=LEFT(Data!C$4,2)),"Intra","Inter"),"")</f>
        <v/>
      </c>
      <c r="F804" s="23"/>
      <c r="G804" s="176"/>
      <c r="H804" s="74">
        <f t="shared" si="24"/>
        <v>0</v>
      </c>
      <c r="I804" s="74">
        <f t="shared" si="25"/>
        <v>0</v>
      </c>
      <c r="J804" s="74">
        <f t="shared" si="25"/>
        <v>0</v>
      </c>
    </row>
    <row r="805" spans="1:10" x14ac:dyDescent="0.25">
      <c r="A805" s="183"/>
      <c r="B805" s="184"/>
      <c r="C805" s="185"/>
      <c r="D805" s="21"/>
      <c r="E805" s="71" t="str">
        <f>IF(D805&gt;0,IF((LEFT(D805,2)=LEFT(Data!C$4,2)),"Intra","Inter"),"")</f>
        <v/>
      </c>
      <c r="F805" s="23"/>
      <c r="G805" s="176"/>
      <c r="H805" s="74">
        <f t="shared" si="24"/>
        <v>0</v>
      </c>
      <c r="I805" s="74">
        <f t="shared" si="25"/>
        <v>0</v>
      </c>
      <c r="J805" s="74">
        <f t="shared" si="25"/>
        <v>0</v>
      </c>
    </row>
    <row r="806" spans="1:10" x14ac:dyDescent="0.25">
      <c r="A806" s="183"/>
      <c r="B806" s="184"/>
      <c r="C806" s="185"/>
      <c r="D806" s="21"/>
      <c r="E806" s="71" t="str">
        <f>IF(D806&gt;0,IF((LEFT(D806,2)=LEFT(Data!C$4,2)),"Intra","Inter"),"")</f>
        <v/>
      </c>
      <c r="F806" s="23"/>
      <c r="G806" s="176"/>
      <c r="H806" s="74">
        <f t="shared" si="24"/>
        <v>0</v>
      </c>
      <c r="I806" s="74">
        <f t="shared" si="25"/>
        <v>0</v>
      </c>
      <c r="J806" s="74">
        <f t="shared" si="25"/>
        <v>0</v>
      </c>
    </row>
    <row r="807" spans="1:10" x14ac:dyDescent="0.25">
      <c r="A807" s="183"/>
      <c r="B807" s="184"/>
      <c r="C807" s="185"/>
      <c r="D807" s="21"/>
      <c r="E807" s="71" t="str">
        <f>IF(D807&gt;0,IF((LEFT(D807,2)=LEFT(Data!C$4,2)),"Intra","Inter"),"")</f>
        <v/>
      </c>
      <c r="F807" s="23"/>
      <c r="G807" s="176"/>
      <c r="H807" s="74">
        <f t="shared" si="24"/>
        <v>0</v>
      </c>
      <c r="I807" s="74">
        <f t="shared" si="25"/>
        <v>0</v>
      </c>
      <c r="J807" s="74">
        <f t="shared" si="25"/>
        <v>0</v>
      </c>
    </row>
    <row r="808" spans="1:10" x14ac:dyDescent="0.25">
      <c r="A808" s="183"/>
      <c r="B808" s="184"/>
      <c r="C808" s="185"/>
      <c r="D808" s="21"/>
      <c r="E808" s="71" t="str">
        <f>IF(D808&gt;0,IF((LEFT(D808,2)=LEFT(Data!C$4,2)),"Intra","Inter"),"")</f>
        <v/>
      </c>
      <c r="F808" s="23"/>
      <c r="G808" s="176"/>
      <c r="H808" s="74">
        <f t="shared" si="24"/>
        <v>0</v>
      </c>
      <c r="I808" s="74">
        <f t="shared" si="25"/>
        <v>0</v>
      </c>
      <c r="J808" s="74">
        <f t="shared" si="25"/>
        <v>0</v>
      </c>
    </row>
    <row r="809" spans="1:10" x14ac:dyDescent="0.25">
      <c r="A809" s="183"/>
      <c r="B809" s="184"/>
      <c r="C809" s="185"/>
      <c r="D809" s="21"/>
      <c r="E809" s="71" t="str">
        <f>IF(D809&gt;0,IF((LEFT(D809,2)=LEFT(Data!C$4,2)),"Intra","Inter"),"")</f>
        <v/>
      </c>
      <c r="F809" s="23"/>
      <c r="G809" s="176"/>
      <c r="H809" s="74">
        <f t="shared" si="24"/>
        <v>0</v>
      </c>
      <c r="I809" s="74">
        <f t="shared" si="25"/>
        <v>0</v>
      </c>
      <c r="J809" s="74">
        <f t="shared" si="25"/>
        <v>0</v>
      </c>
    </row>
    <row r="810" spans="1:10" x14ac:dyDescent="0.25">
      <c r="A810" s="183"/>
      <c r="B810" s="184"/>
      <c r="C810" s="185"/>
      <c r="D810" s="21"/>
      <c r="E810" s="71" t="str">
        <f>IF(D810&gt;0,IF((LEFT(D810,2)=LEFT(Data!C$4,2)),"Intra","Inter"),"")</f>
        <v/>
      </c>
      <c r="F810" s="23"/>
      <c r="G810" s="176"/>
      <c r="H810" s="74">
        <f t="shared" si="24"/>
        <v>0</v>
      </c>
      <c r="I810" s="74">
        <f t="shared" si="25"/>
        <v>0</v>
      </c>
      <c r="J810" s="74">
        <f t="shared" si="25"/>
        <v>0</v>
      </c>
    </row>
    <row r="811" spans="1:10" x14ac:dyDescent="0.25">
      <c r="A811" s="183"/>
      <c r="B811" s="184"/>
      <c r="C811" s="185"/>
      <c r="D811" s="21"/>
      <c r="E811" s="71" t="str">
        <f>IF(D811&gt;0,IF((LEFT(D811,2)=LEFT(Data!C$4,2)),"Intra","Inter"),"")</f>
        <v/>
      </c>
      <c r="F811" s="23"/>
      <c r="G811" s="176"/>
      <c r="H811" s="74">
        <f t="shared" si="24"/>
        <v>0</v>
      </c>
      <c r="I811" s="74">
        <f t="shared" si="25"/>
        <v>0</v>
      </c>
      <c r="J811" s="74">
        <f t="shared" si="25"/>
        <v>0</v>
      </c>
    </row>
    <row r="812" spans="1:10" x14ac:dyDescent="0.25">
      <c r="A812" s="183"/>
      <c r="B812" s="184"/>
      <c r="C812" s="185"/>
      <c r="D812" s="21"/>
      <c r="E812" s="71" t="str">
        <f>IF(D812&gt;0,IF((LEFT(D812,2)=LEFT(Data!C$4,2)),"Intra","Inter"),"")</f>
        <v/>
      </c>
      <c r="F812" s="23"/>
      <c r="G812" s="176"/>
      <c r="H812" s="74">
        <f t="shared" si="24"/>
        <v>0</v>
      </c>
      <c r="I812" s="74">
        <f t="shared" si="25"/>
        <v>0</v>
      </c>
      <c r="J812" s="74">
        <f t="shared" si="25"/>
        <v>0</v>
      </c>
    </row>
    <row r="813" spans="1:10" x14ac:dyDescent="0.25">
      <c r="A813" s="183"/>
      <c r="B813" s="184"/>
      <c r="C813" s="185"/>
      <c r="D813" s="21"/>
      <c r="E813" s="71" t="str">
        <f>IF(D813&gt;0,IF((LEFT(D813,2)=LEFT(Data!C$4,2)),"Intra","Inter"),"")</f>
        <v/>
      </c>
      <c r="F813" s="23"/>
      <c r="G813" s="176"/>
      <c r="H813" s="74">
        <f t="shared" si="24"/>
        <v>0</v>
      </c>
      <c r="I813" s="74">
        <f t="shared" si="25"/>
        <v>0</v>
      </c>
      <c r="J813" s="74">
        <f t="shared" si="25"/>
        <v>0</v>
      </c>
    </row>
    <row r="814" spans="1:10" x14ac:dyDescent="0.25">
      <c r="A814" s="183"/>
      <c r="B814" s="184"/>
      <c r="C814" s="185"/>
      <c r="D814" s="21"/>
      <c r="E814" s="71" t="str">
        <f>IF(D814&gt;0,IF((LEFT(D814,2)=LEFT(Data!C$4,2)),"Intra","Inter"),"")</f>
        <v/>
      </c>
      <c r="F814" s="23"/>
      <c r="G814" s="176"/>
      <c r="H814" s="74">
        <f t="shared" si="24"/>
        <v>0</v>
      </c>
      <c r="I814" s="74">
        <f t="shared" si="25"/>
        <v>0</v>
      </c>
      <c r="J814" s="74">
        <f t="shared" si="25"/>
        <v>0</v>
      </c>
    </row>
    <row r="815" spans="1:10" x14ac:dyDescent="0.25">
      <c r="A815" s="183"/>
      <c r="B815" s="184"/>
      <c r="C815" s="185"/>
      <c r="D815" s="21"/>
      <c r="E815" s="71" t="str">
        <f>IF(D815&gt;0,IF((LEFT(D815,2)=LEFT(Data!C$4,2)),"Intra","Inter"),"")</f>
        <v/>
      </c>
      <c r="F815" s="23"/>
      <c r="G815" s="176"/>
      <c r="H815" s="74">
        <f t="shared" si="24"/>
        <v>0</v>
      </c>
      <c r="I815" s="74">
        <f t="shared" si="25"/>
        <v>0</v>
      </c>
      <c r="J815" s="74">
        <f t="shared" si="25"/>
        <v>0</v>
      </c>
    </row>
    <row r="816" spans="1:10" x14ac:dyDescent="0.25">
      <c r="A816" s="183"/>
      <c r="B816" s="184"/>
      <c r="C816" s="185"/>
      <c r="D816" s="21"/>
      <c r="E816" s="71" t="str">
        <f>IF(D816&gt;0,IF((LEFT(D816,2)=LEFT(Data!C$4,2)),"Intra","Inter"),"")</f>
        <v/>
      </c>
      <c r="F816" s="23"/>
      <c r="G816" s="176"/>
      <c r="H816" s="74">
        <f t="shared" si="24"/>
        <v>0</v>
      </c>
      <c r="I816" s="74">
        <f t="shared" si="25"/>
        <v>0</v>
      </c>
      <c r="J816" s="74">
        <f t="shared" si="25"/>
        <v>0</v>
      </c>
    </row>
    <row r="817" spans="1:10" x14ac:dyDescent="0.25">
      <c r="A817" s="183"/>
      <c r="B817" s="184"/>
      <c r="C817" s="185"/>
      <c r="D817" s="21"/>
      <c r="E817" s="71" t="str">
        <f>IF(D817&gt;0,IF((LEFT(D817,2)=LEFT(Data!C$4,2)),"Intra","Inter"),"")</f>
        <v/>
      </c>
      <c r="F817" s="23"/>
      <c r="G817" s="176"/>
      <c r="H817" s="74">
        <f t="shared" si="24"/>
        <v>0</v>
      </c>
      <c r="I817" s="74">
        <f t="shared" si="25"/>
        <v>0</v>
      </c>
      <c r="J817" s="74">
        <f t="shared" si="25"/>
        <v>0</v>
      </c>
    </row>
    <row r="818" spans="1:10" x14ac:dyDescent="0.25">
      <c r="A818" s="183"/>
      <c r="B818" s="184"/>
      <c r="C818" s="185"/>
      <c r="D818" s="21"/>
      <c r="E818" s="71" t="str">
        <f>IF(D818&gt;0,IF((LEFT(D818,2)=LEFT(Data!C$4,2)),"Intra","Inter"),"")</f>
        <v/>
      </c>
      <c r="F818" s="23"/>
      <c r="G818" s="176"/>
      <c r="H818" s="74">
        <f t="shared" si="24"/>
        <v>0</v>
      </c>
      <c r="I818" s="74">
        <f t="shared" si="25"/>
        <v>0</v>
      </c>
      <c r="J818" s="74">
        <f t="shared" si="25"/>
        <v>0</v>
      </c>
    </row>
    <row r="819" spans="1:10" x14ac:dyDescent="0.25">
      <c r="A819" s="183"/>
      <c r="B819" s="184"/>
      <c r="C819" s="185"/>
      <c r="D819" s="21"/>
      <c r="E819" s="71" t="str">
        <f>IF(D819&gt;0,IF((LEFT(D819,2)=LEFT(Data!C$4,2)),"Intra","Inter"),"")</f>
        <v/>
      </c>
      <c r="F819" s="23"/>
      <c r="G819" s="176"/>
      <c r="H819" s="74">
        <f t="shared" si="24"/>
        <v>0</v>
      </c>
      <c r="I819" s="74">
        <f t="shared" si="25"/>
        <v>0</v>
      </c>
      <c r="J819" s="74">
        <f t="shared" si="25"/>
        <v>0</v>
      </c>
    </row>
    <row r="820" spans="1:10" x14ac:dyDescent="0.25">
      <c r="A820" s="183"/>
      <c r="B820" s="184"/>
      <c r="C820" s="185"/>
      <c r="D820" s="21"/>
      <c r="E820" s="71" t="str">
        <f>IF(D820&gt;0,IF((LEFT(D820,2)=LEFT(Data!C$4,2)),"Intra","Inter"),"")</f>
        <v/>
      </c>
      <c r="F820" s="23"/>
      <c r="G820" s="176"/>
      <c r="H820" s="74">
        <f t="shared" si="24"/>
        <v>0</v>
      </c>
      <c r="I820" s="74">
        <f t="shared" si="25"/>
        <v>0</v>
      </c>
      <c r="J820" s="74">
        <f t="shared" si="25"/>
        <v>0</v>
      </c>
    </row>
    <row r="821" spans="1:10" x14ac:dyDescent="0.25">
      <c r="A821" s="183"/>
      <c r="B821" s="184"/>
      <c r="C821" s="185"/>
      <c r="D821" s="21"/>
      <c r="E821" s="71" t="str">
        <f>IF(D821&gt;0,IF((LEFT(D821,2)=LEFT(Data!C$4,2)),"Intra","Inter"),"")</f>
        <v/>
      </c>
      <c r="F821" s="23"/>
      <c r="G821" s="176"/>
      <c r="H821" s="74">
        <f t="shared" si="24"/>
        <v>0</v>
      </c>
      <c r="I821" s="74">
        <f t="shared" si="25"/>
        <v>0</v>
      </c>
      <c r="J821" s="74">
        <f t="shared" si="25"/>
        <v>0</v>
      </c>
    </row>
    <row r="822" spans="1:10" x14ac:dyDescent="0.25">
      <c r="A822" s="183"/>
      <c r="B822" s="184"/>
      <c r="C822" s="185"/>
      <c r="D822" s="21"/>
      <c r="E822" s="71" t="str">
        <f>IF(D822&gt;0,IF((LEFT(D822,2)=LEFT(Data!C$4,2)),"Intra","Inter"),"")</f>
        <v/>
      </c>
      <c r="F822" s="23"/>
      <c r="G822" s="176"/>
      <c r="H822" s="74">
        <f t="shared" si="24"/>
        <v>0</v>
      </c>
      <c r="I822" s="74">
        <f t="shared" si="25"/>
        <v>0</v>
      </c>
      <c r="J822" s="74">
        <f t="shared" si="25"/>
        <v>0</v>
      </c>
    </row>
    <row r="823" spans="1:10" x14ac:dyDescent="0.25">
      <c r="A823" s="183"/>
      <c r="B823" s="184"/>
      <c r="C823" s="185"/>
      <c r="D823" s="21"/>
      <c r="E823" s="71" t="str">
        <f>IF(D823&gt;0,IF((LEFT(D823,2)=LEFT(Data!C$4,2)),"Intra","Inter"),"")</f>
        <v/>
      </c>
      <c r="F823" s="23"/>
      <c r="G823" s="176"/>
      <c r="H823" s="74">
        <f t="shared" si="24"/>
        <v>0</v>
      </c>
      <c r="I823" s="74">
        <f t="shared" si="25"/>
        <v>0</v>
      </c>
      <c r="J823" s="74">
        <f t="shared" si="25"/>
        <v>0</v>
      </c>
    </row>
    <row r="824" spans="1:10" x14ac:dyDescent="0.25">
      <c r="A824" s="183"/>
      <c r="B824" s="184"/>
      <c r="C824" s="185"/>
      <c r="D824" s="21"/>
      <c r="E824" s="71" t="str">
        <f>IF(D824&gt;0,IF((LEFT(D824,2)=LEFT(Data!C$4,2)),"Intra","Inter"),"")</f>
        <v/>
      </c>
      <c r="F824" s="23"/>
      <c r="G824" s="176"/>
      <c r="H824" s="74">
        <f t="shared" si="24"/>
        <v>0</v>
      </c>
      <c r="I824" s="74">
        <f t="shared" si="25"/>
        <v>0</v>
      </c>
      <c r="J824" s="74">
        <f t="shared" si="25"/>
        <v>0</v>
      </c>
    </row>
    <row r="825" spans="1:10" x14ac:dyDescent="0.25">
      <c r="A825" s="183"/>
      <c r="B825" s="184"/>
      <c r="C825" s="185"/>
      <c r="D825" s="21"/>
      <c r="E825" s="71" t="str">
        <f>IF(D825&gt;0,IF((LEFT(D825,2)=LEFT(Data!C$4,2)),"Intra","Inter"),"")</f>
        <v/>
      </c>
      <c r="F825" s="23"/>
      <c r="G825" s="176"/>
      <c r="H825" s="74">
        <f t="shared" si="24"/>
        <v>0</v>
      </c>
      <c r="I825" s="74">
        <f t="shared" si="25"/>
        <v>0</v>
      </c>
      <c r="J825" s="74">
        <f t="shared" si="25"/>
        <v>0</v>
      </c>
    </row>
    <row r="826" spans="1:10" x14ac:dyDescent="0.25">
      <c r="A826" s="183"/>
      <c r="B826" s="184"/>
      <c r="C826" s="185"/>
      <c r="D826" s="21"/>
      <c r="E826" s="71" t="str">
        <f>IF(D826&gt;0,IF((LEFT(D826,2)=LEFT(Data!C$4,2)),"Intra","Inter"),"")</f>
        <v/>
      </c>
      <c r="F826" s="23"/>
      <c r="G826" s="176"/>
      <c r="H826" s="74">
        <f t="shared" si="24"/>
        <v>0</v>
      </c>
      <c r="I826" s="74">
        <f t="shared" si="25"/>
        <v>0</v>
      </c>
      <c r="J826" s="74">
        <f t="shared" si="25"/>
        <v>0</v>
      </c>
    </row>
    <row r="827" spans="1:10" x14ac:dyDescent="0.25">
      <c r="A827" s="183"/>
      <c r="B827" s="184"/>
      <c r="C827" s="185"/>
      <c r="D827" s="21"/>
      <c r="E827" s="71" t="str">
        <f>IF(D827&gt;0,IF((LEFT(D827,2)=LEFT(Data!C$4,2)),"Intra","Inter"),"")</f>
        <v/>
      </c>
      <c r="F827" s="23"/>
      <c r="G827" s="176"/>
      <c r="H827" s="74">
        <f t="shared" si="24"/>
        <v>0</v>
      </c>
      <c r="I827" s="74">
        <f t="shared" si="25"/>
        <v>0</v>
      </c>
      <c r="J827" s="74">
        <f t="shared" si="25"/>
        <v>0</v>
      </c>
    </row>
    <row r="828" spans="1:10" x14ac:dyDescent="0.25">
      <c r="A828" s="183"/>
      <c r="B828" s="184"/>
      <c r="C828" s="185"/>
      <c r="D828" s="21"/>
      <c r="E828" s="71" t="str">
        <f>IF(D828&gt;0,IF((LEFT(D828,2)=LEFT(Data!C$4,2)),"Intra","Inter"),"")</f>
        <v/>
      </c>
      <c r="F828" s="23"/>
      <c r="G828" s="176"/>
      <c r="H828" s="74">
        <f t="shared" si="24"/>
        <v>0</v>
      </c>
      <c r="I828" s="74">
        <f t="shared" si="25"/>
        <v>0</v>
      </c>
      <c r="J828" s="74">
        <f t="shared" si="25"/>
        <v>0</v>
      </c>
    </row>
    <row r="829" spans="1:10" x14ac:dyDescent="0.25">
      <c r="A829" s="183"/>
      <c r="B829" s="184"/>
      <c r="C829" s="185"/>
      <c r="D829" s="21"/>
      <c r="E829" s="71" t="str">
        <f>IF(D829&gt;0,IF((LEFT(D829,2)=LEFT(Data!C$4,2)),"Intra","Inter"),"")</f>
        <v/>
      </c>
      <c r="F829" s="23"/>
      <c r="G829" s="176"/>
      <c r="H829" s="74">
        <f t="shared" si="24"/>
        <v>0</v>
      </c>
      <c r="I829" s="74">
        <f t="shared" si="25"/>
        <v>0</v>
      </c>
      <c r="J829" s="74">
        <f t="shared" si="25"/>
        <v>0</v>
      </c>
    </row>
    <row r="830" spans="1:10" x14ac:dyDescent="0.25">
      <c r="A830" s="183"/>
      <c r="B830" s="184"/>
      <c r="C830" s="185"/>
      <c r="D830" s="21"/>
      <c r="E830" s="71" t="str">
        <f>IF(D830&gt;0,IF((LEFT(D830,2)=LEFT(Data!C$4,2)),"Intra","Inter"),"")</f>
        <v/>
      </c>
      <c r="F830" s="23"/>
      <c r="G830" s="176"/>
      <c r="H830" s="74">
        <f t="shared" si="24"/>
        <v>0</v>
      </c>
      <c r="I830" s="74">
        <f t="shared" si="25"/>
        <v>0</v>
      </c>
      <c r="J830" s="74">
        <f t="shared" si="25"/>
        <v>0</v>
      </c>
    </row>
    <row r="831" spans="1:10" x14ac:dyDescent="0.25">
      <c r="A831" s="183"/>
      <c r="B831" s="184"/>
      <c r="C831" s="185"/>
      <c r="D831" s="21"/>
      <c r="E831" s="71" t="str">
        <f>IF(D831&gt;0,IF((LEFT(D831,2)=LEFT(Data!C$4,2)),"Intra","Inter"),"")</f>
        <v/>
      </c>
      <c r="F831" s="23"/>
      <c r="G831" s="176"/>
      <c r="H831" s="74">
        <f t="shared" si="24"/>
        <v>0</v>
      </c>
      <c r="I831" s="74">
        <f t="shared" si="25"/>
        <v>0</v>
      </c>
      <c r="J831" s="74">
        <f t="shared" si="25"/>
        <v>0</v>
      </c>
    </row>
    <row r="832" spans="1:10" x14ac:dyDescent="0.25">
      <c r="A832" s="183"/>
      <c r="B832" s="184"/>
      <c r="C832" s="185"/>
      <c r="D832" s="21"/>
      <c r="E832" s="71" t="str">
        <f>IF(D832&gt;0,IF((LEFT(D832,2)=LEFT(Data!C$4,2)),"Intra","Inter"),"")</f>
        <v/>
      </c>
      <c r="F832" s="23"/>
      <c r="G832" s="176"/>
      <c r="H832" s="74">
        <f t="shared" si="24"/>
        <v>0</v>
      </c>
      <c r="I832" s="74">
        <f t="shared" si="25"/>
        <v>0</v>
      </c>
      <c r="J832" s="74">
        <f t="shared" si="25"/>
        <v>0</v>
      </c>
    </row>
    <row r="833" spans="1:10" x14ac:dyDescent="0.25">
      <c r="A833" s="183"/>
      <c r="B833" s="184"/>
      <c r="C833" s="185"/>
      <c r="D833" s="21"/>
      <c r="E833" s="71" t="str">
        <f>IF(D833&gt;0,IF((LEFT(D833,2)=LEFT(Data!C$4,2)),"Intra","Inter"),"")</f>
        <v/>
      </c>
      <c r="F833" s="23"/>
      <c r="G833" s="176"/>
      <c r="H833" s="74">
        <f t="shared" si="24"/>
        <v>0</v>
      </c>
      <c r="I833" s="74">
        <f t="shared" si="25"/>
        <v>0</v>
      </c>
      <c r="J833" s="74">
        <f t="shared" si="25"/>
        <v>0</v>
      </c>
    </row>
    <row r="834" spans="1:10" x14ac:dyDescent="0.25">
      <c r="A834" s="183"/>
      <c r="B834" s="184"/>
      <c r="C834" s="185"/>
      <c r="D834" s="21"/>
      <c r="E834" s="71" t="str">
        <f>IF(D834&gt;0,IF((LEFT(D834,2)=LEFT(Data!C$4,2)),"Intra","Inter"),"")</f>
        <v/>
      </c>
      <c r="F834" s="23"/>
      <c r="G834" s="176"/>
      <c r="H834" s="74">
        <f t="shared" si="24"/>
        <v>0</v>
      </c>
      <c r="I834" s="74">
        <f t="shared" si="25"/>
        <v>0</v>
      </c>
      <c r="J834" s="74">
        <f t="shared" si="25"/>
        <v>0</v>
      </c>
    </row>
    <row r="835" spans="1:10" x14ac:dyDescent="0.25">
      <c r="A835" s="183"/>
      <c r="B835" s="184"/>
      <c r="C835" s="185"/>
      <c r="D835" s="21"/>
      <c r="E835" s="71" t="str">
        <f>IF(D835&gt;0,IF((LEFT(D835,2)=LEFT(Data!C$4,2)),"Intra","Inter"),"")</f>
        <v/>
      </c>
      <c r="F835" s="23"/>
      <c r="G835" s="176"/>
      <c r="H835" s="74">
        <f t="shared" si="24"/>
        <v>0</v>
      </c>
      <c r="I835" s="74">
        <f t="shared" si="25"/>
        <v>0</v>
      </c>
      <c r="J835" s="74">
        <f t="shared" si="25"/>
        <v>0</v>
      </c>
    </row>
    <row r="836" spans="1:10" x14ac:dyDescent="0.25">
      <c r="A836" s="183"/>
      <c r="B836" s="184"/>
      <c r="C836" s="185"/>
      <c r="D836" s="21"/>
      <c r="E836" s="71" t="str">
        <f>IF(D836&gt;0,IF((LEFT(D836,2)=LEFT(Data!C$4,2)),"Intra","Inter"),"")</f>
        <v/>
      </c>
      <c r="F836" s="23"/>
      <c r="G836" s="176"/>
      <c r="H836" s="74">
        <f t="shared" si="24"/>
        <v>0</v>
      </c>
      <c r="I836" s="74">
        <f t="shared" si="25"/>
        <v>0</v>
      </c>
      <c r="J836" s="74">
        <f t="shared" si="25"/>
        <v>0</v>
      </c>
    </row>
    <row r="837" spans="1:10" x14ac:dyDescent="0.25">
      <c r="A837" s="183"/>
      <c r="B837" s="184"/>
      <c r="C837" s="185"/>
      <c r="D837" s="21"/>
      <c r="E837" s="71" t="str">
        <f>IF(D837&gt;0,IF((LEFT(D837,2)=LEFT(Data!C$4,2)),"Intra","Inter"),"")</f>
        <v/>
      </c>
      <c r="F837" s="23"/>
      <c r="G837" s="176"/>
      <c r="H837" s="74">
        <f t="shared" si="24"/>
        <v>0</v>
      </c>
      <c r="I837" s="74">
        <f t="shared" si="25"/>
        <v>0</v>
      </c>
      <c r="J837" s="74">
        <f t="shared" si="25"/>
        <v>0</v>
      </c>
    </row>
    <row r="838" spans="1:10" x14ac:dyDescent="0.25">
      <c r="A838" s="183"/>
      <c r="B838" s="184"/>
      <c r="C838" s="185"/>
      <c r="D838" s="21"/>
      <c r="E838" s="71" t="str">
        <f>IF(D838&gt;0,IF((LEFT(D838,2)=LEFT(Data!C$4,2)),"Intra","Inter"),"")</f>
        <v/>
      </c>
      <c r="F838" s="23"/>
      <c r="G838" s="176"/>
      <c r="H838" s="74">
        <f t="shared" si="24"/>
        <v>0</v>
      </c>
      <c r="I838" s="74">
        <f t="shared" si="25"/>
        <v>0</v>
      </c>
      <c r="J838" s="74">
        <f t="shared" si="25"/>
        <v>0</v>
      </c>
    </row>
    <row r="839" spans="1:10" x14ac:dyDescent="0.25">
      <c r="A839" s="183"/>
      <c r="B839" s="184"/>
      <c r="C839" s="185"/>
      <c r="D839" s="21"/>
      <c r="E839" s="71" t="str">
        <f>IF(D839&gt;0,IF((LEFT(D839,2)=LEFT(Data!C$4,2)),"Intra","Inter"),"")</f>
        <v/>
      </c>
      <c r="F839" s="23"/>
      <c r="G839" s="176"/>
      <c r="H839" s="74">
        <f t="shared" si="24"/>
        <v>0</v>
      </c>
      <c r="I839" s="74">
        <f t="shared" si="25"/>
        <v>0</v>
      </c>
      <c r="J839" s="74">
        <f t="shared" si="25"/>
        <v>0</v>
      </c>
    </row>
    <row r="840" spans="1:10" x14ac:dyDescent="0.25">
      <c r="A840" s="183"/>
      <c r="B840" s="184"/>
      <c r="C840" s="185"/>
      <c r="D840" s="21"/>
      <c r="E840" s="71" t="str">
        <f>IF(D840&gt;0,IF((LEFT(D840,2)=LEFT(Data!C$4,2)),"Intra","Inter"),"")</f>
        <v/>
      </c>
      <c r="F840" s="23"/>
      <c r="G840" s="176"/>
      <c r="H840" s="74">
        <f t="shared" si="24"/>
        <v>0</v>
      </c>
      <c r="I840" s="74">
        <f t="shared" si="25"/>
        <v>0</v>
      </c>
      <c r="J840" s="74">
        <f t="shared" si="25"/>
        <v>0</v>
      </c>
    </row>
    <row r="841" spans="1:10" x14ac:dyDescent="0.25">
      <c r="A841" s="183"/>
      <c r="B841" s="184"/>
      <c r="C841" s="185"/>
      <c r="D841" s="21"/>
      <c r="E841" s="71" t="str">
        <f>IF(D841&gt;0,IF((LEFT(D841,2)=LEFT(Data!C$4,2)),"Intra","Inter"),"")</f>
        <v/>
      </c>
      <c r="F841" s="23"/>
      <c r="G841" s="176"/>
      <c r="H841" s="74">
        <f t="shared" ref="H841:H904" si="26">IF($E841="inter",IF($F841&lt;&gt;"Exempt",IF($F841&lt;&gt;"Non GST",($G841*($F841)),(0)),(0)),(0))</f>
        <v>0</v>
      </c>
      <c r="I841" s="74">
        <f t="shared" ref="I841:J872" si="27">IF($E841="intra",IF($F841&lt;&gt;"Exempt",IF($F841&lt;&gt;"Non GST",($G841*($F841/2)),(0)),(0)),(0))</f>
        <v>0</v>
      </c>
      <c r="J841" s="74">
        <f t="shared" si="27"/>
        <v>0</v>
      </c>
    </row>
    <row r="842" spans="1:10" x14ac:dyDescent="0.25">
      <c r="A842" s="183"/>
      <c r="B842" s="184"/>
      <c r="C842" s="185"/>
      <c r="D842" s="21"/>
      <c r="E842" s="71" t="str">
        <f>IF(D842&gt;0,IF((LEFT(D842,2)=LEFT(Data!C$4,2)),"Intra","Inter"),"")</f>
        <v/>
      </c>
      <c r="F842" s="23"/>
      <c r="G842" s="176"/>
      <c r="H842" s="74">
        <f t="shared" si="26"/>
        <v>0</v>
      </c>
      <c r="I842" s="74">
        <f t="shared" si="27"/>
        <v>0</v>
      </c>
      <c r="J842" s="74">
        <f t="shared" si="27"/>
        <v>0</v>
      </c>
    </row>
    <row r="843" spans="1:10" x14ac:dyDescent="0.25">
      <c r="A843" s="183"/>
      <c r="B843" s="184"/>
      <c r="C843" s="185"/>
      <c r="D843" s="21"/>
      <c r="E843" s="71" t="str">
        <f>IF(D843&gt;0,IF((LEFT(D843,2)=LEFT(Data!C$4,2)),"Intra","Inter"),"")</f>
        <v/>
      </c>
      <c r="F843" s="23"/>
      <c r="G843" s="176"/>
      <c r="H843" s="74">
        <f t="shared" si="26"/>
        <v>0</v>
      </c>
      <c r="I843" s="74">
        <f t="shared" si="27"/>
        <v>0</v>
      </c>
      <c r="J843" s="74">
        <f t="shared" si="27"/>
        <v>0</v>
      </c>
    </row>
    <row r="844" spans="1:10" x14ac:dyDescent="0.25">
      <c r="A844" s="183"/>
      <c r="B844" s="184"/>
      <c r="C844" s="185"/>
      <c r="D844" s="21"/>
      <c r="E844" s="71" t="str">
        <f>IF(D844&gt;0,IF((LEFT(D844,2)=LEFT(Data!C$4,2)),"Intra","Inter"),"")</f>
        <v/>
      </c>
      <c r="F844" s="23"/>
      <c r="G844" s="176"/>
      <c r="H844" s="74">
        <f t="shared" si="26"/>
        <v>0</v>
      </c>
      <c r="I844" s="74">
        <f t="shared" si="27"/>
        <v>0</v>
      </c>
      <c r="J844" s="74">
        <f t="shared" si="27"/>
        <v>0</v>
      </c>
    </row>
    <row r="845" spans="1:10" x14ac:dyDescent="0.25">
      <c r="A845" s="183"/>
      <c r="B845" s="184"/>
      <c r="C845" s="185"/>
      <c r="D845" s="21"/>
      <c r="E845" s="71" t="str">
        <f>IF(D845&gt;0,IF((LEFT(D845,2)=LEFT(Data!C$4,2)),"Intra","Inter"),"")</f>
        <v/>
      </c>
      <c r="F845" s="23"/>
      <c r="G845" s="176"/>
      <c r="H845" s="74">
        <f t="shared" si="26"/>
        <v>0</v>
      </c>
      <c r="I845" s="74">
        <f t="shared" si="27"/>
        <v>0</v>
      </c>
      <c r="J845" s="74">
        <f t="shared" si="27"/>
        <v>0</v>
      </c>
    </row>
    <row r="846" spans="1:10" x14ac:dyDescent="0.25">
      <c r="A846" s="183"/>
      <c r="B846" s="184"/>
      <c r="C846" s="185"/>
      <c r="D846" s="21"/>
      <c r="E846" s="71" t="str">
        <f>IF(D846&gt;0,IF((LEFT(D846,2)=LEFT(Data!C$4,2)),"Intra","Inter"),"")</f>
        <v/>
      </c>
      <c r="F846" s="23"/>
      <c r="G846" s="176"/>
      <c r="H846" s="74">
        <f t="shared" si="26"/>
        <v>0</v>
      </c>
      <c r="I846" s="74">
        <f t="shared" si="27"/>
        <v>0</v>
      </c>
      <c r="J846" s="74">
        <f t="shared" si="27"/>
        <v>0</v>
      </c>
    </row>
    <row r="847" spans="1:10" x14ac:dyDescent="0.25">
      <c r="A847" s="183"/>
      <c r="B847" s="184"/>
      <c r="C847" s="185"/>
      <c r="D847" s="21"/>
      <c r="E847" s="71" t="str">
        <f>IF(D847&gt;0,IF((LEFT(D847,2)=LEFT(Data!C$4,2)),"Intra","Inter"),"")</f>
        <v/>
      </c>
      <c r="F847" s="23"/>
      <c r="G847" s="176"/>
      <c r="H847" s="74">
        <f t="shared" si="26"/>
        <v>0</v>
      </c>
      <c r="I847" s="74">
        <f t="shared" si="27"/>
        <v>0</v>
      </c>
      <c r="J847" s="74">
        <f t="shared" si="27"/>
        <v>0</v>
      </c>
    </row>
    <row r="848" spans="1:10" x14ac:dyDescent="0.25">
      <c r="A848" s="183"/>
      <c r="B848" s="184"/>
      <c r="C848" s="185"/>
      <c r="D848" s="21"/>
      <c r="E848" s="71" t="str">
        <f>IF(D848&gt;0,IF((LEFT(D848,2)=LEFT(Data!C$4,2)),"Intra","Inter"),"")</f>
        <v/>
      </c>
      <c r="F848" s="23"/>
      <c r="G848" s="176"/>
      <c r="H848" s="74">
        <f t="shared" si="26"/>
        <v>0</v>
      </c>
      <c r="I848" s="74">
        <f t="shared" si="27"/>
        <v>0</v>
      </c>
      <c r="J848" s="74">
        <f t="shared" si="27"/>
        <v>0</v>
      </c>
    </row>
    <row r="849" spans="1:10" x14ac:dyDescent="0.25">
      <c r="A849" s="183"/>
      <c r="B849" s="184"/>
      <c r="C849" s="185"/>
      <c r="D849" s="21"/>
      <c r="E849" s="71" t="str">
        <f>IF(D849&gt;0,IF((LEFT(D849,2)=LEFT(Data!C$4,2)),"Intra","Inter"),"")</f>
        <v/>
      </c>
      <c r="F849" s="23"/>
      <c r="G849" s="176"/>
      <c r="H849" s="74">
        <f t="shared" si="26"/>
        <v>0</v>
      </c>
      <c r="I849" s="74">
        <f t="shared" si="27"/>
        <v>0</v>
      </c>
      <c r="J849" s="74">
        <f t="shared" si="27"/>
        <v>0</v>
      </c>
    </row>
    <row r="850" spans="1:10" x14ac:dyDescent="0.25">
      <c r="A850" s="183"/>
      <c r="B850" s="184"/>
      <c r="C850" s="185"/>
      <c r="D850" s="21"/>
      <c r="E850" s="71" t="str">
        <f>IF(D850&gt;0,IF((LEFT(D850,2)=LEFT(Data!C$4,2)),"Intra","Inter"),"")</f>
        <v/>
      </c>
      <c r="F850" s="23"/>
      <c r="G850" s="176"/>
      <c r="H850" s="74">
        <f t="shared" si="26"/>
        <v>0</v>
      </c>
      <c r="I850" s="74">
        <f t="shared" si="27"/>
        <v>0</v>
      </c>
      <c r="J850" s="74">
        <f t="shared" si="27"/>
        <v>0</v>
      </c>
    </row>
    <row r="851" spans="1:10" x14ac:dyDescent="0.25">
      <c r="A851" s="183"/>
      <c r="B851" s="184"/>
      <c r="C851" s="185"/>
      <c r="D851" s="21"/>
      <c r="E851" s="71" t="str">
        <f>IF(D851&gt;0,IF((LEFT(D851,2)=LEFT(Data!C$4,2)),"Intra","Inter"),"")</f>
        <v/>
      </c>
      <c r="F851" s="23"/>
      <c r="G851" s="176"/>
      <c r="H851" s="74">
        <f t="shared" si="26"/>
        <v>0</v>
      </c>
      <c r="I851" s="74">
        <f t="shared" si="27"/>
        <v>0</v>
      </c>
      <c r="J851" s="74">
        <f t="shared" si="27"/>
        <v>0</v>
      </c>
    </row>
    <row r="852" spans="1:10" x14ac:dyDescent="0.25">
      <c r="A852" s="183"/>
      <c r="B852" s="184"/>
      <c r="C852" s="185"/>
      <c r="D852" s="21"/>
      <c r="E852" s="71" t="str">
        <f>IF(D852&gt;0,IF((LEFT(D852,2)=LEFT(Data!C$4,2)),"Intra","Inter"),"")</f>
        <v/>
      </c>
      <c r="F852" s="23"/>
      <c r="G852" s="176"/>
      <c r="H852" s="74">
        <f t="shared" si="26"/>
        <v>0</v>
      </c>
      <c r="I852" s="74">
        <f t="shared" si="27"/>
        <v>0</v>
      </c>
      <c r="J852" s="74">
        <f t="shared" si="27"/>
        <v>0</v>
      </c>
    </row>
    <row r="853" spans="1:10" x14ac:dyDescent="0.25">
      <c r="A853" s="183"/>
      <c r="B853" s="184"/>
      <c r="C853" s="185"/>
      <c r="D853" s="21"/>
      <c r="E853" s="71" t="str">
        <f>IF(D853&gt;0,IF((LEFT(D853,2)=LEFT(Data!C$4,2)),"Intra","Inter"),"")</f>
        <v/>
      </c>
      <c r="F853" s="23"/>
      <c r="G853" s="176"/>
      <c r="H853" s="74">
        <f t="shared" si="26"/>
        <v>0</v>
      </c>
      <c r="I853" s="74">
        <f t="shared" si="27"/>
        <v>0</v>
      </c>
      <c r="J853" s="74">
        <f t="shared" si="27"/>
        <v>0</v>
      </c>
    </row>
    <row r="854" spans="1:10" x14ac:dyDescent="0.25">
      <c r="A854" s="183"/>
      <c r="B854" s="184"/>
      <c r="C854" s="185"/>
      <c r="D854" s="21"/>
      <c r="E854" s="71" t="str">
        <f>IF(D854&gt;0,IF((LEFT(D854,2)=LEFT(Data!C$4,2)),"Intra","Inter"),"")</f>
        <v/>
      </c>
      <c r="F854" s="23"/>
      <c r="G854" s="176"/>
      <c r="H854" s="74">
        <f t="shared" si="26"/>
        <v>0</v>
      </c>
      <c r="I854" s="74">
        <f t="shared" si="27"/>
        <v>0</v>
      </c>
      <c r="J854" s="74">
        <f t="shared" si="27"/>
        <v>0</v>
      </c>
    </row>
    <row r="855" spans="1:10" x14ac:dyDescent="0.25">
      <c r="A855" s="183"/>
      <c r="B855" s="184"/>
      <c r="C855" s="185"/>
      <c r="D855" s="21"/>
      <c r="E855" s="71" t="str">
        <f>IF(D855&gt;0,IF((LEFT(D855,2)=LEFT(Data!C$4,2)),"Intra","Inter"),"")</f>
        <v/>
      </c>
      <c r="F855" s="23"/>
      <c r="G855" s="176"/>
      <c r="H855" s="74">
        <f t="shared" si="26"/>
        <v>0</v>
      </c>
      <c r="I855" s="74">
        <f t="shared" si="27"/>
        <v>0</v>
      </c>
      <c r="J855" s="74">
        <f t="shared" si="27"/>
        <v>0</v>
      </c>
    </row>
    <row r="856" spans="1:10" x14ac:dyDescent="0.25">
      <c r="A856" s="183"/>
      <c r="B856" s="184"/>
      <c r="C856" s="185"/>
      <c r="D856" s="21"/>
      <c r="E856" s="71" t="str">
        <f>IF(D856&gt;0,IF((LEFT(D856,2)=LEFT(Data!C$4,2)),"Intra","Inter"),"")</f>
        <v/>
      </c>
      <c r="F856" s="23"/>
      <c r="G856" s="176"/>
      <c r="H856" s="74">
        <f t="shared" si="26"/>
        <v>0</v>
      </c>
      <c r="I856" s="74">
        <f t="shared" si="27"/>
        <v>0</v>
      </c>
      <c r="J856" s="74">
        <f t="shared" si="27"/>
        <v>0</v>
      </c>
    </row>
    <row r="857" spans="1:10" x14ac:dyDescent="0.25">
      <c r="A857" s="183"/>
      <c r="B857" s="184"/>
      <c r="C857" s="185"/>
      <c r="D857" s="21"/>
      <c r="E857" s="71" t="str">
        <f>IF(D857&gt;0,IF((LEFT(D857,2)=LEFT(Data!C$4,2)),"Intra","Inter"),"")</f>
        <v/>
      </c>
      <c r="F857" s="23"/>
      <c r="G857" s="176"/>
      <c r="H857" s="74">
        <f t="shared" si="26"/>
        <v>0</v>
      </c>
      <c r="I857" s="74">
        <f t="shared" si="27"/>
        <v>0</v>
      </c>
      <c r="J857" s="74">
        <f t="shared" si="27"/>
        <v>0</v>
      </c>
    </row>
    <row r="858" spans="1:10" x14ac:dyDescent="0.25">
      <c r="A858" s="183"/>
      <c r="B858" s="184"/>
      <c r="C858" s="185"/>
      <c r="D858" s="21"/>
      <c r="E858" s="71" t="str">
        <f>IF(D858&gt;0,IF((LEFT(D858,2)=LEFT(Data!C$4,2)),"Intra","Inter"),"")</f>
        <v/>
      </c>
      <c r="F858" s="23"/>
      <c r="G858" s="176"/>
      <c r="H858" s="74">
        <f t="shared" si="26"/>
        <v>0</v>
      </c>
      <c r="I858" s="74">
        <f t="shared" si="27"/>
        <v>0</v>
      </c>
      <c r="J858" s="74">
        <f t="shared" si="27"/>
        <v>0</v>
      </c>
    </row>
    <row r="859" spans="1:10" x14ac:dyDescent="0.25">
      <c r="A859" s="183"/>
      <c r="B859" s="184"/>
      <c r="C859" s="185"/>
      <c r="D859" s="21"/>
      <c r="E859" s="71" t="str">
        <f>IF(D859&gt;0,IF((LEFT(D859,2)=LEFT(Data!C$4,2)),"Intra","Inter"),"")</f>
        <v/>
      </c>
      <c r="F859" s="23"/>
      <c r="G859" s="176"/>
      <c r="H859" s="74">
        <f t="shared" si="26"/>
        <v>0</v>
      </c>
      <c r="I859" s="74">
        <f t="shared" si="27"/>
        <v>0</v>
      </c>
      <c r="J859" s="74">
        <f t="shared" si="27"/>
        <v>0</v>
      </c>
    </row>
    <row r="860" spans="1:10" x14ac:dyDescent="0.25">
      <c r="A860" s="183"/>
      <c r="B860" s="184"/>
      <c r="C860" s="185"/>
      <c r="D860" s="21"/>
      <c r="E860" s="71" t="str">
        <f>IF(D860&gt;0,IF((LEFT(D860,2)=LEFT(Data!C$4,2)),"Intra","Inter"),"")</f>
        <v/>
      </c>
      <c r="F860" s="23"/>
      <c r="G860" s="176"/>
      <c r="H860" s="74">
        <f t="shared" si="26"/>
        <v>0</v>
      </c>
      <c r="I860" s="74">
        <f t="shared" si="27"/>
        <v>0</v>
      </c>
      <c r="J860" s="74">
        <f t="shared" si="27"/>
        <v>0</v>
      </c>
    </row>
    <row r="861" spans="1:10" x14ac:dyDescent="0.25">
      <c r="A861" s="183"/>
      <c r="B861" s="184"/>
      <c r="C861" s="185"/>
      <c r="D861" s="21"/>
      <c r="E861" s="71" t="str">
        <f>IF(D861&gt;0,IF((LEFT(D861,2)=LEFT(Data!C$4,2)),"Intra","Inter"),"")</f>
        <v/>
      </c>
      <c r="F861" s="23"/>
      <c r="G861" s="176"/>
      <c r="H861" s="74">
        <f t="shared" si="26"/>
        <v>0</v>
      </c>
      <c r="I861" s="74">
        <f t="shared" si="27"/>
        <v>0</v>
      </c>
      <c r="J861" s="74">
        <f t="shared" si="27"/>
        <v>0</v>
      </c>
    </row>
    <row r="862" spans="1:10" x14ac:dyDescent="0.25">
      <c r="A862" s="183"/>
      <c r="B862" s="184"/>
      <c r="C862" s="185"/>
      <c r="D862" s="21"/>
      <c r="E862" s="71" t="str">
        <f>IF(D862&gt;0,IF((LEFT(D862,2)=LEFT(Data!C$4,2)),"Intra","Inter"),"")</f>
        <v/>
      </c>
      <c r="F862" s="23"/>
      <c r="G862" s="176"/>
      <c r="H862" s="74">
        <f t="shared" si="26"/>
        <v>0</v>
      </c>
      <c r="I862" s="74">
        <f t="shared" si="27"/>
        <v>0</v>
      </c>
      <c r="J862" s="74">
        <f t="shared" si="27"/>
        <v>0</v>
      </c>
    </row>
    <row r="863" spans="1:10" x14ac:dyDescent="0.25">
      <c r="A863" s="183"/>
      <c r="B863" s="184"/>
      <c r="C863" s="185"/>
      <c r="D863" s="21"/>
      <c r="E863" s="71" t="str">
        <f>IF(D863&gt;0,IF((LEFT(D863,2)=LEFT(Data!C$4,2)),"Intra","Inter"),"")</f>
        <v/>
      </c>
      <c r="F863" s="23"/>
      <c r="G863" s="176"/>
      <c r="H863" s="74">
        <f t="shared" si="26"/>
        <v>0</v>
      </c>
      <c r="I863" s="74">
        <f t="shared" si="27"/>
        <v>0</v>
      </c>
      <c r="J863" s="74">
        <f t="shared" si="27"/>
        <v>0</v>
      </c>
    </row>
    <row r="864" spans="1:10" x14ac:dyDescent="0.25">
      <c r="A864" s="183"/>
      <c r="B864" s="184"/>
      <c r="C864" s="185"/>
      <c r="D864" s="21"/>
      <c r="E864" s="71" t="str">
        <f>IF(D864&gt;0,IF((LEFT(D864,2)=LEFT(Data!C$4,2)),"Intra","Inter"),"")</f>
        <v/>
      </c>
      <c r="F864" s="23"/>
      <c r="G864" s="176"/>
      <c r="H864" s="74">
        <f t="shared" si="26"/>
        <v>0</v>
      </c>
      <c r="I864" s="74">
        <f t="shared" si="27"/>
        <v>0</v>
      </c>
      <c r="J864" s="74">
        <f t="shared" si="27"/>
        <v>0</v>
      </c>
    </row>
    <row r="865" spans="1:10" x14ac:dyDescent="0.25">
      <c r="A865" s="183"/>
      <c r="B865" s="184"/>
      <c r="C865" s="185"/>
      <c r="D865" s="21"/>
      <c r="E865" s="71" t="str">
        <f>IF(D865&gt;0,IF((LEFT(D865,2)=LEFT(Data!C$4,2)),"Intra","Inter"),"")</f>
        <v/>
      </c>
      <c r="F865" s="23"/>
      <c r="G865" s="176"/>
      <c r="H865" s="74">
        <f t="shared" si="26"/>
        <v>0</v>
      </c>
      <c r="I865" s="74">
        <f t="shared" si="27"/>
        <v>0</v>
      </c>
      <c r="J865" s="74">
        <f t="shared" si="27"/>
        <v>0</v>
      </c>
    </row>
    <row r="866" spans="1:10" x14ac:dyDescent="0.25">
      <c r="A866" s="183"/>
      <c r="B866" s="184"/>
      <c r="C866" s="185"/>
      <c r="D866" s="21"/>
      <c r="E866" s="71" t="str">
        <f>IF(D866&gt;0,IF((LEFT(D866,2)=LEFT(Data!C$4,2)),"Intra","Inter"),"")</f>
        <v/>
      </c>
      <c r="F866" s="23"/>
      <c r="G866" s="176"/>
      <c r="H866" s="74">
        <f t="shared" si="26"/>
        <v>0</v>
      </c>
      <c r="I866" s="74">
        <f t="shared" si="27"/>
        <v>0</v>
      </c>
      <c r="J866" s="74">
        <f t="shared" si="27"/>
        <v>0</v>
      </c>
    </row>
    <row r="867" spans="1:10" x14ac:dyDescent="0.25">
      <c r="A867" s="183"/>
      <c r="B867" s="184"/>
      <c r="C867" s="185"/>
      <c r="D867" s="21"/>
      <c r="E867" s="71" t="str">
        <f>IF(D867&gt;0,IF((LEFT(D867,2)=LEFT(Data!C$4,2)),"Intra","Inter"),"")</f>
        <v/>
      </c>
      <c r="F867" s="23"/>
      <c r="G867" s="176"/>
      <c r="H867" s="74">
        <f t="shared" si="26"/>
        <v>0</v>
      </c>
      <c r="I867" s="74">
        <f t="shared" si="27"/>
        <v>0</v>
      </c>
      <c r="J867" s="74">
        <f t="shared" si="27"/>
        <v>0</v>
      </c>
    </row>
    <row r="868" spans="1:10" x14ac:dyDescent="0.25">
      <c r="A868" s="183"/>
      <c r="B868" s="184"/>
      <c r="C868" s="185"/>
      <c r="D868" s="21"/>
      <c r="E868" s="71" t="str">
        <f>IF(D868&gt;0,IF((LEFT(D868,2)=LEFT(Data!C$4,2)),"Intra","Inter"),"")</f>
        <v/>
      </c>
      <c r="F868" s="23"/>
      <c r="G868" s="176"/>
      <c r="H868" s="74">
        <f t="shared" si="26"/>
        <v>0</v>
      </c>
      <c r="I868" s="74">
        <f t="shared" si="27"/>
        <v>0</v>
      </c>
      <c r="J868" s="74">
        <f t="shared" si="27"/>
        <v>0</v>
      </c>
    </row>
    <row r="869" spans="1:10" x14ac:dyDescent="0.25">
      <c r="A869" s="183"/>
      <c r="B869" s="184"/>
      <c r="C869" s="185"/>
      <c r="D869" s="21"/>
      <c r="E869" s="71" t="str">
        <f>IF(D869&gt;0,IF((LEFT(D869,2)=LEFT(Data!C$4,2)),"Intra","Inter"),"")</f>
        <v/>
      </c>
      <c r="F869" s="23"/>
      <c r="G869" s="176"/>
      <c r="H869" s="74">
        <f t="shared" si="26"/>
        <v>0</v>
      </c>
      <c r="I869" s="74">
        <f t="shared" si="27"/>
        <v>0</v>
      </c>
      <c r="J869" s="74">
        <f t="shared" si="27"/>
        <v>0</v>
      </c>
    </row>
    <row r="870" spans="1:10" x14ac:dyDescent="0.25">
      <c r="A870" s="183"/>
      <c r="B870" s="184"/>
      <c r="C870" s="185"/>
      <c r="D870" s="21"/>
      <c r="E870" s="71" t="str">
        <f>IF(D870&gt;0,IF((LEFT(D870,2)=LEFT(Data!C$4,2)),"Intra","Inter"),"")</f>
        <v/>
      </c>
      <c r="F870" s="23"/>
      <c r="G870" s="176"/>
      <c r="H870" s="74">
        <f t="shared" si="26"/>
        <v>0</v>
      </c>
      <c r="I870" s="74">
        <f t="shared" si="27"/>
        <v>0</v>
      </c>
      <c r="J870" s="74">
        <f t="shared" si="27"/>
        <v>0</v>
      </c>
    </row>
    <row r="871" spans="1:10" x14ac:dyDescent="0.25">
      <c r="A871" s="183"/>
      <c r="B871" s="184"/>
      <c r="C871" s="185"/>
      <c r="D871" s="21"/>
      <c r="E871" s="71" t="str">
        <f>IF(D871&gt;0,IF((LEFT(D871,2)=LEFT(Data!C$4,2)),"Intra","Inter"),"")</f>
        <v/>
      </c>
      <c r="F871" s="23"/>
      <c r="G871" s="176"/>
      <c r="H871" s="74">
        <f t="shared" si="26"/>
        <v>0</v>
      </c>
      <c r="I871" s="74">
        <f t="shared" si="27"/>
        <v>0</v>
      </c>
      <c r="J871" s="74">
        <f t="shared" si="27"/>
        <v>0</v>
      </c>
    </row>
    <row r="872" spans="1:10" x14ac:dyDescent="0.25">
      <c r="A872" s="183"/>
      <c r="B872" s="184"/>
      <c r="C872" s="185"/>
      <c r="D872" s="21"/>
      <c r="E872" s="71" t="str">
        <f>IF(D872&gt;0,IF((LEFT(D872,2)=LEFT(Data!C$4,2)),"Intra","Inter"),"")</f>
        <v/>
      </c>
      <c r="F872" s="23"/>
      <c r="G872" s="176"/>
      <c r="H872" s="74">
        <f t="shared" si="26"/>
        <v>0</v>
      </c>
      <c r="I872" s="74">
        <f t="shared" si="27"/>
        <v>0</v>
      </c>
      <c r="J872" s="74">
        <f t="shared" si="27"/>
        <v>0</v>
      </c>
    </row>
    <row r="873" spans="1:10" x14ac:dyDescent="0.25">
      <c r="A873" s="183"/>
      <c r="B873" s="184"/>
      <c r="C873" s="185"/>
      <c r="D873" s="21"/>
      <c r="E873" s="71" t="str">
        <f>IF(D873&gt;0,IF((LEFT(D873,2)=LEFT(Data!C$4,2)),"Intra","Inter"),"")</f>
        <v/>
      </c>
      <c r="F873" s="23"/>
      <c r="G873" s="176"/>
      <c r="H873" s="74">
        <f t="shared" si="26"/>
        <v>0</v>
      </c>
      <c r="I873" s="74">
        <f t="shared" ref="I873:J904" si="28">IF($E873="intra",IF($F873&lt;&gt;"Exempt",IF($F873&lt;&gt;"Non GST",($G873*($F873/2)),(0)),(0)),(0))</f>
        <v>0</v>
      </c>
      <c r="J873" s="74">
        <f t="shared" si="28"/>
        <v>0</v>
      </c>
    </row>
    <row r="874" spans="1:10" x14ac:dyDescent="0.25">
      <c r="A874" s="183"/>
      <c r="B874" s="184"/>
      <c r="C874" s="185"/>
      <c r="D874" s="21"/>
      <c r="E874" s="71" t="str">
        <f>IF(D874&gt;0,IF((LEFT(D874,2)=LEFT(Data!C$4,2)),"Intra","Inter"),"")</f>
        <v/>
      </c>
      <c r="F874" s="23"/>
      <c r="G874" s="176"/>
      <c r="H874" s="74">
        <f t="shared" si="26"/>
        <v>0</v>
      </c>
      <c r="I874" s="74">
        <f t="shared" si="28"/>
        <v>0</v>
      </c>
      <c r="J874" s="74">
        <f t="shared" si="28"/>
        <v>0</v>
      </c>
    </row>
    <row r="875" spans="1:10" x14ac:dyDescent="0.25">
      <c r="A875" s="183"/>
      <c r="B875" s="184"/>
      <c r="C875" s="185"/>
      <c r="D875" s="21"/>
      <c r="E875" s="71" t="str">
        <f>IF(D875&gt;0,IF((LEFT(D875,2)=LEFT(Data!C$4,2)),"Intra","Inter"),"")</f>
        <v/>
      </c>
      <c r="F875" s="23"/>
      <c r="G875" s="176"/>
      <c r="H875" s="74">
        <f t="shared" si="26"/>
        <v>0</v>
      </c>
      <c r="I875" s="74">
        <f t="shared" si="28"/>
        <v>0</v>
      </c>
      <c r="J875" s="74">
        <f t="shared" si="28"/>
        <v>0</v>
      </c>
    </row>
    <row r="876" spans="1:10" x14ac:dyDescent="0.25">
      <c r="A876" s="183"/>
      <c r="B876" s="184"/>
      <c r="C876" s="185"/>
      <c r="D876" s="21"/>
      <c r="E876" s="71" t="str">
        <f>IF(D876&gt;0,IF((LEFT(D876,2)=LEFT(Data!C$4,2)),"Intra","Inter"),"")</f>
        <v/>
      </c>
      <c r="F876" s="23"/>
      <c r="G876" s="176"/>
      <c r="H876" s="74">
        <f t="shared" si="26"/>
        <v>0</v>
      </c>
      <c r="I876" s="74">
        <f t="shared" si="28"/>
        <v>0</v>
      </c>
      <c r="J876" s="74">
        <f t="shared" si="28"/>
        <v>0</v>
      </c>
    </row>
    <row r="877" spans="1:10" x14ac:dyDescent="0.25">
      <c r="A877" s="183"/>
      <c r="B877" s="184"/>
      <c r="C877" s="185"/>
      <c r="D877" s="21"/>
      <c r="E877" s="71" t="str">
        <f>IF(D877&gt;0,IF((LEFT(D877,2)=LEFT(Data!C$4,2)),"Intra","Inter"),"")</f>
        <v/>
      </c>
      <c r="F877" s="23"/>
      <c r="G877" s="176"/>
      <c r="H877" s="74">
        <f t="shared" si="26"/>
        <v>0</v>
      </c>
      <c r="I877" s="74">
        <f t="shared" si="28"/>
        <v>0</v>
      </c>
      <c r="J877" s="74">
        <f t="shared" si="28"/>
        <v>0</v>
      </c>
    </row>
    <row r="878" spans="1:10" x14ac:dyDescent="0.25">
      <c r="A878" s="183"/>
      <c r="B878" s="184"/>
      <c r="C878" s="185"/>
      <c r="D878" s="21"/>
      <c r="E878" s="71" t="str">
        <f>IF(D878&gt;0,IF((LEFT(D878,2)=LEFT(Data!C$4,2)),"Intra","Inter"),"")</f>
        <v/>
      </c>
      <c r="F878" s="23"/>
      <c r="G878" s="176"/>
      <c r="H878" s="74">
        <f t="shared" si="26"/>
        <v>0</v>
      </c>
      <c r="I878" s="74">
        <f t="shared" si="28"/>
        <v>0</v>
      </c>
      <c r="J878" s="74">
        <f t="shared" si="28"/>
        <v>0</v>
      </c>
    </row>
    <row r="879" spans="1:10" x14ac:dyDescent="0.25">
      <c r="A879" s="183"/>
      <c r="B879" s="184"/>
      <c r="C879" s="185"/>
      <c r="D879" s="21"/>
      <c r="E879" s="71" t="str">
        <f>IF(D879&gt;0,IF((LEFT(D879,2)=LEFT(Data!C$4,2)),"Intra","Inter"),"")</f>
        <v/>
      </c>
      <c r="F879" s="23"/>
      <c r="G879" s="176"/>
      <c r="H879" s="74">
        <f t="shared" si="26"/>
        <v>0</v>
      </c>
      <c r="I879" s="74">
        <f t="shared" si="28"/>
        <v>0</v>
      </c>
      <c r="J879" s="74">
        <f t="shared" si="28"/>
        <v>0</v>
      </c>
    </row>
    <row r="880" spans="1:10" x14ac:dyDescent="0.25">
      <c r="A880" s="183"/>
      <c r="B880" s="184"/>
      <c r="C880" s="185"/>
      <c r="D880" s="21"/>
      <c r="E880" s="71" t="str">
        <f>IF(D880&gt;0,IF((LEFT(D880,2)=LEFT(Data!C$4,2)),"Intra","Inter"),"")</f>
        <v/>
      </c>
      <c r="F880" s="23"/>
      <c r="G880" s="176"/>
      <c r="H880" s="74">
        <f t="shared" si="26"/>
        <v>0</v>
      </c>
      <c r="I880" s="74">
        <f t="shared" si="28"/>
        <v>0</v>
      </c>
      <c r="J880" s="74">
        <f t="shared" si="28"/>
        <v>0</v>
      </c>
    </row>
    <row r="881" spans="1:10" x14ac:dyDescent="0.25">
      <c r="A881" s="183"/>
      <c r="B881" s="184"/>
      <c r="C881" s="185"/>
      <c r="D881" s="21"/>
      <c r="E881" s="71" t="str">
        <f>IF(D881&gt;0,IF((LEFT(D881,2)=LEFT(Data!C$4,2)),"Intra","Inter"),"")</f>
        <v/>
      </c>
      <c r="F881" s="23"/>
      <c r="G881" s="176"/>
      <c r="H881" s="74">
        <f t="shared" si="26"/>
        <v>0</v>
      </c>
      <c r="I881" s="74">
        <f t="shared" si="28"/>
        <v>0</v>
      </c>
      <c r="J881" s="74">
        <f t="shared" si="28"/>
        <v>0</v>
      </c>
    </row>
    <row r="882" spans="1:10" x14ac:dyDescent="0.25">
      <c r="A882" s="183"/>
      <c r="B882" s="184"/>
      <c r="C882" s="185"/>
      <c r="D882" s="21"/>
      <c r="E882" s="71" t="str">
        <f>IF(D882&gt;0,IF((LEFT(D882,2)=LEFT(Data!C$4,2)),"Intra","Inter"),"")</f>
        <v/>
      </c>
      <c r="F882" s="23"/>
      <c r="G882" s="176"/>
      <c r="H882" s="74">
        <f t="shared" si="26"/>
        <v>0</v>
      </c>
      <c r="I882" s="74">
        <f t="shared" si="28"/>
        <v>0</v>
      </c>
      <c r="J882" s="74">
        <f t="shared" si="28"/>
        <v>0</v>
      </c>
    </row>
    <row r="883" spans="1:10" x14ac:dyDescent="0.25">
      <c r="A883" s="183"/>
      <c r="B883" s="184"/>
      <c r="C883" s="185"/>
      <c r="D883" s="21"/>
      <c r="E883" s="71" t="str">
        <f>IF(D883&gt;0,IF((LEFT(D883,2)=LEFT(Data!C$4,2)),"Intra","Inter"),"")</f>
        <v/>
      </c>
      <c r="F883" s="23"/>
      <c r="G883" s="176"/>
      <c r="H883" s="74">
        <f t="shared" si="26"/>
        <v>0</v>
      </c>
      <c r="I883" s="74">
        <f t="shared" si="28"/>
        <v>0</v>
      </c>
      <c r="J883" s="74">
        <f t="shared" si="28"/>
        <v>0</v>
      </c>
    </row>
    <row r="884" spans="1:10" x14ac:dyDescent="0.25">
      <c r="A884" s="183"/>
      <c r="B884" s="184"/>
      <c r="C884" s="185"/>
      <c r="D884" s="21"/>
      <c r="E884" s="71" t="str">
        <f>IF(D884&gt;0,IF((LEFT(D884,2)=LEFT(Data!C$4,2)),"Intra","Inter"),"")</f>
        <v/>
      </c>
      <c r="F884" s="23"/>
      <c r="G884" s="176"/>
      <c r="H884" s="74">
        <f t="shared" si="26"/>
        <v>0</v>
      </c>
      <c r="I884" s="74">
        <f t="shared" si="28"/>
        <v>0</v>
      </c>
      <c r="J884" s="74">
        <f t="shared" si="28"/>
        <v>0</v>
      </c>
    </row>
    <row r="885" spans="1:10" x14ac:dyDescent="0.25">
      <c r="A885" s="183"/>
      <c r="B885" s="184"/>
      <c r="C885" s="185"/>
      <c r="D885" s="21"/>
      <c r="E885" s="71" t="str">
        <f>IF(D885&gt;0,IF((LEFT(D885,2)=LEFT(Data!C$4,2)),"Intra","Inter"),"")</f>
        <v/>
      </c>
      <c r="F885" s="23"/>
      <c r="G885" s="176"/>
      <c r="H885" s="74">
        <f t="shared" si="26"/>
        <v>0</v>
      </c>
      <c r="I885" s="74">
        <f t="shared" si="28"/>
        <v>0</v>
      </c>
      <c r="J885" s="74">
        <f t="shared" si="28"/>
        <v>0</v>
      </c>
    </row>
    <row r="886" spans="1:10" x14ac:dyDescent="0.25">
      <c r="A886" s="183"/>
      <c r="B886" s="184"/>
      <c r="C886" s="185"/>
      <c r="D886" s="21"/>
      <c r="E886" s="71" t="str">
        <f>IF(D886&gt;0,IF((LEFT(D886,2)=LEFT(Data!C$4,2)),"Intra","Inter"),"")</f>
        <v/>
      </c>
      <c r="F886" s="23"/>
      <c r="G886" s="176"/>
      <c r="H886" s="74">
        <f t="shared" si="26"/>
        <v>0</v>
      </c>
      <c r="I886" s="74">
        <f t="shared" si="28"/>
        <v>0</v>
      </c>
      <c r="J886" s="74">
        <f t="shared" si="28"/>
        <v>0</v>
      </c>
    </row>
    <row r="887" spans="1:10" x14ac:dyDescent="0.25">
      <c r="A887" s="183"/>
      <c r="B887" s="184"/>
      <c r="C887" s="185"/>
      <c r="D887" s="21"/>
      <c r="E887" s="71" t="str">
        <f>IF(D887&gt;0,IF((LEFT(D887,2)=LEFT(Data!C$4,2)),"Intra","Inter"),"")</f>
        <v/>
      </c>
      <c r="F887" s="23"/>
      <c r="G887" s="176"/>
      <c r="H887" s="74">
        <f t="shared" si="26"/>
        <v>0</v>
      </c>
      <c r="I887" s="74">
        <f t="shared" si="28"/>
        <v>0</v>
      </c>
      <c r="J887" s="74">
        <f t="shared" si="28"/>
        <v>0</v>
      </c>
    </row>
    <row r="888" spans="1:10" x14ac:dyDescent="0.25">
      <c r="A888" s="183"/>
      <c r="B888" s="184"/>
      <c r="C888" s="185"/>
      <c r="D888" s="21"/>
      <c r="E888" s="71" t="str">
        <f>IF(D888&gt;0,IF((LEFT(D888,2)=LEFT(Data!C$4,2)),"Intra","Inter"),"")</f>
        <v/>
      </c>
      <c r="F888" s="23"/>
      <c r="G888" s="176"/>
      <c r="H888" s="74">
        <f t="shared" si="26"/>
        <v>0</v>
      </c>
      <c r="I888" s="74">
        <f t="shared" si="28"/>
        <v>0</v>
      </c>
      <c r="J888" s="74">
        <f t="shared" si="28"/>
        <v>0</v>
      </c>
    </row>
    <row r="889" spans="1:10" x14ac:dyDescent="0.25">
      <c r="A889" s="183"/>
      <c r="B889" s="184"/>
      <c r="C889" s="185"/>
      <c r="D889" s="21"/>
      <c r="E889" s="71" t="str">
        <f>IF(D889&gt;0,IF((LEFT(D889,2)=LEFT(Data!C$4,2)),"Intra","Inter"),"")</f>
        <v/>
      </c>
      <c r="F889" s="23"/>
      <c r="G889" s="176"/>
      <c r="H889" s="74">
        <f t="shared" si="26"/>
        <v>0</v>
      </c>
      <c r="I889" s="74">
        <f t="shared" si="28"/>
        <v>0</v>
      </c>
      <c r="J889" s="74">
        <f t="shared" si="28"/>
        <v>0</v>
      </c>
    </row>
    <row r="890" spans="1:10" x14ac:dyDescent="0.25">
      <c r="A890" s="183"/>
      <c r="B890" s="184"/>
      <c r="C890" s="185"/>
      <c r="D890" s="21"/>
      <c r="E890" s="71" t="str">
        <f>IF(D890&gt;0,IF((LEFT(D890,2)=LEFT(Data!C$4,2)),"Intra","Inter"),"")</f>
        <v/>
      </c>
      <c r="F890" s="23"/>
      <c r="G890" s="176"/>
      <c r="H890" s="74">
        <f t="shared" si="26"/>
        <v>0</v>
      </c>
      <c r="I890" s="74">
        <f t="shared" si="28"/>
        <v>0</v>
      </c>
      <c r="J890" s="74">
        <f t="shared" si="28"/>
        <v>0</v>
      </c>
    </row>
    <row r="891" spans="1:10" x14ac:dyDescent="0.25">
      <c r="A891" s="183"/>
      <c r="B891" s="184"/>
      <c r="C891" s="185"/>
      <c r="D891" s="21"/>
      <c r="E891" s="71" t="str">
        <f>IF(D891&gt;0,IF((LEFT(D891,2)=LEFT(Data!C$4,2)),"Intra","Inter"),"")</f>
        <v/>
      </c>
      <c r="F891" s="23"/>
      <c r="G891" s="176"/>
      <c r="H891" s="74">
        <f t="shared" si="26"/>
        <v>0</v>
      </c>
      <c r="I891" s="74">
        <f t="shared" si="28"/>
        <v>0</v>
      </c>
      <c r="J891" s="74">
        <f t="shared" si="28"/>
        <v>0</v>
      </c>
    </row>
    <row r="892" spans="1:10" x14ac:dyDescent="0.25">
      <c r="A892" s="183"/>
      <c r="B892" s="184"/>
      <c r="C892" s="185"/>
      <c r="D892" s="21"/>
      <c r="E892" s="71" t="str">
        <f>IF(D892&gt;0,IF((LEFT(D892,2)=LEFT(Data!C$4,2)),"Intra","Inter"),"")</f>
        <v/>
      </c>
      <c r="F892" s="23"/>
      <c r="G892" s="176"/>
      <c r="H892" s="74">
        <f t="shared" si="26"/>
        <v>0</v>
      </c>
      <c r="I892" s="74">
        <f t="shared" si="28"/>
        <v>0</v>
      </c>
      <c r="J892" s="74">
        <f t="shared" si="28"/>
        <v>0</v>
      </c>
    </row>
    <row r="893" spans="1:10" x14ac:dyDescent="0.25">
      <c r="A893" s="183"/>
      <c r="B893" s="184"/>
      <c r="C893" s="185"/>
      <c r="D893" s="21"/>
      <c r="E893" s="71" t="str">
        <f>IF(D893&gt;0,IF((LEFT(D893,2)=LEFT(Data!C$4,2)),"Intra","Inter"),"")</f>
        <v/>
      </c>
      <c r="F893" s="23"/>
      <c r="G893" s="176"/>
      <c r="H893" s="74">
        <f t="shared" si="26"/>
        <v>0</v>
      </c>
      <c r="I893" s="74">
        <f t="shared" si="28"/>
        <v>0</v>
      </c>
      <c r="J893" s="74">
        <f t="shared" si="28"/>
        <v>0</v>
      </c>
    </row>
    <row r="894" spans="1:10" x14ac:dyDescent="0.25">
      <c r="A894" s="183"/>
      <c r="B894" s="184"/>
      <c r="C894" s="185"/>
      <c r="D894" s="21"/>
      <c r="E894" s="71" t="str">
        <f>IF(D894&gt;0,IF((LEFT(D894,2)=LEFT(Data!C$4,2)),"Intra","Inter"),"")</f>
        <v/>
      </c>
      <c r="F894" s="23"/>
      <c r="G894" s="176"/>
      <c r="H894" s="74">
        <f t="shared" si="26"/>
        <v>0</v>
      </c>
      <c r="I894" s="74">
        <f t="shared" si="28"/>
        <v>0</v>
      </c>
      <c r="J894" s="74">
        <f t="shared" si="28"/>
        <v>0</v>
      </c>
    </row>
    <row r="895" spans="1:10" x14ac:dyDescent="0.25">
      <c r="A895" s="183"/>
      <c r="B895" s="184"/>
      <c r="C895" s="185"/>
      <c r="D895" s="21"/>
      <c r="E895" s="71" t="str">
        <f>IF(D895&gt;0,IF((LEFT(D895,2)=LEFT(Data!C$4,2)),"Intra","Inter"),"")</f>
        <v/>
      </c>
      <c r="F895" s="23"/>
      <c r="G895" s="176"/>
      <c r="H895" s="74">
        <f t="shared" si="26"/>
        <v>0</v>
      </c>
      <c r="I895" s="74">
        <f t="shared" si="28"/>
        <v>0</v>
      </c>
      <c r="J895" s="74">
        <f t="shared" si="28"/>
        <v>0</v>
      </c>
    </row>
    <row r="896" spans="1:10" x14ac:dyDescent="0.25">
      <c r="A896" s="183"/>
      <c r="B896" s="184"/>
      <c r="C896" s="185"/>
      <c r="D896" s="21"/>
      <c r="E896" s="71" t="str">
        <f>IF(D896&gt;0,IF((LEFT(D896,2)=LEFT(Data!C$4,2)),"Intra","Inter"),"")</f>
        <v/>
      </c>
      <c r="F896" s="23"/>
      <c r="G896" s="176"/>
      <c r="H896" s="74">
        <f t="shared" si="26"/>
        <v>0</v>
      </c>
      <c r="I896" s="74">
        <f t="shared" si="28"/>
        <v>0</v>
      </c>
      <c r="J896" s="74">
        <f t="shared" si="28"/>
        <v>0</v>
      </c>
    </row>
    <row r="897" spans="1:10" x14ac:dyDescent="0.25">
      <c r="A897" s="183"/>
      <c r="B897" s="184"/>
      <c r="C897" s="185"/>
      <c r="D897" s="21"/>
      <c r="E897" s="71" t="str">
        <f>IF(D897&gt;0,IF((LEFT(D897,2)=LEFT(Data!C$4,2)),"Intra","Inter"),"")</f>
        <v/>
      </c>
      <c r="F897" s="23"/>
      <c r="G897" s="176"/>
      <c r="H897" s="74">
        <f t="shared" si="26"/>
        <v>0</v>
      </c>
      <c r="I897" s="74">
        <f t="shared" si="28"/>
        <v>0</v>
      </c>
      <c r="J897" s="74">
        <f t="shared" si="28"/>
        <v>0</v>
      </c>
    </row>
    <row r="898" spans="1:10" x14ac:dyDescent="0.25">
      <c r="A898" s="183"/>
      <c r="B898" s="184"/>
      <c r="C898" s="185"/>
      <c r="D898" s="21"/>
      <c r="E898" s="71" t="str">
        <f>IF(D898&gt;0,IF((LEFT(D898,2)=LEFT(Data!C$4,2)),"Intra","Inter"),"")</f>
        <v/>
      </c>
      <c r="F898" s="23"/>
      <c r="G898" s="176"/>
      <c r="H898" s="74">
        <f t="shared" si="26"/>
        <v>0</v>
      </c>
      <c r="I898" s="74">
        <f t="shared" si="28"/>
        <v>0</v>
      </c>
      <c r="J898" s="74">
        <f t="shared" si="28"/>
        <v>0</v>
      </c>
    </row>
    <row r="899" spans="1:10" x14ac:dyDescent="0.25">
      <c r="A899" s="183"/>
      <c r="B899" s="184"/>
      <c r="C899" s="185"/>
      <c r="D899" s="21"/>
      <c r="E899" s="71" t="str">
        <f>IF(D899&gt;0,IF((LEFT(D899,2)=LEFT(Data!C$4,2)),"Intra","Inter"),"")</f>
        <v/>
      </c>
      <c r="F899" s="23"/>
      <c r="G899" s="176"/>
      <c r="H899" s="74">
        <f t="shared" si="26"/>
        <v>0</v>
      </c>
      <c r="I899" s="74">
        <f t="shared" si="28"/>
        <v>0</v>
      </c>
      <c r="J899" s="74">
        <f t="shared" si="28"/>
        <v>0</v>
      </c>
    </row>
    <row r="900" spans="1:10" x14ac:dyDescent="0.25">
      <c r="A900" s="183"/>
      <c r="B900" s="184"/>
      <c r="C900" s="185"/>
      <c r="D900" s="21"/>
      <c r="E900" s="71" t="str">
        <f>IF(D900&gt;0,IF((LEFT(D900,2)=LEFT(Data!C$4,2)),"Intra","Inter"),"")</f>
        <v/>
      </c>
      <c r="F900" s="23"/>
      <c r="G900" s="176"/>
      <c r="H900" s="74">
        <f t="shared" si="26"/>
        <v>0</v>
      </c>
      <c r="I900" s="74">
        <f t="shared" si="28"/>
        <v>0</v>
      </c>
      <c r="J900" s="74">
        <f t="shared" si="28"/>
        <v>0</v>
      </c>
    </row>
    <row r="901" spans="1:10" x14ac:dyDescent="0.25">
      <c r="A901" s="183"/>
      <c r="B901" s="184"/>
      <c r="C901" s="185"/>
      <c r="D901" s="21"/>
      <c r="E901" s="71" t="str">
        <f>IF(D901&gt;0,IF((LEFT(D901,2)=LEFT(Data!C$4,2)),"Intra","Inter"),"")</f>
        <v/>
      </c>
      <c r="F901" s="23"/>
      <c r="G901" s="176"/>
      <c r="H901" s="74">
        <f t="shared" si="26"/>
        <v>0</v>
      </c>
      <c r="I901" s="74">
        <f t="shared" si="28"/>
        <v>0</v>
      </c>
      <c r="J901" s="74">
        <f t="shared" si="28"/>
        <v>0</v>
      </c>
    </row>
    <row r="902" spans="1:10" x14ac:dyDescent="0.25">
      <c r="A902" s="183"/>
      <c r="B902" s="184"/>
      <c r="C902" s="185"/>
      <c r="D902" s="21"/>
      <c r="E902" s="71" t="str">
        <f>IF(D902&gt;0,IF((LEFT(D902,2)=LEFT(Data!C$4,2)),"Intra","Inter"),"")</f>
        <v/>
      </c>
      <c r="F902" s="23"/>
      <c r="G902" s="176"/>
      <c r="H902" s="74">
        <f t="shared" si="26"/>
        <v>0</v>
      </c>
      <c r="I902" s="74">
        <f t="shared" si="28"/>
        <v>0</v>
      </c>
      <c r="J902" s="74">
        <f t="shared" si="28"/>
        <v>0</v>
      </c>
    </row>
    <row r="903" spans="1:10" x14ac:dyDescent="0.25">
      <c r="A903" s="183"/>
      <c r="B903" s="184"/>
      <c r="C903" s="185"/>
      <c r="D903" s="21"/>
      <c r="E903" s="71" t="str">
        <f>IF(D903&gt;0,IF((LEFT(D903,2)=LEFT(Data!C$4,2)),"Intra","Inter"),"")</f>
        <v/>
      </c>
      <c r="F903" s="23"/>
      <c r="G903" s="176"/>
      <c r="H903" s="74">
        <f t="shared" si="26"/>
        <v>0</v>
      </c>
      <c r="I903" s="74">
        <f t="shared" si="28"/>
        <v>0</v>
      </c>
      <c r="J903" s="74">
        <f t="shared" si="28"/>
        <v>0</v>
      </c>
    </row>
    <row r="904" spans="1:10" x14ac:dyDescent="0.25">
      <c r="A904" s="183"/>
      <c r="B904" s="184"/>
      <c r="C904" s="185"/>
      <c r="D904" s="21"/>
      <c r="E904" s="71" t="str">
        <f>IF(D904&gt;0,IF((LEFT(D904,2)=LEFT(Data!C$4,2)),"Intra","Inter"),"")</f>
        <v/>
      </c>
      <c r="F904" s="23"/>
      <c r="G904" s="176"/>
      <c r="H904" s="74">
        <f t="shared" si="26"/>
        <v>0</v>
      </c>
      <c r="I904" s="74">
        <f t="shared" si="28"/>
        <v>0</v>
      </c>
      <c r="J904" s="74">
        <f t="shared" si="28"/>
        <v>0</v>
      </c>
    </row>
    <row r="905" spans="1:10" x14ac:dyDescent="0.25">
      <c r="A905" s="183"/>
      <c r="B905" s="184"/>
      <c r="C905" s="185"/>
      <c r="D905" s="21"/>
      <c r="E905" s="71" t="str">
        <f>IF(D905&gt;0,IF((LEFT(D905,2)=LEFT(Data!C$4,2)),"Intra","Inter"),"")</f>
        <v/>
      </c>
      <c r="F905" s="23"/>
      <c r="G905" s="176"/>
      <c r="H905" s="74">
        <f t="shared" ref="H905:H968" si="29">IF($E905="inter",IF($F905&lt;&gt;"Exempt",IF($F905&lt;&gt;"Non GST",($G905*($F905)),(0)),(0)),(0))</f>
        <v>0</v>
      </c>
      <c r="I905" s="74">
        <f t="shared" ref="I905:J936" si="30">IF($E905="intra",IF($F905&lt;&gt;"Exempt",IF($F905&lt;&gt;"Non GST",($G905*($F905/2)),(0)),(0)),(0))</f>
        <v>0</v>
      </c>
      <c r="J905" s="74">
        <f t="shared" si="30"/>
        <v>0</v>
      </c>
    </row>
    <row r="906" spans="1:10" x14ac:dyDescent="0.25">
      <c r="A906" s="183"/>
      <c r="B906" s="184"/>
      <c r="C906" s="185"/>
      <c r="D906" s="21"/>
      <c r="E906" s="71" t="str">
        <f>IF(D906&gt;0,IF((LEFT(D906,2)=LEFT(Data!C$4,2)),"Intra","Inter"),"")</f>
        <v/>
      </c>
      <c r="F906" s="23"/>
      <c r="G906" s="176"/>
      <c r="H906" s="74">
        <f t="shared" si="29"/>
        <v>0</v>
      </c>
      <c r="I906" s="74">
        <f t="shared" si="30"/>
        <v>0</v>
      </c>
      <c r="J906" s="74">
        <f t="shared" si="30"/>
        <v>0</v>
      </c>
    </row>
    <row r="907" spans="1:10" x14ac:dyDescent="0.25">
      <c r="A907" s="183"/>
      <c r="B907" s="184"/>
      <c r="C907" s="185"/>
      <c r="D907" s="21"/>
      <c r="E907" s="71" t="str">
        <f>IF(D907&gt;0,IF((LEFT(D907,2)=LEFT(Data!C$4,2)),"Intra","Inter"),"")</f>
        <v/>
      </c>
      <c r="F907" s="23"/>
      <c r="G907" s="176"/>
      <c r="H907" s="74">
        <f t="shared" si="29"/>
        <v>0</v>
      </c>
      <c r="I907" s="74">
        <f t="shared" si="30"/>
        <v>0</v>
      </c>
      <c r="J907" s="74">
        <f t="shared" si="30"/>
        <v>0</v>
      </c>
    </row>
    <row r="908" spans="1:10" x14ac:dyDescent="0.25">
      <c r="A908" s="183"/>
      <c r="B908" s="184"/>
      <c r="C908" s="185"/>
      <c r="D908" s="21"/>
      <c r="E908" s="71" t="str">
        <f>IF(D908&gt;0,IF((LEFT(D908,2)=LEFT(Data!C$4,2)),"Intra","Inter"),"")</f>
        <v/>
      </c>
      <c r="F908" s="23"/>
      <c r="G908" s="176"/>
      <c r="H908" s="74">
        <f t="shared" si="29"/>
        <v>0</v>
      </c>
      <c r="I908" s="74">
        <f t="shared" si="30"/>
        <v>0</v>
      </c>
      <c r="J908" s="74">
        <f t="shared" si="30"/>
        <v>0</v>
      </c>
    </row>
    <row r="909" spans="1:10" x14ac:dyDescent="0.25">
      <c r="A909" s="183"/>
      <c r="B909" s="184"/>
      <c r="C909" s="185"/>
      <c r="D909" s="21"/>
      <c r="E909" s="71" t="str">
        <f>IF(D909&gt;0,IF((LEFT(D909,2)=LEFT(Data!C$4,2)),"Intra","Inter"),"")</f>
        <v/>
      </c>
      <c r="F909" s="23"/>
      <c r="G909" s="176"/>
      <c r="H909" s="74">
        <f t="shared" si="29"/>
        <v>0</v>
      </c>
      <c r="I909" s="74">
        <f t="shared" si="30"/>
        <v>0</v>
      </c>
      <c r="J909" s="74">
        <f t="shared" si="30"/>
        <v>0</v>
      </c>
    </row>
    <row r="910" spans="1:10" x14ac:dyDescent="0.25">
      <c r="A910" s="183"/>
      <c r="B910" s="184"/>
      <c r="C910" s="185"/>
      <c r="D910" s="21"/>
      <c r="E910" s="71" t="str">
        <f>IF(D910&gt;0,IF((LEFT(D910,2)=LEFT(Data!C$4,2)),"Intra","Inter"),"")</f>
        <v/>
      </c>
      <c r="F910" s="23"/>
      <c r="G910" s="176"/>
      <c r="H910" s="74">
        <f t="shared" si="29"/>
        <v>0</v>
      </c>
      <c r="I910" s="74">
        <f t="shared" si="30"/>
        <v>0</v>
      </c>
      <c r="J910" s="74">
        <f t="shared" si="30"/>
        <v>0</v>
      </c>
    </row>
    <row r="911" spans="1:10" x14ac:dyDescent="0.25">
      <c r="A911" s="183"/>
      <c r="B911" s="184"/>
      <c r="C911" s="185"/>
      <c r="D911" s="21"/>
      <c r="E911" s="71" t="str">
        <f>IF(D911&gt;0,IF((LEFT(D911,2)=LEFT(Data!C$4,2)),"Intra","Inter"),"")</f>
        <v/>
      </c>
      <c r="F911" s="23"/>
      <c r="G911" s="176"/>
      <c r="H911" s="74">
        <f t="shared" si="29"/>
        <v>0</v>
      </c>
      <c r="I911" s="74">
        <f t="shared" si="30"/>
        <v>0</v>
      </c>
      <c r="J911" s="74">
        <f t="shared" si="30"/>
        <v>0</v>
      </c>
    </row>
    <row r="912" spans="1:10" x14ac:dyDescent="0.25">
      <c r="A912" s="183"/>
      <c r="B912" s="184"/>
      <c r="C912" s="185"/>
      <c r="D912" s="21"/>
      <c r="E912" s="71" t="str">
        <f>IF(D912&gt;0,IF((LEFT(D912,2)=LEFT(Data!C$4,2)),"Intra","Inter"),"")</f>
        <v/>
      </c>
      <c r="F912" s="23"/>
      <c r="G912" s="176"/>
      <c r="H912" s="74">
        <f t="shared" si="29"/>
        <v>0</v>
      </c>
      <c r="I912" s="74">
        <f t="shared" si="30"/>
        <v>0</v>
      </c>
      <c r="J912" s="74">
        <f t="shared" si="30"/>
        <v>0</v>
      </c>
    </row>
    <row r="913" spans="1:10" x14ac:dyDescent="0.25">
      <c r="A913" s="183"/>
      <c r="B913" s="184"/>
      <c r="C913" s="185"/>
      <c r="D913" s="21"/>
      <c r="E913" s="71" t="str">
        <f>IF(D913&gt;0,IF((LEFT(D913,2)=LEFT(Data!C$4,2)),"Intra","Inter"),"")</f>
        <v/>
      </c>
      <c r="F913" s="23"/>
      <c r="G913" s="176"/>
      <c r="H913" s="74">
        <f t="shared" si="29"/>
        <v>0</v>
      </c>
      <c r="I913" s="74">
        <f t="shared" si="30"/>
        <v>0</v>
      </c>
      <c r="J913" s="74">
        <f t="shared" si="30"/>
        <v>0</v>
      </c>
    </row>
    <row r="914" spans="1:10" x14ac:dyDescent="0.25">
      <c r="A914" s="183"/>
      <c r="B914" s="184"/>
      <c r="C914" s="185"/>
      <c r="D914" s="21"/>
      <c r="E914" s="71" t="str">
        <f>IF(D914&gt;0,IF((LEFT(D914,2)=LEFT(Data!C$4,2)),"Intra","Inter"),"")</f>
        <v/>
      </c>
      <c r="F914" s="23"/>
      <c r="G914" s="176"/>
      <c r="H914" s="74">
        <f t="shared" si="29"/>
        <v>0</v>
      </c>
      <c r="I914" s="74">
        <f t="shared" si="30"/>
        <v>0</v>
      </c>
      <c r="J914" s="74">
        <f t="shared" si="30"/>
        <v>0</v>
      </c>
    </row>
    <row r="915" spans="1:10" x14ac:dyDescent="0.25">
      <c r="A915" s="183"/>
      <c r="B915" s="184"/>
      <c r="C915" s="185"/>
      <c r="D915" s="21"/>
      <c r="E915" s="71" t="str">
        <f>IF(D915&gt;0,IF((LEFT(D915,2)=LEFT(Data!C$4,2)),"Intra","Inter"),"")</f>
        <v/>
      </c>
      <c r="F915" s="23"/>
      <c r="G915" s="176"/>
      <c r="H915" s="74">
        <f t="shared" si="29"/>
        <v>0</v>
      </c>
      <c r="I915" s="74">
        <f t="shared" si="30"/>
        <v>0</v>
      </c>
      <c r="J915" s="74">
        <f t="shared" si="30"/>
        <v>0</v>
      </c>
    </row>
    <row r="916" spans="1:10" x14ac:dyDescent="0.25">
      <c r="A916" s="183"/>
      <c r="B916" s="184"/>
      <c r="C916" s="185"/>
      <c r="D916" s="21"/>
      <c r="E916" s="71" t="str">
        <f>IF(D916&gt;0,IF((LEFT(D916,2)=LEFT(Data!C$4,2)),"Intra","Inter"),"")</f>
        <v/>
      </c>
      <c r="F916" s="23"/>
      <c r="G916" s="176"/>
      <c r="H916" s="74">
        <f t="shared" si="29"/>
        <v>0</v>
      </c>
      <c r="I916" s="74">
        <f t="shared" si="30"/>
        <v>0</v>
      </c>
      <c r="J916" s="74">
        <f t="shared" si="30"/>
        <v>0</v>
      </c>
    </row>
    <row r="917" spans="1:10" x14ac:dyDescent="0.25">
      <c r="A917" s="183"/>
      <c r="B917" s="184"/>
      <c r="C917" s="185"/>
      <c r="D917" s="21"/>
      <c r="E917" s="71" t="str">
        <f>IF(D917&gt;0,IF((LEFT(D917,2)=LEFT(Data!C$4,2)),"Intra","Inter"),"")</f>
        <v/>
      </c>
      <c r="F917" s="23"/>
      <c r="G917" s="176"/>
      <c r="H917" s="74">
        <f t="shared" si="29"/>
        <v>0</v>
      </c>
      <c r="I917" s="74">
        <f t="shared" si="30"/>
        <v>0</v>
      </c>
      <c r="J917" s="74">
        <f t="shared" si="30"/>
        <v>0</v>
      </c>
    </row>
    <row r="918" spans="1:10" x14ac:dyDescent="0.25">
      <c r="A918" s="183"/>
      <c r="B918" s="184"/>
      <c r="C918" s="185"/>
      <c r="D918" s="21"/>
      <c r="E918" s="71" t="str">
        <f>IF(D918&gt;0,IF((LEFT(D918,2)=LEFT(Data!C$4,2)),"Intra","Inter"),"")</f>
        <v/>
      </c>
      <c r="F918" s="23"/>
      <c r="G918" s="176"/>
      <c r="H918" s="74">
        <f t="shared" si="29"/>
        <v>0</v>
      </c>
      <c r="I918" s="74">
        <f t="shared" si="30"/>
        <v>0</v>
      </c>
      <c r="J918" s="74">
        <f t="shared" si="30"/>
        <v>0</v>
      </c>
    </row>
    <row r="919" spans="1:10" x14ac:dyDescent="0.25">
      <c r="A919" s="183"/>
      <c r="B919" s="184"/>
      <c r="C919" s="185"/>
      <c r="D919" s="21"/>
      <c r="E919" s="71" t="str">
        <f>IF(D919&gt;0,IF((LEFT(D919,2)=LEFT(Data!C$4,2)),"Intra","Inter"),"")</f>
        <v/>
      </c>
      <c r="F919" s="23"/>
      <c r="G919" s="176"/>
      <c r="H919" s="74">
        <f t="shared" si="29"/>
        <v>0</v>
      </c>
      <c r="I919" s="74">
        <f t="shared" si="30"/>
        <v>0</v>
      </c>
      <c r="J919" s="74">
        <f t="shared" si="30"/>
        <v>0</v>
      </c>
    </row>
    <row r="920" spans="1:10" x14ac:dyDescent="0.25">
      <c r="A920" s="183"/>
      <c r="B920" s="184"/>
      <c r="C920" s="185"/>
      <c r="D920" s="21"/>
      <c r="E920" s="71" t="str">
        <f>IF(D920&gt;0,IF((LEFT(D920,2)=LEFT(Data!C$4,2)),"Intra","Inter"),"")</f>
        <v/>
      </c>
      <c r="F920" s="23"/>
      <c r="G920" s="176"/>
      <c r="H920" s="74">
        <f t="shared" si="29"/>
        <v>0</v>
      </c>
      <c r="I920" s="74">
        <f t="shared" si="30"/>
        <v>0</v>
      </c>
      <c r="J920" s="74">
        <f t="shared" si="30"/>
        <v>0</v>
      </c>
    </row>
    <row r="921" spans="1:10" x14ac:dyDescent="0.25">
      <c r="A921" s="183"/>
      <c r="B921" s="184"/>
      <c r="C921" s="185"/>
      <c r="D921" s="21"/>
      <c r="E921" s="71" t="str">
        <f>IF(D921&gt;0,IF((LEFT(D921,2)=LEFT(Data!C$4,2)),"Intra","Inter"),"")</f>
        <v/>
      </c>
      <c r="F921" s="23"/>
      <c r="G921" s="176"/>
      <c r="H921" s="74">
        <f t="shared" si="29"/>
        <v>0</v>
      </c>
      <c r="I921" s="74">
        <f t="shared" si="30"/>
        <v>0</v>
      </c>
      <c r="J921" s="74">
        <f t="shared" si="30"/>
        <v>0</v>
      </c>
    </row>
    <row r="922" spans="1:10" x14ac:dyDescent="0.25">
      <c r="A922" s="183"/>
      <c r="B922" s="184"/>
      <c r="C922" s="185"/>
      <c r="D922" s="21"/>
      <c r="E922" s="71" t="str">
        <f>IF(D922&gt;0,IF((LEFT(D922,2)=LEFT(Data!C$4,2)),"Intra","Inter"),"")</f>
        <v/>
      </c>
      <c r="F922" s="23"/>
      <c r="G922" s="176"/>
      <c r="H922" s="74">
        <f t="shared" si="29"/>
        <v>0</v>
      </c>
      <c r="I922" s="74">
        <f t="shared" si="30"/>
        <v>0</v>
      </c>
      <c r="J922" s="74">
        <f t="shared" si="30"/>
        <v>0</v>
      </c>
    </row>
    <row r="923" spans="1:10" x14ac:dyDescent="0.25">
      <c r="A923" s="183"/>
      <c r="B923" s="184"/>
      <c r="C923" s="185"/>
      <c r="D923" s="21"/>
      <c r="E923" s="71" t="str">
        <f>IF(D923&gt;0,IF((LEFT(D923,2)=LEFT(Data!C$4,2)),"Intra","Inter"),"")</f>
        <v/>
      </c>
      <c r="F923" s="23"/>
      <c r="G923" s="176"/>
      <c r="H923" s="74">
        <f t="shared" si="29"/>
        <v>0</v>
      </c>
      <c r="I923" s="74">
        <f t="shared" si="30"/>
        <v>0</v>
      </c>
      <c r="J923" s="74">
        <f t="shared" si="30"/>
        <v>0</v>
      </c>
    </row>
    <row r="924" spans="1:10" x14ac:dyDescent="0.25">
      <c r="A924" s="183"/>
      <c r="B924" s="184"/>
      <c r="C924" s="185"/>
      <c r="D924" s="21"/>
      <c r="E924" s="71" t="str">
        <f>IF(D924&gt;0,IF((LEFT(D924,2)=LEFT(Data!C$4,2)),"Intra","Inter"),"")</f>
        <v/>
      </c>
      <c r="F924" s="23"/>
      <c r="G924" s="176"/>
      <c r="H924" s="74">
        <f t="shared" si="29"/>
        <v>0</v>
      </c>
      <c r="I924" s="74">
        <f t="shared" si="30"/>
        <v>0</v>
      </c>
      <c r="J924" s="74">
        <f t="shared" si="30"/>
        <v>0</v>
      </c>
    </row>
    <row r="925" spans="1:10" x14ac:dyDescent="0.25">
      <c r="A925" s="183"/>
      <c r="B925" s="184"/>
      <c r="C925" s="185"/>
      <c r="D925" s="21"/>
      <c r="E925" s="71" t="str">
        <f>IF(D925&gt;0,IF((LEFT(D925,2)=LEFT(Data!C$4,2)),"Intra","Inter"),"")</f>
        <v/>
      </c>
      <c r="F925" s="23"/>
      <c r="G925" s="176"/>
      <c r="H925" s="74">
        <f t="shared" si="29"/>
        <v>0</v>
      </c>
      <c r="I925" s="74">
        <f t="shared" si="30"/>
        <v>0</v>
      </c>
      <c r="J925" s="74">
        <f t="shared" si="30"/>
        <v>0</v>
      </c>
    </row>
    <row r="926" spans="1:10" x14ac:dyDescent="0.25">
      <c r="A926" s="183"/>
      <c r="B926" s="184"/>
      <c r="C926" s="185"/>
      <c r="D926" s="21"/>
      <c r="E926" s="71" t="str">
        <f>IF(D926&gt;0,IF((LEFT(D926,2)=LEFT(Data!C$4,2)),"Intra","Inter"),"")</f>
        <v/>
      </c>
      <c r="F926" s="23"/>
      <c r="G926" s="176"/>
      <c r="H926" s="74">
        <f t="shared" si="29"/>
        <v>0</v>
      </c>
      <c r="I926" s="74">
        <f t="shared" si="30"/>
        <v>0</v>
      </c>
      <c r="J926" s="74">
        <f t="shared" si="30"/>
        <v>0</v>
      </c>
    </row>
    <row r="927" spans="1:10" x14ac:dyDescent="0.25">
      <c r="A927" s="183"/>
      <c r="B927" s="184"/>
      <c r="C927" s="185"/>
      <c r="D927" s="21"/>
      <c r="E927" s="71" t="str">
        <f>IF(D927&gt;0,IF((LEFT(D927,2)=LEFT(Data!C$4,2)),"Intra","Inter"),"")</f>
        <v/>
      </c>
      <c r="F927" s="23"/>
      <c r="G927" s="176"/>
      <c r="H927" s="74">
        <f t="shared" si="29"/>
        <v>0</v>
      </c>
      <c r="I927" s="74">
        <f t="shared" si="30"/>
        <v>0</v>
      </c>
      <c r="J927" s="74">
        <f t="shared" si="30"/>
        <v>0</v>
      </c>
    </row>
    <row r="928" spans="1:10" x14ac:dyDescent="0.25">
      <c r="A928" s="183"/>
      <c r="B928" s="184"/>
      <c r="C928" s="185"/>
      <c r="D928" s="21"/>
      <c r="E928" s="71" t="str">
        <f>IF(D928&gt;0,IF((LEFT(D928,2)=LEFT(Data!C$4,2)),"Intra","Inter"),"")</f>
        <v/>
      </c>
      <c r="F928" s="23"/>
      <c r="G928" s="176"/>
      <c r="H928" s="74">
        <f t="shared" si="29"/>
        <v>0</v>
      </c>
      <c r="I928" s="74">
        <f t="shared" si="30"/>
        <v>0</v>
      </c>
      <c r="J928" s="74">
        <f t="shared" si="30"/>
        <v>0</v>
      </c>
    </row>
    <row r="929" spans="1:10" x14ac:dyDescent="0.25">
      <c r="A929" s="183"/>
      <c r="B929" s="184"/>
      <c r="C929" s="185"/>
      <c r="D929" s="21"/>
      <c r="E929" s="71" t="str">
        <f>IF(D929&gt;0,IF((LEFT(D929,2)=LEFT(Data!C$4,2)),"Intra","Inter"),"")</f>
        <v/>
      </c>
      <c r="F929" s="23"/>
      <c r="G929" s="176"/>
      <c r="H929" s="74">
        <f t="shared" si="29"/>
        <v>0</v>
      </c>
      <c r="I929" s="74">
        <f t="shared" si="30"/>
        <v>0</v>
      </c>
      <c r="J929" s="74">
        <f t="shared" si="30"/>
        <v>0</v>
      </c>
    </row>
    <row r="930" spans="1:10" x14ac:dyDescent="0.25">
      <c r="A930" s="183"/>
      <c r="B930" s="184"/>
      <c r="C930" s="185"/>
      <c r="D930" s="21"/>
      <c r="E930" s="71" t="str">
        <f>IF(D930&gt;0,IF((LEFT(D930,2)=LEFT(Data!C$4,2)),"Intra","Inter"),"")</f>
        <v/>
      </c>
      <c r="F930" s="23"/>
      <c r="G930" s="176"/>
      <c r="H930" s="74">
        <f t="shared" si="29"/>
        <v>0</v>
      </c>
      <c r="I930" s="74">
        <f t="shared" si="30"/>
        <v>0</v>
      </c>
      <c r="J930" s="74">
        <f t="shared" si="30"/>
        <v>0</v>
      </c>
    </row>
    <row r="931" spans="1:10" x14ac:dyDescent="0.25">
      <c r="A931" s="183"/>
      <c r="B931" s="184"/>
      <c r="C931" s="185"/>
      <c r="D931" s="21"/>
      <c r="E931" s="71" t="str">
        <f>IF(D931&gt;0,IF((LEFT(D931,2)=LEFT(Data!C$4,2)),"Intra","Inter"),"")</f>
        <v/>
      </c>
      <c r="F931" s="23"/>
      <c r="G931" s="176"/>
      <c r="H931" s="74">
        <f t="shared" si="29"/>
        <v>0</v>
      </c>
      <c r="I931" s="74">
        <f t="shared" si="30"/>
        <v>0</v>
      </c>
      <c r="J931" s="74">
        <f t="shared" si="30"/>
        <v>0</v>
      </c>
    </row>
    <row r="932" spans="1:10" x14ac:dyDescent="0.25">
      <c r="A932" s="183"/>
      <c r="B932" s="184"/>
      <c r="C932" s="185"/>
      <c r="D932" s="21"/>
      <c r="E932" s="71" t="str">
        <f>IF(D932&gt;0,IF((LEFT(D932,2)=LEFT(Data!C$4,2)),"Intra","Inter"),"")</f>
        <v/>
      </c>
      <c r="F932" s="23"/>
      <c r="G932" s="176"/>
      <c r="H932" s="74">
        <f t="shared" si="29"/>
        <v>0</v>
      </c>
      <c r="I932" s="74">
        <f t="shared" si="30"/>
        <v>0</v>
      </c>
      <c r="J932" s="74">
        <f t="shared" si="30"/>
        <v>0</v>
      </c>
    </row>
    <row r="933" spans="1:10" x14ac:dyDescent="0.25">
      <c r="A933" s="183"/>
      <c r="B933" s="184"/>
      <c r="C933" s="185"/>
      <c r="D933" s="21"/>
      <c r="E933" s="71" t="str">
        <f>IF(D933&gt;0,IF((LEFT(D933,2)=LEFT(Data!C$4,2)),"Intra","Inter"),"")</f>
        <v/>
      </c>
      <c r="F933" s="23"/>
      <c r="G933" s="176"/>
      <c r="H933" s="74">
        <f t="shared" si="29"/>
        <v>0</v>
      </c>
      <c r="I933" s="74">
        <f t="shared" si="30"/>
        <v>0</v>
      </c>
      <c r="J933" s="74">
        <f t="shared" si="30"/>
        <v>0</v>
      </c>
    </row>
    <row r="934" spans="1:10" x14ac:dyDescent="0.25">
      <c r="A934" s="183"/>
      <c r="B934" s="184"/>
      <c r="C934" s="185"/>
      <c r="D934" s="21"/>
      <c r="E934" s="71" t="str">
        <f>IF(D934&gt;0,IF((LEFT(D934,2)=LEFT(Data!C$4,2)),"Intra","Inter"),"")</f>
        <v/>
      </c>
      <c r="F934" s="23"/>
      <c r="G934" s="176"/>
      <c r="H934" s="74">
        <f t="shared" si="29"/>
        <v>0</v>
      </c>
      <c r="I934" s="74">
        <f t="shared" si="30"/>
        <v>0</v>
      </c>
      <c r="J934" s="74">
        <f t="shared" si="30"/>
        <v>0</v>
      </c>
    </row>
    <row r="935" spans="1:10" x14ac:dyDescent="0.25">
      <c r="A935" s="183"/>
      <c r="B935" s="184"/>
      <c r="C935" s="185"/>
      <c r="D935" s="21"/>
      <c r="E935" s="71" t="str">
        <f>IF(D935&gt;0,IF((LEFT(D935,2)=LEFT(Data!C$4,2)),"Intra","Inter"),"")</f>
        <v/>
      </c>
      <c r="F935" s="23"/>
      <c r="G935" s="176"/>
      <c r="H935" s="74">
        <f t="shared" si="29"/>
        <v>0</v>
      </c>
      <c r="I935" s="74">
        <f t="shared" si="30"/>
        <v>0</v>
      </c>
      <c r="J935" s="74">
        <f t="shared" si="30"/>
        <v>0</v>
      </c>
    </row>
    <row r="936" spans="1:10" x14ac:dyDescent="0.25">
      <c r="A936" s="183"/>
      <c r="B936" s="184"/>
      <c r="C936" s="185"/>
      <c r="D936" s="21"/>
      <c r="E936" s="71" t="str">
        <f>IF(D936&gt;0,IF((LEFT(D936,2)=LEFT(Data!C$4,2)),"Intra","Inter"),"")</f>
        <v/>
      </c>
      <c r="F936" s="23"/>
      <c r="G936" s="176"/>
      <c r="H936" s="74">
        <f t="shared" si="29"/>
        <v>0</v>
      </c>
      <c r="I936" s="74">
        <f t="shared" si="30"/>
        <v>0</v>
      </c>
      <c r="J936" s="74">
        <f t="shared" si="30"/>
        <v>0</v>
      </c>
    </row>
    <row r="937" spans="1:10" x14ac:dyDescent="0.25">
      <c r="A937" s="183"/>
      <c r="B937" s="184"/>
      <c r="C937" s="185"/>
      <c r="D937" s="21"/>
      <c r="E937" s="71" t="str">
        <f>IF(D937&gt;0,IF((LEFT(D937,2)=LEFT(Data!C$4,2)),"Intra","Inter"),"")</f>
        <v/>
      </c>
      <c r="F937" s="23"/>
      <c r="G937" s="176"/>
      <c r="H937" s="74">
        <f t="shared" si="29"/>
        <v>0</v>
      </c>
      <c r="I937" s="74">
        <f t="shared" ref="I937:J968" si="31">IF($E937="intra",IF($F937&lt;&gt;"Exempt",IF($F937&lt;&gt;"Non GST",($G937*($F937/2)),(0)),(0)),(0))</f>
        <v>0</v>
      </c>
      <c r="J937" s="74">
        <f t="shared" si="31"/>
        <v>0</v>
      </c>
    </row>
    <row r="938" spans="1:10" x14ac:dyDescent="0.25">
      <c r="A938" s="183"/>
      <c r="B938" s="184"/>
      <c r="C938" s="185"/>
      <c r="D938" s="21"/>
      <c r="E938" s="71" t="str">
        <f>IF(D938&gt;0,IF((LEFT(D938,2)=LEFT(Data!C$4,2)),"Intra","Inter"),"")</f>
        <v/>
      </c>
      <c r="F938" s="23"/>
      <c r="G938" s="176"/>
      <c r="H938" s="74">
        <f t="shared" si="29"/>
        <v>0</v>
      </c>
      <c r="I938" s="74">
        <f t="shared" si="31"/>
        <v>0</v>
      </c>
      <c r="J938" s="74">
        <f t="shared" si="31"/>
        <v>0</v>
      </c>
    </row>
    <row r="939" spans="1:10" x14ac:dyDescent="0.25">
      <c r="A939" s="183"/>
      <c r="B939" s="184"/>
      <c r="C939" s="185"/>
      <c r="D939" s="21"/>
      <c r="E939" s="71" t="str">
        <f>IF(D939&gt;0,IF((LEFT(D939,2)=LEFT(Data!C$4,2)),"Intra","Inter"),"")</f>
        <v/>
      </c>
      <c r="F939" s="23"/>
      <c r="G939" s="176"/>
      <c r="H939" s="74">
        <f t="shared" si="29"/>
        <v>0</v>
      </c>
      <c r="I939" s="74">
        <f t="shared" si="31"/>
        <v>0</v>
      </c>
      <c r="J939" s="74">
        <f t="shared" si="31"/>
        <v>0</v>
      </c>
    </row>
    <row r="940" spans="1:10" x14ac:dyDescent="0.25">
      <c r="A940" s="183"/>
      <c r="B940" s="184"/>
      <c r="C940" s="185"/>
      <c r="D940" s="21"/>
      <c r="E940" s="71" t="str">
        <f>IF(D940&gt;0,IF((LEFT(D940,2)=LEFT(Data!C$4,2)),"Intra","Inter"),"")</f>
        <v/>
      </c>
      <c r="F940" s="23"/>
      <c r="G940" s="176"/>
      <c r="H940" s="74">
        <f t="shared" si="29"/>
        <v>0</v>
      </c>
      <c r="I940" s="74">
        <f t="shared" si="31"/>
        <v>0</v>
      </c>
      <c r="J940" s="74">
        <f t="shared" si="31"/>
        <v>0</v>
      </c>
    </row>
    <row r="941" spans="1:10" x14ac:dyDescent="0.25">
      <c r="A941" s="183"/>
      <c r="B941" s="184"/>
      <c r="C941" s="185"/>
      <c r="D941" s="21"/>
      <c r="E941" s="71" t="str">
        <f>IF(D941&gt;0,IF((LEFT(D941,2)=LEFT(Data!C$4,2)),"Intra","Inter"),"")</f>
        <v/>
      </c>
      <c r="F941" s="23"/>
      <c r="G941" s="176"/>
      <c r="H941" s="74">
        <f t="shared" si="29"/>
        <v>0</v>
      </c>
      <c r="I941" s="74">
        <f t="shared" si="31"/>
        <v>0</v>
      </c>
      <c r="J941" s="74">
        <f t="shared" si="31"/>
        <v>0</v>
      </c>
    </row>
    <row r="942" spans="1:10" x14ac:dyDescent="0.25">
      <c r="A942" s="183"/>
      <c r="B942" s="184"/>
      <c r="C942" s="185"/>
      <c r="D942" s="21"/>
      <c r="E942" s="71" t="str">
        <f>IF(D942&gt;0,IF((LEFT(D942,2)=LEFT(Data!C$4,2)),"Intra","Inter"),"")</f>
        <v/>
      </c>
      <c r="F942" s="23"/>
      <c r="G942" s="176"/>
      <c r="H942" s="74">
        <f t="shared" si="29"/>
        <v>0</v>
      </c>
      <c r="I942" s="74">
        <f t="shared" si="31"/>
        <v>0</v>
      </c>
      <c r="J942" s="74">
        <f t="shared" si="31"/>
        <v>0</v>
      </c>
    </row>
    <row r="943" spans="1:10" x14ac:dyDescent="0.25">
      <c r="A943" s="183"/>
      <c r="B943" s="184"/>
      <c r="C943" s="185"/>
      <c r="D943" s="21"/>
      <c r="E943" s="71" t="str">
        <f>IF(D943&gt;0,IF((LEFT(D943,2)=LEFT(Data!C$4,2)),"Intra","Inter"),"")</f>
        <v/>
      </c>
      <c r="F943" s="23"/>
      <c r="G943" s="176"/>
      <c r="H943" s="74">
        <f t="shared" si="29"/>
        <v>0</v>
      </c>
      <c r="I943" s="74">
        <f t="shared" si="31"/>
        <v>0</v>
      </c>
      <c r="J943" s="74">
        <f t="shared" si="31"/>
        <v>0</v>
      </c>
    </row>
    <row r="944" spans="1:10" x14ac:dyDescent="0.25">
      <c r="A944" s="183"/>
      <c r="B944" s="184"/>
      <c r="C944" s="185"/>
      <c r="D944" s="21"/>
      <c r="E944" s="71" t="str">
        <f>IF(D944&gt;0,IF((LEFT(D944,2)=LEFT(Data!C$4,2)),"Intra","Inter"),"")</f>
        <v/>
      </c>
      <c r="F944" s="23"/>
      <c r="G944" s="176"/>
      <c r="H944" s="74">
        <f t="shared" si="29"/>
        <v>0</v>
      </c>
      <c r="I944" s="74">
        <f t="shared" si="31"/>
        <v>0</v>
      </c>
      <c r="J944" s="74">
        <f t="shared" si="31"/>
        <v>0</v>
      </c>
    </row>
    <row r="945" spans="1:10" x14ac:dyDescent="0.25">
      <c r="A945" s="183"/>
      <c r="B945" s="184"/>
      <c r="C945" s="185"/>
      <c r="D945" s="21"/>
      <c r="E945" s="71" t="str">
        <f>IF(D945&gt;0,IF((LEFT(D945,2)=LEFT(Data!C$4,2)),"Intra","Inter"),"")</f>
        <v/>
      </c>
      <c r="F945" s="23"/>
      <c r="G945" s="176"/>
      <c r="H945" s="74">
        <f t="shared" si="29"/>
        <v>0</v>
      </c>
      <c r="I945" s="74">
        <f t="shared" si="31"/>
        <v>0</v>
      </c>
      <c r="J945" s="74">
        <f t="shared" si="31"/>
        <v>0</v>
      </c>
    </row>
    <row r="946" spans="1:10" x14ac:dyDescent="0.25">
      <c r="A946" s="183"/>
      <c r="B946" s="184"/>
      <c r="C946" s="185"/>
      <c r="D946" s="21"/>
      <c r="E946" s="71" t="str">
        <f>IF(D946&gt;0,IF((LEFT(D946,2)=LEFT(Data!C$4,2)),"Intra","Inter"),"")</f>
        <v/>
      </c>
      <c r="F946" s="23"/>
      <c r="G946" s="176"/>
      <c r="H946" s="74">
        <f t="shared" si="29"/>
        <v>0</v>
      </c>
      <c r="I946" s="74">
        <f t="shared" si="31"/>
        <v>0</v>
      </c>
      <c r="J946" s="74">
        <f t="shared" si="31"/>
        <v>0</v>
      </c>
    </row>
    <row r="947" spans="1:10" x14ac:dyDescent="0.25">
      <c r="A947" s="183"/>
      <c r="B947" s="184"/>
      <c r="C947" s="185"/>
      <c r="D947" s="21"/>
      <c r="E947" s="71" t="str">
        <f>IF(D947&gt;0,IF((LEFT(D947,2)=LEFT(Data!C$4,2)),"Intra","Inter"),"")</f>
        <v/>
      </c>
      <c r="F947" s="23"/>
      <c r="G947" s="176"/>
      <c r="H947" s="74">
        <f t="shared" si="29"/>
        <v>0</v>
      </c>
      <c r="I947" s="74">
        <f t="shared" si="31"/>
        <v>0</v>
      </c>
      <c r="J947" s="74">
        <f t="shared" si="31"/>
        <v>0</v>
      </c>
    </row>
    <row r="948" spans="1:10" x14ac:dyDescent="0.25">
      <c r="A948" s="183"/>
      <c r="B948" s="184"/>
      <c r="C948" s="185"/>
      <c r="D948" s="21"/>
      <c r="E948" s="71" t="str">
        <f>IF(D948&gt;0,IF((LEFT(D948,2)=LEFT(Data!C$4,2)),"Intra","Inter"),"")</f>
        <v/>
      </c>
      <c r="F948" s="23"/>
      <c r="G948" s="176"/>
      <c r="H948" s="74">
        <f t="shared" si="29"/>
        <v>0</v>
      </c>
      <c r="I948" s="74">
        <f t="shared" si="31"/>
        <v>0</v>
      </c>
      <c r="J948" s="74">
        <f t="shared" si="31"/>
        <v>0</v>
      </c>
    </row>
    <row r="949" spans="1:10" x14ac:dyDescent="0.25">
      <c r="A949" s="183"/>
      <c r="B949" s="184"/>
      <c r="C949" s="185"/>
      <c r="D949" s="21"/>
      <c r="E949" s="71" t="str">
        <f>IF(D949&gt;0,IF((LEFT(D949,2)=LEFT(Data!C$4,2)),"Intra","Inter"),"")</f>
        <v/>
      </c>
      <c r="F949" s="23"/>
      <c r="G949" s="176"/>
      <c r="H949" s="74">
        <f t="shared" si="29"/>
        <v>0</v>
      </c>
      <c r="I949" s="74">
        <f t="shared" si="31"/>
        <v>0</v>
      </c>
      <c r="J949" s="74">
        <f t="shared" si="31"/>
        <v>0</v>
      </c>
    </row>
    <row r="950" spans="1:10" x14ac:dyDescent="0.25">
      <c r="A950" s="183"/>
      <c r="B950" s="184"/>
      <c r="C950" s="185"/>
      <c r="D950" s="21"/>
      <c r="E950" s="71" t="str">
        <f>IF(D950&gt;0,IF((LEFT(D950,2)=LEFT(Data!C$4,2)),"Intra","Inter"),"")</f>
        <v/>
      </c>
      <c r="F950" s="23"/>
      <c r="G950" s="176"/>
      <c r="H950" s="74">
        <f t="shared" si="29"/>
        <v>0</v>
      </c>
      <c r="I950" s="74">
        <f t="shared" si="31"/>
        <v>0</v>
      </c>
      <c r="J950" s="74">
        <f t="shared" si="31"/>
        <v>0</v>
      </c>
    </row>
    <row r="951" spans="1:10" x14ac:dyDescent="0.25">
      <c r="A951" s="183"/>
      <c r="B951" s="184"/>
      <c r="C951" s="185"/>
      <c r="D951" s="21"/>
      <c r="E951" s="71" t="str">
        <f>IF(D951&gt;0,IF((LEFT(D951,2)=LEFT(Data!C$4,2)),"Intra","Inter"),"")</f>
        <v/>
      </c>
      <c r="F951" s="23"/>
      <c r="G951" s="176"/>
      <c r="H951" s="74">
        <f t="shared" si="29"/>
        <v>0</v>
      </c>
      <c r="I951" s="74">
        <f t="shared" si="31"/>
        <v>0</v>
      </c>
      <c r="J951" s="74">
        <f t="shared" si="31"/>
        <v>0</v>
      </c>
    </row>
    <row r="952" spans="1:10" x14ac:dyDescent="0.25">
      <c r="A952" s="183"/>
      <c r="B952" s="184"/>
      <c r="C952" s="185"/>
      <c r="D952" s="21"/>
      <c r="E952" s="71" t="str">
        <f>IF(D952&gt;0,IF((LEFT(D952,2)=LEFT(Data!C$4,2)),"Intra","Inter"),"")</f>
        <v/>
      </c>
      <c r="F952" s="23"/>
      <c r="G952" s="176"/>
      <c r="H952" s="74">
        <f t="shared" si="29"/>
        <v>0</v>
      </c>
      <c r="I952" s="74">
        <f t="shared" si="31"/>
        <v>0</v>
      </c>
      <c r="J952" s="74">
        <f t="shared" si="31"/>
        <v>0</v>
      </c>
    </row>
    <row r="953" spans="1:10" x14ac:dyDescent="0.25">
      <c r="A953" s="183"/>
      <c r="B953" s="184"/>
      <c r="C953" s="185"/>
      <c r="D953" s="21"/>
      <c r="E953" s="71" t="str">
        <f>IF(D953&gt;0,IF((LEFT(D953,2)=LEFT(Data!C$4,2)),"Intra","Inter"),"")</f>
        <v/>
      </c>
      <c r="F953" s="23"/>
      <c r="G953" s="176"/>
      <c r="H953" s="74">
        <f t="shared" si="29"/>
        <v>0</v>
      </c>
      <c r="I953" s="74">
        <f t="shared" si="31"/>
        <v>0</v>
      </c>
      <c r="J953" s="74">
        <f t="shared" si="31"/>
        <v>0</v>
      </c>
    </row>
    <row r="954" spans="1:10" x14ac:dyDescent="0.25">
      <c r="A954" s="183"/>
      <c r="B954" s="184"/>
      <c r="C954" s="185"/>
      <c r="D954" s="21"/>
      <c r="E954" s="71" t="str">
        <f>IF(D954&gt;0,IF((LEFT(D954,2)=LEFT(Data!C$4,2)),"Intra","Inter"),"")</f>
        <v/>
      </c>
      <c r="F954" s="23"/>
      <c r="G954" s="176"/>
      <c r="H954" s="74">
        <f t="shared" si="29"/>
        <v>0</v>
      </c>
      <c r="I954" s="74">
        <f t="shared" si="31"/>
        <v>0</v>
      </c>
      <c r="J954" s="74">
        <f t="shared" si="31"/>
        <v>0</v>
      </c>
    </row>
    <row r="955" spans="1:10" x14ac:dyDescent="0.25">
      <c r="A955" s="183"/>
      <c r="B955" s="184"/>
      <c r="C955" s="185"/>
      <c r="D955" s="21"/>
      <c r="E955" s="71" t="str">
        <f>IF(D955&gt;0,IF((LEFT(D955,2)=LEFT(Data!C$4,2)),"Intra","Inter"),"")</f>
        <v/>
      </c>
      <c r="F955" s="23"/>
      <c r="G955" s="176"/>
      <c r="H955" s="74">
        <f t="shared" si="29"/>
        <v>0</v>
      </c>
      <c r="I955" s="74">
        <f t="shared" si="31"/>
        <v>0</v>
      </c>
      <c r="J955" s="74">
        <f t="shared" si="31"/>
        <v>0</v>
      </c>
    </row>
    <row r="956" spans="1:10" x14ac:dyDescent="0.25">
      <c r="A956" s="183"/>
      <c r="B956" s="184"/>
      <c r="C956" s="185"/>
      <c r="D956" s="21"/>
      <c r="E956" s="71" t="str">
        <f>IF(D956&gt;0,IF((LEFT(D956,2)=LEFT(Data!C$4,2)),"Intra","Inter"),"")</f>
        <v/>
      </c>
      <c r="F956" s="23"/>
      <c r="G956" s="176"/>
      <c r="H956" s="74">
        <f t="shared" si="29"/>
        <v>0</v>
      </c>
      <c r="I956" s="74">
        <f t="shared" si="31"/>
        <v>0</v>
      </c>
      <c r="J956" s="74">
        <f t="shared" si="31"/>
        <v>0</v>
      </c>
    </row>
    <row r="957" spans="1:10" x14ac:dyDescent="0.25">
      <c r="A957" s="183"/>
      <c r="B957" s="184"/>
      <c r="C957" s="185"/>
      <c r="D957" s="21"/>
      <c r="E957" s="71" t="str">
        <f>IF(D957&gt;0,IF((LEFT(D957,2)=LEFT(Data!C$4,2)),"Intra","Inter"),"")</f>
        <v/>
      </c>
      <c r="F957" s="23"/>
      <c r="G957" s="176"/>
      <c r="H957" s="74">
        <f t="shared" si="29"/>
        <v>0</v>
      </c>
      <c r="I957" s="74">
        <f t="shared" si="31"/>
        <v>0</v>
      </c>
      <c r="J957" s="74">
        <f t="shared" si="31"/>
        <v>0</v>
      </c>
    </row>
    <row r="958" spans="1:10" x14ac:dyDescent="0.25">
      <c r="A958" s="183"/>
      <c r="B958" s="184"/>
      <c r="C958" s="185"/>
      <c r="D958" s="21"/>
      <c r="E958" s="71" t="str">
        <f>IF(D958&gt;0,IF((LEFT(D958,2)=LEFT(Data!C$4,2)),"Intra","Inter"),"")</f>
        <v/>
      </c>
      <c r="F958" s="23"/>
      <c r="G958" s="176"/>
      <c r="H958" s="74">
        <f t="shared" si="29"/>
        <v>0</v>
      </c>
      <c r="I958" s="74">
        <f t="shared" si="31"/>
        <v>0</v>
      </c>
      <c r="J958" s="74">
        <f t="shared" si="31"/>
        <v>0</v>
      </c>
    </row>
    <row r="959" spans="1:10" x14ac:dyDescent="0.25">
      <c r="A959" s="183"/>
      <c r="B959" s="184"/>
      <c r="C959" s="185"/>
      <c r="D959" s="21"/>
      <c r="E959" s="71" t="str">
        <f>IF(D959&gt;0,IF((LEFT(D959,2)=LEFT(Data!C$4,2)),"Intra","Inter"),"")</f>
        <v/>
      </c>
      <c r="F959" s="23"/>
      <c r="G959" s="176"/>
      <c r="H959" s="74">
        <f t="shared" si="29"/>
        <v>0</v>
      </c>
      <c r="I959" s="74">
        <f t="shared" si="31"/>
        <v>0</v>
      </c>
      <c r="J959" s="74">
        <f t="shared" si="31"/>
        <v>0</v>
      </c>
    </row>
    <row r="960" spans="1:10" x14ac:dyDescent="0.25">
      <c r="A960" s="183"/>
      <c r="B960" s="184"/>
      <c r="C960" s="185"/>
      <c r="D960" s="21"/>
      <c r="E960" s="71" t="str">
        <f>IF(D960&gt;0,IF((LEFT(D960,2)=LEFT(Data!C$4,2)),"Intra","Inter"),"")</f>
        <v/>
      </c>
      <c r="F960" s="23"/>
      <c r="G960" s="176"/>
      <c r="H960" s="74">
        <f t="shared" si="29"/>
        <v>0</v>
      </c>
      <c r="I960" s="74">
        <f t="shared" si="31"/>
        <v>0</v>
      </c>
      <c r="J960" s="74">
        <f t="shared" si="31"/>
        <v>0</v>
      </c>
    </row>
    <row r="961" spans="1:10" x14ac:dyDescent="0.25">
      <c r="A961" s="183"/>
      <c r="B961" s="184"/>
      <c r="C961" s="185"/>
      <c r="D961" s="21"/>
      <c r="E961" s="71" t="str">
        <f>IF(D961&gt;0,IF((LEFT(D961,2)=LEFT(Data!C$4,2)),"Intra","Inter"),"")</f>
        <v/>
      </c>
      <c r="F961" s="23"/>
      <c r="G961" s="176"/>
      <c r="H961" s="74">
        <f t="shared" si="29"/>
        <v>0</v>
      </c>
      <c r="I961" s="74">
        <f t="shared" si="31"/>
        <v>0</v>
      </c>
      <c r="J961" s="74">
        <f t="shared" si="31"/>
        <v>0</v>
      </c>
    </row>
    <row r="962" spans="1:10" x14ac:dyDescent="0.25">
      <c r="A962" s="183"/>
      <c r="B962" s="184"/>
      <c r="C962" s="185"/>
      <c r="D962" s="21"/>
      <c r="E962" s="71" t="str">
        <f>IF(D962&gt;0,IF((LEFT(D962,2)=LEFT(Data!C$4,2)),"Intra","Inter"),"")</f>
        <v/>
      </c>
      <c r="F962" s="23"/>
      <c r="G962" s="176"/>
      <c r="H962" s="74">
        <f t="shared" si="29"/>
        <v>0</v>
      </c>
      <c r="I962" s="74">
        <f t="shared" si="31"/>
        <v>0</v>
      </c>
      <c r="J962" s="74">
        <f t="shared" si="31"/>
        <v>0</v>
      </c>
    </row>
    <row r="963" spans="1:10" x14ac:dyDescent="0.25">
      <c r="A963" s="183"/>
      <c r="B963" s="184"/>
      <c r="C963" s="185"/>
      <c r="D963" s="21"/>
      <c r="E963" s="71" t="str">
        <f>IF(D963&gt;0,IF((LEFT(D963,2)=LEFT(Data!C$4,2)),"Intra","Inter"),"")</f>
        <v/>
      </c>
      <c r="F963" s="23"/>
      <c r="G963" s="176"/>
      <c r="H963" s="74">
        <f t="shared" si="29"/>
        <v>0</v>
      </c>
      <c r="I963" s="74">
        <f t="shared" si="31"/>
        <v>0</v>
      </c>
      <c r="J963" s="74">
        <f t="shared" si="31"/>
        <v>0</v>
      </c>
    </row>
    <row r="964" spans="1:10" x14ac:dyDescent="0.25">
      <c r="A964" s="183"/>
      <c r="B964" s="184"/>
      <c r="C964" s="185"/>
      <c r="D964" s="21"/>
      <c r="E964" s="71" t="str">
        <f>IF(D964&gt;0,IF((LEFT(D964,2)=LEFT(Data!C$4,2)),"Intra","Inter"),"")</f>
        <v/>
      </c>
      <c r="F964" s="23"/>
      <c r="G964" s="176"/>
      <c r="H964" s="74">
        <f t="shared" si="29"/>
        <v>0</v>
      </c>
      <c r="I964" s="74">
        <f t="shared" si="31"/>
        <v>0</v>
      </c>
      <c r="J964" s="74">
        <f t="shared" si="31"/>
        <v>0</v>
      </c>
    </row>
    <row r="965" spans="1:10" x14ac:dyDescent="0.25">
      <c r="A965" s="183"/>
      <c r="B965" s="184"/>
      <c r="C965" s="185"/>
      <c r="D965" s="21"/>
      <c r="E965" s="71" t="str">
        <f>IF(D965&gt;0,IF((LEFT(D965,2)=LEFT(Data!C$4,2)),"Intra","Inter"),"")</f>
        <v/>
      </c>
      <c r="F965" s="23"/>
      <c r="G965" s="176"/>
      <c r="H965" s="74">
        <f t="shared" si="29"/>
        <v>0</v>
      </c>
      <c r="I965" s="74">
        <f t="shared" si="31"/>
        <v>0</v>
      </c>
      <c r="J965" s="74">
        <f t="shared" si="31"/>
        <v>0</v>
      </c>
    </row>
    <row r="966" spans="1:10" x14ac:dyDescent="0.25">
      <c r="A966" s="183"/>
      <c r="B966" s="184"/>
      <c r="C966" s="185"/>
      <c r="D966" s="21"/>
      <c r="E966" s="71" t="str">
        <f>IF(D966&gt;0,IF((LEFT(D966,2)=LEFT(Data!C$4,2)),"Intra","Inter"),"")</f>
        <v/>
      </c>
      <c r="F966" s="23"/>
      <c r="G966" s="176"/>
      <c r="H966" s="74">
        <f t="shared" si="29"/>
        <v>0</v>
      </c>
      <c r="I966" s="74">
        <f t="shared" si="31"/>
        <v>0</v>
      </c>
      <c r="J966" s="74">
        <f t="shared" si="31"/>
        <v>0</v>
      </c>
    </row>
    <row r="967" spans="1:10" x14ac:dyDescent="0.25">
      <c r="A967" s="183"/>
      <c r="B967" s="184"/>
      <c r="C967" s="185"/>
      <c r="D967" s="21"/>
      <c r="E967" s="71" t="str">
        <f>IF(D967&gt;0,IF((LEFT(D967,2)=LEFT(Data!C$4,2)),"Intra","Inter"),"")</f>
        <v/>
      </c>
      <c r="F967" s="23"/>
      <c r="G967" s="176"/>
      <c r="H967" s="74">
        <f t="shared" si="29"/>
        <v>0</v>
      </c>
      <c r="I967" s="74">
        <f t="shared" si="31"/>
        <v>0</v>
      </c>
      <c r="J967" s="74">
        <f t="shared" si="31"/>
        <v>0</v>
      </c>
    </row>
    <row r="968" spans="1:10" x14ac:dyDescent="0.25">
      <c r="A968" s="183"/>
      <c r="B968" s="184"/>
      <c r="C968" s="185"/>
      <c r="D968" s="21"/>
      <c r="E968" s="71" t="str">
        <f>IF(D968&gt;0,IF((LEFT(D968,2)=LEFT(Data!C$4,2)),"Intra","Inter"),"")</f>
        <v/>
      </c>
      <c r="F968" s="23"/>
      <c r="G968" s="176"/>
      <c r="H968" s="74">
        <f t="shared" si="29"/>
        <v>0</v>
      </c>
      <c r="I968" s="74">
        <f t="shared" si="31"/>
        <v>0</v>
      </c>
      <c r="J968" s="74">
        <f t="shared" si="31"/>
        <v>0</v>
      </c>
    </row>
    <row r="969" spans="1:10" x14ac:dyDescent="0.25">
      <c r="A969" s="183"/>
      <c r="B969" s="184"/>
      <c r="C969" s="185"/>
      <c r="D969" s="21"/>
      <c r="E969" s="71" t="str">
        <f>IF(D969&gt;0,IF((LEFT(D969,2)=LEFT(Data!C$4,2)),"Intra","Inter"),"")</f>
        <v/>
      </c>
      <c r="F969" s="23"/>
      <c r="G969" s="176"/>
      <c r="H969" s="74">
        <f t="shared" ref="H969:H1010" si="32">IF($E969="inter",IF($F969&lt;&gt;"Exempt",IF($F969&lt;&gt;"Non GST",($G969*($F969)),(0)),(0)),(0))</f>
        <v>0</v>
      </c>
      <c r="I969" s="74">
        <f t="shared" ref="I969:J1010" si="33">IF($E969="intra",IF($F969&lt;&gt;"Exempt",IF($F969&lt;&gt;"Non GST",($G969*($F969/2)),(0)),(0)),(0))</f>
        <v>0</v>
      </c>
      <c r="J969" s="74">
        <f t="shared" si="33"/>
        <v>0</v>
      </c>
    </row>
    <row r="970" spans="1:10" x14ac:dyDescent="0.25">
      <c r="A970" s="183"/>
      <c r="B970" s="184"/>
      <c r="C970" s="185"/>
      <c r="D970" s="21"/>
      <c r="E970" s="71" t="str">
        <f>IF(D970&gt;0,IF((LEFT(D970,2)=LEFT(Data!C$4,2)),"Intra","Inter"),"")</f>
        <v/>
      </c>
      <c r="F970" s="23"/>
      <c r="G970" s="176"/>
      <c r="H970" s="74">
        <f t="shared" si="32"/>
        <v>0</v>
      </c>
      <c r="I970" s="74">
        <f t="shared" si="33"/>
        <v>0</v>
      </c>
      <c r="J970" s="74">
        <f t="shared" si="33"/>
        <v>0</v>
      </c>
    </row>
    <row r="971" spans="1:10" x14ac:dyDescent="0.25">
      <c r="A971" s="183"/>
      <c r="B971" s="184"/>
      <c r="C971" s="185"/>
      <c r="D971" s="21"/>
      <c r="E971" s="71" t="str">
        <f>IF(D971&gt;0,IF((LEFT(D971,2)=LEFT(Data!C$4,2)),"Intra","Inter"),"")</f>
        <v/>
      </c>
      <c r="F971" s="23"/>
      <c r="G971" s="176"/>
      <c r="H971" s="74">
        <f t="shared" si="32"/>
        <v>0</v>
      </c>
      <c r="I971" s="74">
        <f t="shared" si="33"/>
        <v>0</v>
      </c>
      <c r="J971" s="74">
        <f t="shared" si="33"/>
        <v>0</v>
      </c>
    </row>
    <row r="972" spans="1:10" x14ac:dyDescent="0.25">
      <c r="A972" s="183"/>
      <c r="B972" s="184"/>
      <c r="C972" s="185"/>
      <c r="D972" s="21"/>
      <c r="E972" s="71" t="str">
        <f>IF(D972&gt;0,IF((LEFT(D972,2)=LEFT(Data!C$4,2)),"Intra","Inter"),"")</f>
        <v/>
      </c>
      <c r="F972" s="23"/>
      <c r="G972" s="176"/>
      <c r="H972" s="74">
        <f t="shared" si="32"/>
        <v>0</v>
      </c>
      <c r="I972" s="74">
        <f t="shared" si="33"/>
        <v>0</v>
      </c>
      <c r="J972" s="74">
        <f t="shared" si="33"/>
        <v>0</v>
      </c>
    </row>
    <row r="973" spans="1:10" x14ac:dyDescent="0.25">
      <c r="A973" s="183"/>
      <c r="B973" s="184"/>
      <c r="C973" s="185"/>
      <c r="D973" s="21"/>
      <c r="E973" s="71" t="str">
        <f>IF(D973&gt;0,IF((LEFT(D973,2)=LEFT(Data!C$4,2)),"Intra","Inter"),"")</f>
        <v/>
      </c>
      <c r="F973" s="23"/>
      <c r="G973" s="176"/>
      <c r="H973" s="74">
        <f t="shared" si="32"/>
        <v>0</v>
      </c>
      <c r="I973" s="74">
        <f t="shared" si="33"/>
        <v>0</v>
      </c>
      <c r="J973" s="74">
        <f t="shared" si="33"/>
        <v>0</v>
      </c>
    </row>
    <row r="974" spans="1:10" x14ac:dyDescent="0.25">
      <c r="A974" s="183"/>
      <c r="B974" s="184"/>
      <c r="C974" s="185"/>
      <c r="D974" s="21"/>
      <c r="E974" s="71" t="str">
        <f>IF(D974&gt;0,IF((LEFT(D974,2)=LEFT(Data!C$4,2)),"Intra","Inter"),"")</f>
        <v/>
      </c>
      <c r="F974" s="23"/>
      <c r="G974" s="176"/>
      <c r="H974" s="74">
        <f t="shared" si="32"/>
        <v>0</v>
      </c>
      <c r="I974" s="74">
        <f t="shared" si="33"/>
        <v>0</v>
      </c>
      <c r="J974" s="74">
        <f t="shared" si="33"/>
        <v>0</v>
      </c>
    </row>
    <row r="975" spans="1:10" x14ac:dyDescent="0.25">
      <c r="A975" s="183"/>
      <c r="B975" s="184"/>
      <c r="C975" s="185"/>
      <c r="D975" s="21"/>
      <c r="E975" s="71" t="str">
        <f>IF(D975&gt;0,IF((LEFT(D975,2)=LEFT(Data!C$4,2)),"Intra","Inter"),"")</f>
        <v/>
      </c>
      <c r="F975" s="23"/>
      <c r="G975" s="176"/>
      <c r="H975" s="74">
        <f t="shared" si="32"/>
        <v>0</v>
      </c>
      <c r="I975" s="74">
        <f t="shared" si="33"/>
        <v>0</v>
      </c>
      <c r="J975" s="74">
        <f t="shared" si="33"/>
        <v>0</v>
      </c>
    </row>
    <row r="976" spans="1:10" x14ac:dyDescent="0.25">
      <c r="A976" s="183"/>
      <c r="B976" s="184"/>
      <c r="C976" s="185"/>
      <c r="D976" s="21"/>
      <c r="E976" s="71" t="str">
        <f>IF(D976&gt;0,IF((LEFT(D976,2)=LEFT(Data!C$4,2)),"Intra","Inter"),"")</f>
        <v/>
      </c>
      <c r="F976" s="23"/>
      <c r="G976" s="176"/>
      <c r="H976" s="74">
        <f t="shared" si="32"/>
        <v>0</v>
      </c>
      <c r="I976" s="74">
        <f t="shared" si="33"/>
        <v>0</v>
      </c>
      <c r="J976" s="74">
        <f t="shared" si="33"/>
        <v>0</v>
      </c>
    </row>
    <row r="977" spans="1:10" x14ac:dyDescent="0.25">
      <c r="A977" s="183"/>
      <c r="B977" s="184"/>
      <c r="C977" s="185"/>
      <c r="D977" s="21"/>
      <c r="E977" s="71" t="str">
        <f>IF(D977&gt;0,IF((LEFT(D977,2)=LEFT(Data!C$4,2)),"Intra","Inter"),"")</f>
        <v/>
      </c>
      <c r="F977" s="23"/>
      <c r="G977" s="176"/>
      <c r="H977" s="74">
        <f t="shared" si="32"/>
        <v>0</v>
      </c>
      <c r="I977" s="74">
        <f t="shared" si="33"/>
        <v>0</v>
      </c>
      <c r="J977" s="74">
        <f t="shared" si="33"/>
        <v>0</v>
      </c>
    </row>
    <row r="978" spans="1:10" x14ac:dyDescent="0.25">
      <c r="A978" s="183"/>
      <c r="B978" s="184"/>
      <c r="C978" s="185"/>
      <c r="D978" s="21"/>
      <c r="E978" s="71" t="str">
        <f>IF(D978&gt;0,IF((LEFT(D978,2)=LEFT(Data!C$4,2)),"Intra","Inter"),"")</f>
        <v/>
      </c>
      <c r="F978" s="23"/>
      <c r="G978" s="176"/>
      <c r="H978" s="74">
        <f t="shared" si="32"/>
        <v>0</v>
      </c>
      <c r="I978" s="74">
        <f t="shared" si="33"/>
        <v>0</v>
      </c>
      <c r="J978" s="74">
        <f t="shared" si="33"/>
        <v>0</v>
      </c>
    </row>
    <row r="979" spans="1:10" x14ac:dyDescent="0.25">
      <c r="A979" s="183"/>
      <c r="B979" s="184"/>
      <c r="C979" s="185"/>
      <c r="D979" s="21"/>
      <c r="E979" s="71" t="str">
        <f>IF(D979&gt;0,IF((LEFT(D979,2)=LEFT(Data!C$4,2)),"Intra","Inter"),"")</f>
        <v/>
      </c>
      <c r="F979" s="23"/>
      <c r="G979" s="176"/>
      <c r="H979" s="74">
        <f t="shared" si="32"/>
        <v>0</v>
      </c>
      <c r="I979" s="74">
        <f t="shared" si="33"/>
        <v>0</v>
      </c>
      <c r="J979" s="74">
        <f t="shared" si="33"/>
        <v>0</v>
      </c>
    </row>
    <row r="980" spans="1:10" x14ac:dyDescent="0.25">
      <c r="A980" s="183"/>
      <c r="B980" s="184"/>
      <c r="C980" s="185"/>
      <c r="D980" s="21"/>
      <c r="E980" s="71" t="str">
        <f>IF(D980&gt;0,IF((LEFT(D980,2)=LEFT(Data!C$4,2)),"Intra","Inter"),"")</f>
        <v/>
      </c>
      <c r="F980" s="23"/>
      <c r="G980" s="176"/>
      <c r="H980" s="74">
        <f t="shared" si="32"/>
        <v>0</v>
      </c>
      <c r="I980" s="74">
        <f t="shared" si="33"/>
        <v>0</v>
      </c>
      <c r="J980" s="74">
        <f t="shared" si="33"/>
        <v>0</v>
      </c>
    </row>
    <row r="981" spans="1:10" x14ac:dyDescent="0.25">
      <c r="A981" s="183"/>
      <c r="B981" s="184"/>
      <c r="C981" s="185"/>
      <c r="D981" s="21"/>
      <c r="E981" s="71" t="str">
        <f>IF(D981&gt;0,IF((LEFT(D981,2)=LEFT(Data!C$4,2)),"Intra","Inter"),"")</f>
        <v/>
      </c>
      <c r="F981" s="23"/>
      <c r="G981" s="176"/>
      <c r="H981" s="74">
        <f t="shared" si="32"/>
        <v>0</v>
      </c>
      <c r="I981" s="74">
        <f t="shared" si="33"/>
        <v>0</v>
      </c>
      <c r="J981" s="74">
        <f t="shared" si="33"/>
        <v>0</v>
      </c>
    </row>
    <row r="982" spans="1:10" x14ac:dyDescent="0.25">
      <c r="A982" s="183"/>
      <c r="B982" s="184"/>
      <c r="C982" s="185"/>
      <c r="D982" s="21"/>
      <c r="E982" s="71" t="str">
        <f>IF(D982&gt;0,IF((LEFT(D982,2)=LEFT(Data!C$4,2)),"Intra","Inter"),"")</f>
        <v/>
      </c>
      <c r="F982" s="23"/>
      <c r="G982" s="176"/>
      <c r="H982" s="74">
        <f t="shared" si="32"/>
        <v>0</v>
      </c>
      <c r="I982" s="74">
        <f t="shared" si="33"/>
        <v>0</v>
      </c>
      <c r="J982" s="74">
        <f t="shared" si="33"/>
        <v>0</v>
      </c>
    </row>
    <row r="983" spans="1:10" x14ac:dyDescent="0.25">
      <c r="A983" s="183"/>
      <c r="B983" s="184"/>
      <c r="C983" s="185"/>
      <c r="D983" s="21"/>
      <c r="E983" s="71" t="str">
        <f>IF(D983&gt;0,IF((LEFT(D983,2)=LEFT(Data!C$4,2)),"Intra","Inter"),"")</f>
        <v/>
      </c>
      <c r="F983" s="23"/>
      <c r="G983" s="176"/>
      <c r="H983" s="74">
        <f t="shared" si="32"/>
        <v>0</v>
      </c>
      <c r="I983" s="74">
        <f t="shared" si="33"/>
        <v>0</v>
      </c>
      <c r="J983" s="74">
        <f t="shared" si="33"/>
        <v>0</v>
      </c>
    </row>
    <row r="984" spans="1:10" x14ac:dyDescent="0.25">
      <c r="A984" s="183"/>
      <c r="B984" s="184"/>
      <c r="C984" s="185"/>
      <c r="D984" s="21"/>
      <c r="E984" s="71" t="str">
        <f>IF(D984&gt;0,IF((LEFT(D984,2)=LEFT(Data!C$4,2)),"Intra","Inter"),"")</f>
        <v/>
      </c>
      <c r="F984" s="23"/>
      <c r="G984" s="176"/>
      <c r="H984" s="74">
        <f t="shared" si="32"/>
        <v>0</v>
      </c>
      <c r="I984" s="74">
        <f t="shared" si="33"/>
        <v>0</v>
      </c>
      <c r="J984" s="74">
        <f t="shared" si="33"/>
        <v>0</v>
      </c>
    </row>
    <row r="985" spans="1:10" x14ac:dyDescent="0.25">
      <c r="A985" s="183"/>
      <c r="B985" s="184"/>
      <c r="C985" s="185"/>
      <c r="D985" s="21"/>
      <c r="E985" s="71" t="str">
        <f>IF(D985&gt;0,IF((LEFT(D985,2)=LEFT(Data!C$4,2)),"Intra","Inter"),"")</f>
        <v/>
      </c>
      <c r="F985" s="23"/>
      <c r="G985" s="176"/>
      <c r="H985" s="74">
        <f t="shared" si="32"/>
        <v>0</v>
      </c>
      <c r="I985" s="74">
        <f t="shared" si="33"/>
        <v>0</v>
      </c>
      <c r="J985" s="74">
        <f t="shared" si="33"/>
        <v>0</v>
      </c>
    </row>
    <row r="986" spans="1:10" x14ac:dyDescent="0.25">
      <c r="A986" s="183"/>
      <c r="B986" s="184"/>
      <c r="C986" s="185"/>
      <c r="D986" s="21"/>
      <c r="E986" s="71" t="str">
        <f>IF(D986&gt;0,IF((LEFT(D986,2)=LEFT(Data!C$4,2)),"Intra","Inter"),"")</f>
        <v/>
      </c>
      <c r="F986" s="23"/>
      <c r="G986" s="176"/>
      <c r="H986" s="74">
        <f t="shared" si="32"/>
        <v>0</v>
      </c>
      <c r="I986" s="74">
        <f t="shared" si="33"/>
        <v>0</v>
      </c>
      <c r="J986" s="74">
        <f t="shared" si="33"/>
        <v>0</v>
      </c>
    </row>
    <row r="987" spans="1:10" x14ac:dyDescent="0.25">
      <c r="A987" s="183"/>
      <c r="B987" s="184"/>
      <c r="C987" s="185"/>
      <c r="D987" s="21"/>
      <c r="E987" s="71" t="str">
        <f>IF(D987&gt;0,IF((LEFT(D987,2)=LEFT(Data!C$4,2)),"Intra","Inter"),"")</f>
        <v/>
      </c>
      <c r="F987" s="23"/>
      <c r="G987" s="176"/>
      <c r="H987" s="74">
        <f t="shared" si="32"/>
        <v>0</v>
      </c>
      <c r="I987" s="74">
        <f t="shared" si="33"/>
        <v>0</v>
      </c>
      <c r="J987" s="74">
        <f t="shared" si="33"/>
        <v>0</v>
      </c>
    </row>
    <row r="988" spans="1:10" x14ac:dyDescent="0.25">
      <c r="A988" s="183"/>
      <c r="B988" s="184"/>
      <c r="C988" s="185"/>
      <c r="D988" s="21"/>
      <c r="E988" s="71" t="str">
        <f>IF(D988&gt;0,IF((LEFT(D988,2)=LEFT(Data!C$4,2)),"Intra","Inter"),"")</f>
        <v/>
      </c>
      <c r="F988" s="23"/>
      <c r="G988" s="176"/>
      <c r="H988" s="74">
        <f t="shared" si="32"/>
        <v>0</v>
      </c>
      <c r="I988" s="74">
        <f t="shared" si="33"/>
        <v>0</v>
      </c>
      <c r="J988" s="74">
        <f t="shared" si="33"/>
        <v>0</v>
      </c>
    </row>
    <row r="989" spans="1:10" x14ac:dyDescent="0.25">
      <c r="A989" s="183"/>
      <c r="B989" s="184"/>
      <c r="C989" s="185"/>
      <c r="D989" s="21"/>
      <c r="E989" s="71" t="str">
        <f>IF(D989&gt;0,IF((LEFT(D989,2)=LEFT(Data!C$4,2)),"Intra","Inter"),"")</f>
        <v/>
      </c>
      <c r="F989" s="23"/>
      <c r="G989" s="176"/>
      <c r="H989" s="74">
        <f t="shared" si="32"/>
        <v>0</v>
      </c>
      <c r="I989" s="74">
        <f t="shared" si="33"/>
        <v>0</v>
      </c>
      <c r="J989" s="74">
        <f t="shared" si="33"/>
        <v>0</v>
      </c>
    </row>
    <row r="990" spans="1:10" x14ac:dyDescent="0.25">
      <c r="A990" s="183"/>
      <c r="B990" s="184"/>
      <c r="C990" s="185"/>
      <c r="D990" s="21"/>
      <c r="E990" s="71" t="str">
        <f>IF(D990&gt;0,IF((LEFT(D990,2)=LEFT(Data!C$4,2)),"Intra","Inter"),"")</f>
        <v/>
      </c>
      <c r="F990" s="23"/>
      <c r="G990" s="176"/>
      <c r="H990" s="74">
        <f t="shared" si="32"/>
        <v>0</v>
      </c>
      <c r="I990" s="74">
        <f t="shared" si="33"/>
        <v>0</v>
      </c>
      <c r="J990" s="74">
        <f t="shared" si="33"/>
        <v>0</v>
      </c>
    </row>
    <row r="991" spans="1:10" x14ac:dyDescent="0.25">
      <c r="A991" s="183"/>
      <c r="B991" s="184"/>
      <c r="C991" s="185"/>
      <c r="D991" s="21"/>
      <c r="E991" s="71" t="str">
        <f>IF(D991&gt;0,IF((LEFT(D991,2)=LEFT(Data!C$4,2)),"Intra","Inter"),"")</f>
        <v/>
      </c>
      <c r="F991" s="23"/>
      <c r="G991" s="176"/>
      <c r="H991" s="74">
        <f t="shared" si="32"/>
        <v>0</v>
      </c>
      <c r="I991" s="74">
        <f t="shared" si="33"/>
        <v>0</v>
      </c>
      <c r="J991" s="74">
        <f t="shared" si="33"/>
        <v>0</v>
      </c>
    </row>
    <row r="992" spans="1:10" x14ac:dyDescent="0.25">
      <c r="A992" s="183"/>
      <c r="B992" s="184"/>
      <c r="C992" s="185"/>
      <c r="D992" s="21"/>
      <c r="E992" s="71" t="str">
        <f>IF(D992&gt;0,IF((LEFT(D992,2)=LEFT(Data!C$4,2)),"Intra","Inter"),"")</f>
        <v/>
      </c>
      <c r="F992" s="23"/>
      <c r="G992" s="176"/>
      <c r="H992" s="74">
        <f t="shared" si="32"/>
        <v>0</v>
      </c>
      <c r="I992" s="74">
        <f t="shared" si="33"/>
        <v>0</v>
      </c>
      <c r="J992" s="74">
        <f t="shared" si="33"/>
        <v>0</v>
      </c>
    </row>
    <row r="993" spans="1:10" x14ac:dyDescent="0.25">
      <c r="A993" s="183"/>
      <c r="B993" s="184"/>
      <c r="C993" s="185"/>
      <c r="D993" s="21"/>
      <c r="E993" s="71" t="str">
        <f>IF(D993&gt;0,IF((LEFT(D993,2)=LEFT(Data!C$4,2)),"Intra","Inter"),"")</f>
        <v/>
      </c>
      <c r="F993" s="23"/>
      <c r="G993" s="176"/>
      <c r="H993" s="74">
        <f t="shared" si="32"/>
        <v>0</v>
      </c>
      <c r="I993" s="74">
        <f t="shared" si="33"/>
        <v>0</v>
      </c>
      <c r="J993" s="74">
        <f t="shared" si="33"/>
        <v>0</v>
      </c>
    </row>
    <row r="994" spans="1:10" x14ac:dyDescent="0.25">
      <c r="A994" s="183"/>
      <c r="B994" s="184"/>
      <c r="C994" s="185"/>
      <c r="D994" s="21"/>
      <c r="E994" s="71" t="str">
        <f>IF(D994&gt;0,IF((LEFT(D994,2)=LEFT(Data!C$4,2)),"Intra","Inter"),"")</f>
        <v/>
      </c>
      <c r="F994" s="23"/>
      <c r="G994" s="176"/>
      <c r="H994" s="74">
        <f t="shared" si="32"/>
        <v>0</v>
      </c>
      <c r="I994" s="74">
        <f t="shared" si="33"/>
        <v>0</v>
      </c>
      <c r="J994" s="74">
        <f t="shared" si="33"/>
        <v>0</v>
      </c>
    </row>
    <row r="995" spans="1:10" x14ac:dyDescent="0.25">
      <c r="A995" s="183"/>
      <c r="B995" s="184"/>
      <c r="C995" s="185"/>
      <c r="D995" s="21"/>
      <c r="E995" s="71" t="str">
        <f>IF(D995&gt;0,IF((LEFT(D995,2)=LEFT(Data!C$4,2)),"Intra","Inter"),"")</f>
        <v/>
      </c>
      <c r="F995" s="23"/>
      <c r="G995" s="176"/>
      <c r="H995" s="74">
        <f t="shared" si="32"/>
        <v>0</v>
      </c>
      <c r="I995" s="74">
        <f t="shared" si="33"/>
        <v>0</v>
      </c>
      <c r="J995" s="74">
        <f t="shared" si="33"/>
        <v>0</v>
      </c>
    </row>
    <row r="996" spans="1:10" x14ac:dyDescent="0.25">
      <c r="A996" s="183"/>
      <c r="B996" s="184"/>
      <c r="C996" s="185"/>
      <c r="D996" s="21"/>
      <c r="E996" s="71" t="str">
        <f>IF(D996&gt;0,IF((LEFT(D996,2)=LEFT(Data!C$4,2)),"Intra","Inter"),"")</f>
        <v/>
      </c>
      <c r="F996" s="23"/>
      <c r="G996" s="176"/>
      <c r="H996" s="74">
        <f t="shared" si="32"/>
        <v>0</v>
      </c>
      <c r="I996" s="74">
        <f t="shared" si="33"/>
        <v>0</v>
      </c>
      <c r="J996" s="74">
        <f t="shared" si="33"/>
        <v>0</v>
      </c>
    </row>
    <row r="997" spans="1:10" x14ac:dyDescent="0.25">
      <c r="A997" s="183"/>
      <c r="B997" s="184"/>
      <c r="C997" s="185"/>
      <c r="D997" s="21"/>
      <c r="E997" s="71" t="str">
        <f>IF(D997&gt;0,IF((LEFT(D997,2)=LEFT(Data!C$4,2)),"Intra","Inter"),"")</f>
        <v/>
      </c>
      <c r="F997" s="23"/>
      <c r="G997" s="176"/>
      <c r="H997" s="74">
        <f t="shared" si="32"/>
        <v>0</v>
      </c>
      <c r="I997" s="74">
        <f t="shared" si="33"/>
        <v>0</v>
      </c>
      <c r="J997" s="74">
        <f t="shared" si="33"/>
        <v>0</v>
      </c>
    </row>
    <row r="998" spans="1:10" x14ac:dyDescent="0.25">
      <c r="A998" s="183"/>
      <c r="B998" s="184"/>
      <c r="C998" s="185"/>
      <c r="D998" s="21"/>
      <c r="E998" s="71" t="str">
        <f>IF(D998&gt;0,IF((LEFT(D998,2)=LEFT(Data!C$4,2)),"Intra","Inter"),"")</f>
        <v/>
      </c>
      <c r="F998" s="23"/>
      <c r="G998" s="176"/>
      <c r="H998" s="74">
        <f t="shared" si="32"/>
        <v>0</v>
      </c>
      <c r="I998" s="74">
        <f t="shared" si="33"/>
        <v>0</v>
      </c>
      <c r="J998" s="74">
        <f t="shared" si="33"/>
        <v>0</v>
      </c>
    </row>
    <row r="999" spans="1:10" x14ac:dyDescent="0.25">
      <c r="A999" s="183"/>
      <c r="B999" s="184"/>
      <c r="C999" s="185"/>
      <c r="D999" s="21"/>
      <c r="E999" s="71" t="str">
        <f>IF(D999&gt;0,IF((LEFT(D999,2)=LEFT(Data!C$4,2)),"Intra","Inter"),"")</f>
        <v/>
      </c>
      <c r="F999" s="23"/>
      <c r="G999" s="176"/>
      <c r="H999" s="74">
        <f t="shared" si="32"/>
        <v>0</v>
      </c>
      <c r="I999" s="74">
        <f t="shared" si="33"/>
        <v>0</v>
      </c>
      <c r="J999" s="74">
        <f t="shared" si="33"/>
        <v>0</v>
      </c>
    </row>
    <row r="1000" spans="1:10" x14ac:dyDescent="0.25">
      <c r="A1000" s="183"/>
      <c r="B1000" s="184"/>
      <c r="C1000" s="185"/>
      <c r="D1000" s="21"/>
      <c r="E1000" s="71" t="str">
        <f>IF(D1000&gt;0,IF((LEFT(D1000,2)=LEFT(Data!C$4,2)),"Intra","Inter"),"")</f>
        <v/>
      </c>
      <c r="F1000" s="23"/>
      <c r="G1000" s="176"/>
      <c r="H1000" s="74">
        <f t="shared" si="32"/>
        <v>0</v>
      </c>
      <c r="I1000" s="74">
        <f t="shared" si="33"/>
        <v>0</v>
      </c>
      <c r="J1000" s="74">
        <f t="shared" si="33"/>
        <v>0</v>
      </c>
    </row>
    <row r="1001" spans="1:10" x14ac:dyDescent="0.25">
      <c r="A1001" s="183"/>
      <c r="B1001" s="184"/>
      <c r="C1001" s="185"/>
      <c r="D1001" s="21"/>
      <c r="E1001" s="71" t="str">
        <f>IF(D1001&gt;0,IF((LEFT(D1001,2)=LEFT(Data!C$4,2)),"Intra","Inter"),"")</f>
        <v/>
      </c>
      <c r="F1001" s="23"/>
      <c r="G1001" s="176"/>
      <c r="H1001" s="74">
        <f t="shared" si="32"/>
        <v>0</v>
      </c>
      <c r="I1001" s="74">
        <f t="shared" si="33"/>
        <v>0</v>
      </c>
      <c r="J1001" s="74">
        <f t="shared" si="33"/>
        <v>0</v>
      </c>
    </row>
    <row r="1002" spans="1:10" x14ac:dyDescent="0.25">
      <c r="A1002" s="183"/>
      <c r="B1002" s="184"/>
      <c r="C1002" s="185"/>
      <c r="D1002" s="21"/>
      <c r="E1002" s="71" t="str">
        <f>IF(D1002&gt;0,IF((LEFT(D1002,2)=LEFT(Data!C$4,2)),"Intra","Inter"),"")</f>
        <v/>
      </c>
      <c r="F1002" s="23"/>
      <c r="G1002" s="176"/>
      <c r="H1002" s="74">
        <f t="shared" si="32"/>
        <v>0</v>
      </c>
      <c r="I1002" s="74">
        <f t="shared" si="33"/>
        <v>0</v>
      </c>
      <c r="J1002" s="74">
        <f t="shared" si="33"/>
        <v>0</v>
      </c>
    </row>
    <row r="1003" spans="1:10" x14ac:dyDescent="0.25">
      <c r="A1003" s="183"/>
      <c r="B1003" s="184"/>
      <c r="C1003" s="185"/>
      <c r="D1003" s="21"/>
      <c r="E1003" s="71" t="str">
        <f>IF(D1003&gt;0,IF((LEFT(D1003,2)=LEFT(Data!C$4,2)),"Intra","Inter"),"")</f>
        <v/>
      </c>
      <c r="F1003" s="23"/>
      <c r="G1003" s="176"/>
      <c r="H1003" s="74">
        <f t="shared" si="32"/>
        <v>0</v>
      </c>
      <c r="I1003" s="74">
        <f t="shared" si="33"/>
        <v>0</v>
      </c>
      <c r="J1003" s="74">
        <f t="shared" si="33"/>
        <v>0</v>
      </c>
    </row>
    <row r="1004" spans="1:10" x14ac:dyDescent="0.25">
      <c r="A1004" s="183"/>
      <c r="B1004" s="184"/>
      <c r="C1004" s="185"/>
      <c r="D1004" s="21"/>
      <c r="E1004" s="71" t="str">
        <f>IF(D1004&gt;0,IF((LEFT(D1004,2)=LEFT(Data!C$4,2)),"Intra","Inter"),"")</f>
        <v/>
      </c>
      <c r="F1004" s="23"/>
      <c r="G1004" s="176"/>
      <c r="H1004" s="74">
        <f t="shared" si="32"/>
        <v>0</v>
      </c>
      <c r="I1004" s="74">
        <f t="shared" si="33"/>
        <v>0</v>
      </c>
      <c r="J1004" s="74">
        <f t="shared" si="33"/>
        <v>0</v>
      </c>
    </row>
    <row r="1005" spans="1:10" x14ac:dyDescent="0.25">
      <c r="A1005" s="183"/>
      <c r="B1005" s="184"/>
      <c r="C1005" s="185"/>
      <c r="D1005" s="21"/>
      <c r="E1005" s="71" t="str">
        <f>IF(D1005&gt;0,IF((LEFT(D1005,2)=LEFT(Data!C$4,2)),"Intra","Inter"),"")</f>
        <v/>
      </c>
      <c r="F1005" s="23"/>
      <c r="G1005" s="176"/>
      <c r="H1005" s="74">
        <f t="shared" si="32"/>
        <v>0</v>
      </c>
      <c r="I1005" s="74">
        <f t="shared" si="33"/>
        <v>0</v>
      </c>
      <c r="J1005" s="74">
        <f t="shared" si="33"/>
        <v>0</v>
      </c>
    </row>
    <row r="1006" spans="1:10" x14ac:dyDescent="0.25">
      <c r="A1006" s="183"/>
      <c r="B1006" s="184"/>
      <c r="C1006" s="185"/>
      <c r="D1006" s="21"/>
      <c r="E1006" s="71" t="str">
        <f>IF(D1006&gt;0,IF((LEFT(D1006,2)=LEFT(Data!C$4,2)),"Intra","Inter"),"")</f>
        <v/>
      </c>
      <c r="F1006" s="23"/>
      <c r="G1006" s="176"/>
      <c r="H1006" s="74">
        <f t="shared" si="32"/>
        <v>0</v>
      </c>
      <c r="I1006" s="74">
        <f t="shared" si="33"/>
        <v>0</v>
      </c>
      <c r="J1006" s="74">
        <f t="shared" si="33"/>
        <v>0</v>
      </c>
    </row>
    <row r="1007" spans="1:10" x14ac:dyDescent="0.25">
      <c r="A1007" s="183"/>
      <c r="B1007" s="184"/>
      <c r="C1007" s="185"/>
      <c r="D1007" s="21"/>
      <c r="E1007" s="71" t="str">
        <f>IF(D1007&gt;0,IF((LEFT(D1007,2)=LEFT(Data!C$4,2)),"Intra","Inter"),"")</f>
        <v/>
      </c>
      <c r="F1007" s="23"/>
      <c r="G1007" s="176"/>
      <c r="H1007" s="74">
        <f t="shared" si="32"/>
        <v>0</v>
      </c>
      <c r="I1007" s="74">
        <f t="shared" si="33"/>
        <v>0</v>
      </c>
      <c r="J1007" s="74">
        <f t="shared" si="33"/>
        <v>0</v>
      </c>
    </row>
    <row r="1008" spans="1:10" x14ac:dyDescent="0.25">
      <c r="A1008" s="183"/>
      <c r="B1008" s="184"/>
      <c r="C1008" s="185"/>
      <c r="D1008" s="21"/>
      <c r="E1008" s="71" t="str">
        <f>IF(D1008&gt;0,IF((LEFT(D1008,2)=LEFT(Data!C$4,2)),"Intra","Inter"),"")</f>
        <v/>
      </c>
      <c r="F1008" s="23"/>
      <c r="G1008" s="176"/>
      <c r="H1008" s="74">
        <f t="shared" si="32"/>
        <v>0</v>
      </c>
      <c r="I1008" s="74">
        <f t="shared" si="33"/>
        <v>0</v>
      </c>
      <c r="J1008" s="74">
        <f t="shared" si="33"/>
        <v>0</v>
      </c>
    </row>
    <row r="1009" spans="1:10" x14ac:dyDescent="0.25">
      <c r="A1009" s="183"/>
      <c r="B1009" s="184"/>
      <c r="C1009" s="185"/>
      <c r="D1009" s="21"/>
      <c r="E1009" s="71" t="str">
        <f>IF(D1009&gt;0,IF((LEFT(D1009,2)=LEFT(Data!C$4,2)),"Intra","Inter"),"")</f>
        <v/>
      </c>
      <c r="F1009" s="23"/>
      <c r="G1009" s="176"/>
      <c r="H1009" s="74">
        <f t="shared" si="32"/>
        <v>0</v>
      </c>
      <c r="I1009" s="74">
        <f t="shared" si="33"/>
        <v>0</v>
      </c>
      <c r="J1009" s="74">
        <f t="shared" si="33"/>
        <v>0</v>
      </c>
    </row>
    <row r="1010" spans="1:10" x14ac:dyDescent="0.25">
      <c r="A1010" s="183"/>
      <c r="B1010" s="184"/>
      <c r="C1010" s="185"/>
      <c r="D1010" s="21"/>
      <c r="E1010" s="71" t="str">
        <f>IF(D1010&gt;0,IF((LEFT(D1010,2)=LEFT(Data!C$4,2)),"Intra","Inter"),"")</f>
        <v/>
      </c>
      <c r="F1010" s="23"/>
      <c r="G1010" s="176"/>
      <c r="H1010" s="74">
        <f t="shared" si="32"/>
        <v>0</v>
      </c>
      <c r="I1010" s="74">
        <f t="shared" si="33"/>
        <v>0</v>
      </c>
      <c r="J1010" s="74">
        <f t="shared" si="33"/>
        <v>0</v>
      </c>
    </row>
    <row r="1011" spans="1:10" x14ac:dyDescent="0.25">
      <c r="D1011" s="21"/>
      <c r="E1011" s="73"/>
      <c r="F1011" s="23"/>
      <c r="G1011" s="21"/>
    </row>
    <row r="1012" spans="1:10" x14ac:dyDescent="0.25">
      <c r="D1012" s="21"/>
      <c r="E1012" s="73"/>
      <c r="F1012" s="23"/>
      <c r="G1012" s="21"/>
    </row>
    <row r="1013" spans="1:10" x14ac:dyDescent="0.25">
      <c r="D1013" s="21"/>
      <c r="E1013" s="73"/>
      <c r="F1013" s="23"/>
      <c r="G1013" s="21"/>
    </row>
    <row r="1014" spans="1:10" x14ac:dyDescent="0.25">
      <c r="D1014" s="21"/>
      <c r="E1014" s="73"/>
      <c r="F1014" s="23"/>
      <c r="G1014" s="21"/>
    </row>
    <row r="1015" spans="1:10" x14ac:dyDescent="0.25">
      <c r="D1015" s="21"/>
      <c r="E1015" s="73"/>
      <c r="F1015" s="23"/>
      <c r="G1015" s="21"/>
    </row>
    <row r="1016" spans="1:10" x14ac:dyDescent="0.25">
      <c r="D1016" s="21"/>
      <c r="E1016" s="73"/>
      <c r="F1016" s="23"/>
      <c r="G1016" s="21"/>
    </row>
    <row r="1017" spans="1:10" x14ac:dyDescent="0.25">
      <c r="D1017" s="21"/>
      <c r="E1017" s="73"/>
      <c r="F1017" s="23"/>
      <c r="G1017" s="21"/>
    </row>
    <row r="1018" spans="1:10" x14ac:dyDescent="0.25">
      <c r="D1018" s="21"/>
      <c r="E1018" s="73"/>
      <c r="F1018" s="23"/>
      <c r="G1018" s="21"/>
    </row>
    <row r="1019" spans="1:10" x14ac:dyDescent="0.25">
      <c r="D1019" s="21"/>
      <c r="E1019" s="73"/>
      <c r="F1019" s="23"/>
      <c r="G1019" s="21"/>
    </row>
    <row r="1020" spans="1:10" x14ac:dyDescent="0.25">
      <c r="D1020" s="21"/>
      <c r="F1020" s="23"/>
      <c r="G1020" s="21"/>
    </row>
    <row r="1021" spans="1:10" x14ac:dyDescent="0.25">
      <c r="D1021" s="21"/>
      <c r="F1021" s="23"/>
      <c r="G1021" s="21"/>
    </row>
    <row r="1022" spans="1:10" x14ac:dyDescent="0.25">
      <c r="D1022" s="21"/>
      <c r="F1022" s="23"/>
      <c r="G1022" s="21"/>
    </row>
    <row r="1023" spans="1:10" x14ac:dyDescent="0.25">
      <c r="D1023" s="21"/>
      <c r="F1023" s="23"/>
      <c r="G1023" s="21"/>
    </row>
    <row r="1024" spans="1:10" x14ac:dyDescent="0.25">
      <c r="D1024" s="21"/>
      <c r="F1024" s="23"/>
      <c r="G1024" s="21"/>
    </row>
    <row r="1025" spans="4:7" x14ac:dyDescent="0.25">
      <c r="D1025" s="21"/>
      <c r="F1025" s="23"/>
      <c r="G1025" s="21"/>
    </row>
    <row r="1026" spans="4:7" x14ac:dyDescent="0.25">
      <c r="D1026" s="21"/>
      <c r="F1026" s="23"/>
      <c r="G1026" s="21"/>
    </row>
    <row r="1027" spans="4:7" x14ac:dyDescent="0.25">
      <c r="D1027" s="21"/>
      <c r="F1027" s="23"/>
      <c r="G1027" s="21"/>
    </row>
    <row r="1028" spans="4:7" x14ac:dyDescent="0.25">
      <c r="D1028" s="21"/>
      <c r="F1028" s="23"/>
      <c r="G1028" s="21"/>
    </row>
    <row r="1029" spans="4:7" x14ac:dyDescent="0.25">
      <c r="D1029" s="21"/>
      <c r="F1029" s="23"/>
      <c r="G1029" s="21"/>
    </row>
    <row r="1030" spans="4:7" x14ac:dyDescent="0.25">
      <c r="D1030" s="21"/>
      <c r="F1030" s="23"/>
      <c r="G1030" s="21"/>
    </row>
    <row r="1031" spans="4:7" x14ac:dyDescent="0.25">
      <c r="D1031" s="21"/>
      <c r="F1031" s="23"/>
      <c r="G1031" s="21"/>
    </row>
    <row r="1032" spans="4:7" x14ac:dyDescent="0.25">
      <c r="D1032" s="21"/>
      <c r="F1032" s="23"/>
      <c r="G1032" s="21"/>
    </row>
    <row r="1033" spans="4:7" x14ac:dyDescent="0.25">
      <c r="D1033" s="21"/>
      <c r="F1033" s="23"/>
      <c r="G1033" s="21"/>
    </row>
    <row r="1034" spans="4:7" x14ac:dyDescent="0.25">
      <c r="D1034" s="21"/>
      <c r="F1034" s="23"/>
      <c r="G1034" s="21"/>
    </row>
    <row r="1035" spans="4:7" x14ac:dyDescent="0.25">
      <c r="D1035" s="21"/>
      <c r="F1035" s="23"/>
      <c r="G1035" s="21"/>
    </row>
    <row r="1036" spans="4:7" x14ac:dyDescent="0.25">
      <c r="D1036" s="21"/>
      <c r="F1036" s="23"/>
      <c r="G1036" s="21"/>
    </row>
    <row r="1037" spans="4:7" x14ac:dyDescent="0.25">
      <c r="D1037" s="21"/>
      <c r="F1037" s="23"/>
      <c r="G1037" s="21"/>
    </row>
    <row r="1038" spans="4:7" x14ac:dyDescent="0.25">
      <c r="D1038" s="21"/>
      <c r="F1038" s="23"/>
      <c r="G1038" s="21"/>
    </row>
    <row r="1039" spans="4:7" x14ac:dyDescent="0.25">
      <c r="D1039" s="21"/>
      <c r="F1039" s="23"/>
      <c r="G1039" s="21"/>
    </row>
    <row r="1040" spans="4:7" x14ac:dyDescent="0.25">
      <c r="D1040" s="21"/>
      <c r="F1040" s="23"/>
      <c r="G1040" s="21"/>
    </row>
    <row r="1041" spans="4:7" x14ac:dyDescent="0.25">
      <c r="D1041" s="21"/>
      <c r="F1041" s="23"/>
      <c r="G1041" s="21"/>
    </row>
    <row r="1042" spans="4:7" x14ac:dyDescent="0.25">
      <c r="D1042" s="21"/>
      <c r="F1042" s="23"/>
      <c r="G1042" s="21"/>
    </row>
    <row r="1043" spans="4:7" x14ac:dyDescent="0.25">
      <c r="D1043" s="21"/>
      <c r="F1043" s="23"/>
      <c r="G1043" s="21"/>
    </row>
    <row r="1044" spans="4:7" x14ac:dyDescent="0.25">
      <c r="D1044" s="21"/>
      <c r="F1044" s="23"/>
      <c r="G1044" s="21"/>
    </row>
    <row r="1045" spans="4:7" x14ac:dyDescent="0.25">
      <c r="D1045" s="21"/>
      <c r="F1045" s="23"/>
      <c r="G1045" s="21"/>
    </row>
    <row r="1046" spans="4:7" x14ac:dyDescent="0.25">
      <c r="D1046" s="21"/>
      <c r="F1046" s="23"/>
      <c r="G1046" s="21"/>
    </row>
    <row r="1047" spans="4:7" x14ac:dyDescent="0.25">
      <c r="D1047" s="21"/>
      <c r="F1047" s="23"/>
      <c r="G1047" s="21"/>
    </row>
    <row r="1048" spans="4:7" x14ac:dyDescent="0.25">
      <c r="D1048" s="21"/>
      <c r="F1048" s="23"/>
      <c r="G1048" s="21"/>
    </row>
    <row r="1049" spans="4:7" x14ac:dyDescent="0.25">
      <c r="D1049" s="21"/>
      <c r="F1049" s="23"/>
      <c r="G1049" s="21"/>
    </row>
    <row r="1050" spans="4:7" x14ac:dyDescent="0.25">
      <c r="D1050" s="21"/>
      <c r="F1050" s="23"/>
      <c r="G1050" s="21"/>
    </row>
    <row r="1051" spans="4:7" x14ac:dyDescent="0.25">
      <c r="D1051" s="21"/>
      <c r="F1051" s="23"/>
      <c r="G1051" s="21"/>
    </row>
    <row r="1052" spans="4:7" x14ac:dyDescent="0.25">
      <c r="D1052" s="21"/>
      <c r="F1052" s="23"/>
      <c r="G1052" s="21"/>
    </row>
    <row r="1053" spans="4:7" x14ac:dyDescent="0.25">
      <c r="D1053" s="21"/>
      <c r="F1053" s="23"/>
      <c r="G1053" s="21"/>
    </row>
    <row r="1054" spans="4:7" x14ac:dyDescent="0.25">
      <c r="D1054" s="21"/>
      <c r="F1054" s="23"/>
      <c r="G1054" s="21"/>
    </row>
    <row r="1055" spans="4:7" x14ac:dyDescent="0.25">
      <c r="D1055" s="21"/>
      <c r="F1055" s="23"/>
      <c r="G1055" s="21"/>
    </row>
    <row r="1056" spans="4:7" x14ac:dyDescent="0.25">
      <c r="D1056" s="21"/>
      <c r="F1056" s="23"/>
      <c r="G1056" s="21"/>
    </row>
    <row r="1057" spans="4:7" x14ac:dyDescent="0.25">
      <c r="D1057" s="21"/>
      <c r="F1057" s="23"/>
      <c r="G1057" s="21"/>
    </row>
    <row r="1058" spans="4:7" x14ac:dyDescent="0.25">
      <c r="D1058" s="21"/>
      <c r="F1058" s="23"/>
      <c r="G1058" s="21"/>
    </row>
    <row r="1059" spans="4:7" x14ac:dyDescent="0.25">
      <c r="D1059" s="21"/>
      <c r="F1059" s="23"/>
      <c r="G1059" s="21"/>
    </row>
    <row r="1060" spans="4:7" x14ac:dyDescent="0.25">
      <c r="D1060" s="21"/>
      <c r="F1060" s="23"/>
      <c r="G1060" s="21"/>
    </row>
    <row r="1061" spans="4:7" x14ac:dyDescent="0.25">
      <c r="D1061" s="21"/>
      <c r="F1061" s="23"/>
      <c r="G1061" s="21"/>
    </row>
    <row r="1062" spans="4:7" x14ac:dyDescent="0.25">
      <c r="D1062" s="21"/>
      <c r="F1062" s="23"/>
      <c r="G1062" s="21"/>
    </row>
    <row r="1063" spans="4:7" x14ac:dyDescent="0.25">
      <c r="D1063" s="21"/>
      <c r="F1063" s="23"/>
      <c r="G1063" s="21"/>
    </row>
    <row r="1064" spans="4:7" x14ac:dyDescent="0.25">
      <c r="D1064" s="21"/>
      <c r="F1064" s="23"/>
      <c r="G1064" s="21"/>
    </row>
    <row r="1065" spans="4:7" x14ac:dyDescent="0.25">
      <c r="D1065" s="21"/>
      <c r="F1065" s="23"/>
      <c r="G1065" s="21"/>
    </row>
    <row r="1066" spans="4:7" x14ac:dyDescent="0.25">
      <c r="D1066" s="21"/>
      <c r="F1066" s="23"/>
      <c r="G1066" s="21"/>
    </row>
    <row r="1067" spans="4:7" x14ac:dyDescent="0.25">
      <c r="D1067" s="21"/>
      <c r="F1067" s="23"/>
      <c r="G1067" s="21"/>
    </row>
    <row r="1068" spans="4:7" x14ac:dyDescent="0.25">
      <c r="D1068" s="21"/>
      <c r="F1068" s="23"/>
      <c r="G1068" s="21"/>
    </row>
    <row r="1069" spans="4:7" x14ac:dyDescent="0.25">
      <c r="D1069" s="21"/>
      <c r="F1069" s="23"/>
      <c r="G1069" s="21"/>
    </row>
    <row r="1070" spans="4:7" x14ac:dyDescent="0.25">
      <c r="D1070" s="21"/>
      <c r="F1070" s="23"/>
      <c r="G1070" s="21"/>
    </row>
    <row r="1071" spans="4:7" x14ac:dyDescent="0.25">
      <c r="D1071" s="21"/>
      <c r="F1071" s="23"/>
      <c r="G1071" s="21"/>
    </row>
    <row r="1072" spans="4:7" x14ac:dyDescent="0.25">
      <c r="D1072" s="21"/>
      <c r="F1072" s="23"/>
      <c r="G1072" s="21"/>
    </row>
    <row r="1073" spans="4:11" x14ac:dyDescent="0.25">
      <c r="D1073" s="21"/>
      <c r="F1073" s="23"/>
      <c r="G1073" s="21"/>
    </row>
    <row r="1074" spans="4:11" x14ac:dyDescent="0.25">
      <c r="D1074" s="21"/>
      <c r="F1074" s="23"/>
      <c r="G1074" s="21"/>
    </row>
    <row r="1075" spans="4:11" x14ac:dyDescent="0.25">
      <c r="D1075" s="21"/>
      <c r="F1075" s="23"/>
      <c r="G1075" s="21"/>
    </row>
    <row r="1076" spans="4:11" x14ac:dyDescent="0.25">
      <c r="D1076" s="21"/>
      <c r="F1076" s="23"/>
      <c r="G1076" s="21"/>
    </row>
    <row r="1077" spans="4:11" x14ac:dyDescent="0.25">
      <c r="D1077" s="21"/>
      <c r="F1077" s="23"/>
      <c r="G1077" s="21"/>
    </row>
    <row r="1078" spans="4:11" x14ac:dyDescent="0.25">
      <c r="D1078" s="21"/>
      <c r="F1078" s="23"/>
      <c r="G1078" s="21"/>
    </row>
    <row r="1079" spans="4:11" x14ac:dyDescent="0.25">
      <c r="D1079" s="21"/>
      <c r="F1079" s="23"/>
      <c r="G1079" s="21"/>
    </row>
    <row r="1080" spans="4:11" x14ac:dyDescent="0.25">
      <c r="D1080" s="21"/>
      <c r="F1080" s="23"/>
      <c r="G1080" s="21"/>
    </row>
    <row r="1081" spans="4:11" x14ac:dyDescent="0.25">
      <c r="D1081" s="21"/>
      <c r="F1081" s="23"/>
      <c r="G1081" s="21"/>
    </row>
    <row r="1082" spans="4:11" x14ac:dyDescent="0.25">
      <c r="D1082" s="21"/>
      <c r="F1082" s="23"/>
      <c r="G1082" s="21"/>
    </row>
    <row r="1083" spans="4:11" x14ac:dyDescent="0.25">
      <c r="D1083" s="21"/>
      <c r="F1083" s="23"/>
      <c r="G1083" s="21"/>
    </row>
    <row r="1084" spans="4:11" x14ac:dyDescent="0.25">
      <c r="D1084" s="21"/>
      <c r="F1084" s="23"/>
      <c r="G1084" s="21"/>
    </row>
    <row r="1085" spans="4:11" x14ac:dyDescent="0.25">
      <c r="D1085" s="21"/>
      <c r="F1085" s="23"/>
      <c r="G1085" s="21"/>
    </row>
    <row r="1086" spans="4:11" x14ac:dyDescent="0.25">
      <c r="D1086" s="21"/>
      <c r="F1086" s="23"/>
      <c r="G1086" s="21"/>
    </row>
    <row r="1087" spans="4:11" x14ac:dyDescent="0.25">
      <c r="D1087" s="21"/>
      <c r="F1087" s="23"/>
      <c r="G1087" s="21"/>
    </row>
    <row r="1088" spans="4:11" hidden="1" x14ac:dyDescent="0.25">
      <c r="D1088" s="21" t="s">
        <v>374</v>
      </c>
      <c r="F1088" s="23" t="s">
        <v>418</v>
      </c>
      <c r="G1088" s="22">
        <f>SUMIF($F$8:$F$1010,"Exempt",($G$8:$G$1010))</f>
        <v>0</v>
      </c>
      <c r="H1088" s="22">
        <f>SUMIF($F$8:$F$1010,"Exempt",(H$8:H$1010))</f>
        <v>0</v>
      </c>
      <c r="I1088" s="22">
        <f t="shared" ref="I1088:K1088" si="34">SUMIF($F$8:$F$1010,"Exempt",(I$8:I$1010))</f>
        <v>0</v>
      </c>
      <c r="J1088" s="22">
        <f t="shared" si="34"/>
        <v>0</v>
      </c>
      <c r="K1088" s="22">
        <f t="shared" si="34"/>
        <v>0</v>
      </c>
    </row>
    <row r="1089" spans="4:11" s="50" customFormat="1" hidden="1" x14ac:dyDescent="0.25">
      <c r="D1089" s="49" t="s">
        <v>132</v>
      </c>
      <c r="F1089" s="52">
        <v>0</v>
      </c>
      <c r="G1089" s="22">
        <f>SUMIF($F$8:$F$1010,"0%",($G$8:$G$1010))</f>
        <v>0</v>
      </c>
      <c r="H1089" s="22">
        <f>SUMIF($F$8:$F$1010,"0%",(H$8:H$1010))</f>
        <v>0</v>
      </c>
      <c r="I1089" s="22">
        <f t="shared" ref="I1089:K1089" si="35">SUMIF($F$8:$F$1010,"0%",(I$8:I$1010))</f>
        <v>0</v>
      </c>
      <c r="J1089" s="22">
        <f t="shared" si="35"/>
        <v>0</v>
      </c>
      <c r="K1089" s="22">
        <f t="shared" si="35"/>
        <v>0</v>
      </c>
    </row>
    <row r="1090" spans="4:11" s="50" customFormat="1" hidden="1" x14ac:dyDescent="0.25">
      <c r="D1090" s="49" t="s">
        <v>142</v>
      </c>
      <c r="F1090" s="53">
        <v>1E-3</v>
      </c>
      <c r="G1090" s="22">
        <f>SUMIF($F$8:$F$1010,"0.1%",($G$8:$G$1010))</f>
        <v>0</v>
      </c>
      <c r="H1090" s="22">
        <f>SUMIF($F$8:$F$1010,"0.1%",(H$8:H$1010))</f>
        <v>0</v>
      </c>
      <c r="I1090" s="22">
        <f t="shared" ref="I1090:K1090" si="36">SUMIF($F$8:$F$1010,"0.1%",(I$8:I$1010))</f>
        <v>0</v>
      </c>
      <c r="J1090" s="22">
        <f t="shared" si="36"/>
        <v>0</v>
      </c>
      <c r="K1090" s="22">
        <f t="shared" si="36"/>
        <v>0</v>
      </c>
    </row>
    <row r="1091" spans="4:11" s="50" customFormat="1" hidden="1" x14ac:dyDescent="0.25">
      <c r="D1091" s="49" t="s">
        <v>149</v>
      </c>
      <c r="F1091" s="54">
        <v>2.5000000000000001E-3</v>
      </c>
      <c r="G1091" s="22">
        <f>SUMIF($F$8:$F$1010,"0.25%",($G$8:$G$1010))</f>
        <v>0</v>
      </c>
      <c r="H1091" s="22">
        <f>SUMIF($F$8:$F$1010,"0.25%",(H$8:H$1010))</f>
        <v>0</v>
      </c>
      <c r="I1091" s="22">
        <f t="shared" ref="I1091:K1091" si="37">SUMIF($F$8:$F$1010,"0.25%",(I$8:I$1010))</f>
        <v>0</v>
      </c>
      <c r="J1091" s="22">
        <f t="shared" si="37"/>
        <v>0</v>
      </c>
      <c r="K1091" s="22">
        <f t="shared" si="37"/>
        <v>0</v>
      </c>
    </row>
    <row r="1092" spans="4:11" s="50" customFormat="1" hidden="1" x14ac:dyDescent="0.25">
      <c r="D1092" s="49" t="s">
        <v>154</v>
      </c>
      <c r="F1092" s="52">
        <v>0.03</v>
      </c>
      <c r="G1092" s="22">
        <f>SUMIF($F$8:$F$1010,"3%",($G$8:$G$1010))</f>
        <v>0</v>
      </c>
      <c r="H1092" s="22">
        <f>SUMIF($F$8:$F$1010,"3%",(H$8:H$1010))</f>
        <v>0</v>
      </c>
      <c r="I1092" s="22">
        <f t="shared" ref="I1092:K1092" si="38">SUMIF($F$8:$F$1010,"3%",(I$8:I$1010))</f>
        <v>0</v>
      </c>
      <c r="J1092" s="22">
        <f t="shared" si="38"/>
        <v>0</v>
      </c>
      <c r="K1092" s="22">
        <f t="shared" si="38"/>
        <v>0</v>
      </c>
    </row>
    <row r="1093" spans="4:11" s="50" customFormat="1" hidden="1" x14ac:dyDescent="0.25">
      <c r="D1093" s="49" t="s">
        <v>159</v>
      </c>
      <c r="F1093" s="52">
        <v>0.05</v>
      </c>
      <c r="G1093" s="22">
        <f>SUMIF($F$8:$F$1010,"5%",($G$8:$G$1010))</f>
        <v>0</v>
      </c>
      <c r="H1093" s="22">
        <f>SUMIF($F$8:$F$1010,"5%",(H$8:H$1010))</f>
        <v>0</v>
      </c>
      <c r="I1093" s="22">
        <f t="shared" ref="I1093:K1093" si="39">SUMIF($F$8:$F$1010,"5%",(I$8:I$1010))</f>
        <v>0</v>
      </c>
      <c r="J1093" s="22">
        <f t="shared" si="39"/>
        <v>0</v>
      </c>
      <c r="K1093" s="22">
        <f t="shared" si="39"/>
        <v>0</v>
      </c>
    </row>
    <row r="1094" spans="4:11" s="50" customFormat="1" hidden="1" x14ac:dyDescent="0.25">
      <c r="D1094" s="49" t="s">
        <v>163</v>
      </c>
      <c r="F1094" s="52">
        <v>0.12</v>
      </c>
      <c r="G1094" s="22">
        <f>SUMIF($F$8:$F$1010,"12%",($G$8:$G$1010))</f>
        <v>0</v>
      </c>
      <c r="H1094" s="22">
        <f>SUMIF($F$8:$F$1010,"12%",(H$8:H$1010))</f>
        <v>0</v>
      </c>
      <c r="I1094" s="22">
        <f t="shared" ref="I1094:K1094" si="40">SUMIF($F$8:$F$1010,"12%",(I$8:I$1010))</f>
        <v>0</v>
      </c>
      <c r="J1094" s="22">
        <f t="shared" si="40"/>
        <v>0</v>
      </c>
      <c r="K1094" s="22">
        <f t="shared" si="40"/>
        <v>0</v>
      </c>
    </row>
    <row r="1095" spans="4:11" s="50" customFormat="1" hidden="1" x14ac:dyDescent="0.25">
      <c r="D1095" s="49" t="s">
        <v>167</v>
      </c>
      <c r="F1095" s="52">
        <v>0.18</v>
      </c>
      <c r="G1095" s="22">
        <f>SUMIF($F$8:$F$1010,"18%",($G$8:$G$1010))</f>
        <v>0</v>
      </c>
      <c r="H1095" s="22">
        <f>SUMIF($F$8:$F$1010,"18%",(H$8:H$1010))</f>
        <v>0</v>
      </c>
      <c r="I1095" s="22">
        <f t="shared" ref="I1095:K1095" si="41">SUMIF($F$8:$F$1010,"18%",(I$8:I$1010))</f>
        <v>0</v>
      </c>
      <c r="J1095" s="22">
        <f t="shared" si="41"/>
        <v>0</v>
      </c>
      <c r="K1095" s="22">
        <f t="shared" si="41"/>
        <v>0</v>
      </c>
    </row>
    <row r="1096" spans="4:11" s="50" customFormat="1" hidden="1" x14ac:dyDescent="0.25">
      <c r="D1096" s="49" t="s">
        <v>171</v>
      </c>
      <c r="F1096" s="52">
        <v>0.28000000000000003</v>
      </c>
      <c r="G1096" s="22">
        <f>SUMIF($F$8:$F$1010,"28%",($G$8:$G$1010))</f>
        <v>0</v>
      </c>
      <c r="H1096" s="22">
        <f>SUMIF($F$8:$F$1010,"28%",(H$8:H$1010))</f>
        <v>0</v>
      </c>
      <c r="I1096" s="22">
        <f t="shared" ref="I1096:K1096" si="42">SUMIF($F$8:$F$1010,"28%",(I$8:I$1010))</f>
        <v>0</v>
      </c>
      <c r="J1096" s="22">
        <f t="shared" si="42"/>
        <v>0</v>
      </c>
      <c r="K1096" s="22">
        <f t="shared" si="42"/>
        <v>0</v>
      </c>
    </row>
    <row r="1097" spans="4:11" s="50" customFormat="1" hidden="1" x14ac:dyDescent="0.25">
      <c r="D1097" s="49" t="s">
        <v>174</v>
      </c>
      <c r="F1097" s="52">
        <v>0.65</v>
      </c>
      <c r="G1097" s="22">
        <f>SUMIF($F$8:$F$1010,"68%",($G$8:$G$1010))</f>
        <v>0</v>
      </c>
      <c r="H1097" s="22">
        <f>SUMIF($F$8:$F$1010,"68%",(H$8:H$1010))</f>
        <v>0</v>
      </c>
      <c r="I1097" s="22">
        <f t="shared" ref="I1097:K1097" si="43">SUMIF($F$8:$F$1010,"68%",(I$8:I$1010))</f>
        <v>0</v>
      </c>
      <c r="J1097" s="22">
        <f t="shared" si="43"/>
        <v>0</v>
      </c>
      <c r="K1097" s="22">
        <f t="shared" si="43"/>
        <v>0</v>
      </c>
    </row>
    <row r="1098" spans="4:11" s="50" customFormat="1" hidden="1" x14ac:dyDescent="0.25">
      <c r="D1098" s="49" t="s">
        <v>177</v>
      </c>
      <c r="F1098" s="52" t="s">
        <v>455</v>
      </c>
      <c r="G1098" s="22">
        <f>SUMIF($F$8:$F$1010,"Non GST",($G$8:$G$1010))</f>
        <v>0</v>
      </c>
      <c r="H1098" s="22">
        <f>SUMIF($F$8:$F$1010,"Non GST",(H$8:H$1010))</f>
        <v>0</v>
      </c>
      <c r="I1098" s="22">
        <f t="shared" ref="I1098:K1098" si="44">SUMIF($F$8:$F$1010,"Non GST",(I$8:I$1010))</f>
        <v>0</v>
      </c>
      <c r="J1098" s="22">
        <f t="shared" si="44"/>
        <v>0</v>
      </c>
      <c r="K1098" s="22">
        <f t="shared" si="44"/>
        <v>0</v>
      </c>
    </row>
    <row r="1099" spans="4:11" s="50" customFormat="1" hidden="1" x14ac:dyDescent="0.25">
      <c r="D1099" s="49" t="s">
        <v>180</v>
      </c>
      <c r="F1099" s="52"/>
    </row>
    <row r="1100" spans="4:11" s="50" customFormat="1" hidden="1" x14ac:dyDescent="0.25">
      <c r="D1100" s="49" t="s">
        <v>183</v>
      </c>
      <c r="F1100" s="52"/>
    </row>
    <row r="1101" spans="4:11" s="50" customFormat="1" hidden="1" x14ac:dyDescent="0.25">
      <c r="D1101" s="49" t="s">
        <v>186</v>
      </c>
      <c r="F1101" s="52"/>
    </row>
    <row r="1102" spans="4:11" s="50" customFormat="1" hidden="1" x14ac:dyDescent="0.25">
      <c r="D1102" s="49" t="s">
        <v>188</v>
      </c>
      <c r="F1102" s="52"/>
    </row>
    <row r="1103" spans="4:11" s="50" customFormat="1" hidden="1" x14ac:dyDescent="0.25">
      <c r="D1103" s="49" t="s">
        <v>190</v>
      </c>
      <c r="F1103" s="52"/>
    </row>
    <row r="1104" spans="4:11" s="50" customFormat="1" hidden="1" x14ac:dyDescent="0.25">
      <c r="D1104" s="49" t="s">
        <v>192</v>
      </c>
      <c r="F1104" s="52"/>
    </row>
    <row r="1105" spans="4:6" s="50" customFormat="1" hidden="1" x14ac:dyDescent="0.25">
      <c r="D1105" s="49" t="s">
        <v>194</v>
      </c>
      <c r="F1105" s="52"/>
    </row>
    <row r="1106" spans="4:6" s="50" customFormat="1" hidden="1" x14ac:dyDescent="0.25">
      <c r="D1106" s="49" t="s">
        <v>196</v>
      </c>
      <c r="F1106" s="52"/>
    </row>
    <row r="1107" spans="4:6" s="50" customFormat="1" hidden="1" x14ac:dyDescent="0.25">
      <c r="D1107" s="49" t="s">
        <v>198</v>
      </c>
      <c r="F1107" s="52"/>
    </row>
    <row r="1108" spans="4:6" s="50" customFormat="1" hidden="1" x14ac:dyDescent="0.25">
      <c r="D1108" s="49" t="s">
        <v>200</v>
      </c>
      <c r="F1108" s="52"/>
    </row>
    <row r="1109" spans="4:6" s="50" customFormat="1" hidden="1" x14ac:dyDescent="0.25">
      <c r="D1109" s="49" t="s">
        <v>202</v>
      </c>
      <c r="F1109" s="52"/>
    </row>
    <row r="1110" spans="4:6" s="50" customFormat="1" hidden="1" x14ac:dyDescent="0.25">
      <c r="D1110" s="49" t="s">
        <v>204</v>
      </c>
      <c r="F1110" s="52"/>
    </row>
    <row r="1111" spans="4:6" s="50" customFormat="1" hidden="1" x14ac:dyDescent="0.25">
      <c r="D1111" s="49" t="s">
        <v>206</v>
      </c>
      <c r="F1111" s="52"/>
    </row>
    <row r="1112" spans="4:6" s="50" customFormat="1" hidden="1" x14ac:dyDescent="0.25">
      <c r="D1112" s="49" t="s">
        <v>208</v>
      </c>
      <c r="F1112" s="52"/>
    </row>
    <row r="1113" spans="4:6" s="50" customFormat="1" hidden="1" x14ac:dyDescent="0.25">
      <c r="D1113" s="49" t="s">
        <v>210</v>
      </c>
      <c r="F1113" s="52"/>
    </row>
    <row r="1114" spans="4:6" s="50" customFormat="1" hidden="1" x14ac:dyDescent="0.25">
      <c r="D1114" s="49" t="s">
        <v>212</v>
      </c>
      <c r="F1114" s="52"/>
    </row>
    <row r="1115" spans="4:6" s="50" customFormat="1" hidden="1" x14ac:dyDescent="0.25">
      <c r="D1115" s="49" t="s">
        <v>214</v>
      </c>
      <c r="F1115" s="52"/>
    </row>
    <row r="1116" spans="4:6" s="50" customFormat="1" hidden="1" x14ac:dyDescent="0.25">
      <c r="D1116" s="49" t="s">
        <v>216</v>
      </c>
      <c r="F1116" s="52"/>
    </row>
    <row r="1117" spans="4:6" s="50" customFormat="1" hidden="1" x14ac:dyDescent="0.25">
      <c r="D1117" s="49" t="s">
        <v>218</v>
      </c>
      <c r="F1117" s="52"/>
    </row>
    <row r="1118" spans="4:6" s="50" customFormat="1" hidden="1" x14ac:dyDescent="0.25">
      <c r="D1118" s="49" t="s">
        <v>220</v>
      </c>
      <c r="F1118" s="52"/>
    </row>
    <row r="1119" spans="4:6" s="50" customFormat="1" hidden="1" x14ac:dyDescent="0.25">
      <c r="D1119" s="49" t="s">
        <v>222</v>
      </c>
      <c r="F1119" s="52"/>
    </row>
    <row r="1120" spans="4:6" s="50" customFormat="1" hidden="1" x14ac:dyDescent="0.25">
      <c r="D1120" s="49" t="s">
        <v>265</v>
      </c>
      <c r="F1120" s="52"/>
    </row>
    <row r="1121" spans="4:6" s="50" customFormat="1" hidden="1" x14ac:dyDescent="0.25">
      <c r="D1121" s="49" t="s">
        <v>226</v>
      </c>
      <c r="F1121" s="52"/>
    </row>
    <row r="1122" spans="4:6" s="50" customFormat="1" hidden="1" x14ac:dyDescent="0.25">
      <c r="D1122" s="49" t="s">
        <v>228</v>
      </c>
      <c r="F1122" s="52"/>
    </row>
    <row r="1123" spans="4:6" s="50" customFormat="1" hidden="1" x14ac:dyDescent="0.25">
      <c r="D1123" s="49" t="s">
        <v>230</v>
      </c>
      <c r="F1123" s="52"/>
    </row>
    <row r="1124" spans="4:6" s="50" customFormat="1" hidden="1" x14ac:dyDescent="0.25">
      <c r="D1124" s="49" t="s">
        <v>232</v>
      </c>
      <c r="F1124" s="52"/>
    </row>
    <row r="1125" spans="4:6" s="50" customFormat="1" hidden="1" x14ac:dyDescent="0.25">
      <c r="D1125" s="51" t="s">
        <v>234</v>
      </c>
      <c r="F1125" s="52"/>
    </row>
  </sheetData>
  <sheetProtection password="CA12" sheet="1" objects="1" scenarios="1"/>
  <mergeCells count="5">
    <mergeCell ref="A3:H3"/>
    <mergeCell ref="I1:J1"/>
    <mergeCell ref="I2:J2"/>
    <mergeCell ref="A1:H1"/>
    <mergeCell ref="A2:H2"/>
  </mergeCells>
  <dataValidations count="5">
    <dataValidation allowBlank="1" showInputMessage="1" showErrorMessage="1" promptTitle="CESS" prompt="Applicability of GST Cess_x000a_GST Cess would be applicable on both supply of goods or services that have been notified by the Central Government._x000a_" sqref="K7"/>
    <dataValidation allowBlank="1" showInputMessage="1" showErrorMessage="1" promptTitle="CESS" prompt="Refer The Comment Inserted on Cess cell &amp; For Rate Refer The Cess Sheet" sqref="K8:K558"/>
    <dataValidation type="list" allowBlank="1" showInputMessage="1" showErrorMessage="1" promptTitle="POS" prompt="Select From The Drop Down" sqref="D8:D1010">
      <formula1>$D$1089:$D$1125</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B8:B558">
      <formula1>16</formula1>
    </dataValidation>
    <dataValidation type="list" allowBlank="1" showInputMessage="1" showErrorMessage="1" errorTitle="Rate" error="Please Select the Applicable Rate" promptTitle="Rate of Tax" prompt="Please Select the Apllicable Tax Rate For Your Supply" sqref="F8:F1010">
      <formula1>$F$1088:$F$1098</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K573"/>
  <sheetViews>
    <sheetView workbookViewId="0">
      <selection activeCell="A18" sqref="A18"/>
    </sheetView>
  </sheetViews>
  <sheetFormatPr defaultRowHeight="15" x14ac:dyDescent="0.25"/>
  <cols>
    <col min="1" max="1" width="12" customWidth="1"/>
    <col min="2" max="2" width="13.5703125" customWidth="1"/>
    <col min="3" max="3" width="13.28515625" customWidth="1"/>
    <col min="4" max="4" width="15.140625" customWidth="1"/>
    <col min="5" max="5" width="15.7109375" customWidth="1"/>
    <col min="6" max="6" width="16.7109375" bestFit="1" customWidth="1"/>
    <col min="7" max="7" width="13.85546875" customWidth="1"/>
    <col min="8" max="8" width="9.140625" style="1"/>
    <col min="9" max="9" width="14.5703125" customWidth="1"/>
    <col min="10" max="10" width="13.42578125" customWidth="1"/>
    <col min="11" max="11" width="12.140625" customWidth="1"/>
  </cols>
  <sheetData>
    <row r="1" spans="1:11" x14ac:dyDescent="0.25">
      <c r="A1" s="224" t="str">
        <f>+GSTR_3B!B3</f>
        <v>XXXXXXXXXXXXXX</v>
      </c>
      <c r="B1" s="224"/>
      <c r="C1" s="224"/>
      <c r="D1" s="224"/>
      <c r="E1" s="224"/>
      <c r="F1" s="224"/>
      <c r="G1" s="224"/>
      <c r="H1" s="224"/>
      <c r="I1" s="224"/>
      <c r="J1" s="136" t="str">
        <f>+GSTR_3B!E2</f>
        <v>Year</v>
      </c>
      <c r="K1" s="134" t="str">
        <f>+GSTR_3B!F2</f>
        <v>2018-19</v>
      </c>
    </row>
    <row r="2" spans="1:11" x14ac:dyDescent="0.25">
      <c r="A2" s="224" t="str">
        <f>+GSTR_3B!B2</f>
        <v>33AAAAA0000A1ZA</v>
      </c>
      <c r="B2" s="224"/>
      <c r="C2" s="224"/>
      <c r="D2" s="224"/>
      <c r="E2" s="224"/>
      <c r="F2" s="224"/>
      <c r="G2" s="224"/>
      <c r="H2" s="224"/>
      <c r="I2" s="224"/>
      <c r="J2" s="136" t="str">
        <f>+GSTR_3B!E3</f>
        <v>Month</v>
      </c>
      <c r="K2" s="134" t="str">
        <f>+GSTR_3B!F3</f>
        <v>October</v>
      </c>
    </row>
    <row r="3" spans="1:11" x14ac:dyDescent="0.25">
      <c r="A3" s="226" t="s">
        <v>115</v>
      </c>
      <c r="B3" s="226"/>
      <c r="C3" s="226"/>
      <c r="D3" s="226"/>
      <c r="E3" s="137" t="str">
        <f>+GSTR_3B!A9</f>
        <v>(b) Outward Taxable  supplies  (zero rated )</v>
      </c>
      <c r="F3" s="137"/>
      <c r="G3" s="137"/>
      <c r="H3" s="137"/>
      <c r="I3" s="137"/>
      <c r="J3" s="73"/>
      <c r="K3" s="73"/>
    </row>
    <row r="4" spans="1:11" hidden="1" x14ac:dyDescent="0.25">
      <c r="F4" t="s">
        <v>110</v>
      </c>
      <c r="H4" s="1">
        <v>0</v>
      </c>
    </row>
    <row r="5" spans="1:11" hidden="1" x14ac:dyDescent="0.25">
      <c r="F5" t="s">
        <v>111</v>
      </c>
      <c r="H5" s="25">
        <v>1E-3</v>
      </c>
    </row>
    <row r="6" spans="1:11" hidden="1" x14ac:dyDescent="0.25">
      <c r="H6" s="26">
        <v>2.5000000000000001E-3</v>
      </c>
    </row>
    <row r="7" spans="1:11" hidden="1" x14ac:dyDescent="0.25">
      <c r="H7" s="1">
        <v>0.03</v>
      </c>
    </row>
    <row r="8" spans="1:11" hidden="1" x14ac:dyDescent="0.25">
      <c r="H8" s="1">
        <v>0.05</v>
      </c>
    </row>
    <row r="9" spans="1:11" hidden="1" x14ac:dyDescent="0.25">
      <c r="H9" s="1">
        <v>0.12</v>
      </c>
    </row>
    <row r="10" spans="1:11" hidden="1" x14ac:dyDescent="0.25">
      <c r="H10" s="1">
        <v>0.18</v>
      </c>
    </row>
    <row r="11" spans="1:11" hidden="1" x14ac:dyDescent="0.25">
      <c r="H11" s="1">
        <v>0.28000000000000003</v>
      </c>
    </row>
    <row r="12" spans="1:11" hidden="1" x14ac:dyDescent="0.25">
      <c r="H12" s="1">
        <v>0.65</v>
      </c>
    </row>
    <row r="14" spans="1:11" x14ac:dyDescent="0.25">
      <c r="G14" s="28">
        <f>SUM(G16:G565,0)</f>
        <v>0</v>
      </c>
      <c r="H14" s="29"/>
      <c r="I14" s="28">
        <f>SUM(I16:I565)</f>
        <v>0</v>
      </c>
      <c r="J14" s="28">
        <f t="shared" ref="J14:K14" si="0">SUM(J16:J565)</f>
        <v>0</v>
      </c>
      <c r="K14" s="28">
        <f t="shared" si="0"/>
        <v>0</v>
      </c>
    </row>
    <row r="15" spans="1:11" ht="45" x14ac:dyDescent="0.25">
      <c r="A15" s="138" t="s">
        <v>45</v>
      </c>
      <c r="B15" s="138" t="s">
        <v>107</v>
      </c>
      <c r="C15" s="138" t="s">
        <v>108</v>
      </c>
      <c r="D15" s="138" t="s">
        <v>109</v>
      </c>
      <c r="E15" s="138" t="s">
        <v>113</v>
      </c>
      <c r="F15" s="138" t="s">
        <v>112</v>
      </c>
      <c r="G15" s="138" t="s">
        <v>114</v>
      </c>
      <c r="H15" s="139" t="s">
        <v>49</v>
      </c>
      <c r="I15" s="138" t="s">
        <v>48</v>
      </c>
      <c r="J15" s="138" t="s">
        <v>2</v>
      </c>
      <c r="K15" s="138" t="s">
        <v>62</v>
      </c>
    </row>
    <row r="16" spans="1:11" x14ac:dyDescent="0.25">
      <c r="A16" s="21"/>
      <c r="B16" s="21"/>
      <c r="C16" s="21"/>
      <c r="D16" s="21"/>
      <c r="E16" s="21"/>
      <c r="F16" s="21"/>
      <c r="G16" s="74">
        <f>ROUND(I16+J16+K16,0)</f>
        <v>0</v>
      </c>
      <c r="H16" s="23"/>
      <c r="I16" s="22"/>
      <c r="J16" s="74">
        <f>IF(F16="with payment",(I16*H16),0)</f>
        <v>0</v>
      </c>
    </row>
    <row r="17" spans="1:10" x14ac:dyDescent="0.25">
      <c r="A17" s="21"/>
      <c r="B17" s="21"/>
      <c r="C17" s="21"/>
      <c r="D17" s="21"/>
      <c r="E17" s="21"/>
      <c r="F17" s="21"/>
      <c r="G17" s="74">
        <f t="shared" ref="G17:G80" si="1">ROUND(I17+J17+K17,0)</f>
        <v>0</v>
      </c>
      <c r="H17" s="23"/>
      <c r="I17" s="22"/>
      <c r="J17" s="74">
        <f t="shared" ref="J17:J80" si="2">IF(F17="with payment",(I17*H17),0)</f>
        <v>0</v>
      </c>
    </row>
    <row r="18" spans="1:10" x14ac:dyDescent="0.25">
      <c r="A18" s="21"/>
      <c r="B18" s="21"/>
      <c r="C18" s="21"/>
      <c r="D18" s="21"/>
      <c r="E18" s="21"/>
      <c r="F18" s="21"/>
      <c r="G18" s="74">
        <f t="shared" si="1"/>
        <v>0</v>
      </c>
      <c r="H18" s="23"/>
      <c r="I18" s="22"/>
      <c r="J18" s="74">
        <f t="shared" si="2"/>
        <v>0</v>
      </c>
    </row>
    <row r="19" spans="1:10" x14ac:dyDescent="0.25">
      <c r="A19" s="21"/>
      <c r="B19" s="21"/>
      <c r="C19" s="21"/>
      <c r="D19" s="21"/>
      <c r="E19" s="21"/>
      <c r="F19" s="21"/>
      <c r="G19" s="74">
        <f t="shared" si="1"/>
        <v>0</v>
      </c>
      <c r="H19" s="23"/>
      <c r="I19" s="22"/>
      <c r="J19" s="74">
        <f t="shared" si="2"/>
        <v>0</v>
      </c>
    </row>
    <row r="20" spans="1:10" x14ac:dyDescent="0.25">
      <c r="A20" s="21"/>
      <c r="B20" s="21"/>
      <c r="C20" s="21"/>
      <c r="D20" s="21"/>
      <c r="E20" s="21"/>
      <c r="F20" s="21"/>
      <c r="G20" s="74">
        <f t="shared" si="1"/>
        <v>0</v>
      </c>
      <c r="H20" s="23"/>
      <c r="I20" s="22"/>
      <c r="J20" s="74">
        <f t="shared" si="2"/>
        <v>0</v>
      </c>
    </row>
    <row r="21" spans="1:10" x14ac:dyDescent="0.25">
      <c r="A21" s="21"/>
      <c r="B21" s="21"/>
      <c r="C21" s="21"/>
      <c r="D21" s="21"/>
      <c r="E21" s="21"/>
      <c r="F21" s="21"/>
      <c r="G21" s="74">
        <f t="shared" si="1"/>
        <v>0</v>
      </c>
      <c r="H21" s="23"/>
      <c r="I21" s="22"/>
      <c r="J21" s="74">
        <f t="shared" si="2"/>
        <v>0</v>
      </c>
    </row>
    <row r="22" spans="1:10" x14ac:dyDescent="0.25">
      <c r="A22" s="21"/>
      <c r="B22" s="21"/>
      <c r="C22" s="21"/>
      <c r="D22" s="21"/>
      <c r="E22" s="21"/>
      <c r="F22" s="21"/>
      <c r="G22" s="74">
        <f t="shared" si="1"/>
        <v>0</v>
      </c>
      <c r="H22" s="23"/>
      <c r="I22" s="22"/>
      <c r="J22" s="74">
        <f t="shared" si="2"/>
        <v>0</v>
      </c>
    </row>
    <row r="23" spans="1:10" x14ac:dyDescent="0.25">
      <c r="A23" s="21"/>
      <c r="B23" s="21"/>
      <c r="C23" s="21"/>
      <c r="D23" s="21"/>
      <c r="E23" s="21"/>
      <c r="F23" s="21"/>
      <c r="G23" s="74">
        <f t="shared" si="1"/>
        <v>0</v>
      </c>
      <c r="H23" s="23"/>
      <c r="I23" s="22"/>
      <c r="J23" s="74">
        <f t="shared" si="2"/>
        <v>0</v>
      </c>
    </row>
    <row r="24" spans="1:10" x14ac:dyDescent="0.25">
      <c r="A24" s="21"/>
      <c r="B24" s="21"/>
      <c r="C24" s="21"/>
      <c r="D24" s="21"/>
      <c r="E24" s="21"/>
      <c r="F24" s="21"/>
      <c r="G24" s="74">
        <f t="shared" si="1"/>
        <v>0</v>
      </c>
      <c r="H24" s="23"/>
      <c r="I24" s="22"/>
      <c r="J24" s="74">
        <f t="shared" si="2"/>
        <v>0</v>
      </c>
    </row>
    <row r="25" spans="1:10" x14ac:dyDescent="0.25">
      <c r="A25" s="21"/>
      <c r="B25" s="21"/>
      <c r="C25" s="21"/>
      <c r="D25" s="21"/>
      <c r="E25" s="21"/>
      <c r="F25" s="21"/>
      <c r="G25" s="74">
        <f t="shared" si="1"/>
        <v>0</v>
      </c>
      <c r="H25" s="23"/>
      <c r="I25" s="22"/>
      <c r="J25" s="74">
        <f t="shared" si="2"/>
        <v>0</v>
      </c>
    </row>
    <row r="26" spans="1:10" x14ac:dyDescent="0.25">
      <c r="A26" s="21"/>
      <c r="B26" s="21"/>
      <c r="C26" s="21"/>
      <c r="D26" s="21"/>
      <c r="E26" s="21"/>
      <c r="F26" s="21"/>
      <c r="G26" s="74">
        <f t="shared" si="1"/>
        <v>0</v>
      </c>
      <c r="H26" s="23"/>
      <c r="I26" s="22"/>
      <c r="J26" s="74">
        <f t="shared" si="2"/>
        <v>0</v>
      </c>
    </row>
    <row r="27" spans="1:10" x14ac:dyDescent="0.25">
      <c r="A27" s="21"/>
      <c r="B27" s="21"/>
      <c r="C27" s="21"/>
      <c r="D27" s="21"/>
      <c r="E27" s="21"/>
      <c r="F27" s="21"/>
      <c r="G27" s="74">
        <f t="shared" si="1"/>
        <v>0</v>
      </c>
      <c r="H27" s="23"/>
      <c r="I27" s="22"/>
      <c r="J27" s="74">
        <f t="shared" si="2"/>
        <v>0</v>
      </c>
    </row>
    <row r="28" spans="1:10" x14ac:dyDescent="0.25">
      <c r="A28" s="21"/>
      <c r="B28" s="21"/>
      <c r="C28" s="21"/>
      <c r="D28" s="21"/>
      <c r="E28" s="21"/>
      <c r="F28" s="21"/>
      <c r="G28" s="74">
        <f t="shared" si="1"/>
        <v>0</v>
      </c>
      <c r="H28" s="23"/>
      <c r="I28" s="22"/>
      <c r="J28" s="74">
        <f t="shared" si="2"/>
        <v>0</v>
      </c>
    </row>
    <row r="29" spans="1:10" x14ac:dyDescent="0.25">
      <c r="A29" s="21"/>
      <c r="B29" s="21"/>
      <c r="C29" s="21"/>
      <c r="D29" s="21"/>
      <c r="E29" s="21"/>
      <c r="F29" s="21"/>
      <c r="G29" s="74">
        <f t="shared" si="1"/>
        <v>0</v>
      </c>
      <c r="H29" s="23"/>
      <c r="I29" s="22"/>
      <c r="J29" s="74">
        <f t="shared" si="2"/>
        <v>0</v>
      </c>
    </row>
    <row r="30" spans="1:10" x14ac:dyDescent="0.25">
      <c r="A30" s="21"/>
      <c r="B30" s="21"/>
      <c r="C30" s="21"/>
      <c r="D30" s="21"/>
      <c r="E30" s="21"/>
      <c r="F30" s="21"/>
      <c r="G30" s="74">
        <f t="shared" si="1"/>
        <v>0</v>
      </c>
      <c r="H30" s="23"/>
      <c r="I30" s="22"/>
      <c r="J30" s="74">
        <f t="shared" si="2"/>
        <v>0</v>
      </c>
    </row>
    <row r="31" spans="1:10" x14ac:dyDescent="0.25">
      <c r="A31" s="21"/>
      <c r="B31" s="21"/>
      <c r="C31" s="21"/>
      <c r="D31" s="21"/>
      <c r="E31" s="21"/>
      <c r="F31" s="21"/>
      <c r="G31" s="74">
        <f t="shared" si="1"/>
        <v>0</v>
      </c>
      <c r="H31" s="23"/>
      <c r="I31" s="22"/>
      <c r="J31" s="74">
        <f t="shared" si="2"/>
        <v>0</v>
      </c>
    </row>
    <row r="32" spans="1:10" x14ac:dyDescent="0.25">
      <c r="A32" s="21"/>
      <c r="B32" s="21"/>
      <c r="C32" s="21"/>
      <c r="D32" s="21"/>
      <c r="E32" s="21"/>
      <c r="F32" s="21"/>
      <c r="G32" s="74">
        <f t="shared" si="1"/>
        <v>0</v>
      </c>
      <c r="H32" s="23"/>
      <c r="I32" s="22"/>
      <c r="J32" s="74">
        <f t="shared" si="2"/>
        <v>0</v>
      </c>
    </row>
    <row r="33" spans="1:10" x14ac:dyDescent="0.25">
      <c r="A33" s="21"/>
      <c r="B33" s="21"/>
      <c r="C33" s="21"/>
      <c r="D33" s="21"/>
      <c r="E33" s="21"/>
      <c r="F33" s="21"/>
      <c r="G33" s="74">
        <f t="shared" si="1"/>
        <v>0</v>
      </c>
      <c r="H33" s="23"/>
      <c r="I33" s="22"/>
      <c r="J33" s="74">
        <f t="shared" si="2"/>
        <v>0</v>
      </c>
    </row>
    <row r="34" spans="1:10" x14ac:dyDescent="0.25">
      <c r="A34" s="21"/>
      <c r="B34" s="21"/>
      <c r="C34" s="21"/>
      <c r="D34" s="21"/>
      <c r="E34" s="21"/>
      <c r="F34" s="21"/>
      <c r="G34" s="74">
        <f t="shared" si="1"/>
        <v>0</v>
      </c>
      <c r="H34" s="23"/>
      <c r="I34" s="22"/>
      <c r="J34" s="74">
        <f t="shared" si="2"/>
        <v>0</v>
      </c>
    </row>
    <row r="35" spans="1:10" x14ac:dyDescent="0.25">
      <c r="A35" s="21"/>
      <c r="B35" s="21"/>
      <c r="C35" s="21"/>
      <c r="D35" s="21"/>
      <c r="E35" s="21"/>
      <c r="F35" s="21"/>
      <c r="G35" s="74">
        <f t="shared" si="1"/>
        <v>0</v>
      </c>
      <c r="H35" s="23"/>
      <c r="I35" s="22"/>
      <c r="J35" s="74">
        <f t="shared" si="2"/>
        <v>0</v>
      </c>
    </row>
    <row r="36" spans="1:10" x14ac:dyDescent="0.25">
      <c r="A36" s="21"/>
      <c r="B36" s="21"/>
      <c r="C36" s="21"/>
      <c r="D36" s="21"/>
      <c r="E36" s="21"/>
      <c r="F36" s="21"/>
      <c r="G36" s="74">
        <f t="shared" si="1"/>
        <v>0</v>
      </c>
      <c r="H36" s="23"/>
      <c r="I36" s="22"/>
      <c r="J36" s="74">
        <f t="shared" si="2"/>
        <v>0</v>
      </c>
    </row>
    <row r="37" spans="1:10" x14ac:dyDescent="0.25">
      <c r="A37" s="21"/>
      <c r="B37" s="21"/>
      <c r="C37" s="21"/>
      <c r="D37" s="21"/>
      <c r="E37" s="21"/>
      <c r="F37" s="21"/>
      <c r="G37" s="74">
        <f t="shared" si="1"/>
        <v>0</v>
      </c>
      <c r="H37" s="23"/>
      <c r="I37" s="22"/>
      <c r="J37" s="74">
        <f t="shared" si="2"/>
        <v>0</v>
      </c>
    </row>
    <row r="38" spans="1:10" x14ac:dyDescent="0.25">
      <c r="A38" s="21"/>
      <c r="B38" s="21"/>
      <c r="C38" s="21"/>
      <c r="D38" s="21"/>
      <c r="E38" s="21"/>
      <c r="F38" s="21"/>
      <c r="G38" s="74">
        <f t="shared" si="1"/>
        <v>0</v>
      </c>
      <c r="H38" s="23"/>
      <c r="I38" s="22"/>
      <c r="J38" s="74">
        <f t="shared" si="2"/>
        <v>0</v>
      </c>
    </row>
    <row r="39" spans="1:10" x14ac:dyDescent="0.25">
      <c r="A39" s="21"/>
      <c r="B39" s="21"/>
      <c r="C39" s="21"/>
      <c r="D39" s="21"/>
      <c r="E39" s="21"/>
      <c r="F39" s="21"/>
      <c r="G39" s="74">
        <f t="shared" si="1"/>
        <v>0</v>
      </c>
      <c r="H39" s="23"/>
      <c r="I39" s="22"/>
      <c r="J39" s="74">
        <f t="shared" si="2"/>
        <v>0</v>
      </c>
    </row>
    <row r="40" spans="1:10" x14ac:dyDescent="0.25">
      <c r="A40" s="21"/>
      <c r="B40" s="21"/>
      <c r="C40" s="21"/>
      <c r="D40" s="21"/>
      <c r="E40" s="21"/>
      <c r="F40" s="21"/>
      <c r="G40" s="74">
        <f t="shared" si="1"/>
        <v>0</v>
      </c>
      <c r="H40" s="23"/>
      <c r="I40" s="22"/>
      <c r="J40" s="74">
        <f t="shared" si="2"/>
        <v>0</v>
      </c>
    </row>
    <row r="41" spans="1:10" x14ac:dyDescent="0.25">
      <c r="A41" s="21"/>
      <c r="B41" s="21"/>
      <c r="C41" s="21"/>
      <c r="D41" s="21"/>
      <c r="E41" s="21"/>
      <c r="F41" s="21"/>
      <c r="G41" s="74">
        <f t="shared" si="1"/>
        <v>0</v>
      </c>
      <c r="H41" s="23"/>
      <c r="I41" s="22"/>
      <c r="J41" s="74">
        <f t="shared" si="2"/>
        <v>0</v>
      </c>
    </row>
    <row r="42" spans="1:10" x14ac:dyDescent="0.25">
      <c r="A42" s="21"/>
      <c r="B42" s="21"/>
      <c r="C42" s="21"/>
      <c r="D42" s="21"/>
      <c r="E42" s="21"/>
      <c r="F42" s="21"/>
      <c r="G42" s="74">
        <f t="shared" si="1"/>
        <v>0</v>
      </c>
      <c r="H42" s="23"/>
      <c r="I42" s="22"/>
      <c r="J42" s="74">
        <f t="shared" si="2"/>
        <v>0</v>
      </c>
    </row>
    <row r="43" spans="1:10" x14ac:dyDescent="0.25">
      <c r="A43" s="21"/>
      <c r="B43" s="21"/>
      <c r="C43" s="21"/>
      <c r="D43" s="21"/>
      <c r="E43" s="21"/>
      <c r="F43" s="21"/>
      <c r="G43" s="74">
        <f t="shared" si="1"/>
        <v>0</v>
      </c>
      <c r="H43" s="23"/>
      <c r="I43" s="22"/>
      <c r="J43" s="74">
        <f t="shared" si="2"/>
        <v>0</v>
      </c>
    </row>
    <row r="44" spans="1:10" x14ac:dyDescent="0.25">
      <c r="A44" s="21"/>
      <c r="B44" s="21"/>
      <c r="C44" s="21"/>
      <c r="D44" s="21"/>
      <c r="E44" s="21"/>
      <c r="F44" s="21"/>
      <c r="G44" s="74">
        <f t="shared" si="1"/>
        <v>0</v>
      </c>
      <c r="H44" s="23"/>
      <c r="I44" s="22"/>
      <c r="J44" s="74">
        <f t="shared" si="2"/>
        <v>0</v>
      </c>
    </row>
    <row r="45" spans="1:10" x14ac:dyDescent="0.25">
      <c r="A45" s="21"/>
      <c r="B45" s="21"/>
      <c r="C45" s="21"/>
      <c r="D45" s="21"/>
      <c r="E45" s="21"/>
      <c r="F45" s="21"/>
      <c r="G45" s="74">
        <f t="shared" si="1"/>
        <v>0</v>
      </c>
      <c r="H45" s="23"/>
      <c r="I45" s="22"/>
      <c r="J45" s="74">
        <f t="shared" si="2"/>
        <v>0</v>
      </c>
    </row>
    <row r="46" spans="1:10" x14ac:dyDescent="0.25">
      <c r="A46" s="21"/>
      <c r="B46" s="21"/>
      <c r="C46" s="21"/>
      <c r="D46" s="21"/>
      <c r="E46" s="21"/>
      <c r="F46" s="21"/>
      <c r="G46" s="74">
        <f t="shared" si="1"/>
        <v>0</v>
      </c>
      <c r="H46" s="23"/>
      <c r="I46" s="22"/>
      <c r="J46" s="74">
        <f t="shared" si="2"/>
        <v>0</v>
      </c>
    </row>
    <row r="47" spans="1:10" x14ac:dyDescent="0.25">
      <c r="A47" s="21"/>
      <c r="B47" s="21"/>
      <c r="C47" s="21"/>
      <c r="D47" s="21"/>
      <c r="E47" s="21"/>
      <c r="F47" s="21"/>
      <c r="G47" s="74">
        <f t="shared" si="1"/>
        <v>0</v>
      </c>
      <c r="H47" s="23"/>
      <c r="I47" s="22"/>
      <c r="J47" s="74">
        <f t="shared" si="2"/>
        <v>0</v>
      </c>
    </row>
    <row r="48" spans="1:10" x14ac:dyDescent="0.25">
      <c r="A48" s="21"/>
      <c r="B48" s="21"/>
      <c r="C48" s="21"/>
      <c r="D48" s="21"/>
      <c r="E48" s="21"/>
      <c r="F48" s="21"/>
      <c r="G48" s="74">
        <f t="shared" si="1"/>
        <v>0</v>
      </c>
      <c r="H48" s="23"/>
      <c r="I48" s="22"/>
      <c r="J48" s="74">
        <f t="shared" si="2"/>
        <v>0</v>
      </c>
    </row>
    <row r="49" spans="1:10" x14ac:dyDescent="0.25">
      <c r="A49" s="21"/>
      <c r="B49" s="21"/>
      <c r="C49" s="21"/>
      <c r="D49" s="21"/>
      <c r="E49" s="21"/>
      <c r="F49" s="21"/>
      <c r="G49" s="74">
        <f t="shared" si="1"/>
        <v>0</v>
      </c>
      <c r="H49" s="23"/>
      <c r="I49" s="22"/>
      <c r="J49" s="74">
        <f t="shared" si="2"/>
        <v>0</v>
      </c>
    </row>
    <row r="50" spans="1:10" x14ac:dyDescent="0.25">
      <c r="A50" s="21"/>
      <c r="B50" s="21"/>
      <c r="C50" s="21"/>
      <c r="D50" s="21"/>
      <c r="E50" s="21"/>
      <c r="F50" s="21"/>
      <c r="G50" s="74">
        <f t="shared" si="1"/>
        <v>0</v>
      </c>
      <c r="H50" s="23"/>
      <c r="I50" s="22"/>
      <c r="J50" s="74">
        <f t="shared" si="2"/>
        <v>0</v>
      </c>
    </row>
    <row r="51" spans="1:10" x14ac:dyDescent="0.25">
      <c r="A51" s="21"/>
      <c r="B51" s="21"/>
      <c r="C51" s="21"/>
      <c r="D51" s="21"/>
      <c r="E51" s="21"/>
      <c r="F51" s="21"/>
      <c r="G51" s="74">
        <f t="shared" si="1"/>
        <v>0</v>
      </c>
      <c r="H51" s="23"/>
      <c r="I51" s="22"/>
      <c r="J51" s="74">
        <f t="shared" si="2"/>
        <v>0</v>
      </c>
    </row>
    <row r="52" spans="1:10" x14ac:dyDescent="0.25">
      <c r="A52" s="21"/>
      <c r="B52" s="21"/>
      <c r="C52" s="21"/>
      <c r="D52" s="21"/>
      <c r="E52" s="21"/>
      <c r="F52" s="21"/>
      <c r="G52" s="74">
        <f t="shared" si="1"/>
        <v>0</v>
      </c>
      <c r="H52" s="23"/>
      <c r="I52" s="22"/>
      <c r="J52" s="74">
        <f t="shared" si="2"/>
        <v>0</v>
      </c>
    </row>
    <row r="53" spans="1:10" x14ac:dyDescent="0.25">
      <c r="A53" s="21"/>
      <c r="B53" s="21"/>
      <c r="C53" s="21"/>
      <c r="D53" s="21"/>
      <c r="E53" s="21"/>
      <c r="F53" s="21"/>
      <c r="G53" s="74">
        <f t="shared" si="1"/>
        <v>0</v>
      </c>
      <c r="H53" s="23"/>
      <c r="I53" s="22"/>
      <c r="J53" s="74">
        <f t="shared" si="2"/>
        <v>0</v>
      </c>
    </row>
    <row r="54" spans="1:10" x14ac:dyDescent="0.25">
      <c r="A54" s="21"/>
      <c r="B54" s="21"/>
      <c r="C54" s="21"/>
      <c r="D54" s="21"/>
      <c r="E54" s="21"/>
      <c r="F54" s="21"/>
      <c r="G54" s="74">
        <f t="shared" si="1"/>
        <v>0</v>
      </c>
      <c r="H54" s="23"/>
      <c r="I54" s="22"/>
      <c r="J54" s="74">
        <f t="shared" si="2"/>
        <v>0</v>
      </c>
    </row>
    <row r="55" spans="1:10" x14ac:dyDescent="0.25">
      <c r="A55" s="21"/>
      <c r="B55" s="21"/>
      <c r="C55" s="21"/>
      <c r="D55" s="21"/>
      <c r="E55" s="21"/>
      <c r="F55" s="21"/>
      <c r="G55" s="74">
        <f t="shared" si="1"/>
        <v>0</v>
      </c>
      <c r="H55" s="23"/>
      <c r="I55" s="22"/>
      <c r="J55" s="74">
        <f t="shared" si="2"/>
        <v>0</v>
      </c>
    </row>
    <row r="56" spans="1:10" x14ac:dyDescent="0.25">
      <c r="A56" s="21"/>
      <c r="B56" s="21"/>
      <c r="C56" s="21"/>
      <c r="D56" s="21"/>
      <c r="E56" s="21"/>
      <c r="F56" s="21"/>
      <c r="G56" s="74">
        <f t="shared" si="1"/>
        <v>0</v>
      </c>
      <c r="H56" s="23"/>
      <c r="I56" s="22"/>
      <c r="J56" s="74">
        <f t="shared" si="2"/>
        <v>0</v>
      </c>
    </row>
    <row r="57" spans="1:10" x14ac:dyDescent="0.25">
      <c r="A57" s="21"/>
      <c r="B57" s="21"/>
      <c r="C57" s="21"/>
      <c r="D57" s="21"/>
      <c r="E57" s="21"/>
      <c r="F57" s="21"/>
      <c r="G57" s="74">
        <f t="shared" si="1"/>
        <v>0</v>
      </c>
      <c r="H57" s="23"/>
      <c r="I57" s="22"/>
      <c r="J57" s="74">
        <f t="shared" si="2"/>
        <v>0</v>
      </c>
    </row>
    <row r="58" spans="1:10" x14ac:dyDescent="0.25">
      <c r="A58" s="21"/>
      <c r="B58" s="21"/>
      <c r="C58" s="21"/>
      <c r="D58" s="21"/>
      <c r="E58" s="21"/>
      <c r="F58" s="21"/>
      <c r="G58" s="74">
        <f t="shared" si="1"/>
        <v>0</v>
      </c>
      <c r="H58" s="23"/>
      <c r="I58" s="22"/>
      <c r="J58" s="74">
        <f t="shared" si="2"/>
        <v>0</v>
      </c>
    </row>
    <row r="59" spans="1:10" x14ac:dyDescent="0.25">
      <c r="A59" s="21"/>
      <c r="B59" s="21"/>
      <c r="C59" s="21"/>
      <c r="D59" s="21"/>
      <c r="E59" s="21"/>
      <c r="F59" s="21"/>
      <c r="G59" s="74">
        <f t="shared" si="1"/>
        <v>0</v>
      </c>
      <c r="H59" s="23"/>
      <c r="I59" s="22"/>
      <c r="J59" s="74">
        <f t="shared" si="2"/>
        <v>0</v>
      </c>
    </row>
    <row r="60" spans="1:10" x14ac:dyDescent="0.25">
      <c r="A60" s="21"/>
      <c r="B60" s="21"/>
      <c r="C60" s="21"/>
      <c r="D60" s="21"/>
      <c r="E60" s="21"/>
      <c r="F60" s="21"/>
      <c r="G60" s="74">
        <f t="shared" si="1"/>
        <v>0</v>
      </c>
      <c r="H60" s="23"/>
      <c r="I60" s="22"/>
      <c r="J60" s="74">
        <f t="shared" si="2"/>
        <v>0</v>
      </c>
    </row>
    <row r="61" spans="1:10" x14ac:dyDescent="0.25">
      <c r="A61" s="21"/>
      <c r="B61" s="21"/>
      <c r="C61" s="21"/>
      <c r="D61" s="21"/>
      <c r="E61" s="21"/>
      <c r="F61" s="21"/>
      <c r="G61" s="74">
        <f t="shared" si="1"/>
        <v>0</v>
      </c>
      <c r="H61" s="23"/>
      <c r="I61" s="22"/>
      <c r="J61" s="74">
        <f t="shared" si="2"/>
        <v>0</v>
      </c>
    </row>
    <row r="62" spans="1:10" x14ac:dyDescent="0.25">
      <c r="A62" s="21"/>
      <c r="B62" s="21"/>
      <c r="C62" s="21"/>
      <c r="D62" s="21"/>
      <c r="E62" s="21"/>
      <c r="F62" s="21"/>
      <c r="G62" s="74">
        <f t="shared" si="1"/>
        <v>0</v>
      </c>
      <c r="H62" s="23"/>
      <c r="I62" s="22"/>
      <c r="J62" s="74">
        <f t="shared" si="2"/>
        <v>0</v>
      </c>
    </row>
    <row r="63" spans="1:10" x14ac:dyDescent="0.25">
      <c r="A63" s="21"/>
      <c r="B63" s="21"/>
      <c r="C63" s="21"/>
      <c r="D63" s="21"/>
      <c r="E63" s="21"/>
      <c r="F63" s="21"/>
      <c r="G63" s="74">
        <f t="shared" si="1"/>
        <v>0</v>
      </c>
      <c r="H63" s="23"/>
      <c r="I63" s="22"/>
      <c r="J63" s="74">
        <f t="shared" si="2"/>
        <v>0</v>
      </c>
    </row>
    <row r="64" spans="1:10" x14ac:dyDescent="0.25">
      <c r="A64" s="21"/>
      <c r="B64" s="21"/>
      <c r="C64" s="21"/>
      <c r="D64" s="21"/>
      <c r="E64" s="21"/>
      <c r="F64" s="21"/>
      <c r="G64" s="74">
        <f t="shared" si="1"/>
        <v>0</v>
      </c>
      <c r="H64" s="23"/>
      <c r="I64" s="22"/>
      <c r="J64" s="74">
        <f t="shared" si="2"/>
        <v>0</v>
      </c>
    </row>
    <row r="65" spans="1:10" x14ac:dyDescent="0.25">
      <c r="A65" s="21"/>
      <c r="B65" s="21"/>
      <c r="C65" s="21"/>
      <c r="D65" s="21"/>
      <c r="E65" s="21"/>
      <c r="F65" s="21"/>
      <c r="G65" s="74">
        <f t="shared" si="1"/>
        <v>0</v>
      </c>
      <c r="H65" s="23"/>
      <c r="I65" s="22"/>
      <c r="J65" s="74">
        <f t="shared" si="2"/>
        <v>0</v>
      </c>
    </row>
    <row r="66" spans="1:10" x14ac:dyDescent="0.25">
      <c r="A66" s="21"/>
      <c r="B66" s="21"/>
      <c r="C66" s="21"/>
      <c r="D66" s="21"/>
      <c r="E66" s="21"/>
      <c r="F66" s="21"/>
      <c r="G66" s="74">
        <f t="shared" si="1"/>
        <v>0</v>
      </c>
      <c r="H66" s="23"/>
      <c r="I66" s="22"/>
      <c r="J66" s="74">
        <f t="shared" si="2"/>
        <v>0</v>
      </c>
    </row>
    <row r="67" spans="1:10" x14ac:dyDescent="0.25">
      <c r="A67" s="21"/>
      <c r="B67" s="21"/>
      <c r="C67" s="21"/>
      <c r="D67" s="21"/>
      <c r="E67" s="21"/>
      <c r="F67" s="21"/>
      <c r="G67" s="74">
        <f t="shared" si="1"/>
        <v>0</v>
      </c>
      <c r="H67" s="23"/>
      <c r="I67" s="22"/>
      <c r="J67" s="74">
        <f t="shared" si="2"/>
        <v>0</v>
      </c>
    </row>
    <row r="68" spans="1:10" x14ac:dyDescent="0.25">
      <c r="A68" s="21"/>
      <c r="B68" s="21"/>
      <c r="C68" s="21"/>
      <c r="D68" s="21"/>
      <c r="E68" s="21"/>
      <c r="F68" s="21"/>
      <c r="G68" s="74">
        <f t="shared" si="1"/>
        <v>0</v>
      </c>
      <c r="H68" s="23"/>
      <c r="I68" s="22"/>
      <c r="J68" s="74">
        <f t="shared" si="2"/>
        <v>0</v>
      </c>
    </row>
    <row r="69" spans="1:10" x14ac:dyDescent="0.25">
      <c r="A69" s="21"/>
      <c r="B69" s="21"/>
      <c r="C69" s="21"/>
      <c r="D69" s="21"/>
      <c r="E69" s="21"/>
      <c r="F69" s="21"/>
      <c r="G69" s="74">
        <f t="shared" si="1"/>
        <v>0</v>
      </c>
      <c r="H69" s="23"/>
      <c r="I69" s="22"/>
      <c r="J69" s="74">
        <f t="shared" si="2"/>
        <v>0</v>
      </c>
    </row>
    <row r="70" spans="1:10" x14ac:dyDescent="0.25">
      <c r="A70" s="21"/>
      <c r="B70" s="21"/>
      <c r="C70" s="21"/>
      <c r="D70" s="21"/>
      <c r="E70" s="21"/>
      <c r="F70" s="21"/>
      <c r="G70" s="74">
        <f t="shared" si="1"/>
        <v>0</v>
      </c>
      <c r="H70" s="23"/>
      <c r="I70" s="22"/>
      <c r="J70" s="74">
        <f t="shared" si="2"/>
        <v>0</v>
      </c>
    </row>
    <row r="71" spans="1:10" x14ac:dyDescent="0.25">
      <c r="A71" s="21"/>
      <c r="B71" s="21"/>
      <c r="C71" s="21"/>
      <c r="D71" s="21"/>
      <c r="E71" s="21"/>
      <c r="F71" s="21"/>
      <c r="G71" s="74">
        <f t="shared" si="1"/>
        <v>0</v>
      </c>
      <c r="H71" s="23"/>
      <c r="I71" s="22"/>
      <c r="J71" s="74">
        <f t="shared" si="2"/>
        <v>0</v>
      </c>
    </row>
    <row r="72" spans="1:10" x14ac:dyDescent="0.25">
      <c r="A72" s="21"/>
      <c r="B72" s="21"/>
      <c r="C72" s="21"/>
      <c r="D72" s="21"/>
      <c r="E72" s="21"/>
      <c r="F72" s="21"/>
      <c r="G72" s="74">
        <f t="shared" si="1"/>
        <v>0</v>
      </c>
      <c r="H72" s="23"/>
      <c r="I72" s="22"/>
      <c r="J72" s="74">
        <f t="shared" si="2"/>
        <v>0</v>
      </c>
    </row>
    <row r="73" spans="1:10" x14ac:dyDescent="0.25">
      <c r="A73" s="21"/>
      <c r="B73" s="21"/>
      <c r="C73" s="21"/>
      <c r="D73" s="21"/>
      <c r="E73" s="21"/>
      <c r="F73" s="21"/>
      <c r="G73" s="74">
        <f t="shared" si="1"/>
        <v>0</v>
      </c>
      <c r="H73" s="23"/>
      <c r="I73" s="22"/>
      <c r="J73" s="74">
        <f t="shared" si="2"/>
        <v>0</v>
      </c>
    </row>
    <row r="74" spans="1:10" x14ac:dyDescent="0.25">
      <c r="A74" s="21"/>
      <c r="B74" s="21"/>
      <c r="C74" s="21"/>
      <c r="D74" s="21"/>
      <c r="E74" s="21"/>
      <c r="F74" s="21"/>
      <c r="G74" s="74">
        <f t="shared" si="1"/>
        <v>0</v>
      </c>
      <c r="H74" s="23"/>
      <c r="I74" s="22"/>
      <c r="J74" s="74">
        <f t="shared" si="2"/>
        <v>0</v>
      </c>
    </row>
    <row r="75" spans="1:10" x14ac:dyDescent="0.25">
      <c r="A75" s="21"/>
      <c r="B75" s="21"/>
      <c r="C75" s="21"/>
      <c r="D75" s="21"/>
      <c r="E75" s="21"/>
      <c r="F75" s="21"/>
      <c r="G75" s="74">
        <f t="shared" si="1"/>
        <v>0</v>
      </c>
      <c r="H75" s="23"/>
      <c r="I75" s="22"/>
      <c r="J75" s="74">
        <f t="shared" si="2"/>
        <v>0</v>
      </c>
    </row>
    <row r="76" spans="1:10" x14ac:dyDescent="0.25">
      <c r="A76" s="21"/>
      <c r="B76" s="21"/>
      <c r="C76" s="21"/>
      <c r="D76" s="21"/>
      <c r="E76" s="21"/>
      <c r="F76" s="21"/>
      <c r="G76" s="74">
        <f t="shared" si="1"/>
        <v>0</v>
      </c>
      <c r="H76" s="23"/>
      <c r="I76" s="22"/>
      <c r="J76" s="74">
        <f t="shared" si="2"/>
        <v>0</v>
      </c>
    </row>
    <row r="77" spans="1:10" x14ac:dyDescent="0.25">
      <c r="A77" s="21"/>
      <c r="B77" s="21"/>
      <c r="C77" s="21"/>
      <c r="D77" s="21"/>
      <c r="E77" s="21"/>
      <c r="F77" s="21"/>
      <c r="G77" s="74">
        <f t="shared" si="1"/>
        <v>0</v>
      </c>
      <c r="H77" s="23"/>
      <c r="I77" s="22"/>
      <c r="J77" s="74">
        <f t="shared" si="2"/>
        <v>0</v>
      </c>
    </row>
    <row r="78" spans="1:10" x14ac:dyDescent="0.25">
      <c r="A78" s="21"/>
      <c r="B78" s="21"/>
      <c r="C78" s="21"/>
      <c r="D78" s="21"/>
      <c r="E78" s="21"/>
      <c r="F78" s="21"/>
      <c r="G78" s="74">
        <f t="shared" si="1"/>
        <v>0</v>
      </c>
      <c r="H78" s="23"/>
      <c r="I78" s="22"/>
      <c r="J78" s="74">
        <f t="shared" si="2"/>
        <v>0</v>
      </c>
    </row>
    <row r="79" spans="1:10" x14ac:dyDescent="0.25">
      <c r="A79" s="21"/>
      <c r="B79" s="21"/>
      <c r="C79" s="21"/>
      <c r="D79" s="21"/>
      <c r="E79" s="21"/>
      <c r="F79" s="21"/>
      <c r="G79" s="74">
        <f t="shared" si="1"/>
        <v>0</v>
      </c>
      <c r="H79" s="23"/>
      <c r="I79" s="22"/>
      <c r="J79" s="74">
        <f t="shared" si="2"/>
        <v>0</v>
      </c>
    </row>
    <row r="80" spans="1:10" x14ac:dyDescent="0.25">
      <c r="A80" s="21"/>
      <c r="B80" s="21"/>
      <c r="C80" s="21"/>
      <c r="D80" s="21"/>
      <c r="E80" s="21"/>
      <c r="F80" s="21"/>
      <c r="G80" s="74">
        <f t="shared" si="1"/>
        <v>0</v>
      </c>
      <c r="H80" s="23"/>
      <c r="I80" s="22"/>
      <c r="J80" s="74">
        <f t="shared" si="2"/>
        <v>0</v>
      </c>
    </row>
    <row r="81" spans="1:10" x14ac:dyDescent="0.25">
      <c r="A81" s="21"/>
      <c r="B81" s="21"/>
      <c r="C81" s="21"/>
      <c r="D81" s="21"/>
      <c r="E81" s="21"/>
      <c r="F81" s="21"/>
      <c r="G81" s="74">
        <f t="shared" ref="G81:G144" si="3">ROUND(I81+J81+K81,0)</f>
        <v>0</v>
      </c>
      <c r="H81" s="23"/>
      <c r="I81" s="22"/>
      <c r="J81" s="74">
        <f t="shared" ref="J81:J144" si="4">IF(F81="with payment",(I81*H81),0)</f>
        <v>0</v>
      </c>
    </row>
    <row r="82" spans="1:10" x14ac:dyDescent="0.25">
      <c r="A82" s="21"/>
      <c r="B82" s="21"/>
      <c r="C82" s="21"/>
      <c r="D82" s="21"/>
      <c r="E82" s="21"/>
      <c r="F82" s="21"/>
      <c r="G82" s="74">
        <f t="shared" si="3"/>
        <v>0</v>
      </c>
      <c r="H82" s="23"/>
      <c r="I82" s="22"/>
      <c r="J82" s="74">
        <f t="shared" si="4"/>
        <v>0</v>
      </c>
    </row>
    <row r="83" spans="1:10" x14ac:dyDescent="0.25">
      <c r="A83" s="21"/>
      <c r="B83" s="21"/>
      <c r="C83" s="21"/>
      <c r="D83" s="21"/>
      <c r="E83" s="21"/>
      <c r="F83" s="21"/>
      <c r="G83" s="74">
        <f t="shared" si="3"/>
        <v>0</v>
      </c>
      <c r="H83" s="23"/>
      <c r="I83" s="22"/>
      <c r="J83" s="74">
        <f t="shared" si="4"/>
        <v>0</v>
      </c>
    </row>
    <row r="84" spans="1:10" x14ac:dyDescent="0.25">
      <c r="A84" s="21"/>
      <c r="B84" s="21"/>
      <c r="C84" s="21"/>
      <c r="D84" s="21"/>
      <c r="E84" s="21"/>
      <c r="F84" s="21"/>
      <c r="G84" s="74">
        <f t="shared" si="3"/>
        <v>0</v>
      </c>
      <c r="H84" s="23"/>
      <c r="I84" s="22"/>
      <c r="J84" s="74">
        <f t="shared" si="4"/>
        <v>0</v>
      </c>
    </row>
    <row r="85" spans="1:10" x14ac:dyDescent="0.25">
      <c r="A85" s="21"/>
      <c r="B85" s="21"/>
      <c r="C85" s="21"/>
      <c r="D85" s="21"/>
      <c r="E85" s="21"/>
      <c r="F85" s="21"/>
      <c r="G85" s="74">
        <f t="shared" si="3"/>
        <v>0</v>
      </c>
      <c r="H85" s="23"/>
      <c r="I85" s="22"/>
      <c r="J85" s="74">
        <f t="shared" si="4"/>
        <v>0</v>
      </c>
    </row>
    <row r="86" spans="1:10" x14ac:dyDescent="0.25">
      <c r="A86" s="21"/>
      <c r="B86" s="21"/>
      <c r="C86" s="21"/>
      <c r="D86" s="21"/>
      <c r="E86" s="21"/>
      <c r="F86" s="21"/>
      <c r="G86" s="74">
        <f t="shared" si="3"/>
        <v>0</v>
      </c>
      <c r="H86" s="23"/>
      <c r="I86" s="22"/>
      <c r="J86" s="74">
        <f t="shared" si="4"/>
        <v>0</v>
      </c>
    </row>
    <row r="87" spans="1:10" x14ac:dyDescent="0.25">
      <c r="A87" s="21"/>
      <c r="B87" s="21"/>
      <c r="C87" s="21"/>
      <c r="D87" s="21"/>
      <c r="E87" s="21"/>
      <c r="F87" s="21"/>
      <c r="G87" s="74">
        <f t="shared" si="3"/>
        <v>0</v>
      </c>
      <c r="H87" s="23"/>
      <c r="I87" s="22"/>
      <c r="J87" s="74">
        <f t="shared" si="4"/>
        <v>0</v>
      </c>
    </row>
    <row r="88" spans="1:10" x14ac:dyDescent="0.25">
      <c r="A88" s="21"/>
      <c r="B88" s="21"/>
      <c r="C88" s="21"/>
      <c r="D88" s="21"/>
      <c r="E88" s="21"/>
      <c r="F88" s="21"/>
      <c r="G88" s="74">
        <f t="shared" si="3"/>
        <v>0</v>
      </c>
      <c r="H88" s="23"/>
      <c r="I88" s="22"/>
      <c r="J88" s="74">
        <f t="shared" si="4"/>
        <v>0</v>
      </c>
    </row>
    <row r="89" spans="1:10" x14ac:dyDescent="0.25">
      <c r="A89" s="21"/>
      <c r="B89" s="21"/>
      <c r="C89" s="21"/>
      <c r="D89" s="21"/>
      <c r="E89" s="21"/>
      <c r="F89" s="21"/>
      <c r="G89" s="74">
        <f t="shared" si="3"/>
        <v>0</v>
      </c>
      <c r="H89" s="23"/>
      <c r="I89" s="22"/>
      <c r="J89" s="74">
        <f t="shared" si="4"/>
        <v>0</v>
      </c>
    </row>
    <row r="90" spans="1:10" x14ac:dyDescent="0.25">
      <c r="A90" s="21"/>
      <c r="B90" s="21"/>
      <c r="C90" s="21"/>
      <c r="D90" s="21"/>
      <c r="E90" s="21"/>
      <c r="F90" s="21"/>
      <c r="G90" s="74">
        <f t="shared" si="3"/>
        <v>0</v>
      </c>
      <c r="H90" s="23"/>
      <c r="I90" s="22"/>
      <c r="J90" s="74">
        <f t="shared" si="4"/>
        <v>0</v>
      </c>
    </row>
    <row r="91" spans="1:10" x14ac:dyDescent="0.25">
      <c r="A91" s="21"/>
      <c r="B91" s="21"/>
      <c r="C91" s="21"/>
      <c r="D91" s="21"/>
      <c r="E91" s="21"/>
      <c r="F91" s="21"/>
      <c r="G91" s="74">
        <f t="shared" si="3"/>
        <v>0</v>
      </c>
      <c r="H91" s="23"/>
      <c r="I91" s="22"/>
      <c r="J91" s="74">
        <f t="shared" si="4"/>
        <v>0</v>
      </c>
    </row>
    <row r="92" spans="1:10" x14ac:dyDescent="0.25">
      <c r="A92" s="21"/>
      <c r="B92" s="21"/>
      <c r="C92" s="21"/>
      <c r="D92" s="21"/>
      <c r="E92" s="21"/>
      <c r="F92" s="21"/>
      <c r="G92" s="74">
        <f t="shared" si="3"/>
        <v>0</v>
      </c>
      <c r="H92" s="23"/>
      <c r="I92" s="22"/>
      <c r="J92" s="74">
        <f t="shared" si="4"/>
        <v>0</v>
      </c>
    </row>
    <row r="93" spans="1:10" x14ac:dyDescent="0.25">
      <c r="A93" s="21"/>
      <c r="B93" s="21"/>
      <c r="C93" s="21"/>
      <c r="D93" s="21"/>
      <c r="E93" s="21"/>
      <c r="F93" s="21"/>
      <c r="G93" s="74">
        <f t="shared" si="3"/>
        <v>0</v>
      </c>
      <c r="H93" s="23"/>
      <c r="I93" s="22"/>
      <c r="J93" s="74">
        <f t="shared" si="4"/>
        <v>0</v>
      </c>
    </row>
    <row r="94" spans="1:10" x14ac:dyDescent="0.25">
      <c r="A94" s="21"/>
      <c r="B94" s="21"/>
      <c r="C94" s="21"/>
      <c r="D94" s="21"/>
      <c r="E94" s="21"/>
      <c r="F94" s="21"/>
      <c r="G94" s="74">
        <f t="shared" si="3"/>
        <v>0</v>
      </c>
      <c r="H94" s="23"/>
      <c r="I94" s="22"/>
      <c r="J94" s="74">
        <f t="shared" si="4"/>
        <v>0</v>
      </c>
    </row>
    <row r="95" spans="1:10" x14ac:dyDescent="0.25">
      <c r="A95" s="21"/>
      <c r="B95" s="21"/>
      <c r="C95" s="21"/>
      <c r="D95" s="21"/>
      <c r="E95" s="21"/>
      <c r="F95" s="21"/>
      <c r="G95" s="74">
        <f t="shared" si="3"/>
        <v>0</v>
      </c>
      <c r="H95" s="23"/>
      <c r="I95" s="22"/>
      <c r="J95" s="74">
        <f t="shared" si="4"/>
        <v>0</v>
      </c>
    </row>
    <row r="96" spans="1:10" x14ac:dyDescent="0.25">
      <c r="A96" s="21"/>
      <c r="B96" s="21"/>
      <c r="C96" s="21"/>
      <c r="D96" s="21"/>
      <c r="E96" s="21"/>
      <c r="F96" s="21"/>
      <c r="G96" s="74">
        <f t="shared" si="3"/>
        <v>0</v>
      </c>
      <c r="H96" s="23"/>
      <c r="I96" s="22"/>
      <c r="J96" s="74">
        <f t="shared" si="4"/>
        <v>0</v>
      </c>
    </row>
    <row r="97" spans="1:10" x14ac:dyDescent="0.25">
      <c r="A97" s="21"/>
      <c r="B97" s="21"/>
      <c r="C97" s="21"/>
      <c r="D97" s="21"/>
      <c r="E97" s="21"/>
      <c r="F97" s="21"/>
      <c r="G97" s="74">
        <f t="shared" si="3"/>
        <v>0</v>
      </c>
      <c r="H97" s="23"/>
      <c r="I97" s="22"/>
      <c r="J97" s="74">
        <f t="shared" si="4"/>
        <v>0</v>
      </c>
    </row>
    <row r="98" spans="1:10" x14ac:dyDescent="0.25">
      <c r="A98" s="21"/>
      <c r="B98" s="21"/>
      <c r="C98" s="21"/>
      <c r="D98" s="21"/>
      <c r="E98" s="21"/>
      <c r="F98" s="21"/>
      <c r="G98" s="74">
        <f t="shared" si="3"/>
        <v>0</v>
      </c>
      <c r="H98" s="23"/>
      <c r="I98" s="22"/>
      <c r="J98" s="74">
        <f t="shared" si="4"/>
        <v>0</v>
      </c>
    </row>
    <row r="99" spans="1:10" x14ac:dyDescent="0.25">
      <c r="A99" s="21"/>
      <c r="B99" s="21"/>
      <c r="C99" s="21"/>
      <c r="D99" s="21"/>
      <c r="E99" s="21"/>
      <c r="F99" s="21"/>
      <c r="G99" s="74">
        <f t="shared" si="3"/>
        <v>0</v>
      </c>
      <c r="H99" s="23"/>
      <c r="I99" s="22"/>
      <c r="J99" s="74">
        <f t="shared" si="4"/>
        <v>0</v>
      </c>
    </row>
    <row r="100" spans="1:10" x14ac:dyDescent="0.25">
      <c r="A100" s="21"/>
      <c r="B100" s="21"/>
      <c r="C100" s="21"/>
      <c r="D100" s="21"/>
      <c r="E100" s="21"/>
      <c r="F100" s="21"/>
      <c r="G100" s="74">
        <f t="shared" si="3"/>
        <v>0</v>
      </c>
      <c r="H100" s="23"/>
      <c r="I100" s="22"/>
      <c r="J100" s="74">
        <f t="shared" si="4"/>
        <v>0</v>
      </c>
    </row>
    <row r="101" spans="1:10" x14ac:dyDescent="0.25">
      <c r="A101" s="21"/>
      <c r="B101" s="21"/>
      <c r="C101" s="21"/>
      <c r="D101" s="21"/>
      <c r="E101" s="21"/>
      <c r="F101" s="21"/>
      <c r="G101" s="74">
        <f t="shared" si="3"/>
        <v>0</v>
      </c>
      <c r="H101" s="23"/>
      <c r="I101" s="22"/>
      <c r="J101" s="74">
        <f t="shared" si="4"/>
        <v>0</v>
      </c>
    </row>
    <row r="102" spans="1:10" x14ac:dyDescent="0.25">
      <c r="A102" s="21"/>
      <c r="B102" s="21"/>
      <c r="C102" s="21"/>
      <c r="D102" s="21"/>
      <c r="E102" s="21"/>
      <c r="F102" s="21"/>
      <c r="G102" s="74">
        <f t="shared" si="3"/>
        <v>0</v>
      </c>
      <c r="H102" s="23"/>
      <c r="I102" s="22"/>
      <c r="J102" s="74">
        <f t="shared" si="4"/>
        <v>0</v>
      </c>
    </row>
    <row r="103" spans="1:10" x14ac:dyDescent="0.25">
      <c r="A103" s="21"/>
      <c r="B103" s="21"/>
      <c r="C103" s="21"/>
      <c r="D103" s="21"/>
      <c r="E103" s="21"/>
      <c r="F103" s="21"/>
      <c r="G103" s="74">
        <f t="shared" si="3"/>
        <v>0</v>
      </c>
      <c r="H103" s="23"/>
      <c r="I103" s="22"/>
      <c r="J103" s="74">
        <f t="shared" si="4"/>
        <v>0</v>
      </c>
    </row>
    <row r="104" spans="1:10" x14ac:dyDescent="0.25">
      <c r="A104" s="21"/>
      <c r="B104" s="21"/>
      <c r="C104" s="21"/>
      <c r="D104" s="21"/>
      <c r="E104" s="21"/>
      <c r="F104" s="21"/>
      <c r="G104" s="74">
        <f t="shared" si="3"/>
        <v>0</v>
      </c>
      <c r="H104" s="23"/>
      <c r="I104" s="22"/>
      <c r="J104" s="74">
        <f t="shared" si="4"/>
        <v>0</v>
      </c>
    </row>
    <row r="105" spans="1:10" x14ac:dyDescent="0.25">
      <c r="A105" s="21"/>
      <c r="B105" s="21"/>
      <c r="C105" s="21"/>
      <c r="D105" s="21"/>
      <c r="E105" s="21"/>
      <c r="F105" s="21"/>
      <c r="G105" s="74">
        <f t="shared" si="3"/>
        <v>0</v>
      </c>
      <c r="H105" s="23"/>
      <c r="I105" s="22"/>
      <c r="J105" s="74">
        <f t="shared" si="4"/>
        <v>0</v>
      </c>
    </row>
    <row r="106" spans="1:10" x14ac:dyDescent="0.25">
      <c r="A106" s="21"/>
      <c r="B106" s="21"/>
      <c r="C106" s="21"/>
      <c r="D106" s="21"/>
      <c r="E106" s="21"/>
      <c r="F106" s="21"/>
      <c r="G106" s="74">
        <f t="shared" si="3"/>
        <v>0</v>
      </c>
      <c r="H106" s="23"/>
      <c r="I106" s="22"/>
      <c r="J106" s="74">
        <f t="shared" si="4"/>
        <v>0</v>
      </c>
    </row>
    <row r="107" spans="1:10" x14ac:dyDescent="0.25">
      <c r="A107" s="21"/>
      <c r="B107" s="21"/>
      <c r="C107" s="21"/>
      <c r="D107" s="21"/>
      <c r="E107" s="21"/>
      <c r="F107" s="21"/>
      <c r="G107" s="74">
        <f t="shared" si="3"/>
        <v>0</v>
      </c>
      <c r="H107" s="23"/>
      <c r="I107" s="22"/>
      <c r="J107" s="74">
        <f t="shared" si="4"/>
        <v>0</v>
      </c>
    </row>
    <row r="108" spans="1:10" x14ac:dyDescent="0.25">
      <c r="A108" s="21"/>
      <c r="B108" s="21"/>
      <c r="C108" s="21"/>
      <c r="D108" s="21"/>
      <c r="E108" s="21"/>
      <c r="F108" s="21"/>
      <c r="G108" s="74">
        <f t="shared" si="3"/>
        <v>0</v>
      </c>
      <c r="H108" s="23"/>
      <c r="I108" s="22"/>
      <c r="J108" s="74">
        <f t="shared" si="4"/>
        <v>0</v>
      </c>
    </row>
    <row r="109" spans="1:10" x14ac:dyDescent="0.25">
      <c r="A109" s="21"/>
      <c r="B109" s="21"/>
      <c r="C109" s="21"/>
      <c r="D109" s="21"/>
      <c r="E109" s="21"/>
      <c r="F109" s="21"/>
      <c r="G109" s="74">
        <f t="shared" si="3"/>
        <v>0</v>
      </c>
      <c r="H109" s="23"/>
      <c r="I109" s="22"/>
      <c r="J109" s="74">
        <f t="shared" si="4"/>
        <v>0</v>
      </c>
    </row>
    <row r="110" spans="1:10" x14ac:dyDescent="0.25">
      <c r="A110" s="21"/>
      <c r="B110" s="21"/>
      <c r="C110" s="21"/>
      <c r="D110" s="21"/>
      <c r="E110" s="21"/>
      <c r="F110" s="21"/>
      <c r="G110" s="74">
        <f t="shared" si="3"/>
        <v>0</v>
      </c>
      <c r="H110" s="23"/>
      <c r="I110" s="22"/>
      <c r="J110" s="74">
        <f t="shared" si="4"/>
        <v>0</v>
      </c>
    </row>
    <row r="111" spans="1:10" x14ac:dyDescent="0.25">
      <c r="A111" s="21"/>
      <c r="B111" s="21"/>
      <c r="C111" s="21"/>
      <c r="D111" s="21"/>
      <c r="E111" s="21"/>
      <c r="F111" s="21"/>
      <c r="G111" s="74">
        <f t="shared" si="3"/>
        <v>0</v>
      </c>
      <c r="H111" s="23"/>
      <c r="I111" s="22"/>
      <c r="J111" s="74">
        <f t="shared" si="4"/>
        <v>0</v>
      </c>
    </row>
    <row r="112" spans="1:10" x14ac:dyDescent="0.25">
      <c r="A112" s="21"/>
      <c r="B112" s="21"/>
      <c r="C112" s="21"/>
      <c r="D112" s="21"/>
      <c r="E112" s="21"/>
      <c r="F112" s="21"/>
      <c r="G112" s="74">
        <f t="shared" si="3"/>
        <v>0</v>
      </c>
      <c r="H112" s="23"/>
      <c r="I112" s="22"/>
      <c r="J112" s="74">
        <f t="shared" si="4"/>
        <v>0</v>
      </c>
    </row>
    <row r="113" spans="1:10" x14ac:dyDescent="0.25">
      <c r="A113" s="21"/>
      <c r="B113" s="21"/>
      <c r="C113" s="21"/>
      <c r="D113" s="21"/>
      <c r="E113" s="21"/>
      <c r="F113" s="21"/>
      <c r="G113" s="74">
        <f t="shared" si="3"/>
        <v>0</v>
      </c>
      <c r="H113" s="23"/>
      <c r="I113" s="22"/>
      <c r="J113" s="74">
        <f t="shared" si="4"/>
        <v>0</v>
      </c>
    </row>
    <row r="114" spans="1:10" x14ac:dyDescent="0.25">
      <c r="A114" s="21"/>
      <c r="B114" s="21"/>
      <c r="C114" s="21"/>
      <c r="D114" s="21"/>
      <c r="E114" s="21"/>
      <c r="F114" s="21"/>
      <c r="G114" s="74">
        <f t="shared" si="3"/>
        <v>0</v>
      </c>
      <c r="H114" s="23"/>
      <c r="I114" s="22"/>
      <c r="J114" s="74">
        <f t="shared" si="4"/>
        <v>0</v>
      </c>
    </row>
    <row r="115" spans="1:10" x14ac:dyDescent="0.25">
      <c r="A115" s="21"/>
      <c r="B115" s="21"/>
      <c r="C115" s="21"/>
      <c r="D115" s="21"/>
      <c r="E115" s="21"/>
      <c r="F115" s="21"/>
      <c r="G115" s="74">
        <f t="shared" si="3"/>
        <v>0</v>
      </c>
      <c r="H115" s="23"/>
      <c r="I115" s="22"/>
      <c r="J115" s="74">
        <f t="shared" si="4"/>
        <v>0</v>
      </c>
    </row>
    <row r="116" spans="1:10" x14ac:dyDescent="0.25">
      <c r="A116" s="21"/>
      <c r="B116" s="21"/>
      <c r="C116" s="21"/>
      <c r="D116" s="21"/>
      <c r="E116" s="21"/>
      <c r="F116" s="21"/>
      <c r="G116" s="74">
        <f t="shared" si="3"/>
        <v>0</v>
      </c>
      <c r="H116" s="23"/>
      <c r="I116" s="22"/>
      <c r="J116" s="74">
        <f t="shared" si="4"/>
        <v>0</v>
      </c>
    </row>
    <row r="117" spans="1:10" x14ac:dyDescent="0.25">
      <c r="A117" s="21"/>
      <c r="B117" s="21"/>
      <c r="C117" s="21"/>
      <c r="D117" s="21"/>
      <c r="E117" s="21"/>
      <c r="F117" s="21"/>
      <c r="G117" s="74">
        <f t="shared" si="3"/>
        <v>0</v>
      </c>
      <c r="H117" s="23"/>
      <c r="I117" s="22"/>
      <c r="J117" s="74">
        <f t="shared" si="4"/>
        <v>0</v>
      </c>
    </row>
    <row r="118" spans="1:10" x14ac:dyDescent="0.25">
      <c r="A118" s="21"/>
      <c r="B118" s="21"/>
      <c r="C118" s="21"/>
      <c r="D118" s="21"/>
      <c r="E118" s="21"/>
      <c r="F118" s="21"/>
      <c r="G118" s="74">
        <f t="shared" si="3"/>
        <v>0</v>
      </c>
      <c r="H118" s="23"/>
      <c r="I118" s="22"/>
      <c r="J118" s="74">
        <f t="shared" si="4"/>
        <v>0</v>
      </c>
    </row>
    <row r="119" spans="1:10" x14ac:dyDescent="0.25">
      <c r="A119" s="21"/>
      <c r="B119" s="21"/>
      <c r="C119" s="21"/>
      <c r="D119" s="21"/>
      <c r="E119" s="21"/>
      <c r="F119" s="21"/>
      <c r="G119" s="74">
        <f t="shared" si="3"/>
        <v>0</v>
      </c>
      <c r="H119" s="23"/>
      <c r="I119" s="22"/>
      <c r="J119" s="74">
        <f t="shared" si="4"/>
        <v>0</v>
      </c>
    </row>
    <row r="120" spans="1:10" x14ac:dyDescent="0.25">
      <c r="A120" s="21"/>
      <c r="B120" s="21"/>
      <c r="C120" s="21"/>
      <c r="D120" s="21"/>
      <c r="E120" s="21"/>
      <c r="F120" s="21"/>
      <c r="G120" s="74">
        <f t="shared" si="3"/>
        <v>0</v>
      </c>
      <c r="H120" s="23"/>
      <c r="I120" s="22"/>
      <c r="J120" s="74">
        <f t="shared" si="4"/>
        <v>0</v>
      </c>
    </row>
    <row r="121" spans="1:10" x14ac:dyDescent="0.25">
      <c r="A121" s="21"/>
      <c r="B121" s="21"/>
      <c r="C121" s="21"/>
      <c r="D121" s="21"/>
      <c r="E121" s="21"/>
      <c r="F121" s="21"/>
      <c r="G121" s="74">
        <f t="shared" si="3"/>
        <v>0</v>
      </c>
      <c r="H121" s="23"/>
      <c r="I121" s="22"/>
      <c r="J121" s="74">
        <f t="shared" si="4"/>
        <v>0</v>
      </c>
    </row>
    <row r="122" spans="1:10" x14ac:dyDescent="0.25">
      <c r="A122" s="21"/>
      <c r="B122" s="21"/>
      <c r="C122" s="21"/>
      <c r="D122" s="21"/>
      <c r="E122" s="21"/>
      <c r="F122" s="21"/>
      <c r="G122" s="74">
        <f t="shared" si="3"/>
        <v>0</v>
      </c>
      <c r="H122" s="23"/>
      <c r="I122" s="22"/>
      <c r="J122" s="74">
        <f t="shared" si="4"/>
        <v>0</v>
      </c>
    </row>
    <row r="123" spans="1:10" x14ac:dyDescent="0.25">
      <c r="A123" s="21"/>
      <c r="B123" s="21"/>
      <c r="C123" s="21"/>
      <c r="D123" s="21"/>
      <c r="E123" s="21"/>
      <c r="F123" s="21"/>
      <c r="G123" s="74">
        <f t="shared" si="3"/>
        <v>0</v>
      </c>
      <c r="H123" s="23"/>
      <c r="I123" s="22"/>
      <c r="J123" s="74">
        <f t="shared" si="4"/>
        <v>0</v>
      </c>
    </row>
    <row r="124" spans="1:10" x14ac:dyDescent="0.25">
      <c r="A124" s="21"/>
      <c r="B124" s="21"/>
      <c r="C124" s="21"/>
      <c r="D124" s="21"/>
      <c r="E124" s="21"/>
      <c r="F124" s="21"/>
      <c r="G124" s="74">
        <f t="shared" si="3"/>
        <v>0</v>
      </c>
      <c r="H124" s="23"/>
      <c r="I124" s="22"/>
      <c r="J124" s="74">
        <f t="shared" si="4"/>
        <v>0</v>
      </c>
    </row>
    <row r="125" spans="1:10" x14ac:dyDescent="0.25">
      <c r="A125" s="21"/>
      <c r="B125" s="21"/>
      <c r="C125" s="21"/>
      <c r="D125" s="21"/>
      <c r="E125" s="21"/>
      <c r="F125" s="21"/>
      <c r="G125" s="74">
        <f t="shared" si="3"/>
        <v>0</v>
      </c>
      <c r="H125" s="23"/>
      <c r="I125" s="22"/>
      <c r="J125" s="74">
        <f t="shared" si="4"/>
        <v>0</v>
      </c>
    </row>
    <row r="126" spans="1:10" x14ac:dyDescent="0.25">
      <c r="A126" s="21"/>
      <c r="B126" s="21"/>
      <c r="C126" s="21"/>
      <c r="D126" s="21"/>
      <c r="E126" s="21"/>
      <c r="F126" s="21"/>
      <c r="G126" s="74">
        <f t="shared" si="3"/>
        <v>0</v>
      </c>
      <c r="H126" s="23"/>
      <c r="I126" s="22"/>
      <c r="J126" s="74">
        <f t="shared" si="4"/>
        <v>0</v>
      </c>
    </row>
    <row r="127" spans="1:10" x14ac:dyDescent="0.25">
      <c r="A127" s="21"/>
      <c r="B127" s="21"/>
      <c r="C127" s="21"/>
      <c r="D127" s="21"/>
      <c r="E127" s="21"/>
      <c r="F127" s="21"/>
      <c r="G127" s="74">
        <f t="shared" si="3"/>
        <v>0</v>
      </c>
      <c r="H127" s="23"/>
      <c r="I127" s="22"/>
      <c r="J127" s="74">
        <f t="shared" si="4"/>
        <v>0</v>
      </c>
    </row>
    <row r="128" spans="1:10" x14ac:dyDescent="0.25">
      <c r="A128" s="21"/>
      <c r="B128" s="21"/>
      <c r="C128" s="21"/>
      <c r="D128" s="21"/>
      <c r="E128" s="21"/>
      <c r="F128" s="21"/>
      <c r="G128" s="74">
        <f t="shared" si="3"/>
        <v>0</v>
      </c>
      <c r="H128" s="23"/>
      <c r="I128" s="22"/>
      <c r="J128" s="74">
        <f t="shared" si="4"/>
        <v>0</v>
      </c>
    </row>
    <row r="129" spans="1:10" x14ac:dyDescent="0.25">
      <c r="A129" s="21"/>
      <c r="B129" s="21"/>
      <c r="C129" s="21"/>
      <c r="D129" s="21"/>
      <c r="E129" s="21"/>
      <c r="F129" s="21"/>
      <c r="G129" s="74">
        <f t="shared" si="3"/>
        <v>0</v>
      </c>
      <c r="H129" s="23"/>
      <c r="I129" s="22"/>
      <c r="J129" s="74">
        <f t="shared" si="4"/>
        <v>0</v>
      </c>
    </row>
    <row r="130" spans="1:10" x14ac:dyDescent="0.25">
      <c r="A130" s="21"/>
      <c r="B130" s="21"/>
      <c r="C130" s="21"/>
      <c r="D130" s="21"/>
      <c r="E130" s="21"/>
      <c r="F130" s="21"/>
      <c r="G130" s="74">
        <f t="shared" si="3"/>
        <v>0</v>
      </c>
      <c r="H130" s="23"/>
      <c r="I130" s="22"/>
      <c r="J130" s="74">
        <f t="shared" si="4"/>
        <v>0</v>
      </c>
    </row>
    <row r="131" spans="1:10" x14ac:dyDescent="0.25">
      <c r="A131" s="21"/>
      <c r="B131" s="21"/>
      <c r="C131" s="21"/>
      <c r="D131" s="21"/>
      <c r="E131" s="21"/>
      <c r="F131" s="21"/>
      <c r="G131" s="74">
        <f t="shared" si="3"/>
        <v>0</v>
      </c>
      <c r="H131" s="23"/>
      <c r="I131" s="22"/>
      <c r="J131" s="74">
        <f t="shared" si="4"/>
        <v>0</v>
      </c>
    </row>
    <row r="132" spans="1:10" x14ac:dyDescent="0.25">
      <c r="A132" s="21"/>
      <c r="B132" s="21"/>
      <c r="C132" s="21"/>
      <c r="D132" s="21"/>
      <c r="E132" s="21"/>
      <c r="F132" s="21"/>
      <c r="G132" s="74">
        <f t="shared" si="3"/>
        <v>0</v>
      </c>
      <c r="H132" s="23"/>
      <c r="I132" s="22"/>
      <c r="J132" s="74">
        <f t="shared" si="4"/>
        <v>0</v>
      </c>
    </row>
    <row r="133" spans="1:10" x14ac:dyDescent="0.25">
      <c r="A133" s="21"/>
      <c r="B133" s="21"/>
      <c r="C133" s="21"/>
      <c r="D133" s="21"/>
      <c r="E133" s="21"/>
      <c r="F133" s="21"/>
      <c r="G133" s="74">
        <f t="shared" si="3"/>
        <v>0</v>
      </c>
      <c r="H133" s="23"/>
      <c r="I133" s="22"/>
      <c r="J133" s="74">
        <f t="shared" si="4"/>
        <v>0</v>
      </c>
    </row>
    <row r="134" spans="1:10" x14ac:dyDescent="0.25">
      <c r="A134" s="21"/>
      <c r="B134" s="21"/>
      <c r="C134" s="21"/>
      <c r="D134" s="21"/>
      <c r="E134" s="21"/>
      <c r="F134" s="21"/>
      <c r="G134" s="74">
        <f t="shared" si="3"/>
        <v>0</v>
      </c>
      <c r="H134" s="23"/>
      <c r="I134" s="22"/>
      <c r="J134" s="74">
        <f t="shared" si="4"/>
        <v>0</v>
      </c>
    </row>
    <row r="135" spans="1:10" x14ac:dyDescent="0.25">
      <c r="A135" s="21"/>
      <c r="B135" s="21"/>
      <c r="C135" s="21"/>
      <c r="D135" s="21"/>
      <c r="E135" s="21"/>
      <c r="F135" s="21"/>
      <c r="G135" s="74">
        <f t="shared" si="3"/>
        <v>0</v>
      </c>
      <c r="H135" s="23"/>
      <c r="I135" s="22"/>
      <c r="J135" s="74">
        <f t="shared" si="4"/>
        <v>0</v>
      </c>
    </row>
    <row r="136" spans="1:10" x14ac:dyDescent="0.25">
      <c r="A136" s="21"/>
      <c r="B136" s="21"/>
      <c r="C136" s="21"/>
      <c r="D136" s="21"/>
      <c r="E136" s="21"/>
      <c r="F136" s="21"/>
      <c r="G136" s="74">
        <f t="shared" si="3"/>
        <v>0</v>
      </c>
      <c r="H136" s="23"/>
      <c r="I136" s="22"/>
      <c r="J136" s="74">
        <f t="shared" si="4"/>
        <v>0</v>
      </c>
    </row>
    <row r="137" spans="1:10" x14ac:dyDescent="0.25">
      <c r="A137" s="21"/>
      <c r="B137" s="21"/>
      <c r="C137" s="21"/>
      <c r="D137" s="21"/>
      <c r="E137" s="21"/>
      <c r="F137" s="21"/>
      <c r="G137" s="74">
        <f t="shared" si="3"/>
        <v>0</v>
      </c>
      <c r="H137" s="23"/>
      <c r="I137" s="22"/>
      <c r="J137" s="74">
        <f t="shared" si="4"/>
        <v>0</v>
      </c>
    </row>
    <row r="138" spans="1:10" x14ac:dyDescent="0.25">
      <c r="A138" s="21"/>
      <c r="B138" s="21"/>
      <c r="C138" s="21"/>
      <c r="D138" s="21"/>
      <c r="E138" s="21"/>
      <c r="F138" s="21"/>
      <c r="G138" s="74">
        <f t="shared" si="3"/>
        <v>0</v>
      </c>
      <c r="H138" s="23"/>
      <c r="I138" s="22"/>
      <c r="J138" s="74">
        <f t="shared" si="4"/>
        <v>0</v>
      </c>
    </row>
    <row r="139" spans="1:10" x14ac:dyDescent="0.25">
      <c r="A139" s="21"/>
      <c r="B139" s="21"/>
      <c r="C139" s="21"/>
      <c r="D139" s="21"/>
      <c r="E139" s="21"/>
      <c r="F139" s="21"/>
      <c r="G139" s="74">
        <f t="shared" si="3"/>
        <v>0</v>
      </c>
      <c r="H139" s="23"/>
      <c r="I139" s="22"/>
      <c r="J139" s="74">
        <f t="shared" si="4"/>
        <v>0</v>
      </c>
    </row>
    <row r="140" spans="1:10" x14ac:dyDescent="0.25">
      <c r="A140" s="21"/>
      <c r="B140" s="21"/>
      <c r="C140" s="21"/>
      <c r="D140" s="21"/>
      <c r="E140" s="21"/>
      <c r="F140" s="21"/>
      <c r="G140" s="74">
        <f t="shared" si="3"/>
        <v>0</v>
      </c>
      <c r="H140" s="23"/>
      <c r="I140" s="22"/>
      <c r="J140" s="74">
        <f t="shared" si="4"/>
        <v>0</v>
      </c>
    </row>
    <row r="141" spans="1:10" x14ac:dyDescent="0.25">
      <c r="A141" s="21"/>
      <c r="B141" s="21"/>
      <c r="C141" s="21"/>
      <c r="D141" s="21"/>
      <c r="E141" s="21"/>
      <c r="F141" s="21"/>
      <c r="G141" s="74">
        <f t="shared" si="3"/>
        <v>0</v>
      </c>
      <c r="H141" s="23"/>
      <c r="I141" s="22"/>
      <c r="J141" s="74">
        <f t="shared" si="4"/>
        <v>0</v>
      </c>
    </row>
    <row r="142" spans="1:10" x14ac:dyDescent="0.25">
      <c r="A142" s="21"/>
      <c r="B142" s="21"/>
      <c r="C142" s="21"/>
      <c r="D142" s="21"/>
      <c r="E142" s="21"/>
      <c r="F142" s="21"/>
      <c r="G142" s="74">
        <f t="shared" si="3"/>
        <v>0</v>
      </c>
      <c r="H142" s="23"/>
      <c r="I142" s="22"/>
      <c r="J142" s="74">
        <f t="shared" si="4"/>
        <v>0</v>
      </c>
    </row>
    <row r="143" spans="1:10" x14ac:dyDescent="0.25">
      <c r="A143" s="21"/>
      <c r="B143" s="21"/>
      <c r="C143" s="21"/>
      <c r="D143" s="21"/>
      <c r="E143" s="21"/>
      <c r="F143" s="21"/>
      <c r="G143" s="74">
        <f t="shared" si="3"/>
        <v>0</v>
      </c>
      <c r="H143" s="23"/>
      <c r="I143" s="22"/>
      <c r="J143" s="74">
        <f t="shared" si="4"/>
        <v>0</v>
      </c>
    </row>
    <row r="144" spans="1:10" x14ac:dyDescent="0.25">
      <c r="A144" s="21"/>
      <c r="B144" s="21"/>
      <c r="C144" s="21"/>
      <c r="D144" s="21"/>
      <c r="E144" s="21"/>
      <c r="F144" s="21"/>
      <c r="G144" s="74">
        <f t="shared" si="3"/>
        <v>0</v>
      </c>
      <c r="H144" s="23"/>
      <c r="I144" s="22"/>
      <c r="J144" s="74">
        <f t="shared" si="4"/>
        <v>0</v>
      </c>
    </row>
    <row r="145" spans="1:10" x14ac:dyDescent="0.25">
      <c r="A145" s="21"/>
      <c r="B145" s="21"/>
      <c r="C145" s="21"/>
      <c r="D145" s="21"/>
      <c r="E145" s="21"/>
      <c r="F145" s="21"/>
      <c r="G145" s="74">
        <f t="shared" ref="G145:G208" si="5">ROUND(I145+J145+K145,0)</f>
        <v>0</v>
      </c>
      <c r="H145" s="23"/>
      <c r="I145" s="22"/>
      <c r="J145" s="74">
        <f t="shared" ref="J145:J208" si="6">IF(F145="with payment",(I145*H145),0)</f>
        <v>0</v>
      </c>
    </row>
    <row r="146" spans="1:10" x14ac:dyDescent="0.25">
      <c r="A146" s="21"/>
      <c r="B146" s="21"/>
      <c r="C146" s="21"/>
      <c r="D146" s="21"/>
      <c r="E146" s="21"/>
      <c r="F146" s="21"/>
      <c r="G146" s="74">
        <f t="shared" si="5"/>
        <v>0</v>
      </c>
      <c r="H146" s="23"/>
      <c r="I146" s="22"/>
      <c r="J146" s="74">
        <f t="shared" si="6"/>
        <v>0</v>
      </c>
    </row>
    <row r="147" spans="1:10" x14ac:dyDescent="0.25">
      <c r="A147" s="21"/>
      <c r="B147" s="21"/>
      <c r="C147" s="21"/>
      <c r="D147" s="21"/>
      <c r="E147" s="21"/>
      <c r="F147" s="21"/>
      <c r="G147" s="74">
        <f t="shared" si="5"/>
        <v>0</v>
      </c>
      <c r="H147" s="23"/>
      <c r="I147" s="22"/>
      <c r="J147" s="74">
        <f t="shared" si="6"/>
        <v>0</v>
      </c>
    </row>
    <row r="148" spans="1:10" x14ac:dyDescent="0.25">
      <c r="A148" s="21"/>
      <c r="B148" s="21"/>
      <c r="C148" s="21"/>
      <c r="D148" s="21"/>
      <c r="E148" s="21"/>
      <c r="F148" s="21"/>
      <c r="G148" s="74">
        <f t="shared" si="5"/>
        <v>0</v>
      </c>
      <c r="H148" s="23"/>
      <c r="I148" s="22"/>
      <c r="J148" s="74">
        <f t="shared" si="6"/>
        <v>0</v>
      </c>
    </row>
    <row r="149" spans="1:10" x14ac:dyDescent="0.25">
      <c r="A149" s="21"/>
      <c r="B149" s="21"/>
      <c r="C149" s="21"/>
      <c r="D149" s="21"/>
      <c r="E149" s="21"/>
      <c r="F149" s="21"/>
      <c r="G149" s="74">
        <f t="shared" si="5"/>
        <v>0</v>
      </c>
      <c r="H149" s="23"/>
      <c r="I149" s="22"/>
      <c r="J149" s="74">
        <f t="shared" si="6"/>
        <v>0</v>
      </c>
    </row>
    <row r="150" spans="1:10" x14ac:dyDescent="0.25">
      <c r="A150" s="21"/>
      <c r="B150" s="21"/>
      <c r="C150" s="21"/>
      <c r="D150" s="21"/>
      <c r="E150" s="21"/>
      <c r="F150" s="21"/>
      <c r="G150" s="74">
        <f t="shared" si="5"/>
        <v>0</v>
      </c>
      <c r="H150" s="23"/>
      <c r="I150" s="22"/>
      <c r="J150" s="74">
        <f t="shared" si="6"/>
        <v>0</v>
      </c>
    </row>
    <row r="151" spans="1:10" x14ac:dyDescent="0.25">
      <c r="A151" s="21"/>
      <c r="B151" s="21"/>
      <c r="C151" s="21"/>
      <c r="D151" s="21"/>
      <c r="E151" s="21"/>
      <c r="F151" s="21"/>
      <c r="G151" s="74">
        <f t="shared" si="5"/>
        <v>0</v>
      </c>
      <c r="H151" s="23"/>
      <c r="I151" s="22"/>
      <c r="J151" s="74">
        <f t="shared" si="6"/>
        <v>0</v>
      </c>
    </row>
    <row r="152" spans="1:10" x14ac:dyDescent="0.25">
      <c r="A152" s="21"/>
      <c r="B152" s="21"/>
      <c r="C152" s="21"/>
      <c r="D152" s="21"/>
      <c r="E152" s="21"/>
      <c r="F152" s="21"/>
      <c r="G152" s="74">
        <f t="shared" si="5"/>
        <v>0</v>
      </c>
      <c r="H152" s="23"/>
      <c r="I152" s="22"/>
      <c r="J152" s="74">
        <f t="shared" si="6"/>
        <v>0</v>
      </c>
    </row>
    <row r="153" spans="1:10" x14ac:dyDescent="0.25">
      <c r="A153" s="21"/>
      <c r="B153" s="21"/>
      <c r="C153" s="21"/>
      <c r="D153" s="21"/>
      <c r="E153" s="21"/>
      <c r="F153" s="21"/>
      <c r="G153" s="74">
        <f t="shared" si="5"/>
        <v>0</v>
      </c>
      <c r="H153" s="23"/>
      <c r="I153" s="22"/>
      <c r="J153" s="74">
        <f t="shared" si="6"/>
        <v>0</v>
      </c>
    </row>
    <row r="154" spans="1:10" x14ac:dyDescent="0.25">
      <c r="A154" s="21"/>
      <c r="B154" s="21"/>
      <c r="C154" s="21"/>
      <c r="D154" s="21"/>
      <c r="E154" s="21"/>
      <c r="F154" s="21"/>
      <c r="G154" s="74">
        <f t="shared" si="5"/>
        <v>0</v>
      </c>
      <c r="H154" s="23"/>
      <c r="I154" s="22"/>
      <c r="J154" s="74">
        <f t="shared" si="6"/>
        <v>0</v>
      </c>
    </row>
    <row r="155" spans="1:10" x14ac:dyDescent="0.25">
      <c r="A155" s="21"/>
      <c r="B155" s="21"/>
      <c r="C155" s="21"/>
      <c r="D155" s="21"/>
      <c r="E155" s="21"/>
      <c r="F155" s="21"/>
      <c r="G155" s="74">
        <f t="shared" si="5"/>
        <v>0</v>
      </c>
      <c r="H155" s="23"/>
      <c r="I155" s="22"/>
      <c r="J155" s="74">
        <f t="shared" si="6"/>
        <v>0</v>
      </c>
    </row>
    <row r="156" spans="1:10" x14ac:dyDescent="0.25">
      <c r="A156" s="21"/>
      <c r="B156" s="21"/>
      <c r="C156" s="21"/>
      <c r="D156" s="21"/>
      <c r="E156" s="21"/>
      <c r="F156" s="21"/>
      <c r="G156" s="74">
        <f t="shared" si="5"/>
        <v>0</v>
      </c>
      <c r="H156" s="23"/>
      <c r="I156" s="22"/>
      <c r="J156" s="74">
        <f t="shared" si="6"/>
        <v>0</v>
      </c>
    </row>
    <row r="157" spans="1:10" x14ac:dyDescent="0.25">
      <c r="A157" s="21"/>
      <c r="B157" s="21"/>
      <c r="C157" s="21"/>
      <c r="D157" s="21"/>
      <c r="E157" s="21"/>
      <c r="F157" s="21"/>
      <c r="G157" s="74">
        <f t="shared" si="5"/>
        <v>0</v>
      </c>
      <c r="H157" s="23"/>
      <c r="I157" s="22"/>
      <c r="J157" s="74">
        <f t="shared" si="6"/>
        <v>0</v>
      </c>
    </row>
    <row r="158" spans="1:10" x14ac:dyDescent="0.25">
      <c r="A158" s="21"/>
      <c r="B158" s="21"/>
      <c r="C158" s="21"/>
      <c r="D158" s="21"/>
      <c r="E158" s="21"/>
      <c r="F158" s="21"/>
      <c r="G158" s="74">
        <f t="shared" si="5"/>
        <v>0</v>
      </c>
      <c r="H158" s="23"/>
      <c r="I158" s="22"/>
      <c r="J158" s="74">
        <f t="shared" si="6"/>
        <v>0</v>
      </c>
    </row>
    <row r="159" spans="1:10" x14ac:dyDescent="0.25">
      <c r="A159" s="21"/>
      <c r="B159" s="21"/>
      <c r="C159" s="21"/>
      <c r="D159" s="21"/>
      <c r="E159" s="21"/>
      <c r="F159" s="21"/>
      <c r="G159" s="74">
        <f t="shared" si="5"/>
        <v>0</v>
      </c>
      <c r="H159" s="23"/>
      <c r="I159" s="22"/>
      <c r="J159" s="74">
        <f t="shared" si="6"/>
        <v>0</v>
      </c>
    </row>
    <row r="160" spans="1:10" x14ac:dyDescent="0.25">
      <c r="A160" s="21"/>
      <c r="B160" s="21"/>
      <c r="C160" s="21"/>
      <c r="D160" s="21"/>
      <c r="E160" s="21"/>
      <c r="F160" s="21"/>
      <c r="G160" s="74">
        <f t="shared" si="5"/>
        <v>0</v>
      </c>
      <c r="H160" s="23"/>
      <c r="I160" s="22"/>
      <c r="J160" s="74">
        <f t="shared" si="6"/>
        <v>0</v>
      </c>
    </row>
    <row r="161" spans="1:10" x14ac:dyDescent="0.25">
      <c r="A161" s="21"/>
      <c r="B161" s="21"/>
      <c r="C161" s="21"/>
      <c r="D161" s="21"/>
      <c r="E161" s="21"/>
      <c r="F161" s="21"/>
      <c r="G161" s="74">
        <f t="shared" si="5"/>
        <v>0</v>
      </c>
      <c r="H161" s="23"/>
      <c r="I161" s="22"/>
      <c r="J161" s="74">
        <f t="shared" si="6"/>
        <v>0</v>
      </c>
    </row>
    <row r="162" spans="1:10" x14ac:dyDescent="0.25">
      <c r="A162" s="21"/>
      <c r="B162" s="21"/>
      <c r="C162" s="21"/>
      <c r="D162" s="21"/>
      <c r="E162" s="21"/>
      <c r="F162" s="21"/>
      <c r="G162" s="74">
        <f t="shared" si="5"/>
        <v>0</v>
      </c>
      <c r="H162" s="23"/>
      <c r="I162" s="22"/>
      <c r="J162" s="74">
        <f t="shared" si="6"/>
        <v>0</v>
      </c>
    </row>
    <row r="163" spans="1:10" x14ac:dyDescent="0.25">
      <c r="A163" s="21"/>
      <c r="B163" s="21"/>
      <c r="C163" s="21"/>
      <c r="D163" s="21"/>
      <c r="E163" s="21"/>
      <c r="F163" s="21"/>
      <c r="G163" s="74">
        <f t="shared" si="5"/>
        <v>0</v>
      </c>
      <c r="H163" s="23"/>
      <c r="I163" s="22"/>
      <c r="J163" s="74">
        <f t="shared" si="6"/>
        <v>0</v>
      </c>
    </row>
    <row r="164" spans="1:10" x14ac:dyDescent="0.25">
      <c r="A164" s="21"/>
      <c r="B164" s="21"/>
      <c r="C164" s="21"/>
      <c r="D164" s="21"/>
      <c r="E164" s="21"/>
      <c r="F164" s="21"/>
      <c r="G164" s="74">
        <f t="shared" si="5"/>
        <v>0</v>
      </c>
      <c r="H164" s="23"/>
      <c r="I164" s="22"/>
      <c r="J164" s="74">
        <f t="shared" si="6"/>
        <v>0</v>
      </c>
    </row>
    <row r="165" spans="1:10" x14ac:dyDescent="0.25">
      <c r="A165" s="21"/>
      <c r="B165" s="21"/>
      <c r="C165" s="21"/>
      <c r="D165" s="21"/>
      <c r="E165" s="21"/>
      <c r="F165" s="21"/>
      <c r="G165" s="74">
        <f t="shared" si="5"/>
        <v>0</v>
      </c>
      <c r="H165" s="23"/>
      <c r="I165" s="22"/>
      <c r="J165" s="74">
        <f t="shared" si="6"/>
        <v>0</v>
      </c>
    </row>
    <row r="166" spans="1:10" x14ac:dyDescent="0.25">
      <c r="A166" s="21"/>
      <c r="B166" s="21"/>
      <c r="C166" s="21"/>
      <c r="D166" s="21"/>
      <c r="E166" s="21"/>
      <c r="F166" s="21"/>
      <c r="G166" s="74">
        <f t="shared" si="5"/>
        <v>0</v>
      </c>
      <c r="H166" s="23"/>
      <c r="I166" s="22"/>
      <c r="J166" s="74">
        <f t="shared" si="6"/>
        <v>0</v>
      </c>
    </row>
    <row r="167" spans="1:10" x14ac:dyDescent="0.25">
      <c r="A167" s="21"/>
      <c r="B167" s="21"/>
      <c r="C167" s="21"/>
      <c r="D167" s="21"/>
      <c r="E167" s="21"/>
      <c r="F167" s="21"/>
      <c r="G167" s="74">
        <f t="shared" si="5"/>
        <v>0</v>
      </c>
      <c r="H167" s="23"/>
      <c r="I167" s="22"/>
      <c r="J167" s="74">
        <f t="shared" si="6"/>
        <v>0</v>
      </c>
    </row>
    <row r="168" spans="1:10" x14ac:dyDescent="0.25">
      <c r="A168" s="21"/>
      <c r="B168" s="21"/>
      <c r="C168" s="21"/>
      <c r="D168" s="21"/>
      <c r="E168" s="21"/>
      <c r="F168" s="21"/>
      <c r="G168" s="74">
        <f t="shared" si="5"/>
        <v>0</v>
      </c>
      <c r="H168" s="23"/>
      <c r="I168" s="22"/>
      <c r="J168" s="74">
        <f t="shared" si="6"/>
        <v>0</v>
      </c>
    </row>
    <row r="169" spans="1:10" x14ac:dyDescent="0.25">
      <c r="A169" s="21"/>
      <c r="B169" s="21"/>
      <c r="C169" s="21"/>
      <c r="D169" s="21"/>
      <c r="E169" s="21"/>
      <c r="F169" s="21"/>
      <c r="G169" s="74">
        <f t="shared" si="5"/>
        <v>0</v>
      </c>
      <c r="H169" s="23"/>
      <c r="I169" s="22"/>
      <c r="J169" s="74">
        <f t="shared" si="6"/>
        <v>0</v>
      </c>
    </row>
    <row r="170" spans="1:10" x14ac:dyDescent="0.25">
      <c r="A170" s="21"/>
      <c r="B170" s="21"/>
      <c r="C170" s="21"/>
      <c r="D170" s="21"/>
      <c r="E170" s="21"/>
      <c r="F170" s="21"/>
      <c r="G170" s="74">
        <f t="shared" si="5"/>
        <v>0</v>
      </c>
      <c r="H170" s="23"/>
      <c r="I170" s="22"/>
      <c r="J170" s="74">
        <f t="shared" si="6"/>
        <v>0</v>
      </c>
    </row>
    <row r="171" spans="1:10" x14ac:dyDescent="0.25">
      <c r="A171" s="21"/>
      <c r="B171" s="21"/>
      <c r="C171" s="21"/>
      <c r="D171" s="21"/>
      <c r="E171" s="21"/>
      <c r="F171" s="21"/>
      <c r="G171" s="74">
        <f t="shared" si="5"/>
        <v>0</v>
      </c>
      <c r="H171" s="23"/>
      <c r="I171" s="22"/>
      <c r="J171" s="74">
        <f t="shared" si="6"/>
        <v>0</v>
      </c>
    </row>
    <row r="172" spans="1:10" x14ac:dyDescent="0.25">
      <c r="A172" s="21"/>
      <c r="B172" s="21"/>
      <c r="C172" s="21"/>
      <c r="D172" s="21"/>
      <c r="E172" s="21"/>
      <c r="F172" s="21"/>
      <c r="G172" s="74">
        <f t="shared" si="5"/>
        <v>0</v>
      </c>
      <c r="H172" s="23"/>
      <c r="I172" s="22"/>
      <c r="J172" s="74">
        <f t="shared" si="6"/>
        <v>0</v>
      </c>
    </row>
    <row r="173" spans="1:10" x14ac:dyDescent="0.25">
      <c r="A173" s="21"/>
      <c r="B173" s="21"/>
      <c r="C173" s="21"/>
      <c r="D173" s="21"/>
      <c r="E173" s="21"/>
      <c r="F173" s="21"/>
      <c r="G173" s="74">
        <f t="shared" si="5"/>
        <v>0</v>
      </c>
      <c r="H173" s="23"/>
      <c r="I173" s="22"/>
      <c r="J173" s="74">
        <f t="shared" si="6"/>
        <v>0</v>
      </c>
    </row>
    <row r="174" spans="1:10" x14ac:dyDescent="0.25">
      <c r="A174" s="21"/>
      <c r="B174" s="21"/>
      <c r="C174" s="21"/>
      <c r="D174" s="21"/>
      <c r="E174" s="21"/>
      <c r="F174" s="21"/>
      <c r="G174" s="74">
        <f t="shared" si="5"/>
        <v>0</v>
      </c>
      <c r="H174" s="23"/>
      <c r="I174" s="22"/>
      <c r="J174" s="74">
        <f t="shared" si="6"/>
        <v>0</v>
      </c>
    </row>
    <row r="175" spans="1:10" x14ac:dyDescent="0.25">
      <c r="A175" s="21"/>
      <c r="B175" s="21"/>
      <c r="C175" s="21"/>
      <c r="D175" s="21"/>
      <c r="E175" s="21"/>
      <c r="F175" s="21"/>
      <c r="G175" s="74">
        <f t="shared" si="5"/>
        <v>0</v>
      </c>
      <c r="H175" s="23"/>
      <c r="I175" s="22"/>
      <c r="J175" s="74">
        <f t="shared" si="6"/>
        <v>0</v>
      </c>
    </row>
    <row r="176" spans="1:10" x14ac:dyDescent="0.25">
      <c r="A176" s="21"/>
      <c r="B176" s="21"/>
      <c r="C176" s="21"/>
      <c r="D176" s="21"/>
      <c r="E176" s="21"/>
      <c r="F176" s="21"/>
      <c r="G176" s="74">
        <f t="shared" si="5"/>
        <v>0</v>
      </c>
      <c r="H176" s="23"/>
      <c r="I176" s="22"/>
      <c r="J176" s="74">
        <f t="shared" si="6"/>
        <v>0</v>
      </c>
    </row>
    <row r="177" spans="1:10" x14ac:dyDescent="0.25">
      <c r="A177" s="21"/>
      <c r="B177" s="21"/>
      <c r="C177" s="21"/>
      <c r="D177" s="21"/>
      <c r="E177" s="21"/>
      <c r="F177" s="21"/>
      <c r="G177" s="74">
        <f t="shared" si="5"/>
        <v>0</v>
      </c>
      <c r="H177" s="23"/>
      <c r="I177" s="22"/>
      <c r="J177" s="74">
        <f t="shared" si="6"/>
        <v>0</v>
      </c>
    </row>
    <row r="178" spans="1:10" x14ac:dyDescent="0.25">
      <c r="A178" s="21"/>
      <c r="B178" s="21"/>
      <c r="C178" s="21"/>
      <c r="D178" s="21"/>
      <c r="E178" s="21"/>
      <c r="F178" s="21"/>
      <c r="G178" s="74">
        <f t="shared" si="5"/>
        <v>0</v>
      </c>
      <c r="H178" s="23"/>
      <c r="I178" s="22"/>
      <c r="J178" s="74">
        <f t="shared" si="6"/>
        <v>0</v>
      </c>
    </row>
    <row r="179" spans="1:10" x14ac:dyDescent="0.25">
      <c r="A179" s="21"/>
      <c r="B179" s="21"/>
      <c r="C179" s="21"/>
      <c r="D179" s="21"/>
      <c r="E179" s="21"/>
      <c r="F179" s="21"/>
      <c r="G179" s="74">
        <f t="shared" si="5"/>
        <v>0</v>
      </c>
      <c r="H179" s="23"/>
      <c r="I179" s="22"/>
      <c r="J179" s="74">
        <f t="shared" si="6"/>
        <v>0</v>
      </c>
    </row>
    <row r="180" spans="1:10" x14ac:dyDescent="0.25">
      <c r="A180" s="21"/>
      <c r="B180" s="21"/>
      <c r="C180" s="21"/>
      <c r="D180" s="21"/>
      <c r="E180" s="21"/>
      <c r="F180" s="21"/>
      <c r="G180" s="74">
        <f t="shared" si="5"/>
        <v>0</v>
      </c>
      <c r="H180" s="23"/>
      <c r="I180" s="22"/>
      <c r="J180" s="74">
        <f t="shared" si="6"/>
        <v>0</v>
      </c>
    </row>
    <row r="181" spans="1:10" x14ac:dyDescent="0.25">
      <c r="A181" s="21"/>
      <c r="B181" s="21"/>
      <c r="C181" s="21"/>
      <c r="D181" s="21"/>
      <c r="E181" s="21"/>
      <c r="F181" s="21"/>
      <c r="G181" s="74">
        <f t="shared" si="5"/>
        <v>0</v>
      </c>
      <c r="H181" s="23"/>
      <c r="I181" s="22"/>
      <c r="J181" s="74">
        <f t="shared" si="6"/>
        <v>0</v>
      </c>
    </row>
    <row r="182" spans="1:10" x14ac:dyDescent="0.25">
      <c r="A182" s="21"/>
      <c r="B182" s="21"/>
      <c r="C182" s="21"/>
      <c r="D182" s="21"/>
      <c r="E182" s="21"/>
      <c r="F182" s="21"/>
      <c r="G182" s="74">
        <f t="shared" si="5"/>
        <v>0</v>
      </c>
      <c r="H182" s="23"/>
      <c r="I182" s="22"/>
      <c r="J182" s="74">
        <f t="shared" si="6"/>
        <v>0</v>
      </c>
    </row>
    <row r="183" spans="1:10" x14ac:dyDescent="0.25">
      <c r="A183" s="21"/>
      <c r="B183" s="21"/>
      <c r="C183" s="21"/>
      <c r="D183" s="21"/>
      <c r="E183" s="21"/>
      <c r="F183" s="21"/>
      <c r="G183" s="74">
        <f t="shared" si="5"/>
        <v>0</v>
      </c>
      <c r="H183" s="23"/>
      <c r="I183" s="22"/>
      <c r="J183" s="74">
        <f t="shared" si="6"/>
        <v>0</v>
      </c>
    </row>
    <row r="184" spans="1:10" x14ac:dyDescent="0.25">
      <c r="A184" s="21"/>
      <c r="B184" s="21"/>
      <c r="C184" s="21"/>
      <c r="D184" s="21"/>
      <c r="E184" s="21"/>
      <c r="F184" s="21"/>
      <c r="G184" s="74">
        <f t="shared" si="5"/>
        <v>0</v>
      </c>
      <c r="H184" s="23"/>
      <c r="I184" s="22"/>
      <c r="J184" s="74">
        <f t="shared" si="6"/>
        <v>0</v>
      </c>
    </row>
    <row r="185" spans="1:10" x14ac:dyDescent="0.25">
      <c r="A185" s="21"/>
      <c r="B185" s="21"/>
      <c r="C185" s="21"/>
      <c r="D185" s="21"/>
      <c r="E185" s="21"/>
      <c r="F185" s="21"/>
      <c r="G185" s="74">
        <f t="shared" si="5"/>
        <v>0</v>
      </c>
      <c r="H185" s="23"/>
      <c r="I185" s="22"/>
      <c r="J185" s="74">
        <f t="shared" si="6"/>
        <v>0</v>
      </c>
    </row>
    <row r="186" spans="1:10" x14ac:dyDescent="0.25">
      <c r="A186" s="21"/>
      <c r="B186" s="21"/>
      <c r="C186" s="21"/>
      <c r="D186" s="21"/>
      <c r="E186" s="21"/>
      <c r="F186" s="21"/>
      <c r="G186" s="74">
        <f t="shared" si="5"/>
        <v>0</v>
      </c>
      <c r="H186" s="23"/>
      <c r="I186" s="22"/>
      <c r="J186" s="74">
        <f t="shared" si="6"/>
        <v>0</v>
      </c>
    </row>
    <row r="187" spans="1:10" x14ac:dyDescent="0.25">
      <c r="A187" s="21"/>
      <c r="B187" s="21"/>
      <c r="C187" s="21"/>
      <c r="D187" s="21"/>
      <c r="E187" s="21"/>
      <c r="F187" s="21"/>
      <c r="G187" s="74">
        <f t="shared" si="5"/>
        <v>0</v>
      </c>
      <c r="H187" s="23"/>
      <c r="I187" s="22"/>
      <c r="J187" s="74">
        <f t="shared" si="6"/>
        <v>0</v>
      </c>
    </row>
    <row r="188" spans="1:10" x14ac:dyDescent="0.25">
      <c r="A188" s="21"/>
      <c r="B188" s="21"/>
      <c r="C188" s="21"/>
      <c r="D188" s="21"/>
      <c r="E188" s="21"/>
      <c r="F188" s="21"/>
      <c r="G188" s="74">
        <f t="shared" si="5"/>
        <v>0</v>
      </c>
      <c r="H188" s="23"/>
      <c r="I188" s="22"/>
      <c r="J188" s="74">
        <f t="shared" si="6"/>
        <v>0</v>
      </c>
    </row>
    <row r="189" spans="1:10" x14ac:dyDescent="0.25">
      <c r="A189" s="21"/>
      <c r="B189" s="21"/>
      <c r="C189" s="21"/>
      <c r="D189" s="21"/>
      <c r="E189" s="21"/>
      <c r="F189" s="21"/>
      <c r="G189" s="74">
        <f t="shared" si="5"/>
        <v>0</v>
      </c>
      <c r="H189" s="23"/>
      <c r="I189" s="22"/>
      <c r="J189" s="74">
        <f t="shared" si="6"/>
        <v>0</v>
      </c>
    </row>
    <row r="190" spans="1:10" x14ac:dyDescent="0.25">
      <c r="A190" s="21"/>
      <c r="B190" s="21"/>
      <c r="C190" s="21"/>
      <c r="D190" s="21"/>
      <c r="E190" s="21"/>
      <c r="F190" s="21"/>
      <c r="G190" s="74">
        <f t="shared" si="5"/>
        <v>0</v>
      </c>
      <c r="H190" s="23"/>
      <c r="I190" s="22"/>
      <c r="J190" s="74">
        <f t="shared" si="6"/>
        <v>0</v>
      </c>
    </row>
    <row r="191" spans="1:10" x14ac:dyDescent="0.25">
      <c r="A191" s="21"/>
      <c r="B191" s="21"/>
      <c r="C191" s="21"/>
      <c r="D191" s="21"/>
      <c r="E191" s="21"/>
      <c r="F191" s="21"/>
      <c r="G191" s="74">
        <f t="shared" si="5"/>
        <v>0</v>
      </c>
      <c r="H191" s="23"/>
      <c r="I191" s="22"/>
      <c r="J191" s="74">
        <f t="shared" si="6"/>
        <v>0</v>
      </c>
    </row>
    <row r="192" spans="1:10" x14ac:dyDescent="0.25">
      <c r="A192" s="21"/>
      <c r="B192" s="21"/>
      <c r="C192" s="21"/>
      <c r="D192" s="21"/>
      <c r="E192" s="21"/>
      <c r="F192" s="21"/>
      <c r="G192" s="74">
        <f t="shared" si="5"/>
        <v>0</v>
      </c>
      <c r="H192" s="23"/>
      <c r="I192" s="22"/>
      <c r="J192" s="74">
        <f t="shared" si="6"/>
        <v>0</v>
      </c>
    </row>
    <row r="193" spans="1:10" x14ac:dyDescent="0.25">
      <c r="A193" s="21"/>
      <c r="B193" s="21"/>
      <c r="C193" s="21"/>
      <c r="D193" s="21"/>
      <c r="E193" s="21"/>
      <c r="F193" s="21"/>
      <c r="G193" s="74">
        <f t="shared" si="5"/>
        <v>0</v>
      </c>
      <c r="H193" s="23"/>
      <c r="I193" s="22"/>
      <c r="J193" s="74">
        <f t="shared" si="6"/>
        <v>0</v>
      </c>
    </row>
    <row r="194" spans="1:10" x14ac:dyDescent="0.25">
      <c r="A194" s="21"/>
      <c r="B194" s="21"/>
      <c r="C194" s="21"/>
      <c r="D194" s="21"/>
      <c r="E194" s="21"/>
      <c r="F194" s="21"/>
      <c r="G194" s="74">
        <f t="shared" si="5"/>
        <v>0</v>
      </c>
      <c r="H194" s="23"/>
      <c r="I194" s="22"/>
      <c r="J194" s="74">
        <f t="shared" si="6"/>
        <v>0</v>
      </c>
    </row>
    <row r="195" spans="1:10" x14ac:dyDescent="0.25">
      <c r="A195" s="21"/>
      <c r="B195" s="21"/>
      <c r="C195" s="21"/>
      <c r="D195" s="21"/>
      <c r="E195" s="21"/>
      <c r="F195" s="21"/>
      <c r="G195" s="74">
        <f t="shared" si="5"/>
        <v>0</v>
      </c>
      <c r="H195" s="23"/>
      <c r="I195" s="22"/>
      <c r="J195" s="74">
        <f t="shared" si="6"/>
        <v>0</v>
      </c>
    </row>
    <row r="196" spans="1:10" x14ac:dyDescent="0.25">
      <c r="A196" s="21"/>
      <c r="B196" s="21"/>
      <c r="C196" s="21"/>
      <c r="D196" s="21"/>
      <c r="E196" s="21"/>
      <c r="F196" s="21"/>
      <c r="G196" s="74">
        <f t="shared" si="5"/>
        <v>0</v>
      </c>
      <c r="H196" s="23"/>
      <c r="I196" s="22"/>
      <c r="J196" s="74">
        <f t="shared" si="6"/>
        <v>0</v>
      </c>
    </row>
    <row r="197" spans="1:10" x14ac:dyDescent="0.25">
      <c r="A197" s="21"/>
      <c r="B197" s="21"/>
      <c r="C197" s="21"/>
      <c r="D197" s="21"/>
      <c r="E197" s="21"/>
      <c r="F197" s="21"/>
      <c r="G197" s="74">
        <f t="shared" si="5"/>
        <v>0</v>
      </c>
      <c r="H197" s="23"/>
      <c r="I197" s="22"/>
      <c r="J197" s="74">
        <f t="shared" si="6"/>
        <v>0</v>
      </c>
    </row>
    <row r="198" spans="1:10" x14ac:dyDescent="0.25">
      <c r="A198" s="21"/>
      <c r="B198" s="21"/>
      <c r="C198" s="21"/>
      <c r="D198" s="21"/>
      <c r="E198" s="21"/>
      <c r="F198" s="21"/>
      <c r="G198" s="74">
        <f t="shared" si="5"/>
        <v>0</v>
      </c>
      <c r="H198" s="23"/>
      <c r="I198" s="22"/>
      <c r="J198" s="74">
        <f t="shared" si="6"/>
        <v>0</v>
      </c>
    </row>
    <row r="199" spans="1:10" x14ac:dyDescent="0.25">
      <c r="A199" s="21"/>
      <c r="B199" s="21"/>
      <c r="C199" s="21"/>
      <c r="D199" s="21"/>
      <c r="E199" s="21"/>
      <c r="F199" s="21"/>
      <c r="G199" s="74">
        <f t="shared" si="5"/>
        <v>0</v>
      </c>
      <c r="H199" s="23"/>
      <c r="I199" s="22"/>
      <c r="J199" s="74">
        <f t="shared" si="6"/>
        <v>0</v>
      </c>
    </row>
    <row r="200" spans="1:10" x14ac:dyDescent="0.25">
      <c r="A200" s="21"/>
      <c r="B200" s="21"/>
      <c r="C200" s="21"/>
      <c r="D200" s="21"/>
      <c r="E200" s="21"/>
      <c r="F200" s="21"/>
      <c r="G200" s="74">
        <f t="shared" si="5"/>
        <v>0</v>
      </c>
      <c r="H200" s="23"/>
      <c r="I200" s="22"/>
      <c r="J200" s="74">
        <f t="shared" si="6"/>
        <v>0</v>
      </c>
    </row>
    <row r="201" spans="1:10" x14ac:dyDescent="0.25">
      <c r="A201" s="21"/>
      <c r="B201" s="21"/>
      <c r="C201" s="21"/>
      <c r="D201" s="21"/>
      <c r="E201" s="21"/>
      <c r="F201" s="21"/>
      <c r="G201" s="74">
        <f t="shared" si="5"/>
        <v>0</v>
      </c>
      <c r="H201" s="23"/>
      <c r="I201" s="22"/>
      <c r="J201" s="74">
        <f t="shared" si="6"/>
        <v>0</v>
      </c>
    </row>
    <row r="202" spans="1:10" x14ac:dyDescent="0.25">
      <c r="A202" s="21"/>
      <c r="B202" s="21"/>
      <c r="C202" s="21"/>
      <c r="D202" s="21"/>
      <c r="E202" s="21"/>
      <c r="F202" s="21"/>
      <c r="G202" s="74">
        <f t="shared" si="5"/>
        <v>0</v>
      </c>
      <c r="H202" s="23"/>
      <c r="I202" s="22"/>
      <c r="J202" s="74">
        <f t="shared" si="6"/>
        <v>0</v>
      </c>
    </row>
    <row r="203" spans="1:10" x14ac:dyDescent="0.25">
      <c r="A203" s="21"/>
      <c r="B203" s="21"/>
      <c r="C203" s="21"/>
      <c r="D203" s="21"/>
      <c r="E203" s="21"/>
      <c r="F203" s="21"/>
      <c r="G203" s="74">
        <f t="shared" si="5"/>
        <v>0</v>
      </c>
      <c r="H203" s="23"/>
      <c r="I203" s="22"/>
      <c r="J203" s="74">
        <f t="shared" si="6"/>
        <v>0</v>
      </c>
    </row>
    <row r="204" spans="1:10" x14ac:dyDescent="0.25">
      <c r="A204" s="21"/>
      <c r="B204" s="21"/>
      <c r="C204" s="21"/>
      <c r="D204" s="21"/>
      <c r="E204" s="21"/>
      <c r="F204" s="21"/>
      <c r="G204" s="74">
        <f t="shared" si="5"/>
        <v>0</v>
      </c>
      <c r="H204" s="23"/>
      <c r="I204" s="22"/>
      <c r="J204" s="74">
        <f t="shared" si="6"/>
        <v>0</v>
      </c>
    </row>
    <row r="205" spans="1:10" x14ac:dyDescent="0.25">
      <c r="A205" s="21"/>
      <c r="B205" s="21"/>
      <c r="C205" s="21"/>
      <c r="D205" s="21"/>
      <c r="E205" s="21"/>
      <c r="F205" s="21"/>
      <c r="G205" s="74">
        <f t="shared" si="5"/>
        <v>0</v>
      </c>
      <c r="H205" s="23"/>
      <c r="I205" s="22"/>
      <c r="J205" s="74">
        <f t="shared" si="6"/>
        <v>0</v>
      </c>
    </row>
    <row r="206" spans="1:10" x14ac:dyDescent="0.25">
      <c r="A206" s="21"/>
      <c r="B206" s="21"/>
      <c r="C206" s="21"/>
      <c r="D206" s="21"/>
      <c r="E206" s="21"/>
      <c r="F206" s="21"/>
      <c r="G206" s="74">
        <f t="shared" si="5"/>
        <v>0</v>
      </c>
      <c r="H206" s="23"/>
      <c r="I206" s="22"/>
      <c r="J206" s="74">
        <f t="shared" si="6"/>
        <v>0</v>
      </c>
    </row>
    <row r="207" spans="1:10" x14ac:dyDescent="0.25">
      <c r="A207" s="21"/>
      <c r="B207" s="21"/>
      <c r="C207" s="21"/>
      <c r="D207" s="21"/>
      <c r="E207" s="21"/>
      <c r="F207" s="21"/>
      <c r="G207" s="74">
        <f t="shared" si="5"/>
        <v>0</v>
      </c>
      <c r="H207" s="23"/>
      <c r="I207" s="22"/>
      <c r="J207" s="74">
        <f t="shared" si="6"/>
        <v>0</v>
      </c>
    </row>
    <row r="208" spans="1:10" x14ac:dyDescent="0.25">
      <c r="A208" s="21"/>
      <c r="B208" s="21"/>
      <c r="C208" s="21"/>
      <c r="D208" s="21"/>
      <c r="E208" s="21"/>
      <c r="F208" s="21"/>
      <c r="G208" s="74">
        <f t="shared" si="5"/>
        <v>0</v>
      </c>
      <c r="H208" s="23"/>
      <c r="I208" s="22"/>
      <c r="J208" s="74">
        <f t="shared" si="6"/>
        <v>0</v>
      </c>
    </row>
    <row r="209" spans="1:10" x14ac:dyDescent="0.25">
      <c r="A209" s="21"/>
      <c r="B209" s="21"/>
      <c r="C209" s="21"/>
      <c r="D209" s="21"/>
      <c r="E209" s="21"/>
      <c r="F209" s="21"/>
      <c r="G209" s="74">
        <f t="shared" ref="G209:G272" si="7">ROUND(I209+J209+K209,0)</f>
        <v>0</v>
      </c>
      <c r="H209" s="23"/>
      <c r="I209" s="22"/>
      <c r="J209" s="74">
        <f t="shared" ref="J209:J272" si="8">IF(F209="with payment",(I209*H209),0)</f>
        <v>0</v>
      </c>
    </row>
    <row r="210" spans="1:10" x14ac:dyDescent="0.25">
      <c r="A210" s="21"/>
      <c r="B210" s="21"/>
      <c r="C210" s="21"/>
      <c r="D210" s="21"/>
      <c r="E210" s="21"/>
      <c r="F210" s="21"/>
      <c r="G210" s="74">
        <f t="shared" si="7"/>
        <v>0</v>
      </c>
      <c r="H210" s="23"/>
      <c r="I210" s="22"/>
      <c r="J210" s="74">
        <f t="shared" si="8"/>
        <v>0</v>
      </c>
    </row>
    <row r="211" spans="1:10" x14ac:dyDescent="0.25">
      <c r="A211" s="21"/>
      <c r="B211" s="21"/>
      <c r="C211" s="21"/>
      <c r="D211" s="21"/>
      <c r="E211" s="21"/>
      <c r="F211" s="21"/>
      <c r="G211" s="74">
        <f t="shared" si="7"/>
        <v>0</v>
      </c>
      <c r="H211" s="23"/>
      <c r="I211" s="22"/>
      <c r="J211" s="74">
        <f t="shared" si="8"/>
        <v>0</v>
      </c>
    </row>
    <row r="212" spans="1:10" x14ac:dyDescent="0.25">
      <c r="A212" s="21"/>
      <c r="B212" s="21"/>
      <c r="C212" s="21"/>
      <c r="D212" s="21"/>
      <c r="E212" s="21"/>
      <c r="F212" s="21"/>
      <c r="G212" s="74">
        <f t="shared" si="7"/>
        <v>0</v>
      </c>
      <c r="H212" s="23"/>
      <c r="I212" s="22"/>
      <c r="J212" s="74">
        <f t="shared" si="8"/>
        <v>0</v>
      </c>
    </row>
    <row r="213" spans="1:10" x14ac:dyDescent="0.25">
      <c r="A213" s="21"/>
      <c r="B213" s="21"/>
      <c r="C213" s="21"/>
      <c r="D213" s="21"/>
      <c r="E213" s="21"/>
      <c r="F213" s="21"/>
      <c r="G213" s="74">
        <f t="shared" si="7"/>
        <v>0</v>
      </c>
      <c r="H213" s="23"/>
      <c r="I213" s="22"/>
      <c r="J213" s="74">
        <f t="shared" si="8"/>
        <v>0</v>
      </c>
    </row>
    <row r="214" spans="1:10" x14ac:dyDescent="0.25">
      <c r="A214" s="21"/>
      <c r="B214" s="21"/>
      <c r="C214" s="21"/>
      <c r="D214" s="21"/>
      <c r="E214" s="21"/>
      <c r="F214" s="21"/>
      <c r="G214" s="74">
        <f t="shared" si="7"/>
        <v>0</v>
      </c>
      <c r="H214" s="23"/>
      <c r="I214" s="22"/>
      <c r="J214" s="74">
        <f t="shared" si="8"/>
        <v>0</v>
      </c>
    </row>
    <row r="215" spans="1:10" x14ac:dyDescent="0.25">
      <c r="A215" s="21"/>
      <c r="B215" s="21"/>
      <c r="C215" s="21"/>
      <c r="D215" s="21"/>
      <c r="E215" s="21"/>
      <c r="F215" s="21"/>
      <c r="G215" s="74">
        <f t="shared" si="7"/>
        <v>0</v>
      </c>
      <c r="H215" s="23"/>
      <c r="I215" s="22"/>
      <c r="J215" s="74">
        <f t="shared" si="8"/>
        <v>0</v>
      </c>
    </row>
    <row r="216" spans="1:10" x14ac:dyDescent="0.25">
      <c r="A216" s="21"/>
      <c r="B216" s="21"/>
      <c r="C216" s="21"/>
      <c r="D216" s="21"/>
      <c r="E216" s="21"/>
      <c r="F216" s="21"/>
      <c r="G216" s="74">
        <f t="shared" si="7"/>
        <v>0</v>
      </c>
      <c r="H216" s="23"/>
      <c r="I216" s="22"/>
      <c r="J216" s="74">
        <f t="shared" si="8"/>
        <v>0</v>
      </c>
    </row>
    <row r="217" spans="1:10" x14ac:dyDescent="0.25">
      <c r="A217" s="21"/>
      <c r="B217" s="21"/>
      <c r="C217" s="21"/>
      <c r="D217" s="21"/>
      <c r="E217" s="21"/>
      <c r="F217" s="21"/>
      <c r="G217" s="74">
        <f t="shared" si="7"/>
        <v>0</v>
      </c>
      <c r="H217" s="23"/>
      <c r="I217" s="22"/>
      <c r="J217" s="74">
        <f t="shared" si="8"/>
        <v>0</v>
      </c>
    </row>
    <row r="218" spans="1:10" x14ac:dyDescent="0.25">
      <c r="A218" s="21"/>
      <c r="B218" s="21"/>
      <c r="C218" s="21"/>
      <c r="D218" s="21"/>
      <c r="E218" s="21"/>
      <c r="F218" s="21"/>
      <c r="G218" s="74">
        <f t="shared" si="7"/>
        <v>0</v>
      </c>
      <c r="H218" s="23"/>
      <c r="I218" s="22"/>
      <c r="J218" s="74">
        <f t="shared" si="8"/>
        <v>0</v>
      </c>
    </row>
    <row r="219" spans="1:10" x14ac:dyDescent="0.25">
      <c r="A219" s="21"/>
      <c r="B219" s="21"/>
      <c r="C219" s="21"/>
      <c r="D219" s="21"/>
      <c r="E219" s="21"/>
      <c r="F219" s="21"/>
      <c r="G219" s="74">
        <f t="shared" si="7"/>
        <v>0</v>
      </c>
      <c r="H219" s="23"/>
      <c r="I219" s="22"/>
      <c r="J219" s="74">
        <f t="shared" si="8"/>
        <v>0</v>
      </c>
    </row>
    <row r="220" spans="1:10" x14ac:dyDescent="0.25">
      <c r="A220" s="21"/>
      <c r="B220" s="21"/>
      <c r="C220" s="21"/>
      <c r="D220" s="21"/>
      <c r="E220" s="21"/>
      <c r="F220" s="21"/>
      <c r="G220" s="74">
        <f t="shared" si="7"/>
        <v>0</v>
      </c>
      <c r="H220" s="23"/>
      <c r="I220" s="22"/>
      <c r="J220" s="74">
        <f t="shared" si="8"/>
        <v>0</v>
      </c>
    </row>
    <row r="221" spans="1:10" x14ac:dyDescent="0.25">
      <c r="A221" s="21"/>
      <c r="B221" s="21"/>
      <c r="C221" s="21"/>
      <c r="D221" s="21"/>
      <c r="E221" s="21"/>
      <c r="F221" s="21"/>
      <c r="G221" s="74">
        <f t="shared" si="7"/>
        <v>0</v>
      </c>
      <c r="H221" s="23"/>
      <c r="I221" s="22"/>
      <c r="J221" s="74">
        <f t="shared" si="8"/>
        <v>0</v>
      </c>
    </row>
    <row r="222" spans="1:10" x14ac:dyDescent="0.25">
      <c r="A222" s="21"/>
      <c r="B222" s="21"/>
      <c r="C222" s="21"/>
      <c r="D222" s="21"/>
      <c r="E222" s="21"/>
      <c r="F222" s="21"/>
      <c r="G222" s="74">
        <f t="shared" si="7"/>
        <v>0</v>
      </c>
      <c r="H222" s="23"/>
      <c r="I222" s="22"/>
      <c r="J222" s="74">
        <f t="shared" si="8"/>
        <v>0</v>
      </c>
    </row>
    <row r="223" spans="1:10" x14ac:dyDescent="0.25">
      <c r="A223" s="21"/>
      <c r="B223" s="21"/>
      <c r="C223" s="21"/>
      <c r="D223" s="21"/>
      <c r="E223" s="21"/>
      <c r="F223" s="21"/>
      <c r="G223" s="74">
        <f t="shared" si="7"/>
        <v>0</v>
      </c>
      <c r="H223" s="23"/>
      <c r="I223" s="22"/>
      <c r="J223" s="74">
        <f t="shared" si="8"/>
        <v>0</v>
      </c>
    </row>
    <row r="224" spans="1:10" x14ac:dyDescent="0.25">
      <c r="A224" s="21"/>
      <c r="B224" s="21"/>
      <c r="C224" s="21"/>
      <c r="D224" s="21"/>
      <c r="E224" s="21"/>
      <c r="F224" s="21"/>
      <c r="G224" s="74">
        <f t="shared" si="7"/>
        <v>0</v>
      </c>
      <c r="H224" s="23"/>
      <c r="I224" s="22"/>
      <c r="J224" s="74">
        <f t="shared" si="8"/>
        <v>0</v>
      </c>
    </row>
    <row r="225" spans="1:10" x14ac:dyDescent="0.25">
      <c r="A225" s="21"/>
      <c r="B225" s="21"/>
      <c r="C225" s="21"/>
      <c r="D225" s="21"/>
      <c r="E225" s="21"/>
      <c r="F225" s="21"/>
      <c r="G225" s="74">
        <f t="shared" si="7"/>
        <v>0</v>
      </c>
      <c r="H225" s="23"/>
      <c r="I225" s="22"/>
      <c r="J225" s="74">
        <f t="shared" si="8"/>
        <v>0</v>
      </c>
    </row>
    <row r="226" spans="1:10" x14ac:dyDescent="0.25">
      <c r="A226" s="21"/>
      <c r="B226" s="21"/>
      <c r="C226" s="21"/>
      <c r="D226" s="21"/>
      <c r="E226" s="21"/>
      <c r="F226" s="21"/>
      <c r="G226" s="74">
        <f t="shared" si="7"/>
        <v>0</v>
      </c>
      <c r="H226" s="23"/>
      <c r="I226" s="22"/>
      <c r="J226" s="74">
        <f t="shared" si="8"/>
        <v>0</v>
      </c>
    </row>
    <row r="227" spans="1:10" x14ac:dyDescent="0.25">
      <c r="A227" s="21"/>
      <c r="B227" s="21"/>
      <c r="C227" s="21"/>
      <c r="D227" s="21"/>
      <c r="E227" s="21"/>
      <c r="F227" s="21"/>
      <c r="G227" s="74">
        <f t="shared" si="7"/>
        <v>0</v>
      </c>
      <c r="H227" s="23"/>
      <c r="I227" s="22"/>
      <c r="J227" s="74">
        <f t="shared" si="8"/>
        <v>0</v>
      </c>
    </row>
    <row r="228" spans="1:10" x14ac:dyDescent="0.25">
      <c r="A228" s="21"/>
      <c r="B228" s="21"/>
      <c r="C228" s="21"/>
      <c r="D228" s="21"/>
      <c r="E228" s="21"/>
      <c r="F228" s="21"/>
      <c r="G228" s="74">
        <f t="shared" si="7"/>
        <v>0</v>
      </c>
      <c r="H228" s="23"/>
      <c r="I228" s="22"/>
      <c r="J228" s="74">
        <f t="shared" si="8"/>
        <v>0</v>
      </c>
    </row>
    <row r="229" spans="1:10" x14ac:dyDescent="0.25">
      <c r="A229" s="21"/>
      <c r="B229" s="21"/>
      <c r="C229" s="21"/>
      <c r="D229" s="21"/>
      <c r="E229" s="21"/>
      <c r="F229" s="21"/>
      <c r="G229" s="74">
        <f t="shared" si="7"/>
        <v>0</v>
      </c>
      <c r="H229" s="23"/>
      <c r="I229" s="22"/>
      <c r="J229" s="74">
        <f t="shared" si="8"/>
        <v>0</v>
      </c>
    </row>
    <row r="230" spans="1:10" x14ac:dyDescent="0.25">
      <c r="A230" s="21"/>
      <c r="B230" s="21"/>
      <c r="C230" s="21"/>
      <c r="D230" s="21"/>
      <c r="E230" s="21"/>
      <c r="F230" s="21"/>
      <c r="G230" s="74">
        <f t="shared" si="7"/>
        <v>0</v>
      </c>
      <c r="H230" s="23"/>
      <c r="I230" s="22"/>
      <c r="J230" s="74">
        <f t="shared" si="8"/>
        <v>0</v>
      </c>
    </row>
    <row r="231" spans="1:10" x14ac:dyDescent="0.25">
      <c r="A231" s="21"/>
      <c r="B231" s="21"/>
      <c r="C231" s="21"/>
      <c r="D231" s="21"/>
      <c r="E231" s="21"/>
      <c r="F231" s="21"/>
      <c r="G231" s="74">
        <f t="shared" si="7"/>
        <v>0</v>
      </c>
      <c r="H231" s="23"/>
      <c r="I231" s="22"/>
      <c r="J231" s="74">
        <f t="shared" si="8"/>
        <v>0</v>
      </c>
    </row>
    <row r="232" spans="1:10" x14ac:dyDescent="0.25">
      <c r="A232" s="21"/>
      <c r="B232" s="21"/>
      <c r="C232" s="21"/>
      <c r="D232" s="21"/>
      <c r="E232" s="21"/>
      <c r="F232" s="21"/>
      <c r="G232" s="74">
        <f t="shared" si="7"/>
        <v>0</v>
      </c>
      <c r="H232" s="23"/>
      <c r="I232" s="22"/>
      <c r="J232" s="74">
        <f t="shared" si="8"/>
        <v>0</v>
      </c>
    </row>
    <row r="233" spans="1:10" x14ac:dyDescent="0.25">
      <c r="A233" s="21"/>
      <c r="B233" s="21"/>
      <c r="C233" s="21"/>
      <c r="D233" s="21"/>
      <c r="E233" s="21"/>
      <c r="F233" s="21"/>
      <c r="G233" s="74">
        <f t="shared" si="7"/>
        <v>0</v>
      </c>
      <c r="H233" s="23"/>
      <c r="I233" s="22"/>
      <c r="J233" s="74">
        <f t="shared" si="8"/>
        <v>0</v>
      </c>
    </row>
    <row r="234" spans="1:10" x14ac:dyDescent="0.25">
      <c r="A234" s="21"/>
      <c r="B234" s="21"/>
      <c r="C234" s="21"/>
      <c r="D234" s="21"/>
      <c r="E234" s="21"/>
      <c r="F234" s="21"/>
      <c r="G234" s="74">
        <f t="shared" si="7"/>
        <v>0</v>
      </c>
      <c r="H234" s="23"/>
      <c r="I234" s="22"/>
      <c r="J234" s="74">
        <f t="shared" si="8"/>
        <v>0</v>
      </c>
    </row>
    <row r="235" spans="1:10" x14ac:dyDescent="0.25">
      <c r="A235" s="21"/>
      <c r="B235" s="21"/>
      <c r="C235" s="21"/>
      <c r="D235" s="21"/>
      <c r="E235" s="21"/>
      <c r="F235" s="21"/>
      <c r="G235" s="74">
        <f t="shared" si="7"/>
        <v>0</v>
      </c>
      <c r="H235" s="23"/>
      <c r="I235" s="22"/>
      <c r="J235" s="74">
        <f t="shared" si="8"/>
        <v>0</v>
      </c>
    </row>
    <row r="236" spans="1:10" x14ac:dyDescent="0.25">
      <c r="A236" s="21"/>
      <c r="B236" s="21"/>
      <c r="C236" s="21"/>
      <c r="D236" s="21"/>
      <c r="E236" s="21"/>
      <c r="F236" s="21"/>
      <c r="G236" s="74">
        <f t="shared" si="7"/>
        <v>0</v>
      </c>
      <c r="H236" s="23"/>
      <c r="I236" s="22"/>
      <c r="J236" s="74">
        <f t="shared" si="8"/>
        <v>0</v>
      </c>
    </row>
    <row r="237" spans="1:10" x14ac:dyDescent="0.25">
      <c r="A237" s="21"/>
      <c r="B237" s="21"/>
      <c r="C237" s="21"/>
      <c r="D237" s="21"/>
      <c r="E237" s="21"/>
      <c r="F237" s="21"/>
      <c r="G237" s="74">
        <f t="shared" si="7"/>
        <v>0</v>
      </c>
      <c r="H237" s="23"/>
      <c r="I237" s="22"/>
      <c r="J237" s="74">
        <f t="shared" si="8"/>
        <v>0</v>
      </c>
    </row>
    <row r="238" spans="1:10" x14ac:dyDescent="0.25">
      <c r="A238" s="21"/>
      <c r="B238" s="21"/>
      <c r="C238" s="21"/>
      <c r="D238" s="21"/>
      <c r="E238" s="21"/>
      <c r="F238" s="21"/>
      <c r="G238" s="74">
        <f t="shared" si="7"/>
        <v>0</v>
      </c>
      <c r="H238" s="23"/>
      <c r="I238" s="22"/>
      <c r="J238" s="74">
        <f t="shared" si="8"/>
        <v>0</v>
      </c>
    </row>
    <row r="239" spans="1:10" x14ac:dyDescent="0.25">
      <c r="A239" s="21"/>
      <c r="B239" s="21"/>
      <c r="C239" s="21"/>
      <c r="D239" s="21"/>
      <c r="E239" s="21"/>
      <c r="F239" s="21"/>
      <c r="G239" s="74">
        <f t="shared" si="7"/>
        <v>0</v>
      </c>
      <c r="H239" s="23"/>
      <c r="I239" s="22"/>
      <c r="J239" s="74">
        <f t="shared" si="8"/>
        <v>0</v>
      </c>
    </row>
    <row r="240" spans="1:10" x14ac:dyDescent="0.25">
      <c r="A240" s="21"/>
      <c r="B240" s="21"/>
      <c r="C240" s="21"/>
      <c r="D240" s="21"/>
      <c r="E240" s="21"/>
      <c r="F240" s="21"/>
      <c r="G240" s="74">
        <f t="shared" si="7"/>
        <v>0</v>
      </c>
      <c r="H240" s="23"/>
      <c r="I240" s="22"/>
      <c r="J240" s="74">
        <f t="shared" si="8"/>
        <v>0</v>
      </c>
    </row>
    <row r="241" spans="1:10" x14ac:dyDescent="0.25">
      <c r="A241" s="21"/>
      <c r="B241" s="21"/>
      <c r="C241" s="21"/>
      <c r="D241" s="21"/>
      <c r="E241" s="21"/>
      <c r="F241" s="21"/>
      <c r="G241" s="74">
        <f t="shared" si="7"/>
        <v>0</v>
      </c>
      <c r="H241" s="23"/>
      <c r="I241" s="22"/>
      <c r="J241" s="74">
        <f t="shared" si="8"/>
        <v>0</v>
      </c>
    </row>
    <row r="242" spans="1:10" x14ac:dyDescent="0.25">
      <c r="A242" s="21"/>
      <c r="B242" s="21"/>
      <c r="C242" s="21"/>
      <c r="D242" s="21"/>
      <c r="E242" s="21"/>
      <c r="F242" s="21"/>
      <c r="G242" s="74">
        <f t="shared" si="7"/>
        <v>0</v>
      </c>
      <c r="H242" s="23"/>
      <c r="I242" s="22"/>
      <c r="J242" s="74">
        <f t="shared" si="8"/>
        <v>0</v>
      </c>
    </row>
    <row r="243" spans="1:10" x14ac:dyDescent="0.25">
      <c r="A243" s="21"/>
      <c r="B243" s="21"/>
      <c r="C243" s="21"/>
      <c r="D243" s="21"/>
      <c r="E243" s="21"/>
      <c r="F243" s="21"/>
      <c r="G243" s="74">
        <f t="shared" si="7"/>
        <v>0</v>
      </c>
      <c r="H243" s="23"/>
      <c r="I243" s="22"/>
      <c r="J243" s="74">
        <f t="shared" si="8"/>
        <v>0</v>
      </c>
    </row>
    <row r="244" spans="1:10" x14ac:dyDescent="0.25">
      <c r="A244" s="21"/>
      <c r="B244" s="21"/>
      <c r="C244" s="21"/>
      <c r="D244" s="21"/>
      <c r="E244" s="21"/>
      <c r="F244" s="21"/>
      <c r="G244" s="74">
        <f t="shared" si="7"/>
        <v>0</v>
      </c>
      <c r="H244" s="23"/>
      <c r="I244" s="22"/>
      <c r="J244" s="74">
        <f t="shared" si="8"/>
        <v>0</v>
      </c>
    </row>
    <row r="245" spans="1:10" x14ac:dyDescent="0.25">
      <c r="A245" s="21"/>
      <c r="B245" s="21"/>
      <c r="C245" s="21"/>
      <c r="D245" s="21"/>
      <c r="E245" s="21"/>
      <c r="F245" s="21"/>
      <c r="G245" s="74">
        <f t="shared" si="7"/>
        <v>0</v>
      </c>
      <c r="H245" s="23"/>
      <c r="I245" s="22"/>
      <c r="J245" s="74">
        <f t="shared" si="8"/>
        <v>0</v>
      </c>
    </row>
    <row r="246" spans="1:10" x14ac:dyDescent="0.25">
      <c r="A246" s="21"/>
      <c r="B246" s="21"/>
      <c r="C246" s="21"/>
      <c r="D246" s="21"/>
      <c r="E246" s="21"/>
      <c r="F246" s="21"/>
      <c r="G246" s="74">
        <f t="shared" si="7"/>
        <v>0</v>
      </c>
      <c r="H246" s="23"/>
      <c r="I246" s="22"/>
      <c r="J246" s="74">
        <f t="shared" si="8"/>
        <v>0</v>
      </c>
    </row>
    <row r="247" spans="1:10" x14ac:dyDescent="0.25">
      <c r="A247" s="21"/>
      <c r="B247" s="21"/>
      <c r="C247" s="21"/>
      <c r="D247" s="21"/>
      <c r="E247" s="21"/>
      <c r="F247" s="21"/>
      <c r="G247" s="74">
        <f t="shared" si="7"/>
        <v>0</v>
      </c>
      <c r="H247" s="23"/>
      <c r="I247" s="22"/>
      <c r="J247" s="74">
        <f t="shared" si="8"/>
        <v>0</v>
      </c>
    </row>
    <row r="248" spans="1:10" x14ac:dyDescent="0.25">
      <c r="A248" s="21"/>
      <c r="B248" s="21"/>
      <c r="C248" s="21"/>
      <c r="D248" s="21"/>
      <c r="E248" s="21"/>
      <c r="F248" s="21"/>
      <c r="G248" s="74">
        <f t="shared" si="7"/>
        <v>0</v>
      </c>
      <c r="H248" s="23"/>
      <c r="I248" s="22"/>
      <c r="J248" s="74">
        <f t="shared" si="8"/>
        <v>0</v>
      </c>
    </row>
    <row r="249" spans="1:10" x14ac:dyDescent="0.25">
      <c r="A249" s="21"/>
      <c r="B249" s="21"/>
      <c r="C249" s="21"/>
      <c r="D249" s="21"/>
      <c r="E249" s="21"/>
      <c r="F249" s="21"/>
      <c r="G249" s="74">
        <f t="shared" si="7"/>
        <v>0</v>
      </c>
      <c r="H249" s="23"/>
      <c r="I249" s="22"/>
      <c r="J249" s="74">
        <f t="shared" si="8"/>
        <v>0</v>
      </c>
    </row>
    <row r="250" spans="1:10" x14ac:dyDescent="0.25">
      <c r="A250" s="21"/>
      <c r="B250" s="21"/>
      <c r="C250" s="21"/>
      <c r="D250" s="21"/>
      <c r="E250" s="21"/>
      <c r="F250" s="21"/>
      <c r="G250" s="74">
        <f t="shared" si="7"/>
        <v>0</v>
      </c>
      <c r="H250" s="23"/>
      <c r="I250" s="22"/>
      <c r="J250" s="74">
        <f t="shared" si="8"/>
        <v>0</v>
      </c>
    </row>
    <row r="251" spans="1:10" x14ac:dyDescent="0.25">
      <c r="A251" s="21"/>
      <c r="B251" s="21"/>
      <c r="C251" s="21"/>
      <c r="D251" s="21"/>
      <c r="E251" s="21"/>
      <c r="F251" s="21"/>
      <c r="G251" s="74">
        <f t="shared" si="7"/>
        <v>0</v>
      </c>
      <c r="H251" s="23"/>
      <c r="I251" s="22"/>
      <c r="J251" s="74">
        <f t="shared" si="8"/>
        <v>0</v>
      </c>
    </row>
    <row r="252" spans="1:10" x14ac:dyDescent="0.25">
      <c r="A252" s="21"/>
      <c r="B252" s="21"/>
      <c r="C252" s="21"/>
      <c r="D252" s="21"/>
      <c r="E252" s="21"/>
      <c r="F252" s="21"/>
      <c r="G252" s="74">
        <f t="shared" si="7"/>
        <v>0</v>
      </c>
      <c r="H252" s="23"/>
      <c r="I252" s="22"/>
      <c r="J252" s="74">
        <f t="shared" si="8"/>
        <v>0</v>
      </c>
    </row>
    <row r="253" spans="1:10" x14ac:dyDescent="0.25">
      <c r="A253" s="21"/>
      <c r="B253" s="21"/>
      <c r="C253" s="21"/>
      <c r="D253" s="21"/>
      <c r="E253" s="21"/>
      <c r="F253" s="21"/>
      <c r="G253" s="74">
        <f t="shared" si="7"/>
        <v>0</v>
      </c>
      <c r="H253" s="23"/>
      <c r="I253" s="22"/>
      <c r="J253" s="74">
        <f t="shared" si="8"/>
        <v>0</v>
      </c>
    </row>
    <row r="254" spans="1:10" x14ac:dyDescent="0.25">
      <c r="A254" s="21"/>
      <c r="B254" s="21"/>
      <c r="C254" s="21"/>
      <c r="D254" s="21"/>
      <c r="E254" s="21"/>
      <c r="F254" s="21"/>
      <c r="G254" s="74">
        <f t="shared" si="7"/>
        <v>0</v>
      </c>
      <c r="H254" s="23"/>
      <c r="I254" s="22"/>
      <c r="J254" s="74">
        <f t="shared" si="8"/>
        <v>0</v>
      </c>
    </row>
    <row r="255" spans="1:10" x14ac:dyDescent="0.25">
      <c r="A255" s="21"/>
      <c r="B255" s="21"/>
      <c r="C255" s="21"/>
      <c r="D255" s="21"/>
      <c r="E255" s="21"/>
      <c r="F255" s="21"/>
      <c r="G255" s="74">
        <f t="shared" si="7"/>
        <v>0</v>
      </c>
      <c r="H255" s="23"/>
      <c r="I255" s="22"/>
      <c r="J255" s="74">
        <f t="shared" si="8"/>
        <v>0</v>
      </c>
    </row>
    <row r="256" spans="1:10" x14ac:dyDescent="0.25">
      <c r="A256" s="21"/>
      <c r="B256" s="21"/>
      <c r="C256" s="21"/>
      <c r="D256" s="21"/>
      <c r="E256" s="21"/>
      <c r="F256" s="21"/>
      <c r="G256" s="74">
        <f t="shared" si="7"/>
        <v>0</v>
      </c>
      <c r="H256" s="23"/>
      <c r="I256" s="22"/>
      <c r="J256" s="74">
        <f t="shared" si="8"/>
        <v>0</v>
      </c>
    </row>
    <row r="257" spans="1:10" x14ac:dyDescent="0.25">
      <c r="A257" s="21"/>
      <c r="B257" s="21"/>
      <c r="C257" s="21"/>
      <c r="D257" s="21"/>
      <c r="E257" s="21"/>
      <c r="F257" s="21"/>
      <c r="G257" s="74">
        <f t="shared" si="7"/>
        <v>0</v>
      </c>
      <c r="H257" s="23"/>
      <c r="I257" s="22"/>
      <c r="J257" s="74">
        <f t="shared" si="8"/>
        <v>0</v>
      </c>
    </row>
    <row r="258" spans="1:10" x14ac:dyDescent="0.25">
      <c r="A258" s="21"/>
      <c r="B258" s="21"/>
      <c r="C258" s="21"/>
      <c r="D258" s="21"/>
      <c r="E258" s="21"/>
      <c r="F258" s="21"/>
      <c r="G258" s="74">
        <f t="shared" si="7"/>
        <v>0</v>
      </c>
      <c r="H258" s="23"/>
      <c r="I258" s="22"/>
      <c r="J258" s="74">
        <f t="shared" si="8"/>
        <v>0</v>
      </c>
    </row>
    <row r="259" spans="1:10" x14ac:dyDescent="0.25">
      <c r="A259" s="21"/>
      <c r="B259" s="21"/>
      <c r="C259" s="21"/>
      <c r="D259" s="21"/>
      <c r="E259" s="21"/>
      <c r="F259" s="21"/>
      <c r="G259" s="74">
        <f t="shared" si="7"/>
        <v>0</v>
      </c>
      <c r="H259" s="23"/>
      <c r="I259" s="22"/>
      <c r="J259" s="74">
        <f t="shared" si="8"/>
        <v>0</v>
      </c>
    </row>
    <row r="260" spans="1:10" x14ac:dyDescent="0.25">
      <c r="A260" s="21"/>
      <c r="B260" s="21"/>
      <c r="C260" s="21"/>
      <c r="D260" s="21"/>
      <c r="E260" s="21"/>
      <c r="F260" s="21"/>
      <c r="G260" s="74">
        <f t="shared" si="7"/>
        <v>0</v>
      </c>
      <c r="H260" s="23"/>
      <c r="I260" s="22"/>
      <c r="J260" s="74">
        <f t="shared" si="8"/>
        <v>0</v>
      </c>
    </row>
    <row r="261" spans="1:10" x14ac:dyDescent="0.25">
      <c r="A261" s="21"/>
      <c r="B261" s="21"/>
      <c r="C261" s="21"/>
      <c r="D261" s="21"/>
      <c r="E261" s="21"/>
      <c r="F261" s="21"/>
      <c r="G261" s="74">
        <f t="shared" si="7"/>
        <v>0</v>
      </c>
      <c r="H261" s="23"/>
      <c r="I261" s="22"/>
      <c r="J261" s="74">
        <f t="shared" si="8"/>
        <v>0</v>
      </c>
    </row>
    <row r="262" spans="1:10" x14ac:dyDescent="0.25">
      <c r="A262" s="21"/>
      <c r="B262" s="21"/>
      <c r="C262" s="21"/>
      <c r="D262" s="21"/>
      <c r="E262" s="21"/>
      <c r="F262" s="21"/>
      <c r="G262" s="74">
        <f t="shared" si="7"/>
        <v>0</v>
      </c>
      <c r="H262" s="23"/>
      <c r="I262" s="22"/>
      <c r="J262" s="74">
        <f t="shared" si="8"/>
        <v>0</v>
      </c>
    </row>
    <row r="263" spans="1:10" x14ac:dyDescent="0.25">
      <c r="A263" s="21"/>
      <c r="B263" s="21"/>
      <c r="C263" s="21"/>
      <c r="D263" s="21"/>
      <c r="E263" s="21"/>
      <c r="F263" s="21"/>
      <c r="G263" s="74">
        <f t="shared" si="7"/>
        <v>0</v>
      </c>
      <c r="H263" s="23"/>
      <c r="I263" s="22"/>
      <c r="J263" s="74">
        <f t="shared" si="8"/>
        <v>0</v>
      </c>
    </row>
    <row r="264" spans="1:10" x14ac:dyDescent="0.25">
      <c r="A264" s="21"/>
      <c r="B264" s="21"/>
      <c r="C264" s="21"/>
      <c r="D264" s="21"/>
      <c r="E264" s="21"/>
      <c r="F264" s="21"/>
      <c r="G264" s="74">
        <f t="shared" si="7"/>
        <v>0</v>
      </c>
      <c r="H264" s="23"/>
      <c r="I264" s="22"/>
      <c r="J264" s="74">
        <f t="shared" si="8"/>
        <v>0</v>
      </c>
    </row>
    <row r="265" spans="1:10" x14ac:dyDescent="0.25">
      <c r="A265" s="21"/>
      <c r="B265" s="21"/>
      <c r="C265" s="21"/>
      <c r="D265" s="21"/>
      <c r="E265" s="21"/>
      <c r="F265" s="21"/>
      <c r="G265" s="74">
        <f t="shared" si="7"/>
        <v>0</v>
      </c>
      <c r="H265" s="23"/>
      <c r="I265" s="22"/>
      <c r="J265" s="74">
        <f t="shared" si="8"/>
        <v>0</v>
      </c>
    </row>
    <row r="266" spans="1:10" x14ac:dyDescent="0.25">
      <c r="A266" s="21"/>
      <c r="B266" s="21"/>
      <c r="C266" s="21"/>
      <c r="D266" s="21"/>
      <c r="E266" s="21"/>
      <c r="F266" s="21"/>
      <c r="G266" s="74">
        <f t="shared" si="7"/>
        <v>0</v>
      </c>
      <c r="H266" s="23"/>
      <c r="I266" s="22"/>
      <c r="J266" s="74">
        <f t="shared" si="8"/>
        <v>0</v>
      </c>
    </row>
    <row r="267" spans="1:10" x14ac:dyDescent="0.25">
      <c r="A267" s="21"/>
      <c r="B267" s="21"/>
      <c r="C267" s="21"/>
      <c r="D267" s="21"/>
      <c r="E267" s="21"/>
      <c r="F267" s="21"/>
      <c r="G267" s="74">
        <f t="shared" si="7"/>
        <v>0</v>
      </c>
      <c r="H267" s="23"/>
      <c r="I267" s="22"/>
      <c r="J267" s="74">
        <f t="shared" si="8"/>
        <v>0</v>
      </c>
    </row>
    <row r="268" spans="1:10" x14ac:dyDescent="0.25">
      <c r="A268" s="21"/>
      <c r="B268" s="21"/>
      <c r="C268" s="21"/>
      <c r="D268" s="21"/>
      <c r="E268" s="21"/>
      <c r="F268" s="21"/>
      <c r="G268" s="74">
        <f t="shared" si="7"/>
        <v>0</v>
      </c>
      <c r="H268" s="23"/>
      <c r="I268" s="22"/>
      <c r="J268" s="74">
        <f t="shared" si="8"/>
        <v>0</v>
      </c>
    </row>
    <row r="269" spans="1:10" x14ac:dyDescent="0.25">
      <c r="A269" s="21"/>
      <c r="B269" s="21"/>
      <c r="C269" s="21"/>
      <c r="D269" s="21"/>
      <c r="E269" s="21"/>
      <c r="F269" s="21"/>
      <c r="G269" s="74">
        <f t="shared" si="7"/>
        <v>0</v>
      </c>
      <c r="H269" s="23"/>
      <c r="I269" s="22"/>
      <c r="J269" s="74">
        <f t="shared" si="8"/>
        <v>0</v>
      </c>
    </row>
    <row r="270" spans="1:10" x14ac:dyDescent="0.25">
      <c r="A270" s="21"/>
      <c r="B270" s="21"/>
      <c r="C270" s="21"/>
      <c r="D270" s="21"/>
      <c r="E270" s="21"/>
      <c r="F270" s="21"/>
      <c r="G270" s="74">
        <f t="shared" si="7"/>
        <v>0</v>
      </c>
      <c r="H270" s="23"/>
      <c r="I270" s="22"/>
      <c r="J270" s="74">
        <f t="shared" si="8"/>
        <v>0</v>
      </c>
    </row>
    <row r="271" spans="1:10" x14ac:dyDescent="0.25">
      <c r="A271" s="21"/>
      <c r="B271" s="21"/>
      <c r="C271" s="21"/>
      <c r="D271" s="21"/>
      <c r="E271" s="21"/>
      <c r="F271" s="21"/>
      <c r="G271" s="74">
        <f t="shared" si="7"/>
        <v>0</v>
      </c>
      <c r="H271" s="23"/>
      <c r="I271" s="22"/>
      <c r="J271" s="74">
        <f t="shared" si="8"/>
        <v>0</v>
      </c>
    </row>
    <row r="272" spans="1:10" x14ac:dyDescent="0.25">
      <c r="A272" s="21"/>
      <c r="B272" s="21"/>
      <c r="C272" s="21"/>
      <c r="D272" s="21"/>
      <c r="E272" s="21"/>
      <c r="F272" s="21"/>
      <c r="G272" s="74">
        <f t="shared" si="7"/>
        <v>0</v>
      </c>
      <c r="H272" s="23"/>
      <c r="I272" s="22"/>
      <c r="J272" s="74">
        <f t="shared" si="8"/>
        <v>0</v>
      </c>
    </row>
    <row r="273" spans="1:10" x14ac:dyDescent="0.25">
      <c r="A273" s="21"/>
      <c r="B273" s="21"/>
      <c r="C273" s="21"/>
      <c r="D273" s="21"/>
      <c r="E273" s="21"/>
      <c r="F273" s="21"/>
      <c r="G273" s="74">
        <f t="shared" ref="G273:G336" si="9">ROUND(I273+J273+K273,0)</f>
        <v>0</v>
      </c>
      <c r="H273" s="23"/>
      <c r="I273" s="22"/>
      <c r="J273" s="74">
        <f t="shared" ref="J273:J336" si="10">IF(F273="with payment",(I273*H273),0)</f>
        <v>0</v>
      </c>
    </row>
    <row r="274" spans="1:10" x14ac:dyDescent="0.25">
      <c r="A274" s="21"/>
      <c r="B274" s="21"/>
      <c r="C274" s="21"/>
      <c r="D274" s="21"/>
      <c r="E274" s="21"/>
      <c r="F274" s="21"/>
      <c r="G274" s="74">
        <f t="shared" si="9"/>
        <v>0</v>
      </c>
      <c r="H274" s="23"/>
      <c r="I274" s="22"/>
      <c r="J274" s="74">
        <f t="shared" si="10"/>
        <v>0</v>
      </c>
    </row>
    <row r="275" spans="1:10" x14ac:dyDescent="0.25">
      <c r="A275" s="21"/>
      <c r="B275" s="21"/>
      <c r="C275" s="21"/>
      <c r="D275" s="21"/>
      <c r="E275" s="21"/>
      <c r="F275" s="21"/>
      <c r="G275" s="74">
        <f t="shared" si="9"/>
        <v>0</v>
      </c>
      <c r="H275" s="23"/>
      <c r="I275" s="22"/>
      <c r="J275" s="74">
        <f t="shared" si="10"/>
        <v>0</v>
      </c>
    </row>
    <row r="276" spans="1:10" x14ac:dyDescent="0.25">
      <c r="A276" s="21"/>
      <c r="B276" s="21"/>
      <c r="C276" s="21"/>
      <c r="D276" s="21"/>
      <c r="E276" s="21"/>
      <c r="F276" s="21"/>
      <c r="G276" s="74">
        <f t="shared" si="9"/>
        <v>0</v>
      </c>
      <c r="H276" s="23"/>
      <c r="I276" s="22"/>
      <c r="J276" s="74">
        <f t="shared" si="10"/>
        <v>0</v>
      </c>
    </row>
    <row r="277" spans="1:10" x14ac:dyDescent="0.25">
      <c r="A277" s="21"/>
      <c r="B277" s="21"/>
      <c r="C277" s="21"/>
      <c r="D277" s="21"/>
      <c r="E277" s="21"/>
      <c r="F277" s="21"/>
      <c r="G277" s="74">
        <f t="shared" si="9"/>
        <v>0</v>
      </c>
      <c r="H277" s="23"/>
      <c r="I277" s="22"/>
      <c r="J277" s="74">
        <f t="shared" si="10"/>
        <v>0</v>
      </c>
    </row>
    <row r="278" spans="1:10" x14ac:dyDescent="0.25">
      <c r="A278" s="21"/>
      <c r="B278" s="21"/>
      <c r="C278" s="21"/>
      <c r="D278" s="21"/>
      <c r="E278" s="21"/>
      <c r="F278" s="21"/>
      <c r="G278" s="74">
        <f t="shared" si="9"/>
        <v>0</v>
      </c>
      <c r="H278" s="23"/>
      <c r="I278" s="22"/>
      <c r="J278" s="74">
        <f t="shared" si="10"/>
        <v>0</v>
      </c>
    </row>
    <row r="279" spans="1:10" x14ac:dyDescent="0.25">
      <c r="A279" s="21"/>
      <c r="B279" s="21"/>
      <c r="C279" s="21"/>
      <c r="D279" s="21"/>
      <c r="E279" s="21"/>
      <c r="F279" s="21"/>
      <c r="G279" s="74">
        <f t="shared" si="9"/>
        <v>0</v>
      </c>
      <c r="H279" s="23"/>
      <c r="I279" s="22"/>
      <c r="J279" s="74">
        <f t="shared" si="10"/>
        <v>0</v>
      </c>
    </row>
    <row r="280" spans="1:10" x14ac:dyDescent="0.25">
      <c r="A280" s="21"/>
      <c r="B280" s="21"/>
      <c r="C280" s="21"/>
      <c r="D280" s="21"/>
      <c r="E280" s="21"/>
      <c r="F280" s="21"/>
      <c r="G280" s="74">
        <f t="shared" si="9"/>
        <v>0</v>
      </c>
      <c r="H280" s="23"/>
      <c r="I280" s="22"/>
      <c r="J280" s="74">
        <f t="shared" si="10"/>
        <v>0</v>
      </c>
    </row>
    <row r="281" spans="1:10" x14ac:dyDescent="0.25">
      <c r="A281" s="21"/>
      <c r="B281" s="21"/>
      <c r="C281" s="21"/>
      <c r="D281" s="21"/>
      <c r="E281" s="21"/>
      <c r="F281" s="21"/>
      <c r="G281" s="74">
        <f t="shared" si="9"/>
        <v>0</v>
      </c>
      <c r="H281" s="23"/>
      <c r="I281" s="22"/>
      <c r="J281" s="74">
        <f t="shared" si="10"/>
        <v>0</v>
      </c>
    </row>
    <row r="282" spans="1:10" x14ac:dyDescent="0.25">
      <c r="A282" s="21"/>
      <c r="B282" s="21"/>
      <c r="C282" s="21"/>
      <c r="D282" s="21"/>
      <c r="E282" s="21"/>
      <c r="F282" s="21"/>
      <c r="G282" s="74">
        <f t="shared" si="9"/>
        <v>0</v>
      </c>
      <c r="H282" s="23"/>
      <c r="I282" s="22"/>
      <c r="J282" s="74">
        <f t="shared" si="10"/>
        <v>0</v>
      </c>
    </row>
    <row r="283" spans="1:10" x14ac:dyDescent="0.25">
      <c r="A283" s="21"/>
      <c r="B283" s="21"/>
      <c r="C283" s="21"/>
      <c r="D283" s="21"/>
      <c r="E283" s="21"/>
      <c r="F283" s="21"/>
      <c r="G283" s="74">
        <f t="shared" si="9"/>
        <v>0</v>
      </c>
      <c r="H283" s="23"/>
      <c r="I283" s="22"/>
      <c r="J283" s="74">
        <f t="shared" si="10"/>
        <v>0</v>
      </c>
    </row>
    <row r="284" spans="1:10" x14ac:dyDescent="0.25">
      <c r="A284" s="21"/>
      <c r="B284" s="21"/>
      <c r="C284" s="21"/>
      <c r="D284" s="21"/>
      <c r="E284" s="21"/>
      <c r="F284" s="21"/>
      <c r="G284" s="74">
        <f t="shared" si="9"/>
        <v>0</v>
      </c>
      <c r="H284" s="23"/>
      <c r="I284" s="22"/>
      <c r="J284" s="74">
        <f t="shared" si="10"/>
        <v>0</v>
      </c>
    </row>
    <row r="285" spans="1:10" x14ac:dyDescent="0.25">
      <c r="A285" s="21"/>
      <c r="B285" s="21"/>
      <c r="C285" s="21"/>
      <c r="D285" s="21"/>
      <c r="E285" s="21"/>
      <c r="F285" s="21"/>
      <c r="G285" s="74">
        <f t="shared" si="9"/>
        <v>0</v>
      </c>
      <c r="H285" s="23"/>
      <c r="I285" s="22"/>
      <c r="J285" s="74">
        <f t="shared" si="10"/>
        <v>0</v>
      </c>
    </row>
    <row r="286" spans="1:10" x14ac:dyDescent="0.25">
      <c r="A286" s="21"/>
      <c r="B286" s="21"/>
      <c r="C286" s="21"/>
      <c r="D286" s="21"/>
      <c r="E286" s="21"/>
      <c r="F286" s="21"/>
      <c r="G286" s="74">
        <f t="shared" si="9"/>
        <v>0</v>
      </c>
      <c r="H286" s="23"/>
      <c r="I286" s="22"/>
      <c r="J286" s="74">
        <f t="shared" si="10"/>
        <v>0</v>
      </c>
    </row>
    <row r="287" spans="1:10" x14ac:dyDescent="0.25">
      <c r="A287" s="21"/>
      <c r="B287" s="21"/>
      <c r="C287" s="21"/>
      <c r="D287" s="21"/>
      <c r="E287" s="21"/>
      <c r="F287" s="21"/>
      <c r="G287" s="74">
        <f t="shared" si="9"/>
        <v>0</v>
      </c>
      <c r="H287" s="23"/>
      <c r="I287" s="22"/>
      <c r="J287" s="74">
        <f t="shared" si="10"/>
        <v>0</v>
      </c>
    </row>
    <row r="288" spans="1:10" x14ac:dyDescent="0.25">
      <c r="A288" s="21"/>
      <c r="B288" s="21"/>
      <c r="C288" s="21"/>
      <c r="D288" s="21"/>
      <c r="E288" s="21"/>
      <c r="F288" s="21"/>
      <c r="G288" s="74">
        <f t="shared" si="9"/>
        <v>0</v>
      </c>
      <c r="H288" s="23"/>
      <c r="I288" s="22"/>
      <c r="J288" s="74">
        <f t="shared" si="10"/>
        <v>0</v>
      </c>
    </row>
    <row r="289" spans="1:10" x14ac:dyDescent="0.25">
      <c r="A289" s="21"/>
      <c r="B289" s="21"/>
      <c r="C289" s="21"/>
      <c r="D289" s="21"/>
      <c r="E289" s="21"/>
      <c r="F289" s="21"/>
      <c r="G289" s="74">
        <f t="shared" si="9"/>
        <v>0</v>
      </c>
      <c r="H289" s="23"/>
      <c r="I289" s="22"/>
      <c r="J289" s="74">
        <f t="shared" si="10"/>
        <v>0</v>
      </c>
    </row>
    <row r="290" spans="1:10" x14ac:dyDescent="0.25">
      <c r="A290" s="21"/>
      <c r="B290" s="21"/>
      <c r="C290" s="21"/>
      <c r="D290" s="21"/>
      <c r="E290" s="21"/>
      <c r="F290" s="21"/>
      <c r="G290" s="74">
        <f t="shared" si="9"/>
        <v>0</v>
      </c>
      <c r="H290" s="23"/>
      <c r="I290" s="22"/>
      <c r="J290" s="74">
        <f t="shared" si="10"/>
        <v>0</v>
      </c>
    </row>
    <row r="291" spans="1:10" x14ac:dyDescent="0.25">
      <c r="A291" s="21"/>
      <c r="B291" s="21"/>
      <c r="C291" s="21"/>
      <c r="D291" s="21"/>
      <c r="E291" s="21"/>
      <c r="F291" s="21"/>
      <c r="G291" s="74">
        <f t="shared" si="9"/>
        <v>0</v>
      </c>
      <c r="H291" s="23"/>
      <c r="I291" s="22"/>
      <c r="J291" s="74">
        <f t="shared" si="10"/>
        <v>0</v>
      </c>
    </row>
    <row r="292" spans="1:10" x14ac:dyDescent="0.25">
      <c r="A292" s="21"/>
      <c r="B292" s="21"/>
      <c r="C292" s="21"/>
      <c r="D292" s="21"/>
      <c r="E292" s="21"/>
      <c r="F292" s="21"/>
      <c r="G292" s="74">
        <f t="shared" si="9"/>
        <v>0</v>
      </c>
      <c r="H292" s="23"/>
      <c r="I292" s="22"/>
      <c r="J292" s="74">
        <f t="shared" si="10"/>
        <v>0</v>
      </c>
    </row>
    <row r="293" spans="1:10" x14ac:dyDescent="0.25">
      <c r="A293" s="21"/>
      <c r="B293" s="21"/>
      <c r="C293" s="21"/>
      <c r="D293" s="21"/>
      <c r="E293" s="21"/>
      <c r="F293" s="21"/>
      <c r="G293" s="74">
        <f t="shared" si="9"/>
        <v>0</v>
      </c>
      <c r="H293" s="23"/>
      <c r="I293" s="22"/>
      <c r="J293" s="74">
        <f t="shared" si="10"/>
        <v>0</v>
      </c>
    </row>
    <row r="294" spans="1:10" x14ac:dyDescent="0.25">
      <c r="A294" s="21"/>
      <c r="B294" s="21"/>
      <c r="C294" s="21"/>
      <c r="D294" s="21"/>
      <c r="E294" s="21"/>
      <c r="F294" s="21"/>
      <c r="G294" s="74">
        <f t="shared" si="9"/>
        <v>0</v>
      </c>
      <c r="H294" s="23"/>
      <c r="I294" s="22"/>
      <c r="J294" s="74">
        <f t="shared" si="10"/>
        <v>0</v>
      </c>
    </row>
    <row r="295" spans="1:10" x14ac:dyDescent="0.25">
      <c r="A295" s="21"/>
      <c r="B295" s="21"/>
      <c r="C295" s="21"/>
      <c r="D295" s="21"/>
      <c r="E295" s="21"/>
      <c r="F295" s="21"/>
      <c r="G295" s="74">
        <f t="shared" si="9"/>
        <v>0</v>
      </c>
      <c r="H295" s="23"/>
      <c r="I295" s="22"/>
      <c r="J295" s="74">
        <f t="shared" si="10"/>
        <v>0</v>
      </c>
    </row>
    <row r="296" spans="1:10" x14ac:dyDescent="0.25">
      <c r="A296" s="21"/>
      <c r="B296" s="21"/>
      <c r="C296" s="21"/>
      <c r="D296" s="21"/>
      <c r="E296" s="21"/>
      <c r="F296" s="21"/>
      <c r="G296" s="74">
        <f t="shared" si="9"/>
        <v>0</v>
      </c>
      <c r="H296" s="23"/>
      <c r="I296" s="22"/>
      <c r="J296" s="74">
        <f t="shared" si="10"/>
        <v>0</v>
      </c>
    </row>
    <row r="297" spans="1:10" x14ac:dyDescent="0.25">
      <c r="A297" s="21"/>
      <c r="B297" s="21"/>
      <c r="C297" s="21"/>
      <c r="D297" s="21"/>
      <c r="E297" s="21"/>
      <c r="F297" s="21"/>
      <c r="G297" s="74">
        <f t="shared" si="9"/>
        <v>0</v>
      </c>
      <c r="H297" s="23"/>
      <c r="I297" s="22"/>
      <c r="J297" s="74">
        <f t="shared" si="10"/>
        <v>0</v>
      </c>
    </row>
    <row r="298" spans="1:10" x14ac:dyDescent="0.25">
      <c r="A298" s="21"/>
      <c r="B298" s="21"/>
      <c r="C298" s="21"/>
      <c r="D298" s="21"/>
      <c r="E298" s="21"/>
      <c r="F298" s="21"/>
      <c r="G298" s="74">
        <f t="shared" si="9"/>
        <v>0</v>
      </c>
      <c r="H298" s="23"/>
      <c r="I298" s="22"/>
      <c r="J298" s="74">
        <f t="shared" si="10"/>
        <v>0</v>
      </c>
    </row>
    <row r="299" spans="1:10" x14ac:dyDescent="0.25">
      <c r="A299" s="21"/>
      <c r="B299" s="21"/>
      <c r="C299" s="21"/>
      <c r="D299" s="21"/>
      <c r="E299" s="21"/>
      <c r="F299" s="21"/>
      <c r="G299" s="74">
        <f t="shared" si="9"/>
        <v>0</v>
      </c>
      <c r="H299" s="23"/>
      <c r="I299" s="22"/>
      <c r="J299" s="74">
        <f t="shared" si="10"/>
        <v>0</v>
      </c>
    </row>
    <row r="300" spans="1:10" x14ac:dyDescent="0.25">
      <c r="A300" s="21"/>
      <c r="B300" s="21"/>
      <c r="C300" s="21"/>
      <c r="D300" s="21"/>
      <c r="E300" s="21"/>
      <c r="F300" s="21"/>
      <c r="G300" s="74">
        <f t="shared" si="9"/>
        <v>0</v>
      </c>
      <c r="H300" s="23"/>
      <c r="I300" s="22"/>
      <c r="J300" s="74">
        <f t="shared" si="10"/>
        <v>0</v>
      </c>
    </row>
    <row r="301" spans="1:10" x14ac:dyDescent="0.25">
      <c r="A301" s="21"/>
      <c r="B301" s="21"/>
      <c r="C301" s="21"/>
      <c r="D301" s="21"/>
      <c r="E301" s="21"/>
      <c r="F301" s="21"/>
      <c r="G301" s="74">
        <f t="shared" si="9"/>
        <v>0</v>
      </c>
      <c r="H301" s="23"/>
      <c r="I301" s="22"/>
      <c r="J301" s="74">
        <f t="shared" si="10"/>
        <v>0</v>
      </c>
    </row>
    <row r="302" spans="1:10" x14ac:dyDescent="0.25">
      <c r="A302" s="21"/>
      <c r="B302" s="21"/>
      <c r="C302" s="21"/>
      <c r="D302" s="21"/>
      <c r="E302" s="21"/>
      <c r="F302" s="21"/>
      <c r="G302" s="74">
        <f t="shared" si="9"/>
        <v>0</v>
      </c>
      <c r="H302" s="23"/>
      <c r="I302" s="22"/>
      <c r="J302" s="74">
        <f t="shared" si="10"/>
        <v>0</v>
      </c>
    </row>
    <row r="303" spans="1:10" x14ac:dyDescent="0.25">
      <c r="A303" s="21"/>
      <c r="B303" s="21"/>
      <c r="C303" s="21"/>
      <c r="D303" s="21"/>
      <c r="E303" s="21"/>
      <c r="F303" s="21"/>
      <c r="G303" s="74">
        <f t="shared" si="9"/>
        <v>0</v>
      </c>
      <c r="H303" s="23"/>
      <c r="I303" s="22"/>
      <c r="J303" s="74">
        <f t="shared" si="10"/>
        <v>0</v>
      </c>
    </row>
    <row r="304" spans="1:10" x14ac:dyDescent="0.25">
      <c r="A304" s="21"/>
      <c r="B304" s="21"/>
      <c r="C304" s="21"/>
      <c r="D304" s="21"/>
      <c r="E304" s="21"/>
      <c r="F304" s="21"/>
      <c r="G304" s="74">
        <f t="shared" si="9"/>
        <v>0</v>
      </c>
      <c r="H304" s="23"/>
      <c r="I304" s="22"/>
      <c r="J304" s="74">
        <f t="shared" si="10"/>
        <v>0</v>
      </c>
    </row>
    <row r="305" spans="1:10" x14ac:dyDescent="0.25">
      <c r="A305" s="21"/>
      <c r="B305" s="21"/>
      <c r="C305" s="21"/>
      <c r="D305" s="21"/>
      <c r="E305" s="21"/>
      <c r="F305" s="21"/>
      <c r="G305" s="74">
        <f t="shared" si="9"/>
        <v>0</v>
      </c>
      <c r="H305" s="23"/>
      <c r="I305" s="22"/>
      <c r="J305" s="74">
        <f t="shared" si="10"/>
        <v>0</v>
      </c>
    </row>
    <row r="306" spans="1:10" x14ac:dyDescent="0.25">
      <c r="A306" s="21"/>
      <c r="B306" s="21"/>
      <c r="C306" s="21"/>
      <c r="D306" s="21"/>
      <c r="E306" s="21"/>
      <c r="F306" s="21"/>
      <c r="G306" s="74">
        <f t="shared" si="9"/>
        <v>0</v>
      </c>
      <c r="H306" s="23"/>
      <c r="I306" s="22"/>
      <c r="J306" s="74">
        <f t="shared" si="10"/>
        <v>0</v>
      </c>
    </row>
    <row r="307" spans="1:10" x14ac:dyDescent="0.25">
      <c r="A307" s="21"/>
      <c r="B307" s="21"/>
      <c r="C307" s="21"/>
      <c r="D307" s="21"/>
      <c r="E307" s="21"/>
      <c r="F307" s="21"/>
      <c r="G307" s="74">
        <f t="shared" si="9"/>
        <v>0</v>
      </c>
      <c r="H307" s="23"/>
      <c r="I307" s="22"/>
      <c r="J307" s="74">
        <f t="shared" si="10"/>
        <v>0</v>
      </c>
    </row>
    <row r="308" spans="1:10" x14ac:dyDescent="0.25">
      <c r="A308" s="21"/>
      <c r="B308" s="21"/>
      <c r="C308" s="21"/>
      <c r="D308" s="21"/>
      <c r="E308" s="21"/>
      <c r="F308" s="21"/>
      <c r="G308" s="74">
        <f t="shared" si="9"/>
        <v>0</v>
      </c>
      <c r="H308" s="23"/>
      <c r="I308" s="22"/>
      <c r="J308" s="74">
        <f t="shared" si="10"/>
        <v>0</v>
      </c>
    </row>
    <row r="309" spans="1:10" x14ac:dyDescent="0.25">
      <c r="A309" s="21"/>
      <c r="B309" s="21"/>
      <c r="C309" s="21"/>
      <c r="D309" s="21"/>
      <c r="E309" s="21"/>
      <c r="F309" s="21"/>
      <c r="G309" s="74">
        <f t="shared" si="9"/>
        <v>0</v>
      </c>
      <c r="H309" s="23"/>
      <c r="I309" s="22"/>
      <c r="J309" s="74">
        <f t="shared" si="10"/>
        <v>0</v>
      </c>
    </row>
    <row r="310" spans="1:10" x14ac:dyDescent="0.25">
      <c r="A310" s="21"/>
      <c r="B310" s="21"/>
      <c r="C310" s="21"/>
      <c r="D310" s="21"/>
      <c r="E310" s="21"/>
      <c r="F310" s="21"/>
      <c r="G310" s="74">
        <f t="shared" si="9"/>
        <v>0</v>
      </c>
      <c r="H310" s="23"/>
      <c r="I310" s="22"/>
      <c r="J310" s="74">
        <f t="shared" si="10"/>
        <v>0</v>
      </c>
    </row>
    <row r="311" spans="1:10" x14ac:dyDescent="0.25">
      <c r="A311" s="21"/>
      <c r="B311" s="21"/>
      <c r="C311" s="21"/>
      <c r="D311" s="21"/>
      <c r="E311" s="21"/>
      <c r="F311" s="21"/>
      <c r="G311" s="74">
        <f t="shared" si="9"/>
        <v>0</v>
      </c>
      <c r="H311" s="23"/>
      <c r="I311" s="22"/>
      <c r="J311" s="74">
        <f t="shared" si="10"/>
        <v>0</v>
      </c>
    </row>
    <row r="312" spans="1:10" x14ac:dyDescent="0.25">
      <c r="A312" s="21"/>
      <c r="B312" s="21"/>
      <c r="C312" s="21"/>
      <c r="D312" s="21"/>
      <c r="E312" s="21"/>
      <c r="F312" s="21"/>
      <c r="G312" s="74">
        <f t="shared" si="9"/>
        <v>0</v>
      </c>
      <c r="H312" s="23"/>
      <c r="I312" s="22"/>
      <c r="J312" s="74">
        <f t="shared" si="10"/>
        <v>0</v>
      </c>
    </row>
    <row r="313" spans="1:10" x14ac:dyDescent="0.25">
      <c r="A313" s="21"/>
      <c r="B313" s="21"/>
      <c r="C313" s="21"/>
      <c r="D313" s="21"/>
      <c r="E313" s="21"/>
      <c r="F313" s="21"/>
      <c r="G313" s="74">
        <f t="shared" si="9"/>
        <v>0</v>
      </c>
      <c r="H313" s="23"/>
      <c r="I313" s="22"/>
      <c r="J313" s="74">
        <f t="shared" si="10"/>
        <v>0</v>
      </c>
    </row>
    <row r="314" spans="1:10" x14ac:dyDescent="0.25">
      <c r="A314" s="21"/>
      <c r="B314" s="21"/>
      <c r="C314" s="21"/>
      <c r="D314" s="21"/>
      <c r="E314" s="21"/>
      <c r="F314" s="21"/>
      <c r="G314" s="74">
        <f t="shared" si="9"/>
        <v>0</v>
      </c>
      <c r="H314" s="23"/>
      <c r="I314" s="22"/>
      <c r="J314" s="74">
        <f t="shared" si="10"/>
        <v>0</v>
      </c>
    </row>
    <row r="315" spans="1:10" x14ac:dyDescent="0.25">
      <c r="A315" s="21"/>
      <c r="B315" s="21"/>
      <c r="C315" s="21"/>
      <c r="D315" s="21"/>
      <c r="E315" s="21"/>
      <c r="F315" s="21"/>
      <c r="G315" s="74">
        <f t="shared" si="9"/>
        <v>0</v>
      </c>
      <c r="H315" s="23"/>
      <c r="I315" s="22"/>
      <c r="J315" s="74">
        <f t="shared" si="10"/>
        <v>0</v>
      </c>
    </row>
    <row r="316" spans="1:10" x14ac:dyDescent="0.25">
      <c r="A316" s="21"/>
      <c r="B316" s="21"/>
      <c r="C316" s="21"/>
      <c r="D316" s="21"/>
      <c r="E316" s="21"/>
      <c r="F316" s="21"/>
      <c r="G316" s="74">
        <f t="shared" si="9"/>
        <v>0</v>
      </c>
      <c r="H316" s="23"/>
      <c r="I316" s="22"/>
      <c r="J316" s="74">
        <f t="shared" si="10"/>
        <v>0</v>
      </c>
    </row>
    <row r="317" spans="1:10" x14ac:dyDescent="0.25">
      <c r="A317" s="21"/>
      <c r="B317" s="21"/>
      <c r="C317" s="21"/>
      <c r="D317" s="21"/>
      <c r="E317" s="21"/>
      <c r="F317" s="21"/>
      <c r="G317" s="74">
        <f t="shared" si="9"/>
        <v>0</v>
      </c>
      <c r="H317" s="23"/>
      <c r="I317" s="22"/>
      <c r="J317" s="74">
        <f t="shared" si="10"/>
        <v>0</v>
      </c>
    </row>
    <row r="318" spans="1:10" x14ac:dyDescent="0.25">
      <c r="A318" s="21"/>
      <c r="B318" s="21"/>
      <c r="C318" s="21"/>
      <c r="D318" s="21"/>
      <c r="E318" s="21"/>
      <c r="F318" s="21"/>
      <c r="G318" s="74">
        <f t="shared" si="9"/>
        <v>0</v>
      </c>
      <c r="H318" s="23"/>
      <c r="I318" s="22"/>
      <c r="J318" s="74">
        <f t="shared" si="10"/>
        <v>0</v>
      </c>
    </row>
    <row r="319" spans="1:10" x14ac:dyDescent="0.25">
      <c r="A319" s="21"/>
      <c r="B319" s="21"/>
      <c r="C319" s="21"/>
      <c r="D319" s="21"/>
      <c r="E319" s="21"/>
      <c r="F319" s="21"/>
      <c r="G319" s="74">
        <f t="shared" si="9"/>
        <v>0</v>
      </c>
      <c r="H319" s="23"/>
      <c r="I319" s="22"/>
      <c r="J319" s="74">
        <f t="shared" si="10"/>
        <v>0</v>
      </c>
    </row>
    <row r="320" spans="1:10" x14ac:dyDescent="0.25">
      <c r="A320" s="21"/>
      <c r="B320" s="21"/>
      <c r="C320" s="21"/>
      <c r="D320" s="21"/>
      <c r="E320" s="21"/>
      <c r="F320" s="21"/>
      <c r="G320" s="74">
        <f t="shared" si="9"/>
        <v>0</v>
      </c>
      <c r="H320" s="23"/>
      <c r="I320" s="22"/>
      <c r="J320" s="74">
        <f t="shared" si="10"/>
        <v>0</v>
      </c>
    </row>
    <row r="321" spans="1:10" x14ac:dyDescent="0.25">
      <c r="A321" s="21"/>
      <c r="B321" s="21"/>
      <c r="C321" s="21"/>
      <c r="D321" s="21"/>
      <c r="E321" s="21"/>
      <c r="F321" s="21"/>
      <c r="G321" s="74">
        <f t="shared" si="9"/>
        <v>0</v>
      </c>
      <c r="H321" s="23"/>
      <c r="I321" s="22"/>
      <c r="J321" s="74">
        <f t="shared" si="10"/>
        <v>0</v>
      </c>
    </row>
    <row r="322" spans="1:10" x14ac:dyDescent="0.25">
      <c r="A322" s="21"/>
      <c r="B322" s="21"/>
      <c r="C322" s="21"/>
      <c r="D322" s="21"/>
      <c r="E322" s="21"/>
      <c r="F322" s="21"/>
      <c r="G322" s="74">
        <f t="shared" si="9"/>
        <v>0</v>
      </c>
      <c r="H322" s="23"/>
      <c r="I322" s="22"/>
      <c r="J322" s="74">
        <f t="shared" si="10"/>
        <v>0</v>
      </c>
    </row>
    <row r="323" spans="1:10" x14ac:dyDescent="0.25">
      <c r="A323" s="21"/>
      <c r="B323" s="21"/>
      <c r="C323" s="21"/>
      <c r="D323" s="21"/>
      <c r="E323" s="21"/>
      <c r="F323" s="21"/>
      <c r="G323" s="74">
        <f t="shared" si="9"/>
        <v>0</v>
      </c>
      <c r="H323" s="23"/>
      <c r="I323" s="22"/>
      <c r="J323" s="74">
        <f t="shared" si="10"/>
        <v>0</v>
      </c>
    </row>
    <row r="324" spans="1:10" x14ac:dyDescent="0.25">
      <c r="A324" s="21"/>
      <c r="B324" s="21"/>
      <c r="C324" s="21"/>
      <c r="D324" s="21"/>
      <c r="E324" s="21"/>
      <c r="F324" s="21"/>
      <c r="G324" s="74">
        <f t="shared" si="9"/>
        <v>0</v>
      </c>
      <c r="H324" s="23"/>
      <c r="I324" s="22"/>
      <c r="J324" s="74">
        <f t="shared" si="10"/>
        <v>0</v>
      </c>
    </row>
    <row r="325" spans="1:10" x14ac:dyDescent="0.25">
      <c r="A325" s="21"/>
      <c r="B325" s="21"/>
      <c r="C325" s="21"/>
      <c r="D325" s="21"/>
      <c r="E325" s="21"/>
      <c r="F325" s="21"/>
      <c r="G325" s="74">
        <f t="shared" si="9"/>
        <v>0</v>
      </c>
      <c r="H325" s="23"/>
      <c r="I325" s="22"/>
      <c r="J325" s="74">
        <f t="shared" si="10"/>
        <v>0</v>
      </c>
    </row>
    <row r="326" spans="1:10" x14ac:dyDescent="0.25">
      <c r="A326" s="21"/>
      <c r="B326" s="21"/>
      <c r="C326" s="21"/>
      <c r="D326" s="21"/>
      <c r="E326" s="21"/>
      <c r="F326" s="21"/>
      <c r="G326" s="74">
        <f t="shared" si="9"/>
        <v>0</v>
      </c>
      <c r="H326" s="23"/>
      <c r="I326" s="22"/>
      <c r="J326" s="74">
        <f t="shared" si="10"/>
        <v>0</v>
      </c>
    </row>
    <row r="327" spans="1:10" x14ac:dyDescent="0.25">
      <c r="A327" s="21"/>
      <c r="B327" s="21"/>
      <c r="C327" s="21"/>
      <c r="D327" s="21"/>
      <c r="E327" s="21"/>
      <c r="F327" s="21"/>
      <c r="G327" s="74">
        <f t="shared" si="9"/>
        <v>0</v>
      </c>
      <c r="H327" s="23"/>
      <c r="I327" s="22"/>
      <c r="J327" s="74">
        <f t="shared" si="10"/>
        <v>0</v>
      </c>
    </row>
    <row r="328" spans="1:10" x14ac:dyDescent="0.25">
      <c r="A328" s="21"/>
      <c r="B328" s="21"/>
      <c r="C328" s="21"/>
      <c r="D328" s="21"/>
      <c r="E328" s="21"/>
      <c r="F328" s="21"/>
      <c r="G328" s="74">
        <f t="shared" si="9"/>
        <v>0</v>
      </c>
      <c r="H328" s="23"/>
      <c r="I328" s="22"/>
      <c r="J328" s="74">
        <f t="shared" si="10"/>
        <v>0</v>
      </c>
    </row>
    <row r="329" spans="1:10" x14ac:dyDescent="0.25">
      <c r="A329" s="21"/>
      <c r="B329" s="21"/>
      <c r="C329" s="21"/>
      <c r="D329" s="21"/>
      <c r="E329" s="21"/>
      <c r="F329" s="21"/>
      <c r="G329" s="74">
        <f t="shared" si="9"/>
        <v>0</v>
      </c>
      <c r="H329" s="23"/>
      <c r="I329" s="22"/>
      <c r="J329" s="74">
        <f t="shared" si="10"/>
        <v>0</v>
      </c>
    </row>
    <row r="330" spans="1:10" x14ac:dyDescent="0.25">
      <c r="A330" s="21"/>
      <c r="B330" s="21"/>
      <c r="C330" s="21"/>
      <c r="D330" s="21"/>
      <c r="E330" s="21"/>
      <c r="F330" s="21"/>
      <c r="G330" s="74">
        <f t="shared" si="9"/>
        <v>0</v>
      </c>
      <c r="H330" s="23"/>
      <c r="I330" s="22"/>
      <c r="J330" s="74">
        <f t="shared" si="10"/>
        <v>0</v>
      </c>
    </row>
    <row r="331" spans="1:10" x14ac:dyDescent="0.25">
      <c r="A331" s="21"/>
      <c r="B331" s="21"/>
      <c r="C331" s="21"/>
      <c r="D331" s="21"/>
      <c r="E331" s="21"/>
      <c r="F331" s="21"/>
      <c r="G331" s="74">
        <f t="shared" si="9"/>
        <v>0</v>
      </c>
      <c r="H331" s="23"/>
      <c r="I331" s="22"/>
      <c r="J331" s="74">
        <f t="shared" si="10"/>
        <v>0</v>
      </c>
    </row>
    <row r="332" spans="1:10" x14ac:dyDescent="0.25">
      <c r="A332" s="21"/>
      <c r="B332" s="21"/>
      <c r="C332" s="21"/>
      <c r="D332" s="21"/>
      <c r="E332" s="21"/>
      <c r="F332" s="21"/>
      <c r="G332" s="74">
        <f t="shared" si="9"/>
        <v>0</v>
      </c>
      <c r="H332" s="23"/>
      <c r="I332" s="22"/>
      <c r="J332" s="74">
        <f t="shared" si="10"/>
        <v>0</v>
      </c>
    </row>
    <row r="333" spans="1:10" x14ac:dyDescent="0.25">
      <c r="A333" s="21"/>
      <c r="B333" s="21"/>
      <c r="C333" s="21"/>
      <c r="D333" s="21"/>
      <c r="E333" s="21"/>
      <c r="F333" s="21"/>
      <c r="G333" s="74">
        <f t="shared" si="9"/>
        <v>0</v>
      </c>
      <c r="H333" s="23"/>
      <c r="I333" s="22"/>
      <c r="J333" s="74">
        <f t="shared" si="10"/>
        <v>0</v>
      </c>
    </row>
    <row r="334" spans="1:10" x14ac:dyDescent="0.25">
      <c r="A334" s="21"/>
      <c r="B334" s="21"/>
      <c r="C334" s="21"/>
      <c r="D334" s="21"/>
      <c r="E334" s="21"/>
      <c r="F334" s="21"/>
      <c r="G334" s="74">
        <f t="shared" si="9"/>
        <v>0</v>
      </c>
      <c r="H334" s="23"/>
      <c r="I334" s="22"/>
      <c r="J334" s="74">
        <f t="shared" si="10"/>
        <v>0</v>
      </c>
    </row>
    <row r="335" spans="1:10" x14ac:dyDescent="0.25">
      <c r="A335" s="21"/>
      <c r="B335" s="21"/>
      <c r="C335" s="21"/>
      <c r="D335" s="21"/>
      <c r="E335" s="21"/>
      <c r="F335" s="21"/>
      <c r="G335" s="74">
        <f t="shared" si="9"/>
        <v>0</v>
      </c>
      <c r="H335" s="23"/>
      <c r="I335" s="22"/>
      <c r="J335" s="74">
        <f t="shared" si="10"/>
        <v>0</v>
      </c>
    </row>
    <row r="336" spans="1:10" x14ac:dyDescent="0.25">
      <c r="A336" s="21"/>
      <c r="B336" s="21"/>
      <c r="C336" s="21"/>
      <c r="D336" s="21"/>
      <c r="E336" s="21"/>
      <c r="F336" s="21"/>
      <c r="G336" s="74">
        <f t="shared" si="9"/>
        <v>0</v>
      </c>
      <c r="H336" s="23"/>
      <c r="I336" s="22"/>
      <c r="J336" s="74">
        <f t="shared" si="10"/>
        <v>0</v>
      </c>
    </row>
    <row r="337" spans="1:10" x14ac:dyDescent="0.25">
      <c r="A337" s="21"/>
      <c r="B337" s="21"/>
      <c r="C337" s="21"/>
      <c r="D337" s="21"/>
      <c r="E337" s="21"/>
      <c r="F337" s="21"/>
      <c r="G337" s="74">
        <f t="shared" ref="G337:G400" si="11">ROUND(I337+J337+K337,0)</f>
        <v>0</v>
      </c>
      <c r="H337" s="23"/>
      <c r="I337" s="22"/>
      <c r="J337" s="74">
        <f t="shared" ref="J337:J400" si="12">IF(F337="with payment",(I337*H337),0)</f>
        <v>0</v>
      </c>
    </row>
    <row r="338" spans="1:10" x14ac:dyDescent="0.25">
      <c r="A338" s="21"/>
      <c r="B338" s="21"/>
      <c r="C338" s="21"/>
      <c r="D338" s="21"/>
      <c r="E338" s="21"/>
      <c r="F338" s="21"/>
      <c r="G338" s="74">
        <f t="shared" si="11"/>
        <v>0</v>
      </c>
      <c r="H338" s="23"/>
      <c r="I338" s="22"/>
      <c r="J338" s="74">
        <f t="shared" si="12"/>
        <v>0</v>
      </c>
    </row>
    <row r="339" spans="1:10" x14ac:dyDescent="0.25">
      <c r="A339" s="21"/>
      <c r="B339" s="21"/>
      <c r="C339" s="21"/>
      <c r="D339" s="21"/>
      <c r="E339" s="21"/>
      <c r="F339" s="21"/>
      <c r="G339" s="74">
        <f t="shared" si="11"/>
        <v>0</v>
      </c>
      <c r="H339" s="23"/>
      <c r="I339" s="22"/>
      <c r="J339" s="74">
        <f t="shared" si="12"/>
        <v>0</v>
      </c>
    </row>
    <row r="340" spans="1:10" x14ac:dyDescent="0.25">
      <c r="A340" s="21"/>
      <c r="B340" s="21"/>
      <c r="C340" s="21"/>
      <c r="D340" s="21"/>
      <c r="E340" s="21"/>
      <c r="F340" s="21"/>
      <c r="G340" s="74">
        <f t="shared" si="11"/>
        <v>0</v>
      </c>
      <c r="H340" s="23"/>
      <c r="I340" s="22"/>
      <c r="J340" s="74">
        <f t="shared" si="12"/>
        <v>0</v>
      </c>
    </row>
    <row r="341" spans="1:10" x14ac:dyDescent="0.25">
      <c r="A341" s="21"/>
      <c r="B341" s="21"/>
      <c r="C341" s="21"/>
      <c r="D341" s="21"/>
      <c r="E341" s="21"/>
      <c r="F341" s="21"/>
      <c r="G341" s="74">
        <f t="shared" si="11"/>
        <v>0</v>
      </c>
      <c r="H341" s="23"/>
      <c r="I341" s="22"/>
      <c r="J341" s="74">
        <f t="shared" si="12"/>
        <v>0</v>
      </c>
    </row>
    <row r="342" spans="1:10" x14ac:dyDescent="0.25">
      <c r="A342" s="21"/>
      <c r="B342" s="21"/>
      <c r="C342" s="21"/>
      <c r="D342" s="21"/>
      <c r="E342" s="21"/>
      <c r="F342" s="21"/>
      <c r="G342" s="74">
        <f t="shared" si="11"/>
        <v>0</v>
      </c>
      <c r="H342" s="23"/>
      <c r="I342" s="22"/>
      <c r="J342" s="74">
        <f t="shared" si="12"/>
        <v>0</v>
      </c>
    </row>
    <row r="343" spans="1:10" x14ac:dyDescent="0.25">
      <c r="A343" s="21"/>
      <c r="B343" s="21"/>
      <c r="C343" s="21"/>
      <c r="D343" s="21"/>
      <c r="E343" s="21"/>
      <c r="F343" s="21"/>
      <c r="G343" s="74">
        <f t="shared" si="11"/>
        <v>0</v>
      </c>
      <c r="H343" s="23"/>
      <c r="I343" s="22"/>
      <c r="J343" s="74">
        <f t="shared" si="12"/>
        <v>0</v>
      </c>
    </row>
    <row r="344" spans="1:10" x14ac:dyDescent="0.25">
      <c r="A344" s="21"/>
      <c r="B344" s="21"/>
      <c r="C344" s="21"/>
      <c r="D344" s="21"/>
      <c r="E344" s="21"/>
      <c r="F344" s="21"/>
      <c r="G344" s="74">
        <f t="shared" si="11"/>
        <v>0</v>
      </c>
      <c r="H344" s="23"/>
      <c r="I344" s="22"/>
      <c r="J344" s="74">
        <f t="shared" si="12"/>
        <v>0</v>
      </c>
    </row>
    <row r="345" spans="1:10" x14ac:dyDescent="0.25">
      <c r="A345" s="21"/>
      <c r="B345" s="21"/>
      <c r="C345" s="21"/>
      <c r="D345" s="21"/>
      <c r="E345" s="21"/>
      <c r="F345" s="21"/>
      <c r="G345" s="74">
        <f t="shared" si="11"/>
        <v>0</v>
      </c>
      <c r="H345" s="23"/>
      <c r="I345" s="22"/>
      <c r="J345" s="74">
        <f t="shared" si="12"/>
        <v>0</v>
      </c>
    </row>
    <row r="346" spans="1:10" x14ac:dyDescent="0.25">
      <c r="A346" s="21"/>
      <c r="B346" s="21"/>
      <c r="C346" s="21"/>
      <c r="D346" s="21"/>
      <c r="E346" s="21"/>
      <c r="F346" s="21"/>
      <c r="G346" s="74">
        <f t="shared" si="11"/>
        <v>0</v>
      </c>
      <c r="H346" s="23"/>
      <c r="I346" s="22"/>
      <c r="J346" s="74">
        <f t="shared" si="12"/>
        <v>0</v>
      </c>
    </row>
    <row r="347" spans="1:10" x14ac:dyDescent="0.25">
      <c r="A347" s="21"/>
      <c r="B347" s="21"/>
      <c r="C347" s="21"/>
      <c r="D347" s="21"/>
      <c r="E347" s="21"/>
      <c r="F347" s="21"/>
      <c r="G347" s="74">
        <f t="shared" si="11"/>
        <v>0</v>
      </c>
      <c r="H347" s="23"/>
      <c r="I347" s="22"/>
      <c r="J347" s="74">
        <f t="shared" si="12"/>
        <v>0</v>
      </c>
    </row>
    <row r="348" spans="1:10" x14ac:dyDescent="0.25">
      <c r="A348" s="21"/>
      <c r="B348" s="21"/>
      <c r="C348" s="21"/>
      <c r="D348" s="21"/>
      <c r="E348" s="21"/>
      <c r="F348" s="21"/>
      <c r="G348" s="74">
        <f t="shared" si="11"/>
        <v>0</v>
      </c>
      <c r="H348" s="23"/>
      <c r="I348" s="22"/>
      <c r="J348" s="74">
        <f t="shared" si="12"/>
        <v>0</v>
      </c>
    </row>
    <row r="349" spans="1:10" x14ac:dyDescent="0.25">
      <c r="A349" s="21"/>
      <c r="B349" s="21"/>
      <c r="C349" s="21"/>
      <c r="D349" s="21"/>
      <c r="E349" s="21"/>
      <c r="F349" s="21"/>
      <c r="G349" s="74">
        <f t="shared" si="11"/>
        <v>0</v>
      </c>
      <c r="H349" s="23"/>
      <c r="I349" s="22"/>
      <c r="J349" s="74">
        <f t="shared" si="12"/>
        <v>0</v>
      </c>
    </row>
    <row r="350" spans="1:10" x14ac:dyDescent="0.25">
      <c r="A350" s="21"/>
      <c r="B350" s="21"/>
      <c r="C350" s="21"/>
      <c r="D350" s="21"/>
      <c r="E350" s="21"/>
      <c r="F350" s="21"/>
      <c r="G350" s="74">
        <f t="shared" si="11"/>
        <v>0</v>
      </c>
      <c r="H350" s="23"/>
      <c r="I350" s="22"/>
      <c r="J350" s="74">
        <f t="shared" si="12"/>
        <v>0</v>
      </c>
    </row>
    <row r="351" spans="1:10" x14ac:dyDescent="0.25">
      <c r="A351" s="21"/>
      <c r="B351" s="21"/>
      <c r="C351" s="21"/>
      <c r="D351" s="21"/>
      <c r="E351" s="21"/>
      <c r="F351" s="21"/>
      <c r="G351" s="74">
        <f t="shared" si="11"/>
        <v>0</v>
      </c>
      <c r="H351" s="23"/>
      <c r="I351" s="22"/>
      <c r="J351" s="74">
        <f t="shared" si="12"/>
        <v>0</v>
      </c>
    </row>
    <row r="352" spans="1:10" x14ac:dyDescent="0.25">
      <c r="A352" s="21"/>
      <c r="B352" s="21"/>
      <c r="C352" s="21"/>
      <c r="D352" s="21"/>
      <c r="E352" s="21"/>
      <c r="F352" s="21"/>
      <c r="G352" s="74">
        <f t="shared" si="11"/>
        <v>0</v>
      </c>
      <c r="H352" s="23"/>
      <c r="I352" s="22"/>
      <c r="J352" s="74">
        <f t="shared" si="12"/>
        <v>0</v>
      </c>
    </row>
    <row r="353" spans="1:10" x14ac:dyDescent="0.25">
      <c r="A353" s="21"/>
      <c r="B353" s="21"/>
      <c r="C353" s="21"/>
      <c r="D353" s="21"/>
      <c r="E353" s="21"/>
      <c r="F353" s="21"/>
      <c r="G353" s="74">
        <f t="shared" si="11"/>
        <v>0</v>
      </c>
      <c r="H353" s="23"/>
      <c r="I353" s="22"/>
      <c r="J353" s="74">
        <f t="shared" si="12"/>
        <v>0</v>
      </c>
    </row>
    <row r="354" spans="1:10" x14ac:dyDescent="0.25">
      <c r="A354" s="21"/>
      <c r="B354" s="21"/>
      <c r="C354" s="21"/>
      <c r="D354" s="21"/>
      <c r="E354" s="21"/>
      <c r="F354" s="21"/>
      <c r="G354" s="74">
        <f t="shared" si="11"/>
        <v>0</v>
      </c>
      <c r="H354" s="23"/>
      <c r="I354" s="22"/>
      <c r="J354" s="74">
        <f t="shared" si="12"/>
        <v>0</v>
      </c>
    </row>
    <row r="355" spans="1:10" x14ac:dyDescent="0.25">
      <c r="A355" s="21"/>
      <c r="B355" s="21"/>
      <c r="C355" s="21"/>
      <c r="D355" s="21"/>
      <c r="E355" s="21"/>
      <c r="F355" s="21"/>
      <c r="G355" s="74">
        <f t="shared" si="11"/>
        <v>0</v>
      </c>
      <c r="H355" s="23"/>
      <c r="I355" s="22"/>
      <c r="J355" s="74">
        <f t="shared" si="12"/>
        <v>0</v>
      </c>
    </row>
    <row r="356" spans="1:10" x14ac:dyDescent="0.25">
      <c r="A356" s="21"/>
      <c r="B356" s="21"/>
      <c r="C356" s="21"/>
      <c r="D356" s="21"/>
      <c r="E356" s="21"/>
      <c r="F356" s="21"/>
      <c r="G356" s="74">
        <f t="shared" si="11"/>
        <v>0</v>
      </c>
      <c r="H356" s="23"/>
      <c r="I356" s="22"/>
      <c r="J356" s="74">
        <f t="shared" si="12"/>
        <v>0</v>
      </c>
    </row>
    <row r="357" spans="1:10" x14ac:dyDescent="0.25">
      <c r="A357" s="21"/>
      <c r="B357" s="21"/>
      <c r="C357" s="21"/>
      <c r="D357" s="21"/>
      <c r="E357" s="21"/>
      <c r="F357" s="21"/>
      <c r="G357" s="74">
        <f t="shared" si="11"/>
        <v>0</v>
      </c>
      <c r="H357" s="23"/>
      <c r="I357" s="22"/>
      <c r="J357" s="74">
        <f t="shared" si="12"/>
        <v>0</v>
      </c>
    </row>
    <row r="358" spans="1:10" x14ac:dyDescent="0.25">
      <c r="A358" s="21"/>
      <c r="B358" s="21"/>
      <c r="C358" s="21"/>
      <c r="D358" s="21"/>
      <c r="E358" s="21"/>
      <c r="F358" s="21"/>
      <c r="G358" s="74">
        <f t="shared" si="11"/>
        <v>0</v>
      </c>
      <c r="H358" s="23"/>
      <c r="I358" s="22"/>
      <c r="J358" s="74">
        <f t="shared" si="12"/>
        <v>0</v>
      </c>
    </row>
    <row r="359" spans="1:10" x14ac:dyDescent="0.25">
      <c r="A359" s="21"/>
      <c r="B359" s="21"/>
      <c r="C359" s="21"/>
      <c r="D359" s="21"/>
      <c r="E359" s="21"/>
      <c r="F359" s="21"/>
      <c r="G359" s="74">
        <f t="shared" si="11"/>
        <v>0</v>
      </c>
      <c r="H359" s="23"/>
      <c r="I359" s="22"/>
      <c r="J359" s="74">
        <f t="shared" si="12"/>
        <v>0</v>
      </c>
    </row>
    <row r="360" spans="1:10" x14ac:dyDescent="0.25">
      <c r="A360" s="21"/>
      <c r="B360" s="21"/>
      <c r="C360" s="21"/>
      <c r="D360" s="21"/>
      <c r="E360" s="21"/>
      <c r="F360" s="21"/>
      <c r="G360" s="74">
        <f t="shared" si="11"/>
        <v>0</v>
      </c>
      <c r="H360" s="23"/>
      <c r="I360" s="22"/>
      <c r="J360" s="74">
        <f t="shared" si="12"/>
        <v>0</v>
      </c>
    </row>
    <row r="361" spans="1:10" x14ac:dyDescent="0.25">
      <c r="A361" s="21"/>
      <c r="B361" s="21"/>
      <c r="C361" s="21"/>
      <c r="D361" s="21"/>
      <c r="E361" s="21"/>
      <c r="F361" s="21"/>
      <c r="G361" s="74">
        <f t="shared" si="11"/>
        <v>0</v>
      </c>
      <c r="H361" s="23"/>
      <c r="I361" s="22"/>
      <c r="J361" s="74">
        <f t="shared" si="12"/>
        <v>0</v>
      </c>
    </row>
    <row r="362" spans="1:10" x14ac:dyDescent="0.25">
      <c r="A362" s="21"/>
      <c r="B362" s="21"/>
      <c r="C362" s="21"/>
      <c r="D362" s="21"/>
      <c r="E362" s="21"/>
      <c r="F362" s="21"/>
      <c r="G362" s="74">
        <f t="shared" si="11"/>
        <v>0</v>
      </c>
      <c r="H362" s="23"/>
      <c r="I362" s="22"/>
      <c r="J362" s="74">
        <f t="shared" si="12"/>
        <v>0</v>
      </c>
    </row>
    <row r="363" spans="1:10" x14ac:dyDescent="0.25">
      <c r="A363" s="21"/>
      <c r="B363" s="21"/>
      <c r="C363" s="21"/>
      <c r="D363" s="21"/>
      <c r="E363" s="21"/>
      <c r="F363" s="21"/>
      <c r="G363" s="74">
        <f t="shared" si="11"/>
        <v>0</v>
      </c>
      <c r="H363" s="23"/>
      <c r="I363" s="22"/>
      <c r="J363" s="74">
        <f t="shared" si="12"/>
        <v>0</v>
      </c>
    </row>
    <row r="364" spans="1:10" x14ac:dyDescent="0.25">
      <c r="A364" s="21"/>
      <c r="B364" s="21"/>
      <c r="C364" s="21"/>
      <c r="D364" s="21"/>
      <c r="E364" s="21"/>
      <c r="F364" s="21"/>
      <c r="G364" s="74">
        <f t="shared" si="11"/>
        <v>0</v>
      </c>
      <c r="H364" s="23"/>
      <c r="I364" s="22"/>
      <c r="J364" s="74">
        <f t="shared" si="12"/>
        <v>0</v>
      </c>
    </row>
    <row r="365" spans="1:10" x14ac:dyDescent="0.25">
      <c r="A365" s="21"/>
      <c r="B365" s="21"/>
      <c r="C365" s="21"/>
      <c r="D365" s="21"/>
      <c r="E365" s="21"/>
      <c r="F365" s="21"/>
      <c r="G365" s="74">
        <f t="shared" si="11"/>
        <v>0</v>
      </c>
      <c r="H365" s="23"/>
      <c r="I365" s="22"/>
      <c r="J365" s="74">
        <f t="shared" si="12"/>
        <v>0</v>
      </c>
    </row>
    <row r="366" spans="1:10" x14ac:dyDescent="0.25">
      <c r="A366" s="21"/>
      <c r="B366" s="21"/>
      <c r="C366" s="21"/>
      <c r="D366" s="21"/>
      <c r="E366" s="21"/>
      <c r="F366" s="21"/>
      <c r="G366" s="74">
        <f t="shared" si="11"/>
        <v>0</v>
      </c>
      <c r="H366" s="23"/>
      <c r="I366" s="22"/>
      <c r="J366" s="74">
        <f t="shared" si="12"/>
        <v>0</v>
      </c>
    </row>
    <row r="367" spans="1:10" x14ac:dyDescent="0.25">
      <c r="A367" s="21"/>
      <c r="B367" s="21"/>
      <c r="C367" s="21"/>
      <c r="D367" s="21"/>
      <c r="E367" s="21"/>
      <c r="F367" s="21"/>
      <c r="G367" s="74">
        <f t="shared" si="11"/>
        <v>0</v>
      </c>
      <c r="H367" s="23"/>
      <c r="I367" s="22"/>
      <c r="J367" s="74">
        <f t="shared" si="12"/>
        <v>0</v>
      </c>
    </row>
    <row r="368" spans="1:10" x14ac:dyDescent="0.25">
      <c r="A368" s="21"/>
      <c r="B368" s="21"/>
      <c r="C368" s="21"/>
      <c r="D368" s="21"/>
      <c r="E368" s="21"/>
      <c r="F368" s="21"/>
      <c r="G368" s="74">
        <f t="shared" si="11"/>
        <v>0</v>
      </c>
      <c r="H368" s="23"/>
      <c r="I368" s="22"/>
      <c r="J368" s="74">
        <f t="shared" si="12"/>
        <v>0</v>
      </c>
    </row>
    <row r="369" spans="1:10" x14ac:dyDescent="0.25">
      <c r="A369" s="21"/>
      <c r="B369" s="21"/>
      <c r="C369" s="21"/>
      <c r="D369" s="21"/>
      <c r="E369" s="21"/>
      <c r="F369" s="21"/>
      <c r="G369" s="74">
        <f t="shared" si="11"/>
        <v>0</v>
      </c>
      <c r="H369" s="23"/>
      <c r="I369" s="22"/>
      <c r="J369" s="74">
        <f t="shared" si="12"/>
        <v>0</v>
      </c>
    </row>
    <row r="370" spans="1:10" x14ac:dyDescent="0.25">
      <c r="A370" s="21"/>
      <c r="B370" s="21"/>
      <c r="C370" s="21"/>
      <c r="D370" s="21"/>
      <c r="E370" s="21"/>
      <c r="F370" s="21"/>
      <c r="G370" s="74">
        <f t="shared" si="11"/>
        <v>0</v>
      </c>
      <c r="H370" s="23"/>
      <c r="I370" s="22"/>
      <c r="J370" s="74">
        <f t="shared" si="12"/>
        <v>0</v>
      </c>
    </row>
    <row r="371" spans="1:10" x14ac:dyDescent="0.25">
      <c r="A371" s="21"/>
      <c r="B371" s="21"/>
      <c r="C371" s="21"/>
      <c r="D371" s="21"/>
      <c r="E371" s="21"/>
      <c r="F371" s="21"/>
      <c r="G371" s="74">
        <f t="shared" si="11"/>
        <v>0</v>
      </c>
      <c r="H371" s="23"/>
      <c r="I371" s="22"/>
      <c r="J371" s="74">
        <f t="shared" si="12"/>
        <v>0</v>
      </c>
    </row>
    <row r="372" spans="1:10" x14ac:dyDescent="0.25">
      <c r="A372" s="21"/>
      <c r="B372" s="21"/>
      <c r="C372" s="21"/>
      <c r="D372" s="21"/>
      <c r="E372" s="21"/>
      <c r="F372" s="21"/>
      <c r="G372" s="74">
        <f t="shared" si="11"/>
        <v>0</v>
      </c>
      <c r="H372" s="23"/>
      <c r="I372" s="22"/>
      <c r="J372" s="74">
        <f t="shared" si="12"/>
        <v>0</v>
      </c>
    </row>
    <row r="373" spans="1:10" x14ac:dyDescent="0.25">
      <c r="A373" s="21"/>
      <c r="B373" s="21"/>
      <c r="C373" s="21"/>
      <c r="D373" s="21"/>
      <c r="E373" s="21"/>
      <c r="F373" s="21"/>
      <c r="G373" s="74">
        <f t="shared" si="11"/>
        <v>0</v>
      </c>
      <c r="H373" s="23"/>
      <c r="I373" s="22"/>
      <c r="J373" s="74">
        <f t="shared" si="12"/>
        <v>0</v>
      </c>
    </row>
    <row r="374" spans="1:10" x14ac:dyDescent="0.25">
      <c r="A374" s="21"/>
      <c r="B374" s="21"/>
      <c r="C374" s="21"/>
      <c r="D374" s="21"/>
      <c r="E374" s="21"/>
      <c r="F374" s="21"/>
      <c r="G374" s="74">
        <f t="shared" si="11"/>
        <v>0</v>
      </c>
      <c r="H374" s="23"/>
      <c r="I374" s="22"/>
      <c r="J374" s="74">
        <f t="shared" si="12"/>
        <v>0</v>
      </c>
    </row>
    <row r="375" spans="1:10" x14ac:dyDescent="0.25">
      <c r="A375" s="21"/>
      <c r="B375" s="21"/>
      <c r="C375" s="21"/>
      <c r="D375" s="21"/>
      <c r="E375" s="21"/>
      <c r="F375" s="21"/>
      <c r="G375" s="74">
        <f t="shared" si="11"/>
        <v>0</v>
      </c>
      <c r="H375" s="23"/>
      <c r="I375" s="22"/>
      <c r="J375" s="74">
        <f t="shared" si="12"/>
        <v>0</v>
      </c>
    </row>
    <row r="376" spans="1:10" x14ac:dyDescent="0.25">
      <c r="A376" s="21"/>
      <c r="B376" s="21"/>
      <c r="C376" s="21"/>
      <c r="D376" s="21"/>
      <c r="E376" s="21"/>
      <c r="F376" s="21"/>
      <c r="G376" s="74">
        <f t="shared" si="11"/>
        <v>0</v>
      </c>
      <c r="H376" s="23"/>
      <c r="I376" s="22"/>
      <c r="J376" s="74">
        <f t="shared" si="12"/>
        <v>0</v>
      </c>
    </row>
    <row r="377" spans="1:10" x14ac:dyDescent="0.25">
      <c r="A377" s="21"/>
      <c r="B377" s="21"/>
      <c r="C377" s="21"/>
      <c r="D377" s="21"/>
      <c r="E377" s="21"/>
      <c r="F377" s="21"/>
      <c r="G377" s="74">
        <f t="shared" si="11"/>
        <v>0</v>
      </c>
      <c r="H377" s="23"/>
      <c r="I377" s="22"/>
      <c r="J377" s="74">
        <f t="shared" si="12"/>
        <v>0</v>
      </c>
    </row>
    <row r="378" spans="1:10" x14ac:dyDescent="0.25">
      <c r="A378" s="21"/>
      <c r="B378" s="21"/>
      <c r="C378" s="21"/>
      <c r="D378" s="21"/>
      <c r="E378" s="21"/>
      <c r="F378" s="21"/>
      <c r="G378" s="74">
        <f t="shared" si="11"/>
        <v>0</v>
      </c>
      <c r="H378" s="23"/>
      <c r="I378" s="22"/>
      <c r="J378" s="74">
        <f t="shared" si="12"/>
        <v>0</v>
      </c>
    </row>
    <row r="379" spans="1:10" x14ac:dyDescent="0.25">
      <c r="A379" s="21"/>
      <c r="B379" s="21"/>
      <c r="C379" s="21"/>
      <c r="D379" s="21"/>
      <c r="E379" s="21"/>
      <c r="F379" s="21"/>
      <c r="G379" s="74">
        <f t="shared" si="11"/>
        <v>0</v>
      </c>
      <c r="H379" s="23"/>
      <c r="I379" s="22"/>
      <c r="J379" s="74">
        <f t="shared" si="12"/>
        <v>0</v>
      </c>
    </row>
    <row r="380" spans="1:10" x14ac:dyDescent="0.25">
      <c r="A380" s="21"/>
      <c r="B380" s="21"/>
      <c r="C380" s="21"/>
      <c r="D380" s="21"/>
      <c r="E380" s="21"/>
      <c r="F380" s="21"/>
      <c r="G380" s="74">
        <f t="shared" si="11"/>
        <v>0</v>
      </c>
      <c r="H380" s="23"/>
      <c r="I380" s="22"/>
      <c r="J380" s="74">
        <f t="shared" si="12"/>
        <v>0</v>
      </c>
    </row>
    <row r="381" spans="1:10" x14ac:dyDescent="0.25">
      <c r="A381" s="21"/>
      <c r="B381" s="21"/>
      <c r="C381" s="21"/>
      <c r="D381" s="21"/>
      <c r="E381" s="21"/>
      <c r="F381" s="21"/>
      <c r="G381" s="74">
        <f t="shared" si="11"/>
        <v>0</v>
      </c>
      <c r="H381" s="23"/>
      <c r="I381" s="22"/>
      <c r="J381" s="74">
        <f t="shared" si="12"/>
        <v>0</v>
      </c>
    </row>
    <row r="382" spans="1:10" x14ac:dyDescent="0.25">
      <c r="A382" s="21"/>
      <c r="B382" s="21"/>
      <c r="C382" s="21"/>
      <c r="D382" s="21"/>
      <c r="E382" s="21"/>
      <c r="F382" s="21"/>
      <c r="G382" s="74">
        <f t="shared" si="11"/>
        <v>0</v>
      </c>
      <c r="H382" s="23"/>
      <c r="I382" s="22"/>
      <c r="J382" s="74">
        <f t="shared" si="12"/>
        <v>0</v>
      </c>
    </row>
    <row r="383" spans="1:10" x14ac:dyDescent="0.25">
      <c r="A383" s="21"/>
      <c r="B383" s="21"/>
      <c r="C383" s="21"/>
      <c r="D383" s="21"/>
      <c r="E383" s="21"/>
      <c r="F383" s="21"/>
      <c r="G383" s="74">
        <f t="shared" si="11"/>
        <v>0</v>
      </c>
      <c r="H383" s="23"/>
      <c r="I383" s="22"/>
      <c r="J383" s="74">
        <f t="shared" si="12"/>
        <v>0</v>
      </c>
    </row>
    <row r="384" spans="1:10" x14ac:dyDescent="0.25">
      <c r="A384" s="21"/>
      <c r="B384" s="21"/>
      <c r="C384" s="21"/>
      <c r="D384" s="21"/>
      <c r="E384" s="21"/>
      <c r="F384" s="21"/>
      <c r="G384" s="74">
        <f t="shared" si="11"/>
        <v>0</v>
      </c>
      <c r="H384" s="23"/>
      <c r="I384" s="22"/>
      <c r="J384" s="74">
        <f t="shared" si="12"/>
        <v>0</v>
      </c>
    </row>
    <row r="385" spans="1:10" x14ac:dyDescent="0.25">
      <c r="A385" s="21"/>
      <c r="B385" s="21"/>
      <c r="C385" s="21"/>
      <c r="D385" s="21"/>
      <c r="E385" s="21"/>
      <c r="F385" s="21"/>
      <c r="G385" s="74">
        <f t="shared" si="11"/>
        <v>0</v>
      </c>
      <c r="H385" s="23"/>
      <c r="I385" s="22"/>
      <c r="J385" s="74">
        <f t="shared" si="12"/>
        <v>0</v>
      </c>
    </row>
    <row r="386" spans="1:10" x14ac:dyDescent="0.25">
      <c r="A386" s="21"/>
      <c r="B386" s="21"/>
      <c r="C386" s="21"/>
      <c r="D386" s="21"/>
      <c r="E386" s="21"/>
      <c r="F386" s="21"/>
      <c r="G386" s="74">
        <f t="shared" si="11"/>
        <v>0</v>
      </c>
      <c r="H386" s="23"/>
      <c r="I386" s="22"/>
      <c r="J386" s="74">
        <f t="shared" si="12"/>
        <v>0</v>
      </c>
    </row>
    <row r="387" spans="1:10" x14ac:dyDescent="0.25">
      <c r="A387" s="21"/>
      <c r="B387" s="21"/>
      <c r="C387" s="21"/>
      <c r="D387" s="21"/>
      <c r="E387" s="21"/>
      <c r="F387" s="21"/>
      <c r="G387" s="74">
        <f t="shared" si="11"/>
        <v>0</v>
      </c>
      <c r="H387" s="23"/>
      <c r="I387" s="22"/>
      <c r="J387" s="74">
        <f t="shared" si="12"/>
        <v>0</v>
      </c>
    </row>
    <row r="388" spans="1:10" x14ac:dyDescent="0.25">
      <c r="A388" s="21"/>
      <c r="B388" s="21"/>
      <c r="C388" s="21"/>
      <c r="D388" s="21"/>
      <c r="E388" s="21"/>
      <c r="F388" s="21"/>
      <c r="G388" s="74">
        <f t="shared" si="11"/>
        <v>0</v>
      </c>
      <c r="H388" s="23"/>
      <c r="I388" s="22"/>
      <c r="J388" s="74">
        <f t="shared" si="12"/>
        <v>0</v>
      </c>
    </row>
    <row r="389" spans="1:10" x14ac:dyDescent="0.25">
      <c r="A389" s="21"/>
      <c r="B389" s="21"/>
      <c r="C389" s="21"/>
      <c r="D389" s="21"/>
      <c r="E389" s="21"/>
      <c r="F389" s="21"/>
      <c r="G389" s="74">
        <f t="shared" si="11"/>
        <v>0</v>
      </c>
      <c r="H389" s="23"/>
      <c r="I389" s="22"/>
      <c r="J389" s="74">
        <f t="shared" si="12"/>
        <v>0</v>
      </c>
    </row>
    <row r="390" spans="1:10" x14ac:dyDescent="0.25">
      <c r="A390" s="21"/>
      <c r="B390" s="21"/>
      <c r="C390" s="21"/>
      <c r="D390" s="21"/>
      <c r="E390" s="21"/>
      <c r="F390" s="21"/>
      <c r="G390" s="74">
        <f t="shared" si="11"/>
        <v>0</v>
      </c>
      <c r="H390" s="23"/>
      <c r="I390" s="22"/>
      <c r="J390" s="74">
        <f t="shared" si="12"/>
        <v>0</v>
      </c>
    </row>
    <row r="391" spans="1:10" x14ac:dyDescent="0.25">
      <c r="A391" s="21"/>
      <c r="B391" s="21"/>
      <c r="C391" s="21"/>
      <c r="D391" s="21"/>
      <c r="E391" s="21"/>
      <c r="F391" s="21"/>
      <c r="G391" s="74">
        <f t="shared" si="11"/>
        <v>0</v>
      </c>
      <c r="H391" s="23"/>
      <c r="I391" s="22"/>
      <c r="J391" s="74">
        <f t="shared" si="12"/>
        <v>0</v>
      </c>
    </row>
    <row r="392" spans="1:10" x14ac:dyDescent="0.25">
      <c r="A392" s="21"/>
      <c r="B392" s="21"/>
      <c r="C392" s="21"/>
      <c r="D392" s="21"/>
      <c r="E392" s="21"/>
      <c r="F392" s="21"/>
      <c r="G392" s="74">
        <f t="shared" si="11"/>
        <v>0</v>
      </c>
      <c r="H392" s="23"/>
      <c r="I392" s="22"/>
      <c r="J392" s="74">
        <f t="shared" si="12"/>
        <v>0</v>
      </c>
    </row>
    <row r="393" spans="1:10" x14ac:dyDescent="0.25">
      <c r="A393" s="21"/>
      <c r="B393" s="21"/>
      <c r="C393" s="21"/>
      <c r="D393" s="21"/>
      <c r="E393" s="21"/>
      <c r="F393" s="21"/>
      <c r="G393" s="74">
        <f t="shared" si="11"/>
        <v>0</v>
      </c>
      <c r="H393" s="23"/>
      <c r="I393" s="22"/>
      <c r="J393" s="74">
        <f t="shared" si="12"/>
        <v>0</v>
      </c>
    </row>
    <row r="394" spans="1:10" x14ac:dyDescent="0.25">
      <c r="A394" s="21"/>
      <c r="B394" s="21"/>
      <c r="C394" s="21"/>
      <c r="D394" s="21"/>
      <c r="E394" s="21"/>
      <c r="F394" s="21"/>
      <c r="G394" s="74">
        <f t="shared" si="11"/>
        <v>0</v>
      </c>
      <c r="H394" s="23"/>
      <c r="I394" s="22"/>
      <c r="J394" s="74">
        <f t="shared" si="12"/>
        <v>0</v>
      </c>
    </row>
    <row r="395" spans="1:10" x14ac:dyDescent="0.25">
      <c r="A395" s="21"/>
      <c r="B395" s="21"/>
      <c r="C395" s="21"/>
      <c r="D395" s="21"/>
      <c r="E395" s="21"/>
      <c r="F395" s="21"/>
      <c r="G395" s="74">
        <f t="shared" si="11"/>
        <v>0</v>
      </c>
      <c r="H395" s="23"/>
      <c r="I395" s="22"/>
      <c r="J395" s="74">
        <f t="shared" si="12"/>
        <v>0</v>
      </c>
    </row>
    <row r="396" spans="1:10" x14ac:dyDescent="0.25">
      <c r="A396" s="21"/>
      <c r="B396" s="21"/>
      <c r="C396" s="21"/>
      <c r="D396" s="21"/>
      <c r="E396" s="21"/>
      <c r="F396" s="21"/>
      <c r="G396" s="74">
        <f t="shared" si="11"/>
        <v>0</v>
      </c>
      <c r="H396" s="23"/>
      <c r="I396" s="22"/>
      <c r="J396" s="74">
        <f t="shared" si="12"/>
        <v>0</v>
      </c>
    </row>
    <row r="397" spans="1:10" x14ac:dyDescent="0.25">
      <c r="A397" s="21"/>
      <c r="B397" s="21"/>
      <c r="C397" s="21"/>
      <c r="D397" s="21"/>
      <c r="E397" s="21"/>
      <c r="F397" s="21"/>
      <c r="G397" s="74">
        <f t="shared" si="11"/>
        <v>0</v>
      </c>
      <c r="H397" s="23"/>
      <c r="I397" s="22"/>
      <c r="J397" s="74">
        <f t="shared" si="12"/>
        <v>0</v>
      </c>
    </row>
    <row r="398" spans="1:10" x14ac:dyDescent="0.25">
      <c r="A398" s="21"/>
      <c r="B398" s="21"/>
      <c r="C398" s="21"/>
      <c r="D398" s="21"/>
      <c r="E398" s="21"/>
      <c r="F398" s="21"/>
      <c r="G398" s="74">
        <f t="shared" si="11"/>
        <v>0</v>
      </c>
      <c r="H398" s="23"/>
      <c r="I398" s="22"/>
      <c r="J398" s="74">
        <f t="shared" si="12"/>
        <v>0</v>
      </c>
    </row>
    <row r="399" spans="1:10" x14ac:dyDescent="0.25">
      <c r="A399" s="21"/>
      <c r="B399" s="21"/>
      <c r="C399" s="21"/>
      <c r="D399" s="21"/>
      <c r="E399" s="21"/>
      <c r="F399" s="21"/>
      <c r="G399" s="74">
        <f t="shared" si="11"/>
        <v>0</v>
      </c>
      <c r="H399" s="23"/>
      <c r="I399" s="22"/>
      <c r="J399" s="74">
        <f t="shared" si="12"/>
        <v>0</v>
      </c>
    </row>
    <row r="400" spans="1:10" x14ac:dyDescent="0.25">
      <c r="A400" s="21"/>
      <c r="B400" s="21"/>
      <c r="C400" s="21"/>
      <c r="D400" s="21"/>
      <c r="E400" s="21"/>
      <c r="F400" s="21"/>
      <c r="G400" s="74">
        <f t="shared" si="11"/>
        <v>0</v>
      </c>
      <c r="H400" s="23"/>
      <c r="I400" s="22"/>
      <c r="J400" s="74">
        <f t="shared" si="12"/>
        <v>0</v>
      </c>
    </row>
    <row r="401" spans="1:10" x14ac:dyDescent="0.25">
      <c r="A401" s="21"/>
      <c r="B401" s="21"/>
      <c r="C401" s="21"/>
      <c r="D401" s="21"/>
      <c r="E401" s="21"/>
      <c r="F401" s="21"/>
      <c r="G401" s="74">
        <f t="shared" ref="G401:G464" si="13">ROUND(I401+J401+K401,0)</f>
        <v>0</v>
      </c>
      <c r="H401" s="23"/>
      <c r="I401" s="22"/>
      <c r="J401" s="74">
        <f t="shared" ref="J401:J464" si="14">IF(F401="with payment",(I401*H401),0)</f>
        <v>0</v>
      </c>
    </row>
    <row r="402" spans="1:10" x14ac:dyDescent="0.25">
      <c r="A402" s="21"/>
      <c r="B402" s="21"/>
      <c r="C402" s="21"/>
      <c r="D402" s="21"/>
      <c r="E402" s="21"/>
      <c r="F402" s="21"/>
      <c r="G402" s="74">
        <f t="shared" si="13"/>
        <v>0</v>
      </c>
      <c r="H402" s="23"/>
      <c r="I402" s="22"/>
      <c r="J402" s="74">
        <f t="shared" si="14"/>
        <v>0</v>
      </c>
    </row>
    <row r="403" spans="1:10" x14ac:dyDescent="0.25">
      <c r="A403" s="21"/>
      <c r="B403" s="21"/>
      <c r="C403" s="21"/>
      <c r="D403" s="21"/>
      <c r="E403" s="21"/>
      <c r="F403" s="21"/>
      <c r="G403" s="74">
        <f t="shared" si="13"/>
        <v>0</v>
      </c>
      <c r="H403" s="23"/>
      <c r="I403" s="22"/>
      <c r="J403" s="74">
        <f t="shared" si="14"/>
        <v>0</v>
      </c>
    </row>
    <row r="404" spans="1:10" x14ac:dyDescent="0.25">
      <c r="A404" s="21"/>
      <c r="B404" s="21"/>
      <c r="C404" s="21"/>
      <c r="D404" s="21"/>
      <c r="E404" s="21"/>
      <c r="F404" s="21"/>
      <c r="G404" s="74">
        <f t="shared" si="13"/>
        <v>0</v>
      </c>
      <c r="H404" s="23"/>
      <c r="I404" s="22"/>
      <c r="J404" s="74">
        <f t="shared" si="14"/>
        <v>0</v>
      </c>
    </row>
    <row r="405" spans="1:10" x14ac:dyDescent="0.25">
      <c r="A405" s="21"/>
      <c r="B405" s="21"/>
      <c r="C405" s="21"/>
      <c r="D405" s="21"/>
      <c r="E405" s="21"/>
      <c r="F405" s="21"/>
      <c r="G405" s="74">
        <f t="shared" si="13"/>
        <v>0</v>
      </c>
      <c r="H405" s="23"/>
      <c r="I405" s="22"/>
      <c r="J405" s="74">
        <f t="shared" si="14"/>
        <v>0</v>
      </c>
    </row>
    <row r="406" spans="1:10" x14ac:dyDescent="0.25">
      <c r="A406" s="21"/>
      <c r="B406" s="21"/>
      <c r="C406" s="21"/>
      <c r="D406" s="21"/>
      <c r="E406" s="21"/>
      <c r="F406" s="21"/>
      <c r="G406" s="74">
        <f t="shared" si="13"/>
        <v>0</v>
      </c>
      <c r="H406" s="23"/>
      <c r="I406" s="22"/>
      <c r="J406" s="74">
        <f t="shared" si="14"/>
        <v>0</v>
      </c>
    </row>
    <row r="407" spans="1:10" x14ac:dyDescent="0.25">
      <c r="A407" s="21"/>
      <c r="B407" s="21"/>
      <c r="C407" s="21"/>
      <c r="D407" s="21"/>
      <c r="E407" s="21"/>
      <c r="F407" s="21"/>
      <c r="G407" s="74">
        <f t="shared" si="13"/>
        <v>0</v>
      </c>
      <c r="H407" s="23"/>
      <c r="I407" s="22"/>
      <c r="J407" s="74">
        <f t="shared" si="14"/>
        <v>0</v>
      </c>
    </row>
    <row r="408" spans="1:10" x14ac:dyDescent="0.25">
      <c r="A408" s="21"/>
      <c r="B408" s="21"/>
      <c r="C408" s="21"/>
      <c r="D408" s="21"/>
      <c r="E408" s="21"/>
      <c r="F408" s="21"/>
      <c r="G408" s="74">
        <f t="shared" si="13"/>
        <v>0</v>
      </c>
      <c r="H408" s="23"/>
      <c r="I408" s="22"/>
      <c r="J408" s="74">
        <f t="shared" si="14"/>
        <v>0</v>
      </c>
    </row>
    <row r="409" spans="1:10" x14ac:dyDescent="0.25">
      <c r="A409" s="21"/>
      <c r="B409" s="21"/>
      <c r="C409" s="21"/>
      <c r="D409" s="21"/>
      <c r="E409" s="21"/>
      <c r="F409" s="21"/>
      <c r="G409" s="74">
        <f t="shared" si="13"/>
        <v>0</v>
      </c>
      <c r="H409" s="23"/>
      <c r="I409" s="22"/>
      <c r="J409" s="74">
        <f t="shared" si="14"/>
        <v>0</v>
      </c>
    </row>
    <row r="410" spans="1:10" x14ac:dyDescent="0.25">
      <c r="A410" s="21"/>
      <c r="B410" s="21"/>
      <c r="C410" s="21"/>
      <c r="D410" s="21"/>
      <c r="E410" s="21"/>
      <c r="F410" s="21"/>
      <c r="G410" s="74">
        <f t="shared" si="13"/>
        <v>0</v>
      </c>
      <c r="H410" s="23"/>
      <c r="I410" s="22"/>
      <c r="J410" s="74">
        <f t="shared" si="14"/>
        <v>0</v>
      </c>
    </row>
    <row r="411" spans="1:10" x14ac:dyDescent="0.25">
      <c r="A411" s="21"/>
      <c r="B411" s="21"/>
      <c r="C411" s="21"/>
      <c r="D411" s="21"/>
      <c r="E411" s="21"/>
      <c r="F411" s="21"/>
      <c r="G411" s="74">
        <f t="shared" si="13"/>
        <v>0</v>
      </c>
      <c r="H411" s="23"/>
      <c r="I411" s="22"/>
      <c r="J411" s="74">
        <f t="shared" si="14"/>
        <v>0</v>
      </c>
    </row>
    <row r="412" spans="1:10" x14ac:dyDescent="0.25">
      <c r="A412" s="21"/>
      <c r="B412" s="21"/>
      <c r="C412" s="21"/>
      <c r="D412" s="21"/>
      <c r="E412" s="21"/>
      <c r="F412" s="21"/>
      <c r="G412" s="74">
        <f t="shared" si="13"/>
        <v>0</v>
      </c>
      <c r="H412" s="23"/>
      <c r="I412" s="22"/>
      <c r="J412" s="74">
        <f t="shared" si="14"/>
        <v>0</v>
      </c>
    </row>
    <row r="413" spans="1:10" x14ac:dyDescent="0.25">
      <c r="A413" s="21"/>
      <c r="B413" s="21"/>
      <c r="C413" s="21"/>
      <c r="D413" s="21"/>
      <c r="E413" s="21"/>
      <c r="F413" s="21"/>
      <c r="G413" s="74">
        <f t="shared" si="13"/>
        <v>0</v>
      </c>
      <c r="H413" s="23"/>
      <c r="I413" s="22"/>
      <c r="J413" s="74">
        <f t="shared" si="14"/>
        <v>0</v>
      </c>
    </row>
    <row r="414" spans="1:10" x14ac:dyDescent="0.25">
      <c r="A414" s="21"/>
      <c r="B414" s="21"/>
      <c r="C414" s="21"/>
      <c r="D414" s="21"/>
      <c r="E414" s="21"/>
      <c r="F414" s="21"/>
      <c r="G414" s="74">
        <f t="shared" si="13"/>
        <v>0</v>
      </c>
      <c r="H414" s="23"/>
      <c r="I414" s="22"/>
      <c r="J414" s="74">
        <f t="shared" si="14"/>
        <v>0</v>
      </c>
    </row>
    <row r="415" spans="1:10" x14ac:dyDescent="0.25">
      <c r="A415" s="21"/>
      <c r="B415" s="21"/>
      <c r="C415" s="21"/>
      <c r="D415" s="21"/>
      <c r="E415" s="21"/>
      <c r="F415" s="21"/>
      <c r="G415" s="74">
        <f t="shared" si="13"/>
        <v>0</v>
      </c>
      <c r="H415" s="23"/>
      <c r="I415" s="22"/>
      <c r="J415" s="74">
        <f t="shared" si="14"/>
        <v>0</v>
      </c>
    </row>
    <row r="416" spans="1:10" x14ac:dyDescent="0.25">
      <c r="A416" s="21"/>
      <c r="B416" s="21"/>
      <c r="C416" s="21"/>
      <c r="D416" s="21"/>
      <c r="E416" s="21"/>
      <c r="F416" s="21"/>
      <c r="G416" s="74">
        <f t="shared" si="13"/>
        <v>0</v>
      </c>
      <c r="H416" s="23"/>
      <c r="I416" s="22"/>
      <c r="J416" s="74">
        <f t="shared" si="14"/>
        <v>0</v>
      </c>
    </row>
    <row r="417" spans="1:10" x14ac:dyDescent="0.25">
      <c r="A417" s="21"/>
      <c r="B417" s="21"/>
      <c r="C417" s="21"/>
      <c r="D417" s="21"/>
      <c r="E417" s="21"/>
      <c r="F417" s="21"/>
      <c r="G417" s="74">
        <f t="shared" si="13"/>
        <v>0</v>
      </c>
      <c r="H417" s="23"/>
      <c r="I417" s="22"/>
      <c r="J417" s="74">
        <f t="shared" si="14"/>
        <v>0</v>
      </c>
    </row>
    <row r="418" spans="1:10" x14ac:dyDescent="0.25">
      <c r="A418" s="21"/>
      <c r="B418" s="21"/>
      <c r="C418" s="21"/>
      <c r="D418" s="21"/>
      <c r="E418" s="21"/>
      <c r="F418" s="21"/>
      <c r="G418" s="74">
        <f t="shared" si="13"/>
        <v>0</v>
      </c>
      <c r="H418" s="23"/>
      <c r="I418" s="22"/>
      <c r="J418" s="74">
        <f t="shared" si="14"/>
        <v>0</v>
      </c>
    </row>
    <row r="419" spans="1:10" x14ac:dyDescent="0.25">
      <c r="A419" s="21"/>
      <c r="B419" s="21"/>
      <c r="C419" s="21"/>
      <c r="D419" s="21"/>
      <c r="E419" s="21"/>
      <c r="F419" s="21"/>
      <c r="G419" s="74">
        <f t="shared" si="13"/>
        <v>0</v>
      </c>
      <c r="H419" s="23"/>
      <c r="I419" s="22"/>
      <c r="J419" s="74">
        <f t="shared" si="14"/>
        <v>0</v>
      </c>
    </row>
    <row r="420" spans="1:10" x14ac:dyDescent="0.25">
      <c r="A420" s="21"/>
      <c r="B420" s="21"/>
      <c r="C420" s="21"/>
      <c r="D420" s="21"/>
      <c r="E420" s="21"/>
      <c r="F420" s="21"/>
      <c r="G420" s="74">
        <f t="shared" si="13"/>
        <v>0</v>
      </c>
      <c r="H420" s="23"/>
      <c r="I420" s="22"/>
      <c r="J420" s="74">
        <f t="shared" si="14"/>
        <v>0</v>
      </c>
    </row>
    <row r="421" spans="1:10" x14ac:dyDescent="0.25">
      <c r="A421" s="21"/>
      <c r="B421" s="21"/>
      <c r="C421" s="21"/>
      <c r="D421" s="21"/>
      <c r="E421" s="21"/>
      <c r="F421" s="21"/>
      <c r="G421" s="74">
        <f t="shared" si="13"/>
        <v>0</v>
      </c>
      <c r="H421" s="23"/>
      <c r="I421" s="22"/>
      <c r="J421" s="74">
        <f t="shared" si="14"/>
        <v>0</v>
      </c>
    </row>
    <row r="422" spans="1:10" x14ac:dyDescent="0.25">
      <c r="A422" s="21"/>
      <c r="B422" s="21"/>
      <c r="C422" s="21"/>
      <c r="D422" s="21"/>
      <c r="E422" s="21"/>
      <c r="F422" s="21"/>
      <c r="G422" s="74">
        <f t="shared" si="13"/>
        <v>0</v>
      </c>
      <c r="H422" s="23"/>
      <c r="I422" s="22"/>
      <c r="J422" s="74">
        <f t="shared" si="14"/>
        <v>0</v>
      </c>
    </row>
    <row r="423" spans="1:10" x14ac:dyDescent="0.25">
      <c r="A423" s="21"/>
      <c r="B423" s="21"/>
      <c r="C423" s="21"/>
      <c r="D423" s="21"/>
      <c r="E423" s="21"/>
      <c r="F423" s="21"/>
      <c r="G423" s="74">
        <f t="shared" si="13"/>
        <v>0</v>
      </c>
      <c r="H423" s="23"/>
      <c r="I423" s="22"/>
      <c r="J423" s="74">
        <f t="shared" si="14"/>
        <v>0</v>
      </c>
    </row>
    <row r="424" spans="1:10" x14ac:dyDescent="0.25">
      <c r="A424" s="21"/>
      <c r="B424" s="21"/>
      <c r="C424" s="21"/>
      <c r="D424" s="21"/>
      <c r="E424" s="21"/>
      <c r="F424" s="21"/>
      <c r="G424" s="74">
        <f t="shared" si="13"/>
        <v>0</v>
      </c>
      <c r="H424" s="23"/>
      <c r="I424" s="22"/>
      <c r="J424" s="74">
        <f t="shared" si="14"/>
        <v>0</v>
      </c>
    </row>
    <row r="425" spans="1:10" x14ac:dyDescent="0.25">
      <c r="A425" s="21"/>
      <c r="B425" s="21"/>
      <c r="C425" s="21"/>
      <c r="D425" s="21"/>
      <c r="E425" s="21"/>
      <c r="F425" s="21"/>
      <c r="G425" s="74">
        <f t="shared" si="13"/>
        <v>0</v>
      </c>
      <c r="H425" s="23"/>
      <c r="I425" s="22"/>
      <c r="J425" s="74">
        <f t="shared" si="14"/>
        <v>0</v>
      </c>
    </row>
    <row r="426" spans="1:10" x14ac:dyDescent="0.25">
      <c r="A426" s="21"/>
      <c r="B426" s="21"/>
      <c r="C426" s="21"/>
      <c r="D426" s="21"/>
      <c r="E426" s="21"/>
      <c r="F426" s="21"/>
      <c r="G426" s="74">
        <f t="shared" si="13"/>
        <v>0</v>
      </c>
      <c r="H426" s="23"/>
      <c r="I426" s="22"/>
      <c r="J426" s="74">
        <f t="shared" si="14"/>
        <v>0</v>
      </c>
    </row>
    <row r="427" spans="1:10" x14ac:dyDescent="0.25">
      <c r="A427" s="21"/>
      <c r="B427" s="21"/>
      <c r="C427" s="21"/>
      <c r="D427" s="21"/>
      <c r="E427" s="21"/>
      <c r="F427" s="21"/>
      <c r="G427" s="74">
        <f t="shared" si="13"/>
        <v>0</v>
      </c>
      <c r="H427" s="23"/>
      <c r="I427" s="22"/>
      <c r="J427" s="74">
        <f t="shared" si="14"/>
        <v>0</v>
      </c>
    </row>
    <row r="428" spans="1:10" x14ac:dyDescent="0.25">
      <c r="A428" s="21"/>
      <c r="B428" s="21"/>
      <c r="C428" s="21"/>
      <c r="D428" s="21"/>
      <c r="E428" s="21"/>
      <c r="F428" s="21"/>
      <c r="G428" s="74">
        <f t="shared" si="13"/>
        <v>0</v>
      </c>
      <c r="H428" s="23"/>
      <c r="I428" s="22"/>
      <c r="J428" s="74">
        <f t="shared" si="14"/>
        <v>0</v>
      </c>
    </row>
    <row r="429" spans="1:10" x14ac:dyDescent="0.25">
      <c r="A429" s="21"/>
      <c r="B429" s="21"/>
      <c r="C429" s="21"/>
      <c r="D429" s="21"/>
      <c r="E429" s="21"/>
      <c r="F429" s="21"/>
      <c r="G429" s="74">
        <f t="shared" si="13"/>
        <v>0</v>
      </c>
      <c r="H429" s="23"/>
      <c r="I429" s="22"/>
      <c r="J429" s="74">
        <f t="shared" si="14"/>
        <v>0</v>
      </c>
    </row>
    <row r="430" spans="1:10" x14ac:dyDescent="0.25">
      <c r="A430" s="21"/>
      <c r="B430" s="21"/>
      <c r="C430" s="21"/>
      <c r="D430" s="21"/>
      <c r="E430" s="21"/>
      <c r="F430" s="21"/>
      <c r="G430" s="74">
        <f t="shared" si="13"/>
        <v>0</v>
      </c>
      <c r="H430" s="23"/>
      <c r="I430" s="22"/>
      <c r="J430" s="74">
        <f t="shared" si="14"/>
        <v>0</v>
      </c>
    </row>
    <row r="431" spans="1:10" x14ac:dyDescent="0.25">
      <c r="A431" s="21"/>
      <c r="B431" s="21"/>
      <c r="C431" s="21"/>
      <c r="D431" s="21"/>
      <c r="E431" s="21"/>
      <c r="F431" s="21"/>
      <c r="G431" s="74">
        <f t="shared" si="13"/>
        <v>0</v>
      </c>
      <c r="H431" s="23"/>
      <c r="I431" s="22"/>
      <c r="J431" s="74">
        <f t="shared" si="14"/>
        <v>0</v>
      </c>
    </row>
    <row r="432" spans="1:10" x14ac:dyDescent="0.25">
      <c r="A432" s="21"/>
      <c r="B432" s="21"/>
      <c r="C432" s="21"/>
      <c r="D432" s="21"/>
      <c r="E432" s="21"/>
      <c r="F432" s="21"/>
      <c r="G432" s="74">
        <f t="shared" si="13"/>
        <v>0</v>
      </c>
      <c r="H432" s="23"/>
      <c r="I432" s="22"/>
      <c r="J432" s="74">
        <f t="shared" si="14"/>
        <v>0</v>
      </c>
    </row>
    <row r="433" spans="1:10" x14ac:dyDescent="0.25">
      <c r="A433" s="21"/>
      <c r="B433" s="21"/>
      <c r="C433" s="21"/>
      <c r="D433" s="21"/>
      <c r="E433" s="21"/>
      <c r="F433" s="21"/>
      <c r="G433" s="74">
        <f t="shared" si="13"/>
        <v>0</v>
      </c>
      <c r="H433" s="23"/>
      <c r="I433" s="22"/>
      <c r="J433" s="74">
        <f t="shared" si="14"/>
        <v>0</v>
      </c>
    </row>
    <row r="434" spans="1:10" x14ac:dyDescent="0.25">
      <c r="A434" s="21"/>
      <c r="B434" s="21"/>
      <c r="C434" s="21"/>
      <c r="D434" s="21"/>
      <c r="E434" s="21"/>
      <c r="F434" s="21"/>
      <c r="G434" s="74">
        <f t="shared" si="13"/>
        <v>0</v>
      </c>
      <c r="H434" s="23"/>
      <c r="I434" s="22"/>
      <c r="J434" s="74">
        <f t="shared" si="14"/>
        <v>0</v>
      </c>
    </row>
    <row r="435" spans="1:10" x14ac:dyDescent="0.25">
      <c r="A435" s="21"/>
      <c r="B435" s="21"/>
      <c r="C435" s="21"/>
      <c r="D435" s="21"/>
      <c r="E435" s="21"/>
      <c r="F435" s="21"/>
      <c r="G435" s="74">
        <f t="shared" si="13"/>
        <v>0</v>
      </c>
      <c r="H435" s="23"/>
      <c r="I435" s="22"/>
      <c r="J435" s="74">
        <f t="shared" si="14"/>
        <v>0</v>
      </c>
    </row>
    <row r="436" spans="1:10" x14ac:dyDescent="0.25">
      <c r="A436" s="21"/>
      <c r="B436" s="21"/>
      <c r="C436" s="21"/>
      <c r="D436" s="21"/>
      <c r="E436" s="21"/>
      <c r="F436" s="21"/>
      <c r="G436" s="74">
        <f t="shared" si="13"/>
        <v>0</v>
      </c>
      <c r="H436" s="23"/>
      <c r="I436" s="22"/>
      <c r="J436" s="74">
        <f t="shared" si="14"/>
        <v>0</v>
      </c>
    </row>
    <row r="437" spans="1:10" x14ac:dyDescent="0.25">
      <c r="A437" s="21"/>
      <c r="B437" s="21"/>
      <c r="C437" s="21"/>
      <c r="D437" s="21"/>
      <c r="E437" s="21"/>
      <c r="F437" s="21"/>
      <c r="G437" s="74">
        <f t="shared" si="13"/>
        <v>0</v>
      </c>
      <c r="H437" s="23"/>
      <c r="I437" s="22"/>
      <c r="J437" s="74">
        <f t="shared" si="14"/>
        <v>0</v>
      </c>
    </row>
    <row r="438" spans="1:10" x14ac:dyDescent="0.25">
      <c r="A438" s="21"/>
      <c r="B438" s="21"/>
      <c r="C438" s="21"/>
      <c r="D438" s="21"/>
      <c r="E438" s="21"/>
      <c r="F438" s="21"/>
      <c r="G438" s="74">
        <f t="shared" si="13"/>
        <v>0</v>
      </c>
      <c r="H438" s="23"/>
      <c r="I438" s="22"/>
      <c r="J438" s="74">
        <f t="shared" si="14"/>
        <v>0</v>
      </c>
    </row>
    <row r="439" spans="1:10" x14ac:dyDescent="0.25">
      <c r="A439" s="21"/>
      <c r="B439" s="21"/>
      <c r="C439" s="21"/>
      <c r="D439" s="21"/>
      <c r="E439" s="21"/>
      <c r="F439" s="21"/>
      <c r="G439" s="74">
        <f t="shared" si="13"/>
        <v>0</v>
      </c>
      <c r="H439" s="23"/>
      <c r="I439" s="22"/>
      <c r="J439" s="74">
        <f t="shared" si="14"/>
        <v>0</v>
      </c>
    </row>
    <row r="440" spans="1:10" x14ac:dyDescent="0.25">
      <c r="A440" s="21"/>
      <c r="B440" s="21"/>
      <c r="C440" s="21"/>
      <c r="D440" s="21"/>
      <c r="E440" s="21"/>
      <c r="F440" s="21"/>
      <c r="G440" s="74">
        <f t="shared" si="13"/>
        <v>0</v>
      </c>
      <c r="H440" s="23"/>
      <c r="I440" s="22"/>
      <c r="J440" s="74">
        <f t="shared" si="14"/>
        <v>0</v>
      </c>
    </row>
    <row r="441" spans="1:10" x14ac:dyDescent="0.25">
      <c r="A441" s="21"/>
      <c r="B441" s="21"/>
      <c r="C441" s="21"/>
      <c r="D441" s="21"/>
      <c r="E441" s="21"/>
      <c r="F441" s="21"/>
      <c r="G441" s="74">
        <f t="shared" si="13"/>
        <v>0</v>
      </c>
      <c r="H441" s="23"/>
      <c r="I441" s="22"/>
      <c r="J441" s="74">
        <f t="shared" si="14"/>
        <v>0</v>
      </c>
    </row>
    <row r="442" spans="1:10" x14ac:dyDescent="0.25">
      <c r="A442" s="21"/>
      <c r="B442" s="21"/>
      <c r="C442" s="21"/>
      <c r="D442" s="21"/>
      <c r="E442" s="21"/>
      <c r="F442" s="21"/>
      <c r="G442" s="74">
        <f t="shared" si="13"/>
        <v>0</v>
      </c>
      <c r="H442" s="23"/>
      <c r="I442" s="22"/>
      <c r="J442" s="74">
        <f t="shared" si="14"/>
        <v>0</v>
      </c>
    </row>
    <row r="443" spans="1:10" x14ac:dyDescent="0.25">
      <c r="A443" s="21"/>
      <c r="B443" s="21"/>
      <c r="C443" s="21"/>
      <c r="D443" s="21"/>
      <c r="E443" s="21"/>
      <c r="F443" s="21"/>
      <c r="G443" s="74">
        <f t="shared" si="13"/>
        <v>0</v>
      </c>
      <c r="H443" s="23"/>
      <c r="I443" s="22"/>
      <c r="J443" s="74">
        <f t="shared" si="14"/>
        <v>0</v>
      </c>
    </row>
    <row r="444" spans="1:10" x14ac:dyDescent="0.25">
      <c r="A444" s="21"/>
      <c r="B444" s="21"/>
      <c r="C444" s="21"/>
      <c r="D444" s="21"/>
      <c r="E444" s="21"/>
      <c r="F444" s="21"/>
      <c r="G444" s="74">
        <f t="shared" si="13"/>
        <v>0</v>
      </c>
      <c r="H444" s="23"/>
      <c r="I444" s="22"/>
      <c r="J444" s="74">
        <f t="shared" si="14"/>
        <v>0</v>
      </c>
    </row>
    <row r="445" spans="1:10" x14ac:dyDescent="0.25">
      <c r="A445" s="21"/>
      <c r="B445" s="21"/>
      <c r="C445" s="21"/>
      <c r="D445" s="21"/>
      <c r="E445" s="21"/>
      <c r="F445" s="21"/>
      <c r="G445" s="74">
        <f t="shared" si="13"/>
        <v>0</v>
      </c>
      <c r="H445" s="23"/>
      <c r="I445" s="22"/>
      <c r="J445" s="74">
        <f t="shared" si="14"/>
        <v>0</v>
      </c>
    </row>
    <row r="446" spans="1:10" x14ac:dyDescent="0.25">
      <c r="A446" s="21"/>
      <c r="B446" s="21"/>
      <c r="C446" s="21"/>
      <c r="D446" s="21"/>
      <c r="E446" s="21"/>
      <c r="F446" s="21"/>
      <c r="G446" s="74">
        <f t="shared" si="13"/>
        <v>0</v>
      </c>
      <c r="H446" s="23"/>
      <c r="I446" s="22"/>
      <c r="J446" s="74">
        <f t="shared" si="14"/>
        <v>0</v>
      </c>
    </row>
    <row r="447" spans="1:10" x14ac:dyDescent="0.25">
      <c r="A447" s="21"/>
      <c r="B447" s="21"/>
      <c r="C447" s="21"/>
      <c r="D447" s="21"/>
      <c r="E447" s="21"/>
      <c r="F447" s="21"/>
      <c r="G447" s="74">
        <f t="shared" si="13"/>
        <v>0</v>
      </c>
      <c r="H447" s="23"/>
      <c r="I447" s="22"/>
      <c r="J447" s="74">
        <f t="shared" si="14"/>
        <v>0</v>
      </c>
    </row>
    <row r="448" spans="1:10" x14ac:dyDescent="0.25">
      <c r="A448" s="21"/>
      <c r="B448" s="21"/>
      <c r="C448" s="21"/>
      <c r="D448" s="21"/>
      <c r="E448" s="21"/>
      <c r="F448" s="21"/>
      <c r="G448" s="74">
        <f t="shared" si="13"/>
        <v>0</v>
      </c>
      <c r="H448" s="23"/>
      <c r="I448" s="22"/>
      <c r="J448" s="74">
        <f t="shared" si="14"/>
        <v>0</v>
      </c>
    </row>
    <row r="449" spans="1:10" x14ac:dyDescent="0.25">
      <c r="A449" s="21"/>
      <c r="B449" s="21"/>
      <c r="C449" s="21"/>
      <c r="D449" s="21"/>
      <c r="E449" s="21"/>
      <c r="F449" s="21"/>
      <c r="G449" s="74">
        <f t="shared" si="13"/>
        <v>0</v>
      </c>
      <c r="H449" s="23"/>
      <c r="I449" s="22"/>
      <c r="J449" s="74">
        <f t="shared" si="14"/>
        <v>0</v>
      </c>
    </row>
    <row r="450" spans="1:10" x14ac:dyDescent="0.25">
      <c r="A450" s="21"/>
      <c r="B450" s="21"/>
      <c r="C450" s="21"/>
      <c r="D450" s="21"/>
      <c r="E450" s="21"/>
      <c r="F450" s="21"/>
      <c r="G450" s="74">
        <f t="shared" si="13"/>
        <v>0</v>
      </c>
      <c r="H450" s="23"/>
      <c r="I450" s="22"/>
      <c r="J450" s="74">
        <f t="shared" si="14"/>
        <v>0</v>
      </c>
    </row>
    <row r="451" spans="1:10" x14ac:dyDescent="0.25">
      <c r="A451" s="21"/>
      <c r="B451" s="21"/>
      <c r="C451" s="21"/>
      <c r="D451" s="21"/>
      <c r="E451" s="21"/>
      <c r="F451" s="21"/>
      <c r="G451" s="74">
        <f t="shared" si="13"/>
        <v>0</v>
      </c>
      <c r="H451" s="23"/>
      <c r="I451" s="22"/>
      <c r="J451" s="74">
        <f t="shared" si="14"/>
        <v>0</v>
      </c>
    </row>
    <row r="452" spans="1:10" x14ac:dyDescent="0.25">
      <c r="A452" s="21"/>
      <c r="B452" s="21"/>
      <c r="C452" s="21"/>
      <c r="D452" s="21"/>
      <c r="E452" s="21"/>
      <c r="F452" s="21"/>
      <c r="G452" s="74">
        <f t="shared" si="13"/>
        <v>0</v>
      </c>
      <c r="H452" s="23"/>
      <c r="I452" s="22"/>
      <c r="J452" s="74">
        <f t="shared" si="14"/>
        <v>0</v>
      </c>
    </row>
    <row r="453" spans="1:10" x14ac:dyDescent="0.25">
      <c r="A453" s="21"/>
      <c r="B453" s="21"/>
      <c r="C453" s="21"/>
      <c r="D453" s="21"/>
      <c r="E453" s="21"/>
      <c r="F453" s="21"/>
      <c r="G453" s="74">
        <f t="shared" si="13"/>
        <v>0</v>
      </c>
      <c r="H453" s="23"/>
      <c r="I453" s="22"/>
      <c r="J453" s="74">
        <f t="shared" si="14"/>
        <v>0</v>
      </c>
    </row>
    <row r="454" spans="1:10" x14ac:dyDescent="0.25">
      <c r="A454" s="21"/>
      <c r="B454" s="21"/>
      <c r="C454" s="21"/>
      <c r="D454" s="21"/>
      <c r="E454" s="21"/>
      <c r="F454" s="21"/>
      <c r="G454" s="74">
        <f t="shared" si="13"/>
        <v>0</v>
      </c>
      <c r="H454" s="23"/>
      <c r="I454" s="22"/>
      <c r="J454" s="74">
        <f t="shared" si="14"/>
        <v>0</v>
      </c>
    </row>
    <row r="455" spans="1:10" x14ac:dyDescent="0.25">
      <c r="A455" s="21"/>
      <c r="B455" s="21"/>
      <c r="C455" s="21"/>
      <c r="D455" s="21"/>
      <c r="E455" s="21"/>
      <c r="F455" s="21"/>
      <c r="G455" s="74">
        <f t="shared" si="13"/>
        <v>0</v>
      </c>
      <c r="H455" s="23"/>
      <c r="I455" s="22"/>
      <c r="J455" s="74">
        <f t="shared" si="14"/>
        <v>0</v>
      </c>
    </row>
    <row r="456" spans="1:10" x14ac:dyDescent="0.25">
      <c r="A456" s="21"/>
      <c r="B456" s="21"/>
      <c r="C456" s="21"/>
      <c r="D456" s="21"/>
      <c r="E456" s="21"/>
      <c r="F456" s="21"/>
      <c r="G456" s="74">
        <f t="shared" si="13"/>
        <v>0</v>
      </c>
      <c r="H456" s="23"/>
      <c r="I456" s="22"/>
      <c r="J456" s="74">
        <f t="shared" si="14"/>
        <v>0</v>
      </c>
    </row>
    <row r="457" spans="1:10" x14ac:dyDescent="0.25">
      <c r="A457" s="21"/>
      <c r="B457" s="21"/>
      <c r="C457" s="21"/>
      <c r="D457" s="21"/>
      <c r="E457" s="21"/>
      <c r="F457" s="21"/>
      <c r="G457" s="74">
        <f t="shared" si="13"/>
        <v>0</v>
      </c>
      <c r="H457" s="23"/>
      <c r="I457" s="22"/>
      <c r="J457" s="74">
        <f t="shared" si="14"/>
        <v>0</v>
      </c>
    </row>
    <row r="458" spans="1:10" x14ac:dyDescent="0.25">
      <c r="A458" s="21"/>
      <c r="B458" s="21"/>
      <c r="C458" s="21"/>
      <c r="D458" s="21"/>
      <c r="E458" s="21"/>
      <c r="F458" s="21"/>
      <c r="G458" s="74">
        <f t="shared" si="13"/>
        <v>0</v>
      </c>
      <c r="H458" s="23"/>
      <c r="I458" s="22"/>
      <c r="J458" s="74">
        <f t="shared" si="14"/>
        <v>0</v>
      </c>
    </row>
    <row r="459" spans="1:10" x14ac:dyDescent="0.25">
      <c r="A459" s="21"/>
      <c r="B459" s="21"/>
      <c r="C459" s="21"/>
      <c r="D459" s="21"/>
      <c r="E459" s="21"/>
      <c r="F459" s="21"/>
      <c r="G459" s="74">
        <f t="shared" si="13"/>
        <v>0</v>
      </c>
      <c r="H459" s="23"/>
      <c r="I459" s="22"/>
      <c r="J459" s="74">
        <f t="shared" si="14"/>
        <v>0</v>
      </c>
    </row>
    <row r="460" spans="1:10" x14ac:dyDescent="0.25">
      <c r="A460" s="21"/>
      <c r="B460" s="21"/>
      <c r="C460" s="21"/>
      <c r="D460" s="21"/>
      <c r="E460" s="21"/>
      <c r="F460" s="21"/>
      <c r="G460" s="74">
        <f t="shared" si="13"/>
        <v>0</v>
      </c>
      <c r="H460" s="23"/>
      <c r="I460" s="22"/>
      <c r="J460" s="74">
        <f t="shared" si="14"/>
        <v>0</v>
      </c>
    </row>
    <row r="461" spans="1:10" x14ac:dyDescent="0.25">
      <c r="A461" s="21"/>
      <c r="B461" s="21"/>
      <c r="C461" s="21"/>
      <c r="D461" s="21"/>
      <c r="E461" s="21"/>
      <c r="F461" s="21"/>
      <c r="G461" s="74">
        <f t="shared" si="13"/>
        <v>0</v>
      </c>
      <c r="H461" s="23"/>
      <c r="I461" s="22"/>
      <c r="J461" s="74">
        <f t="shared" si="14"/>
        <v>0</v>
      </c>
    </row>
    <row r="462" spans="1:10" x14ac:dyDescent="0.25">
      <c r="A462" s="21"/>
      <c r="B462" s="21"/>
      <c r="C462" s="21"/>
      <c r="D462" s="21"/>
      <c r="E462" s="21"/>
      <c r="F462" s="21"/>
      <c r="G462" s="74">
        <f t="shared" si="13"/>
        <v>0</v>
      </c>
      <c r="H462" s="23"/>
      <c r="I462" s="22"/>
      <c r="J462" s="74">
        <f t="shared" si="14"/>
        <v>0</v>
      </c>
    </row>
    <row r="463" spans="1:10" x14ac:dyDescent="0.25">
      <c r="A463" s="21"/>
      <c r="B463" s="21"/>
      <c r="C463" s="21"/>
      <c r="D463" s="21"/>
      <c r="E463" s="21"/>
      <c r="F463" s="21"/>
      <c r="G463" s="74">
        <f t="shared" si="13"/>
        <v>0</v>
      </c>
      <c r="H463" s="23"/>
      <c r="I463" s="22"/>
      <c r="J463" s="74">
        <f t="shared" si="14"/>
        <v>0</v>
      </c>
    </row>
    <row r="464" spans="1:10" x14ac:dyDescent="0.25">
      <c r="A464" s="21"/>
      <c r="B464" s="21"/>
      <c r="C464" s="21"/>
      <c r="D464" s="21"/>
      <c r="E464" s="21"/>
      <c r="F464" s="21"/>
      <c r="G464" s="74">
        <f t="shared" si="13"/>
        <v>0</v>
      </c>
      <c r="H464" s="23"/>
      <c r="I464" s="22"/>
      <c r="J464" s="74">
        <f t="shared" si="14"/>
        <v>0</v>
      </c>
    </row>
    <row r="465" spans="1:10" x14ac:dyDescent="0.25">
      <c r="A465" s="21"/>
      <c r="B465" s="21"/>
      <c r="C465" s="21"/>
      <c r="D465" s="21"/>
      <c r="E465" s="21"/>
      <c r="F465" s="21"/>
      <c r="G465" s="74">
        <f t="shared" ref="G465:G528" si="15">ROUND(I465+J465+K465,0)</f>
        <v>0</v>
      </c>
      <c r="H465" s="23"/>
      <c r="I465" s="22"/>
      <c r="J465" s="74">
        <f t="shared" ref="J465:J528" si="16">IF(F465="with payment",(I465*H465),0)</f>
        <v>0</v>
      </c>
    </row>
    <row r="466" spans="1:10" x14ac:dyDescent="0.25">
      <c r="A466" s="21"/>
      <c r="B466" s="21"/>
      <c r="C466" s="21"/>
      <c r="D466" s="21"/>
      <c r="E466" s="21"/>
      <c r="F466" s="21"/>
      <c r="G466" s="74">
        <f t="shared" si="15"/>
        <v>0</v>
      </c>
      <c r="H466" s="23"/>
      <c r="I466" s="22"/>
      <c r="J466" s="74">
        <f t="shared" si="16"/>
        <v>0</v>
      </c>
    </row>
    <row r="467" spans="1:10" x14ac:dyDescent="0.25">
      <c r="A467" s="21"/>
      <c r="B467" s="21"/>
      <c r="C467" s="21"/>
      <c r="D467" s="21"/>
      <c r="E467" s="21"/>
      <c r="F467" s="21"/>
      <c r="G467" s="74">
        <f t="shared" si="15"/>
        <v>0</v>
      </c>
      <c r="H467" s="23"/>
      <c r="I467" s="22"/>
      <c r="J467" s="74">
        <f t="shared" si="16"/>
        <v>0</v>
      </c>
    </row>
    <row r="468" spans="1:10" x14ac:dyDescent="0.25">
      <c r="A468" s="21"/>
      <c r="B468" s="21"/>
      <c r="C468" s="21"/>
      <c r="D468" s="21"/>
      <c r="E468" s="21"/>
      <c r="F468" s="21"/>
      <c r="G468" s="74">
        <f t="shared" si="15"/>
        <v>0</v>
      </c>
      <c r="H468" s="23"/>
      <c r="I468" s="22"/>
      <c r="J468" s="74">
        <f t="shared" si="16"/>
        <v>0</v>
      </c>
    </row>
    <row r="469" spans="1:10" x14ac:dyDescent="0.25">
      <c r="A469" s="21"/>
      <c r="B469" s="21"/>
      <c r="C469" s="21"/>
      <c r="D469" s="21"/>
      <c r="E469" s="21"/>
      <c r="F469" s="21"/>
      <c r="G469" s="74">
        <f t="shared" si="15"/>
        <v>0</v>
      </c>
      <c r="H469" s="23"/>
      <c r="I469" s="22"/>
      <c r="J469" s="74">
        <f t="shared" si="16"/>
        <v>0</v>
      </c>
    </row>
    <row r="470" spans="1:10" x14ac:dyDescent="0.25">
      <c r="A470" s="21"/>
      <c r="B470" s="21"/>
      <c r="C470" s="21"/>
      <c r="D470" s="21"/>
      <c r="E470" s="21"/>
      <c r="F470" s="21"/>
      <c r="G470" s="74">
        <f t="shared" si="15"/>
        <v>0</v>
      </c>
      <c r="H470" s="23"/>
      <c r="I470" s="22"/>
      <c r="J470" s="74">
        <f t="shared" si="16"/>
        <v>0</v>
      </c>
    </row>
    <row r="471" spans="1:10" x14ac:dyDescent="0.25">
      <c r="A471" s="21"/>
      <c r="B471" s="21"/>
      <c r="C471" s="21"/>
      <c r="D471" s="21"/>
      <c r="E471" s="21"/>
      <c r="F471" s="21"/>
      <c r="G471" s="74">
        <f t="shared" si="15"/>
        <v>0</v>
      </c>
      <c r="H471" s="23"/>
      <c r="I471" s="22"/>
      <c r="J471" s="74">
        <f t="shared" si="16"/>
        <v>0</v>
      </c>
    </row>
    <row r="472" spans="1:10" x14ac:dyDescent="0.25">
      <c r="A472" s="21"/>
      <c r="B472" s="21"/>
      <c r="C472" s="21"/>
      <c r="D472" s="21"/>
      <c r="E472" s="21"/>
      <c r="F472" s="21"/>
      <c r="G472" s="74">
        <f t="shared" si="15"/>
        <v>0</v>
      </c>
      <c r="H472" s="23"/>
      <c r="I472" s="22"/>
      <c r="J472" s="74">
        <f t="shared" si="16"/>
        <v>0</v>
      </c>
    </row>
    <row r="473" spans="1:10" x14ac:dyDescent="0.25">
      <c r="A473" s="21"/>
      <c r="B473" s="21"/>
      <c r="C473" s="21"/>
      <c r="D473" s="21"/>
      <c r="E473" s="21"/>
      <c r="F473" s="21"/>
      <c r="G473" s="74">
        <f t="shared" si="15"/>
        <v>0</v>
      </c>
      <c r="H473" s="23"/>
      <c r="I473" s="22"/>
      <c r="J473" s="74">
        <f t="shared" si="16"/>
        <v>0</v>
      </c>
    </row>
    <row r="474" spans="1:10" x14ac:dyDescent="0.25">
      <c r="A474" s="21"/>
      <c r="B474" s="21"/>
      <c r="C474" s="21"/>
      <c r="D474" s="21"/>
      <c r="E474" s="21"/>
      <c r="F474" s="21"/>
      <c r="G474" s="74">
        <f t="shared" si="15"/>
        <v>0</v>
      </c>
      <c r="H474" s="23"/>
      <c r="I474" s="22"/>
      <c r="J474" s="74">
        <f t="shared" si="16"/>
        <v>0</v>
      </c>
    </row>
    <row r="475" spans="1:10" x14ac:dyDescent="0.25">
      <c r="A475" s="21"/>
      <c r="B475" s="21"/>
      <c r="C475" s="21"/>
      <c r="D475" s="21"/>
      <c r="E475" s="21"/>
      <c r="F475" s="21"/>
      <c r="G475" s="74">
        <f t="shared" si="15"/>
        <v>0</v>
      </c>
      <c r="H475" s="23"/>
      <c r="I475" s="22"/>
      <c r="J475" s="74">
        <f t="shared" si="16"/>
        <v>0</v>
      </c>
    </row>
    <row r="476" spans="1:10" x14ac:dyDescent="0.25">
      <c r="A476" s="21"/>
      <c r="B476" s="21"/>
      <c r="C476" s="21"/>
      <c r="D476" s="21"/>
      <c r="E476" s="21"/>
      <c r="F476" s="21"/>
      <c r="G476" s="74">
        <f t="shared" si="15"/>
        <v>0</v>
      </c>
      <c r="H476" s="23"/>
      <c r="I476" s="22"/>
      <c r="J476" s="74">
        <f t="shared" si="16"/>
        <v>0</v>
      </c>
    </row>
    <row r="477" spans="1:10" x14ac:dyDescent="0.25">
      <c r="A477" s="21"/>
      <c r="B477" s="21"/>
      <c r="C477" s="21"/>
      <c r="D477" s="21"/>
      <c r="E477" s="21"/>
      <c r="F477" s="21"/>
      <c r="G477" s="74">
        <f t="shared" si="15"/>
        <v>0</v>
      </c>
      <c r="H477" s="23"/>
      <c r="I477" s="22"/>
      <c r="J477" s="74">
        <f t="shared" si="16"/>
        <v>0</v>
      </c>
    </row>
    <row r="478" spans="1:10" x14ac:dyDescent="0.25">
      <c r="A478" s="21"/>
      <c r="B478" s="21"/>
      <c r="C478" s="21"/>
      <c r="D478" s="21"/>
      <c r="E478" s="21"/>
      <c r="F478" s="21"/>
      <c r="G478" s="74">
        <f t="shared" si="15"/>
        <v>0</v>
      </c>
      <c r="H478" s="23"/>
      <c r="I478" s="22"/>
      <c r="J478" s="74">
        <f t="shared" si="16"/>
        <v>0</v>
      </c>
    </row>
    <row r="479" spans="1:10" x14ac:dyDescent="0.25">
      <c r="A479" s="21"/>
      <c r="B479" s="21"/>
      <c r="C479" s="21"/>
      <c r="D479" s="21"/>
      <c r="E479" s="21"/>
      <c r="F479" s="21"/>
      <c r="G479" s="74">
        <f t="shared" si="15"/>
        <v>0</v>
      </c>
      <c r="H479" s="23"/>
      <c r="I479" s="22"/>
      <c r="J479" s="74">
        <f t="shared" si="16"/>
        <v>0</v>
      </c>
    </row>
    <row r="480" spans="1:10" x14ac:dyDescent="0.25">
      <c r="A480" s="21"/>
      <c r="B480" s="21"/>
      <c r="C480" s="21"/>
      <c r="D480" s="21"/>
      <c r="E480" s="21"/>
      <c r="F480" s="21"/>
      <c r="G480" s="74">
        <f t="shared" si="15"/>
        <v>0</v>
      </c>
      <c r="H480" s="23"/>
      <c r="I480" s="22"/>
      <c r="J480" s="74">
        <f t="shared" si="16"/>
        <v>0</v>
      </c>
    </row>
    <row r="481" spans="1:10" x14ac:dyDescent="0.25">
      <c r="A481" s="21"/>
      <c r="B481" s="21"/>
      <c r="C481" s="21"/>
      <c r="D481" s="21"/>
      <c r="E481" s="21"/>
      <c r="F481" s="21"/>
      <c r="G481" s="74">
        <f t="shared" si="15"/>
        <v>0</v>
      </c>
      <c r="H481" s="23"/>
      <c r="I481" s="22"/>
      <c r="J481" s="74">
        <f t="shared" si="16"/>
        <v>0</v>
      </c>
    </row>
    <row r="482" spans="1:10" x14ac:dyDescent="0.25">
      <c r="A482" s="21"/>
      <c r="B482" s="21"/>
      <c r="C482" s="21"/>
      <c r="D482" s="21"/>
      <c r="E482" s="21"/>
      <c r="F482" s="21"/>
      <c r="G482" s="74">
        <f t="shared" si="15"/>
        <v>0</v>
      </c>
      <c r="H482" s="23"/>
      <c r="I482" s="22"/>
      <c r="J482" s="74">
        <f t="shared" si="16"/>
        <v>0</v>
      </c>
    </row>
    <row r="483" spans="1:10" x14ac:dyDescent="0.25">
      <c r="A483" s="21"/>
      <c r="B483" s="21"/>
      <c r="C483" s="21"/>
      <c r="D483" s="21"/>
      <c r="E483" s="21"/>
      <c r="F483" s="21"/>
      <c r="G483" s="74">
        <f t="shared" si="15"/>
        <v>0</v>
      </c>
      <c r="H483" s="23"/>
      <c r="I483" s="22"/>
      <c r="J483" s="74">
        <f t="shared" si="16"/>
        <v>0</v>
      </c>
    </row>
    <row r="484" spans="1:10" x14ac:dyDescent="0.25">
      <c r="A484" s="21"/>
      <c r="B484" s="21"/>
      <c r="C484" s="21"/>
      <c r="D484" s="21"/>
      <c r="E484" s="21"/>
      <c r="F484" s="21"/>
      <c r="G484" s="74">
        <f t="shared" si="15"/>
        <v>0</v>
      </c>
      <c r="H484" s="23"/>
      <c r="I484" s="22"/>
      <c r="J484" s="74">
        <f t="shared" si="16"/>
        <v>0</v>
      </c>
    </row>
    <row r="485" spans="1:10" x14ac:dyDescent="0.25">
      <c r="A485" s="21"/>
      <c r="B485" s="21"/>
      <c r="C485" s="21"/>
      <c r="D485" s="21"/>
      <c r="E485" s="21"/>
      <c r="F485" s="21"/>
      <c r="G485" s="74">
        <f t="shared" si="15"/>
        <v>0</v>
      </c>
      <c r="H485" s="23"/>
      <c r="I485" s="22"/>
      <c r="J485" s="74">
        <f t="shared" si="16"/>
        <v>0</v>
      </c>
    </row>
    <row r="486" spans="1:10" x14ac:dyDescent="0.25">
      <c r="A486" s="21"/>
      <c r="B486" s="21"/>
      <c r="C486" s="21"/>
      <c r="D486" s="21"/>
      <c r="E486" s="21"/>
      <c r="F486" s="21"/>
      <c r="G486" s="74">
        <f t="shared" si="15"/>
        <v>0</v>
      </c>
      <c r="H486" s="23"/>
      <c r="I486" s="22"/>
      <c r="J486" s="74">
        <f t="shared" si="16"/>
        <v>0</v>
      </c>
    </row>
    <row r="487" spans="1:10" x14ac:dyDescent="0.25">
      <c r="A487" s="21"/>
      <c r="B487" s="21"/>
      <c r="C487" s="21"/>
      <c r="D487" s="21"/>
      <c r="E487" s="21"/>
      <c r="F487" s="21"/>
      <c r="G487" s="74">
        <f t="shared" si="15"/>
        <v>0</v>
      </c>
      <c r="H487" s="23"/>
      <c r="I487" s="22"/>
      <c r="J487" s="74">
        <f t="shared" si="16"/>
        <v>0</v>
      </c>
    </row>
    <row r="488" spans="1:10" x14ac:dyDescent="0.25">
      <c r="A488" s="21"/>
      <c r="B488" s="21"/>
      <c r="C488" s="21"/>
      <c r="D488" s="21"/>
      <c r="E488" s="21"/>
      <c r="F488" s="21"/>
      <c r="G488" s="74">
        <f t="shared" si="15"/>
        <v>0</v>
      </c>
      <c r="H488" s="23"/>
      <c r="I488" s="22"/>
      <c r="J488" s="74">
        <f t="shared" si="16"/>
        <v>0</v>
      </c>
    </row>
    <row r="489" spans="1:10" x14ac:dyDescent="0.25">
      <c r="A489" s="21"/>
      <c r="B489" s="21"/>
      <c r="C489" s="21"/>
      <c r="D489" s="21"/>
      <c r="E489" s="21"/>
      <c r="F489" s="21"/>
      <c r="G489" s="74">
        <f t="shared" si="15"/>
        <v>0</v>
      </c>
      <c r="H489" s="23"/>
      <c r="I489" s="22"/>
      <c r="J489" s="74">
        <f t="shared" si="16"/>
        <v>0</v>
      </c>
    </row>
    <row r="490" spans="1:10" x14ac:dyDescent="0.25">
      <c r="A490" s="21"/>
      <c r="B490" s="21"/>
      <c r="C490" s="21"/>
      <c r="D490" s="21"/>
      <c r="E490" s="21"/>
      <c r="F490" s="21"/>
      <c r="G490" s="74">
        <f t="shared" si="15"/>
        <v>0</v>
      </c>
      <c r="H490" s="23"/>
      <c r="I490" s="22"/>
      <c r="J490" s="74">
        <f t="shared" si="16"/>
        <v>0</v>
      </c>
    </row>
    <row r="491" spans="1:10" x14ac:dyDescent="0.25">
      <c r="A491" s="21"/>
      <c r="B491" s="21"/>
      <c r="C491" s="21"/>
      <c r="D491" s="21"/>
      <c r="E491" s="21"/>
      <c r="F491" s="21"/>
      <c r="G491" s="74">
        <f t="shared" si="15"/>
        <v>0</v>
      </c>
      <c r="H491" s="23"/>
      <c r="I491" s="22"/>
      <c r="J491" s="74">
        <f t="shared" si="16"/>
        <v>0</v>
      </c>
    </row>
    <row r="492" spans="1:10" x14ac:dyDescent="0.25">
      <c r="A492" s="21"/>
      <c r="B492" s="21"/>
      <c r="C492" s="21"/>
      <c r="D492" s="21"/>
      <c r="E492" s="21"/>
      <c r="F492" s="21"/>
      <c r="G492" s="74">
        <f t="shared" si="15"/>
        <v>0</v>
      </c>
      <c r="H492" s="23"/>
      <c r="I492" s="22"/>
      <c r="J492" s="74">
        <f t="shared" si="16"/>
        <v>0</v>
      </c>
    </row>
    <row r="493" spans="1:10" x14ac:dyDescent="0.25">
      <c r="A493" s="21"/>
      <c r="B493" s="21"/>
      <c r="C493" s="21"/>
      <c r="D493" s="21"/>
      <c r="E493" s="21"/>
      <c r="F493" s="21"/>
      <c r="G493" s="74">
        <f t="shared" si="15"/>
        <v>0</v>
      </c>
      <c r="H493" s="23"/>
      <c r="I493" s="22"/>
      <c r="J493" s="74">
        <f t="shared" si="16"/>
        <v>0</v>
      </c>
    </row>
    <row r="494" spans="1:10" x14ac:dyDescent="0.25">
      <c r="A494" s="21"/>
      <c r="B494" s="21"/>
      <c r="C494" s="21"/>
      <c r="D494" s="21"/>
      <c r="E494" s="21"/>
      <c r="F494" s="21"/>
      <c r="G494" s="74">
        <f t="shared" si="15"/>
        <v>0</v>
      </c>
      <c r="H494" s="23"/>
      <c r="I494" s="22"/>
      <c r="J494" s="74">
        <f t="shared" si="16"/>
        <v>0</v>
      </c>
    </row>
    <row r="495" spans="1:10" x14ac:dyDescent="0.25">
      <c r="A495" s="21"/>
      <c r="B495" s="21"/>
      <c r="C495" s="21"/>
      <c r="D495" s="21"/>
      <c r="E495" s="21"/>
      <c r="F495" s="21"/>
      <c r="G495" s="74">
        <f t="shared" si="15"/>
        <v>0</v>
      </c>
      <c r="H495" s="23"/>
      <c r="I495" s="22"/>
      <c r="J495" s="74">
        <f t="shared" si="16"/>
        <v>0</v>
      </c>
    </row>
    <row r="496" spans="1:10" x14ac:dyDescent="0.25">
      <c r="A496" s="21"/>
      <c r="B496" s="21"/>
      <c r="C496" s="21"/>
      <c r="D496" s="21"/>
      <c r="E496" s="21"/>
      <c r="F496" s="21"/>
      <c r="G496" s="74">
        <f t="shared" si="15"/>
        <v>0</v>
      </c>
      <c r="H496" s="23"/>
      <c r="I496" s="22"/>
      <c r="J496" s="74">
        <f t="shared" si="16"/>
        <v>0</v>
      </c>
    </row>
    <row r="497" spans="1:10" x14ac:dyDescent="0.25">
      <c r="A497" s="21"/>
      <c r="B497" s="21"/>
      <c r="C497" s="21"/>
      <c r="D497" s="21"/>
      <c r="E497" s="21"/>
      <c r="F497" s="21"/>
      <c r="G497" s="74">
        <f t="shared" si="15"/>
        <v>0</v>
      </c>
      <c r="H497" s="23"/>
      <c r="I497" s="22"/>
      <c r="J497" s="74">
        <f t="shared" si="16"/>
        <v>0</v>
      </c>
    </row>
    <row r="498" spans="1:10" x14ac:dyDescent="0.25">
      <c r="A498" s="21"/>
      <c r="B498" s="21"/>
      <c r="C498" s="21"/>
      <c r="D498" s="21"/>
      <c r="E498" s="21"/>
      <c r="F498" s="21"/>
      <c r="G498" s="74">
        <f t="shared" si="15"/>
        <v>0</v>
      </c>
      <c r="H498" s="23"/>
      <c r="I498" s="22"/>
      <c r="J498" s="74">
        <f t="shared" si="16"/>
        <v>0</v>
      </c>
    </row>
    <row r="499" spans="1:10" x14ac:dyDescent="0.25">
      <c r="A499" s="21"/>
      <c r="B499" s="21"/>
      <c r="C499" s="21"/>
      <c r="D499" s="21"/>
      <c r="E499" s="21"/>
      <c r="F499" s="21"/>
      <c r="G499" s="74">
        <f t="shared" si="15"/>
        <v>0</v>
      </c>
      <c r="H499" s="23"/>
      <c r="I499" s="22"/>
      <c r="J499" s="74">
        <f t="shared" si="16"/>
        <v>0</v>
      </c>
    </row>
    <row r="500" spans="1:10" x14ac:dyDescent="0.25">
      <c r="A500" s="21"/>
      <c r="B500" s="21"/>
      <c r="C500" s="21"/>
      <c r="D500" s="21"/>
      <c r="E500" s="21"/>
      <c r="F500" s="21"/>
      <c r="G500" s="74">
        <f t="shared" si="15"/>
        <v>0</v>
      </c>
      <c r="H500" s="23"/>
      <c r="I500" s="22"/>
      <c r="J500" s="74">
        <f t="shared" si="16"/>
        <v>0</v>
      </c>
    </row>
    <row r="501" spans="1:10" x14ac:dyDescent="0.25">
      <c r="A501" s="21"/>
      <c r="B501" s="21"/>
      <c r="C501" s="21"/>
      <c r="D501" s="21"/>
      <c r="E501" s="21"/>
      <c r="F501" s="21"/>
      <c r="G501" s="74">
        <f t="shared" si="15"/>
        <v>0</v>
      </c>
      <c r="H501" s="23"/>
      <c r="I501" s="22"/>
      <c r="J501" s="74">
        <f t="shared" si="16"/>
        <v>0</v>
      </c>
    </row>
    <row r="502" spans="1:10" x14ac:dyDescent="0.25">
      <c r="A502" s="21"/>
      <c r="B502" s="21"/>
      <c r="C502" s="21"/>
      <c r="D502" s="21"/>
      <c r="E502" s="21"/>
      <c r="F502" s="21"/>
      <c r="G502" s="74">
        <f t="shared" si="15"/>
        <v>0</v>
      </c>
      <c r="H502" s="23"/>
      <c r="I502" s="22"/>
      <c r="J502" s="74">
        <f t="shared" si="16"/>
        <v>0</v>
      </c>
    </row>
    <row r="503" spans="1:10" x14ac:dyDescent="0.25">
      <c r="A503" s="21"/>
      <c r="B503" s="21"/>
      <c r="C503" s="21"/>
      <c r="D503" s="21"/>
      <c r="E503" s="21"/>
      <c r="F503" s="21"/>
      <c r="G503" s="74">
        <f t="shared" si="15"/>
        <v>0</v>
      </c>
      <c r="H503" s="23"/>
      <c r="I503" s="22"/>
      <c r="J503" s="74">
        <f t="shared" si="16"/>
        <v>0</v>
      </c>
    </row>
    <row r="504" spans="1:10" x14ac:dyDescent="0.25">
      <c r="A504" s="21"/>
      <c r="B504" s="21"/>
      <c r="C504" s="21"/>
      <c r="D504" s="21"/>
      <c r="E504" s="21"/>
      <c r="F504" s="21"/>
      <c r="G504" s="74">
        <f t="shared" si="15"/>
        <v>0</v>
      </c>
      <c r="H504" s="23"/>
      <c r="I504" s="22"/>
      <c r="J504" s="74">
        <f t="shared" si="16"/>
        <v>0</v>
      </c>
    </row>
    <row r="505" spans="1:10" x14ac:dyDescent="0.25">
      <c r="A505" s="21"/>
      <c r="B505" s="21"/>
      <c r="C505" s="21"/>
      <c r="D505" s="21"/>
      <c r="E505" s="21"/>
      <c r="F505" s="21"/>
      <c r="G505" s="74">
        <f t="shared" si="15"/>
        <v>0</v>
      </c>
      <c r="H505" s="23"/>
      <c r="I505" s="22"/>
      <c r="J505" s="74">
        <f t="shared" si="16"/>
        <v>0</v>
      </c>
    </row>
    <row r="506" spans="1:10" x14ac:dyDescent="0.25">
      <c r="A506" s="21"/>
      <c r="B506" s="21"/>
      <c r="C506" s="21"/>
      <c r="D506" s="21"/>
      <c r="E506" s="21"/>
      <c r="F506" s="21"/>
      <c r="G506" s="74">
        <f t="shared" si="15"/>
        <v>0</v>
      </c>
      <c r="H506" s="23"/>
      <c r="I506" s="22"/>
      <c r="J506" s="74">
        <f t="shared" si="16"/>
        <v>0</v>
      </c>
    </row>
    <row r="507" spans="1:10" x14ac:dyDescent="0.25">
      <c r="A507" s="21"/>
      <c r="B507" s="21"/>
      <c r="C507" s="21"/>
      <c r="D507" s="21"/>
      <c r="E507" s="21"/>
      <c r="F507" s="21"/>
      <c r="G507" s="74">
        <f t="shared" si="15"/>
        <v>0</v>
      </c>
      <c r="H507" s="23"/>
      <c r="I507" s="22"/>
      <c r="J507" s="74">
        <f t="shared" si="16"/>
        <v>0</v>
      </c>
    </row>
    <row r="508" spans="1:10" x14ac:dyDescent="0.25">
      <c r="A508" s="21"/>
      <c r="B508" s="21"/>
      <c r="C508" s="21"/>
      <c r="D508" s="21"/>
      <c r="E508" s="21"/>
      <c r="F508" s="21"/>
      <c r="G508" s="74">
        <f t="shared" si="15"/>
        <v>0</v>
      </c>
      <c r="H508" s="23"/>
      <c r="I508" s="22"/>
      <c r="J508" s="74">
        <f t="shared" si="16"/>
        <v>0</v>
      </c>
    </row>
    <row r="509" spans="1:10" x14ac:dyDescent="0.25">
      <c r="A509" s="21"/>
      <c r="B509" s="21"/>
      <c r="C509" s="21"/>
      <c r="D509" s="21"/>
      <c r="E509" s="21"/>
      <c r="F509" s="21"/>
      <c r="G509" s="74">
        <f t="shared" si="15"/>
        <v>0</v>
      </c>
      <c r="H509" s="23"/>
      <c r="I509" s="22"/>
      <c r="J509" s="74">
        <f t="shared" si="16"/>
        <v>0</v>
      </c>
    </row>
    <row r="510" spans="1:10" x14ac:dyDescent="0.25">
      <c r="A510" s="21"/>
      <c r="B510" s="21"/>
      <c r="C510" s="21"/>
      <c r="D510" s="21"/>
      <c r="E510" s="21"/>
      <c r="F510" s="21"/>
      <c r="G510" s="74">
        <f t="shared" si="15"/>
        <v>0</v>
      </c>
      <c r="H510" s="23"/>
      <c r="I510" s="22"/>
      <c r="J510" s="74">
        <f t="shared" si="16"/>
        <v>0</v>
      </c>
    </row>
    <row r="511" spans="1:10" x14ac:dyDescent="0.25">
      <c r="A511" s="21"/>
      <c r="B511" s="21"/>
      <c r="C511" s="21"/>
      <c r="D511" s="21"/>
      <c r="E511" s="21"/>
      <c r="F511" s="21"/>
      <c r="G511" s="74">
        <f t="shared" si="15"/>
        <v>0</v>
      </c>
      <c r="H511" s="23"/>
      <c r="I511" s="22"/>
      <c r="J511" s="74">
        <f t="shared" si="16"/>
        <v>0</v>
      </c>
    </row>
    <row r="512" spans="1:10" x14ac:dyDescent="0.25">
      <c r="A512" s="21"/>
      <c r="B512" s="21"/>
      <c r="C512" s="21"/>
      <c r="D512" s="21"/>
      <c r="E512" s="21"/>
      <c r="F512" s="21"/>
      <c r="G512" s="74">
        <f t="shared" si="15"/>
        <v>0</v>
      </c>
      <c r="H512" s="23"/>
      <c r="I512" s="22"/>
      <c r="J512" s="74">
        <f t="shared" si="16"/>
        <v>0</v>
      </c>
    </row>
    <row r="513" spans="1:10" x14ac:dyDescent="0.25">
      <c r="A513" s="21"/>
      <c r="B513" s="21"/>
      <c r="C513" s="21"/>
      <c r="D513" s="21"/>
      <c r="E513" s="21"/>
      <c r="F513" s="21"/>
      <c r="G513" s="74">
        <f t="shared" si="15"/>
        <v>0</v>
      </c>
      <c r="H513" s="23"/>
      <c r="I513" s="22"/>
      <c r="J513" s="74">
        <f t="shared" si="16"/>
        <v>0</v>
      </c>
    </row>
    <row r="514" spans="1:10" x14ac:dyDescent="0.25">
      <c r="A514" s="21"/>
      <c r="B514" s="21"/>
      <c r="C514" s="21"/>
      <c r="D514" s="21"/>
      <c r="E514" s="21"/>
      <c r="F514" s="21"/>
      <c r="G514" s="74">
        <f t="shared" si="15"/>
        <v>0</v>
      </c>
      <c r="H514" s="23"/>
      <c r="I514" s="22"/>
      <c r="J514" s="74">
        <f t="shared" si="16"/>
        <v>0</v>
      </c>
    </row>
    <row r="515" spans="1:10" x14ac:dyDescent="0.25">
      <c r="A515" s="21"/>
      <c r="B515" s="21"/>
      <c r="C515" s="21"/>
      <c r="D515" s="21"/>
      <c r="E515" s="21"/>
      <c r="F515" s="21"/>
      <c r="G515" s="74">
        <f t="shared" si="15"/>
        <v>0</v>
      </c>
      <c r="H515" s="23"/>
      <c r="I515" s="22"/>
      <c r="J515" s="74">
        <f t="shared" si="16"/>
        <v>0</v>
      </c>
    </row>
    <row r="516" spans="1:10" x14ac:dyDescent="0.25">
      <c r="A516" s="21"/>
      <c r="B516" s="21"/>
      <c r="C516" s="21"/>
      <c r="D516" s="21"/>
      <c r="E516" s="21"/>
      <c r="F516" s="21"/>
      <c r="G516" s="74">
        <f t="shared" si="15"/>
        <v>0</v>
      </c>
      <c r="H516" s="23"/>
      <c r="I516" s="22"/>
      <c r="J516" s="74">
        <f t="shared" si="16"/>
        <v>0</v>
      </c>
    </row>
    <row r="517" spans="1:10" x14ac:dyDescent="0.25">
      <c r="A517" s="21"/>
      <c r="B517" s="21"/>
      <c r="C517" s="21"/>
      <c r="D517" s="21"/>
      <c r="E517" s="21"/>
      <c r="F517" s="21"/>
      <c r="G517" s="74">
        <f t="shared" si="15"/>
        <v>0</v>
      </c>
      <c r="H517" s="23"/>
      <c r="I517" s="22"/>
      <c r="J517" s="74">
        <f t="shared" si="16"/>
        <v>0</v>
      </c>
    </row>
    <row r="518" spans="1:10" x14ac:dyDescent="0.25">
      <c r="A518" s="21"/>
      <c r="B518" s="21"/>
      <c r="C518" s="21"/>
      <c r="D518" s="21"/>
      <c r="E518" s="21"/>
      <c r="F518" s="21"/>
      <c r="G518" s="74">
        <f t="shared" si="15"/>
        <v>0</v>
      </c>
      <c r="H518" s="23"/>
      <c r="I518" s="22"/>
      <c r="J518" s="74">
        <f t="shared" si="16"/>
        <v>0</v>
      </c>
    </row>
    <row r="519" spans="1:10" x14ac:dyDescent="0.25">
      <c r="A519" s="21"/>
      <c r="B519" s="21"/>
      <c r="C519" s="21"/>
      <c r="D519" s="21"/>
      <c r="E519" s="21"/>
      <c r="F519" s="21"/>
      <c r="G519" s="74">
        <f t="shared" si="15"/>
        <v>0</v>
      </c>
      <c r="H519" s="23"/>
      <c r="I519" s="22"/>
      <c r="J519" s="74">
        <f t="shared" si="16"/>
        <v>0</v>
      </c>
    </row>
    <row r="520" spans="1:10" x14ac:dyDescent="0.25">
      <c r="A520" s="21"/>
      <c r="B520" s="21"/>
      <c r="C520" s="21"/>
      <c r="D520" s="21"/>
      <c r="E520" s="21"/>
      <c r="F520" s="21"/>
      <c r="G520" s="74">
        <f t="shared" si="15"/>
        <v>0</v>
      </c>
      <c r="H520" s="23"/>
      <c r="I520" s="22"/>
      <c r="J520" s="74">
        <f t="shared" si="16"/>
        <v>0</v>
      </c>
    </row>
    <row r="521" spans="1:10" x14ac:dyDescent="0.25">
      <c r="A521" s="21"/>
      <c r="B521" s="21"/>
      <c r="C521" s="21"/>
      <c r="D521" s="21"/>
      <c r="E521" s="21"/>
      <c r="F521" s="21"/>
      <c r="G521" s="74">
        <f t="shared" si="15"/>
        <v>0</v>
      </c>
      <c r="H521" s="23"/>
      <c r="I521" s="22"/>
      <c r="J521" s="74">
        <f t="shared" si="16"/>
        <v>0</v>
      </c>
    </row>
    <row r="522" spans="1:10" x14ac:dyDescent="0.25">
      <c r="A522" s="21"/>
      <c r="B522" s="21"/>
      <c r="C522" s="21"/>
      <c r="D522" s="21"/>
      <c r="E522" s="21"/>
      <c r="F522" s="21"/>
      <c r="G522" s="74">
        <f t="shared" si="15"/>
        <v>0</v>
      </c>
      <c r="H522" s="23"/>
      <c r="I522" s="22"/>
      <c r="J522" s="74">
        <f t="shared" si="16"/>
        <v>0</v>
      </c>
    </row>
    <row r="523" spans="1:10" x14ac:dyDescent="0.25">
      <c r="A523" s="21"/>
      <c r="B523" s="21"/>
      <c r="C523" s="21"/>
      <c r="D523" s="21"/>
      <c r="E523" s="21"/>
      <c r="F523" s="21"/>
      <c r="G523" s="74">
        <f t="shared" si="15"/>
        <v>0</v>
      </c>
      <c r="H523" s="23"/>
      <c r="I523" s="22"/>
      <c r="J523" s="74">
        <f t="shared" si="16"/>
        <v>0</v>
      </c>
    </row>
    <row r="524" spans="1:10" x14ac:dyDescent="0.25">
      <c r="A524" s="21"/>
      <c r="B524" s="21"/>
      <c r="C524" s="21"/>
      <c r="D524" s="21"/>
      <c r="E524" s="21"/>
      <c r="F524" s="21"/>
      <c r="G524" s="74">
        <f t="shared" si="15"/>
        <v>0</v>
      </c>
      <c r="H524" s="23"/>
      <c r="I524" s="22"/>
      <c r="J524" s="74">
        <f t="shared" si="16"/>
        <v>0</v>
      </c>
    </row>
    <row r="525" spans="1:10" x14ac:dyDescent="0.25">
      <c r="A525" s="21"/>
      <c r="B525" s="21"/>
      <c r="C525" s="21"/>
      <c r="D525" s="21"/>
      <c r="E525" s="21"/>
      <c r="F525" s="21"/>
      <c r="G525" s="74">
        <f t="shared" si="15"/>
        <v>0</v>
      </c>
      <c r="H525" s="23"/>
      <c r="I525" s="22"/>
      <c r="J525" s="74">
        <f t="shared" si="16"/>
        <v>0</v>
      </c>
    </row>
    <row r="526" spans="1:10" x14ac:dyDescent="0.25">
      <c r="A526" s="21"/>
      <c r="B526" s="21"/>
      <c r="C526" s="21"/>
      <c r="D526" s="21"/>
      <c r="E526" s="21"/>
      <c r="F526" s="21"/>
      <c r="G526" s="74">
        <f t="shared" si="15"/>
        <v>0</v>
      </c>
      <c r="H526" s="23"/>
      <c r="I526" s="22"/>
      <c r="J526" s="74">
        <f t="shared" si="16"/>
        <v>0</v>
      </c>
    </row>
    <row r="527" spans="1:10" x14ac:dyDescent="0.25">
      <c r="A527" s="21"/>
      <c r="B527" s="21"/>
      <c r="C527" s="21"/>
      <c r="D527" s="21"/>
      <c r="E527" s="21"/>
      <c r="F527" s="21"/>
      <c r="G527" s="74">
        <f t="shared" si="15"/>
        <v>0</v>
      </c>
      <c r="H527" s="23"/>
      <c r="I527" s="22"/>
      <c r="J527" s="74">
        <f t="shared" si="16"/>
        <v>0</v>
      </c>
    </row>
    <row r="528" spans="1:10" x14ac:dyDescent="0.25">
      <c r="A528" s="21"/>
      <c r="B528" s="21"/>
      <c r="C528" s="21"/>
      <c r="D528" s="21"/>
      <c r="E528" s="21"/>
      <c r="F528" s="21"/>
      <c r="G528" s="74">
        <f t="shared" si="15"/>
        <v>0</v>
      </c>
      <c r="H528" s="23"/>
      <c r="I528" s="22"/>
      <c r="J528" s="74">
        <f t="shared" si="16"/>
        <v>0</v>
      </c>
    </row>
    <row r="529" spans="1:10" x14ac:dyDescent="0.25">
      <c r="A529" s="21"/>
      <c r="B529" s="21"/>
      <c r="C529" s="21"/>
      <c r="D529" s="21"/>
      <c r="E529" s="21"/>
      <c r="F529" s="21"/>
      <c r="G529" s="74">
        <f t="shared" ref="G529:G567" si="17">ROUND(I529+J529+K529,0)</f>
        <v>0</v>
      </c>
      <c r="H529" s="23"/>
      <c r="I529" s="22"/>
      <c r="J529" s="74">
        <f t="shared" ref="J529:J567" si="18">IF(F529="with payment",(I529*H529),0)</f>
        <v>0</v>
      </c>
    </row>
    <row r="530" spans="1:10" x14ac:dyDescent="0.25">
      <c r="A530" s="21"/>
      <c r="B530" s="21"/>
      <c r="C530" s="21"/>
      <c r="D530" s="21"/>
      <c r="E530" s="21"/>
      <c r="F530" s="21"/>
      <c r="G530" s="74">
        <f t="shared" si="17"/>
        <v>0</v>
      </c>
      <c r="H530" s="23"/>
      <c r="I530" s="22"/>
      <c r="J530" s="74">
        <f t="shared" si="18"/>
        <v>0</v>
      </c>
    </row>
    <row r="531" spans="1:10" x14ac:dyDescent="0.25">
      <c r="A531" s="21"/>
      <c r="B531" s="21"/>
      <c r="C531" s="21"/>
      <c r="D531" s="21"/>
      <c r="E531" s="21"/>
      <c r="F531" s="21"/>
      <c r="G531" s="74">
        <f t="shared" si="17"/>
        <v>0</v>
      </c>
      <c r="H531" s="23"/>
      <c r="I531" s="22"/>
      <c r="J531" s="74">
        <f t="shared" si="18"/>
        <v>0</v>
      </c>
    </row>
    <row r="532" spans="1:10" x14ac:dyDescent="0.25">
      <c r="A532" s="21"/>
      <c r="B532" s="21"/>
      <c r="C532" s="21"/>
      <c r="D532" s="21"/>
      <c r="E532" s="21"/>
      <c r="F532" s="21"/>
      <c r="G532" s="74">
        <f t="shared" si="17"/>
        <v>0</v>
      </c>
      <c r="H532" s="23"/>
      <c r="I532" s="22"/>
      <c r="J532" s="74">
        <f t="shared" si="18"/>
        <v>0</v>
      </c>
    </row>
    <row r="533" spans="1:10" x14ac:dyDescent="0.25">
      <c r="A533" s="21"/>
      <c r="B533" s="21"/>
      <c r="C533" s="21"/>
      <c r="D533" s="21"/>
      <c r="E533" s="21"/>
      <c r="F533" s="21"/>
      <c r="G533" s="74">
        <f t="shared" si="17"/>
        <v>0</v>
      </c>
      <c r="H533" s="23"/>
      <c r="I533" s="22"/>
      <c r="J533" s="74">
        <f t="shared" si="18"/>
        <v>0</v>
      </c>
    </row>
    <row r="534" spans="1:10" x14ac:dyDescent="0.25">
      <c r="A534" s="21"/>
      <c r="B534" s="21"/>
      <c r="C534" s="21"/>
      <c r="D534" s="21"/>
      <c r="E534" s="21"/>
      <c r="F534" s="21"/>
      <c r="G534" s="74">
        <f t="shared" si="17"/>
        <v>0</v>
      </c>
      <c r="H534" s="23"/>
      <c r="I534" s="22"/>
      <c r="J534" s="74">
        <f t="shared" si="18"/>
        <v>0</v>
      </c>
    </row>
    <row r="535" spans="1:10" x14ac:dyDescent="0.25">
      <c r="A535" s="21"/>
      <c r="B535" s="21"/>
      <c r="C535" s="21"/>
      <c r="D535" s="21"/>
      <c r="E535" s="21"/>
      <c r="F535" s="21"/>
      <c r="G535" s="74">
        <f t="shared" si="17"/>
        <v>0</v>
      </c>
      <c r="H535" s="23"/>
      <c r="I535" s="22"/>
      <c r="J535" s="74">
        <f t="shared" si="18"/>
        <v>0</v>
      </c>
    </row>
    <row r="536" spans="1:10" x14ac:dyDescent="0.25">
      <c r="A536" s="21"/>
      <c r="B536" s="21"/>
      <c r="C536" s="21"/>
      <c r="D536" s="21"/>
      <c r="E536" s="21"/>
      <c r="F536" s="21"/>
      <c r="G536" s="74">
        <f t="shared" si="17"/>
        <v>0</v>
      </c>
      <c r="H536" s="23"/>
      <c r="I536" s="22"/>
      <c r="J536" s="74">
        <f t="shared" si="18"/>
        <v>0</v>
      </c>
    </row>
    <row r="537" spans="1:10" x14ac:dyDescent="0.25">
      <c r="A537" s="21"/>
      <c r="B537" s="21"/>
      <c r="C537" s="21"/>
      <c r="D537" s="21"/>
      <c r="E537" s="21"/>
      <c r="F537" s="21"/>
      <c r="G537" s="74">
        <f t="shared" si="17"/>
        <v>0</v>
      </c>
      <c r="H537" s="23"/>
      <c r="I537" s="22"/>
      <c r="J537" s="74">
        <f t="shared" si="18"/>
        <v>0</v>
      </c>
    </row>
    <row r="538" spans="1:10" x14ac:dyDescent="0.25">
      <c r="A538" s="21"/>
      <c r="B538" s="21"/>
      <c r="C538" s="21"/>
      <c r="D538" s="21"/>
      <c r="E538" s="21"/>
      <c r="F538" s="21"/>
      <c r="G538" s="74">
        <f t="shared" si="17"/>
        <v>0</v>
      </c>
      <c r="H538" s="23"/>
      <c r="I538" s="22"/>
      <c r="J538" s="74">
        <f t="shared" si="18"/>
        <v>0</v>
      </c>
    </row>
    <row r="539" spans="1:10" x14ac:dyDescent="0.25">
      <c r="A539" s="21"/>
      <c r="B539" s="21"/>
      <c r="C539" s="21"/>
      <c r="D539" s="21"/>
      <c r="E539" s="21"/>
      <c r="F539" s="21"/>
      <c r="G539" s="74">
        <f t="shared" si="17"/>
        <v>0</v>
      </c>
      <c r="H539" s="23"/>
      <c r="I539" s="22"/>
      <c r="J539" s="74">
        <f t="shared" si="18"/>
        <v>0</v>
      </c>
    </row>
    <row r="540" spans="1:10" x14ac:dyDescent="0.25">
      <c r="A540" s="21"/>
      <c r="B540" s="21"/>
      <c r="C540" s="21"/>
      <c r="D540" s="21"/>
      <c r="E540" s="21"/>
      <c r="F540" s="21"/>
      <c r="G540" s="74">
        <f t="shared" si="17"/>
        <v>0</v>
      </c>
      <c r="H540" s="23"/>
      <c r="I540" s="22"/>
      <c r="J540" s="74">
        <f t="shared" si="18"/>
        <v>0</v>
      </c>
    </row>
    <row r="541" spans="1:10" x14ac:dyDescent="0.25">
      <c r="A541" s="21"/>
      <c r="B541" s="21"/>
      <c r="C541" s="21"/>
      <c r="D541" s="21"/>
      <c r="E541" s="21"/>
      <c r="F541" s="21"/>
      <c r="G541" s="74">
        <f t="shared" si="17"/>
        <v>0</v>
      </c>
      <c r="H541" s="23"/>
      <c r="I541" s="22"/>
      <c r="J541" s="74">
        <f t="shared" si="18"/>
        <v>0</v>
      </c>
    </row>
    <row r="542" spans="1:10" x14ac:dyDescent="0.25">
      <c r="A542" s="21"/>
      <c r="B542" s="21"/>
      <c r="C542" s="21"/>
      <c r="D542" s="21"/>
      <c r="E542" s="21"/>
      <c r="F542" s="21"/>
      <c r="G542" s="74">
        <f t="shared" si="17"/>
        <v>0</v>
      </c>
      <c r="H542" s="23"/>
      <c r="I542" s="22"/>
      <c r="J542" s="74">
        <f t="shared" si="18"/>
        <v>0</v>
      </c>
    </row>
    <row r="543" spans="1:10" x14ac:dyDescent="0.25">
      <c r="A543" s="21"/>
      <c r="B543" s="21"/>
      <c r="C543" s="21"/>
      <c r="D543" s="21"/>
      <c r="E543" s="21"/>
      <c r="F543" s="21"/>
      <c r="G543" s="74">
        <f t="shared" si="17"/>
        <v>0</v>
      </c>
      <c r="H543" s="23"/>
      <c r="I543" s="22"/>
      <c r="J543" s="74">
        <f t="shared" si="18"/>
        <v>0</v>
      </c>
    </row>
    <row r="544" spans="1:10" x14ac:dyDescent="0.25">
      <c r="A544" s="21"/>
      <c r="B544" s="21"/>
      <c r="C544" s="21"/>
      <c r="D544" s="21"/>
      <c r="E544" s="21"/>
      <c r="F544" s="21"/>
      <c r="G544" s="74">
        <f t="shared" si="17"/>
        <v>0</v>
      </c>
      <c r="H544" s="23"/>
      <c r="I544" s="22"/>
      <c r="J544" s="74">
        <f t="shared" si="18"/>
        <v>0</v>
      </c>
    </row>
    <row r="545" spans="1:10" x14ac:dyDescent="0.25">
      <c r="A545" s="21"/>
      <c r="B545" s="21"/>
      <c r="C545" s="21"/>
      <c r="D545" s="21"/>
      <c r="E545" s="21"/>
      <c r="F545" s="21"/>
      <c r="G545" s="74">
        <f t="shared" si="17"/>
        <v>0</v>
      </c>
      <c r="H545" s="23"/>
      <c r="I545" s="22"/>
      <c r="J545" s="74">
        <f t="shared" si="18"/>
        <v>0</v>
      </c>
    </row>
    <row r="546" spans="1:10" x14ac:dyDescent="0.25">
      <c r="A546" s="21"/>
      <c r="B546" s="21"/>
      <c r="C546" s="21"/>
      <c r="D546" s="21"/>
      <c r="E546" s="21"/>
      <c r="F546" s="21"/>
      <c r="G546" s="74">
        <f t="shared" si="17"/>
        <v>0</v>
      </c>
      <c r="H546" s="23"/>
      <c r="I546" s="22"/>
      <c r="J546" s="74">
        <f t="shared" si="18"/>
        <v>0</v>
      </c>
    </row>
    <row r="547" spans="1:10" x14ac:dyDescent="0.25">
      <c r="A547" s="21"/>
      <c r="B547" s="21"/>
      <c r="C547" s="21"/>
      <c r="D547" s="21"/>
      <c r="E547" s="21"/>
      <c r="F547" s="21"/>
      <c r="G547" s="74">
        <f t="shared" si="17"/>
        <v>0</v>
      </c>
      <c r="H547" s="23"/>
      <c r="I547" s="22"/>
      <c r="J547" s="74">
        <f t="shared" si="18"/>
        <v>0</v>
      </c>
    </row>
    <row r="548" spans="1:10" x14ac:dyDescent="0.25">
      <c r="A548" s="21"/>
      <c r="B548" s="21"/>
      <c r="C548" s="21"/>
      <c r="D548" s="21"/>
      <c r="E548" s="21"/>
      <c r="F548" s="21"/>
      <c r="G548" s="74">
        <f t="shared" si="17"/>
        <v>0</v>
      </c>
      <c r="H548" s="23"/>
      <c r="I548" s="22"/>
      <c r="J548" s="74">
        <f t="shared" si="18"/>
        <v>0</v>
      </c>
    </row>
    <row r="549" spans="1:10" x14ac:dyDescent="0.25">
      <c r="A549" s="21"/>
      <c r="B549" s="21"/>
      <c r="C549" s="21"/>
      <c r="D549" s="21"/>
      <c r="E549" s="21"/>
      <c r="F549" s="21"/>
      <c r="G549" s="74">
        <f t="shared" si="17"/>
        <v>0</v>
      </c>
      <c r="H549" s="23"/>
      <c r="I549" s="22"/>
      <c r="J549" s="74">
        <f t="shared" si="18"/>
        <v>0</v>
      </c>
    </row>
    <row r="550" spans="1:10" x14ac:dyDescent="0.25">
      <c r="A550" s="21"/>
      <c r="B550" s="21"/>
      <c r="C550" s="21"/>
      <c r="D550" s="21"/>
      <c r="E550" s="21"/>
      <c r="F550" s="21"/>
      <c r="G550" s="74">
        <f t="shared" si="17"/>
        <v>0</v>
      </c>
      <c r="H550" s="23"/>
      <c r="I550" s="22"/>
      <c r="J550" s="74">
        <f t="shared" si="18"/>
        <v>0</v>
      </c>
    </row>
    <row r="551" spans="1:10" x14ac:dyDescent="0.25">
      <c r="A551" s="21"/>
      <c r="B551" s="21"/>
      <c r="C551" s="21"/>
      <c r="D551" s="21"/>
      <c r="E551" s="21"/>
      <c r="F551" s="21"/>
      <c r="G551" s="74">
        <f t="shared" si="17"/>
        <v>0</v>
      </c>
      <c r="H551" s="23"/>
      <c r="I551" s="22"/>
      <c r="J551" s="74">
        <f t="shared" si="18"/>
        <v>0</v>
      </c>
    </row>
    <row r="552" spans="1:10" x14ac:dyDescent="0.25">
      <c r="A552" s="21"/>
      <c r="B552" s="21"/>
      <c r="C552" s="21"/>
      <c r="D552" s="21"/>
      <c r="E552" s="21"/>
      <c r="F552" s="21"/>
      <c r="G552" s="74">
        <f t="shared" si="17"/>
        <v>0</v>
      </c>
      <c r="H552" s="23"/>
      <c r="I552" s="22"/>
      <c r="J552" s="74">
        <f t="shared" si="18"/>
        <v>0</v>
      </c>
    </row>
    <row r="553" spans="1:10" x14ac:dyDescent="0.25">
      <c r="A553" s="21"/>
      <c r="B553" s="21"/>
      <c r="C553" s="21"/>
      <c r="D553" s="21"/>
      <c r="E553" s="21"/>
      <c r="F553" s="21"/>
      <c r="G553" s="74">
        <f t="shared" si="17"/>
        <v>0</v>
      </c>
      <c r="H553" s="23"/>
      <c r="I553" s="22"/>
      <c r="J553" s="74">
        <f t="shared" si="18"/>
        <v>0</v>
      </c>
    </row>
    <row r="554" spans="1:10" x14ac:dyDescent="0.25">
      <c r="A554" s="21"/>
      <c r="B554" s="21"/>
      <c r="C554" s="21"/>
      <c r="D554" s="21"/>
      <c r="E554" s="21"/>
      <c r="F554" s="21"/>
      <c r="G554" s="74">
        <f t="shared" si="17"/>
        <v>0</v>
      </c>
      <c r="H554" s="23"/>
      <c r="I554" s="22"/>
      <c r="J554" s="74">
        <f t="shared" si="18"/>
        <v>0</v>
      </c>
    </row>
    <row r="555" spans="1:10" x14ac:dyDescent="0.25">
      <c r="A555" s="21"/>
      <c r="B555" s="21"/>
      <c r="C555" s="21"/>
      <c r="D555" s="21"/>
      <c r="E555" s="21"/>
      <c r="F555" s="21"/>
      <c r="G555" s="74">
        <f t="shared" si="17"/>
        <v>0</v>
      </c>
      <c r="H555" s="23"/>
      <c r="I555" s="22"/>
      <c r="J555" s="74">
        <f t="shared" si="18"/>
        <v>0</v>
      </c>
    </row>
    <row r="556" spans="1:10" x14ac:dyDescent="0.25">
      <c r="A556" s="21"/>
      <c r="B556" s="21"/>
      <c r="C556" s="21"/>
      <c r="D556" s="21"/>
      <c r="E556" s="21"/>
      <c r="F556" s="21"/>
      <c r="G556" s="74">
        <f t="shared" si="17"/>
        <v>0</v>
      </c>
      <c r="H556" s="23"/>
      <c r="I556" s="22"/>
      <c r="J556" s="74">
        <f t="shared" si="18"/>
        <v>0</v>
      </c>
    </row>
    <row r="557" spans="1:10" x14ac:dyDescent="0.25">
      <c r="A557" s="21"/>
      <c r="B557" s="21"/>
      <c r="C557" s="21"/>
      <c r="D557" s="21"/>
      <c r="E557" s="21"/>
      <c r="F557" s="21"/>
      <c r="G557" s="74">
        <f t="shared" si="17"/>
        <v>0</v>
      </c>
      <c r="H557" s="23"/>
      <c r="I557" s="22"/>
      <c r="J557" s="74">
        <f t="shared" si="18"/>
        <v>0</v>
      </c>
    </row>
    <row r="558" spans="1:10" x14ac:dyDescent="0.25">
      <c r="A558" s="21"/>
      <c r="B558" s="21"/>
      <c r="C558" s="21"/>
      <c r="D558" s="21"/>
      <c r="E558" s="21"/>
      <c r="F558" s="21"/>
      <c r="G558" s="74">
        <f t="shared" si="17"/>
        <v>0</v>
      </c>
      <c r="H558" s="23"/>
      <c r="I558" s="22"/>
      <c r="J558" s="74">
        <f t="shared" si="18"/>
        <v>0</v>
      </c>
    </row>
    <row r="559" spans="1:10" x14ac:dyDescent="0.25">
      <c r="A559" s="21"/>
      <c r="B559" s="21"/>
      <c r="C559" s="21"/>
      <c r="D559" s="21"/>
      <c r="E559" s="21"/>
      <c r="F559" s="21"/>
      <c r="G559" s="74">
        <f t="shared" si="17"/>
        <v>0</v>
      </c>
      <c r="H559" s="23"/>
      <c r="I559" s="22"/>
      <c r="J559" s="74">
        <f t="shared" si="18"/>
        <v>0</v>
      </c>
    </row>
    <row r="560" spans="1:10" x14ac:dyDescent="0.25">
      <c r="A560" s="21"/>
      <c r="B560" s="21"/>
      <c r="C560" s="21"/>
      <c r="D560" s="21"/>
      <c r="E560" s="21"/>
      <c r="F560" s="21"/>
      <c r="G560" s="74">
        <f t="shared" si="17"/>
        <v>0</v>
      </c>
      <c r="H560" s="23"/>
      <c r="I560" s="22"/>
      <c r="J560" s="74">
        <f t="shared" si="18"/>
        <v>0</v>
      </c>
    </row>
    <row r="561" spans="1:10" x14ac:dyDescent="0.25">
      <c r="A561" s="21"/>
      <c r="B561" s="21"/>
      <c r="C561" s="21"/>
      <c r="D561" s="21"/>
      <c r="E561" s="21"/>
      <c r="F561" s="21"/>
      <c r="G561" s="74">
        <f t="shared" si="17"/>
        <v>0</v>
      </c>
      <c r="H561" s="23"/>
      <c r="I561" s="22"/>
      <c r="J561" s="74">
        <f t="shared" si="18"/>
        <v>0</v>
      </c>
    </row>
    <row r="562" spans="1:10" x14ac:dyDescent="0.25">
      <c r="A562" s="21"/>
      <c r="B562" s="21"/>
      <c r="C562" s="21"/>
      <c r="D562" s="21"/>
      <c r="E562" s="21"/>
      <c r="F562" s="21"/>
      <c r="G562" s="74">
        <f t="shared" si="17"/>
        <v>0</v>
      </c>
      <c r="H562" s="23"/>
      <c r="I562" s="22"/>
      <c r="J562" s="74">
        <f t="shared" si="18"/>
        <v>0</v>
      </c>
    </row>
    <row r="563" spans="1:10" x14ac:dyDescent="0.25">
      <c r="A563" s="21"/>
      <c r="B563" s="21"/>
      <c r="C563" s="21"/>
      <c r="D563" s="21"/>
      <c r="E563" s="21"/>
      <c r="F563" s="21"/>
      <c r="G563" s="74">
        <f t="shared" si="17"/>
        <v>0</v>
      </c>
      <c r="H563" s="23"/>
      <c r="I563" s="22"/>
      <c r="J563" s="74">
        <f t="shared" si="18"/>
        <v>0</v>
      </c>
    </row>
    <row r="564" spans="1:10" x14ac:dyDescent="0.25">
      <c r="A564" s="21"/>
      <c r="B564" s="21"/>
      <c r="C564" s="21"/>
      <c r="D564" s="21"/>
      <c r="E564" s="21"/>
      <c r="F564" s="21"/>
      <c r="G564" s="74">
        <f t="shared" si="17"/>
        <v>0</v>
      </c>
      <c r="H564" s="23"/>
      <c r="I564" s="22"/>
      <c r="J564" s="74">
        <f t="shared" si="18"/>
        <v>0</v>
      </c>
    </row>
    <row r="565" spans="1:10" x14ac:dyDescent="0.25">
      <c r="A565" s="21"/>
      <c r="B565" s="21"/>
      <c r="C565" s="21"/>
      <c r="D565" s="21"/>
      <c r="E565" s="21"/>
      <c r="F565" s="21"/>
      <c r="G565" s="74">
        <f t="shared" si="17"/>
        <v>0</v>
      </c>
      <c r="H565" s="23"/>
      <c r="I565" s="22"/>
      <c r="J565" s="74">
        <f t="shared" si="18"/>
        <v>0</v>
      </c>
    </row>
    <row r="566" spans="1:10" x14ac:dyDescent="0.25">
      <c r="A566" s="21"/>
      <c r="B566" s="21"/>
      <c r="C566" s="21"/>
      <c r="D566" s="21"/>
      <c r="E566" s="21"/>
      <c r="F566" s="21"/>
      <c r="G566" s="74">
        <f t="shared" si="17"/>
        <v>0</v>
      </c>
      <c r="H566" s="23"/>
      <c r="I566" s="22"/>
      <c r="J566" s="74">
        <f t="shared" si="18"/>
        <v>0</v>
      </c>
    </row>
    <row r="567" spans="1:10" x14ac:dyDescent="0.25">
      <c r="A567" s="21"/>
      <c r="B567" s="21"/>
      <c r="C567" s="21"/>
      <c r="D567" s="21"/>
      <c r="E567" s="21"/>
      <c r="F567" s="21"/>
      <c r="G567" s="74">
        <f t="shared" si="17"/>
        <v>0</v>
      </c>
      <c r="H567" s="23"/>
      <c r="I567" s="22"/>
      <c r="J567" s="74">
        <f t="shared" si="18"/>
        <v>0</v>
      </c>
    </row>
    <row r="568" spans="1:10" x14ac:dyDescent="0.25">
      <c r="G568" s="73"/>
    </row>
    <row r="569" spans="1:10" x14ac:dyDescent="0.25">
      <c r="G569" s="73"/>
    </row>
    <row r="570" spans="1:10" x14ac:dyDescent="0.25">
      <c r="G570" s="73"/>
    </row>
    <row r="571" spans="1:10" x14ac:dyDescent="0.25">
      <c r="G571" s="73"/>
    </row>
    <row r="572" spans="1:10" x14ac:dyDescent="0.25">
      <c r="G572" s="73"/>
    </row>
    <row r="573" spans="1:10" x14ac:dyDescent="0.25">
      <c r="G573" s="73"/>
    </row>
  </sheetData>
  <sheetProtection password="CA12" sheet="1" objects="1" scenarios="1"/>
  <mergeCells count="3">
    <mergeCell ref="A1:I1"/>
    <mergeCell ref="A2:I2"/>
    <mergeCell ref="A3:D3"/>
  </mergeCells>
  <dataValidations count="5">
    <dataValidation type="list" allowBlank="1" showInputMessage="1" showErrorMessage="1" errorTitle="Select From the List" error="Please Select From List" promptTitle="GST Payment" prompt="From the GST Payment drop-down list, select whether the GST is paid against the invoice or not." sqref="F16:F567">
      <formula1>$F$4:$F$5</formula1>
    </dataValidation>
    <dataValidation type="list" allowBlank="1" showInputMessage="1" showErrorMessage="1" errorTitle="Select Rate from List" error="Select a rate specified from the list" sqref="H16:H567">
      <formula1>$H$4:$H$12</formula1>
    </dataValidation>
    <dataValidation allowBlank="1" showInputMessage="1" showErrorMessage="1" promptTitle="Shipping Bill / Bill Of Export" prompt="Shipping Bill No./Bill of Export No. field, enter the unique number of the shipping bill with location code generated while shipping._x000a__x000a_Note: Shipping Bill No./Bill of Export No. should be minimum 3 and maximum 15 digit numeric." sqref="D16:D567"/>
    <dataValidation type="textLength" operator="equal" allowBlank="1" showInputMessage="1" showErrorMessage="1" promptTitle="Port Code" prompt="One such field is Port code i.e. from which port export is being made, Bill of entry is also dependent on Port code as bill of entry is of 13 digit and initial 6 digit are port code and next 7 digit are Bill of entry number." sqref="C16:C567">
      <formula1>0</formula1>
    </dataValidation>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A16:A567">
      <formula1>16</formula1>
    </dataValidation>
  </dataValidation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50"/>
  <sheetViews>
    <sheetView workbookViewId="0">
      <selection activeCell="N13" sqref="N13"/>
    </sheetView>
  </sheetViews>
  <sheetFormatPr defaultRowHeight="15" x14ac:dyDescent="0.25"/>
  <cols>
    <col min="1" max="1" width="13.7109375" customWidth="1"/>
    <col min="2" max="2" width="14.42578125" customWidth="1"/>
    <col min="3" max="3" width="23.85546875" customWidth="1"/>
    <col min="4" max="4" width="28" customWidth="1"/>
    <col min="5" max="5" width="9.85546875" customWidth="1"/>
    <col min="7" max="7" width="14" customWidth="1"/>
  </cols>
  <sheetData>
    <row r="1" spans="1:11" x14ac:dyDescent="0.25">
      <c r="A1" s="224" t="str">
        <f>GSTR_3B!B3</f>
        <v>XXXXXXXXXXXXXX</v>
      </c>
      <c r="B1" s="224"/>
      <c r="C1" s="224"/>
      <c r="D1" s="224"/>
      <c r="E1" s="224" t="str">
        <f>GSTR_3B!E2</f>
        <v>Year</v>
      </c>
      <c r="F1" s="224"/>
      <c r="G1" s="134" t="str">
        <f>GSTR_3B!F2</f>
        <v>2018-19</v>
      </c>
    </row>
    <row r="2" spans="1:11" x14ac:dyDescent="0.25">
      <c r="A2" s="224" t="str">
        <f>GSTR_3B!B2</f>
        <v>33AAAAA0000A1ZA</v>
      </c>
      <c r="B2" s="224"/>
      <c r="C2" s="224"/>
      <c r="D2" s="224"/>
      <c r="E2" s="224" t="str">
        <f>GSTR_3B!E3</f>
        <v>Month</v>
      </c>
      <c r="F2" s="224"/>
      <c r="G2" s="134" t="str">
        <f>GSTR_3B!F3</f>
        <v>October</v>
      </c>
    </row>
    <row r="3" spans="1:11" x14ac:dyDescent="0.25">
      <c r="A3" s="20"/>
      <c r="B3" s="20"/>
      <c r="C3" s="20"/>
      <c r="D3" s="20"/>
    </row>
    <row r="4" spans="1:11" hidden="1" x14ac:dyDescent="0.25">
      <c r="A4" s="20"/>
      <c r="B4" s="20"/>
      <c r="C4" s="20"/>
      <c r="D4" s="20"/>
      <c r="E4" t="s">
        <v>254</v>
      </c>
      <c r="F4" t="s">
        <v>258</v>
      </c>
    </row>
    <row r="5" spans="1:11" hidden="1" x14ac:dyDescent="0.25">
      <c r="A5" s="20"/>
      <c r="B5" s="20"/>
      <c r="C5" s="20"/>
      <c r="D5" s="20"/>
      <c r="E5" t="s">
        <v>255</v>
      </c>
      <c r="F5" t="s">
        <v>259</v>
      </c>
    </row>
    <row r="6" spans="1:11" hidden="1" x14ac:dyDescent="0.25">
      <c r="A6" s="20"/>
      <c r="B6" s="20"/>
      <c r="C6" s="20"/>
      <c r="D6" s="20"/>
      <c r="E6" t="s">
        <v>256</v>
      </c>
    </row>
    <row r="7" spans="1:11" x14ac:dyDescent="0.25">
      <c r="A7" s="27" t="s">
        <v>260</v>
      </c>
      <c r="B7" s="227" t="str">
        <f>GSTR_3B!A10</f>
        <v>(c) Other Outward Taxable  supplies (Nil rated, exempted)</v>
      </c>
      <c r="C7" s="227"/>
      <c r="D7" s="227"/>
    </row>
    <row r="9" spans="1:11" x14ac:dyDescent="0.25">
      <c r="G9" s="10">
        <f>SUM(G11:G510)</f>
        <v>0</v>
      </c>
    </row>
    <row r="10" spans="1:11" ht="30" x14ac:dyDescent="0.25">
      <c r="A10" s="24" t="s">
        <v>45</v>
      </c>
      <c r="B10" s="24" t="s">
        <v>107</v>
      </c>
      <c r="C10" s="24" t="s">
        <v>252</v>
      </c>
      <c r="D10" s="24" t="s">
        <v>0</v>
      </c>
      <c r="E10" s="24" t="s">
        <v>253</v>
      </c>
      <c r="F10" s="24" t="s">
        <v>122</v>
      </c>
      <c r="G10" s="24" t="s">
        <v>257</v>
      </c>
      <c r="H10" s="2"/>
      <c r="I10" s="2"/>
      <c r="J10" s="2"/>
      <c r="K10" s="2"/>
    </row>
    <row r="11" spans="1:11" x14ac:dyDescent="0.25">
      <c r="A11" s="21"/>
      <c r="B11" s="21"/>
      <c r="C11" s="21"/>
      <c r="D11" s="21"/>
      <c r="E11" s="21"/>
      <c r="F11" s="21"/>
      <c r="G11" s="21"/>
    </row>
    <row r="12" spans="1:11" x14ac:dyDescent="0.25">
      <c r="A12" s="21"/>
      <c r="B12" s="21"/>
      <c r="C12" s="21"/>
      <c r="D12" s="21"/>
      <c r="E12" s="21"/>
      <c r="F12" s="21"/>
      <c r="G12" s="21"/>
    </row>
    <row r="13" spans="1:11" x14ac:dyDescent="0.25">
      <c r="A13" s="21"/>
      <c r="B13" s="21"/>
      <c r="C13" s="21"/>
      <c r="D13" s="21"/>
      <c r="E13" s="21"/>
      <c r="F13" s="21"/>
      <c r="G13" s="21"/>
    </row>
    <row r="14" spans="1:11" x14ac:dyDescent="0.25">
      <c r="A14" s="21"/>
      <c r="B14" s="21"/>
      <c r="C14" s="21"/>
      <c r="D14" s="21"/>
      <c r="E14" s="21"/>
      <c r="F14" s="21"/>
      <c r="G14" s="21"/>
    </row>
    <row r="15" spans="1:11" x14ac:dyDescent="0.25">
      <c r="A15" s="21"/>
      <c r="B15" s="21"/>
      <c r="C15" s="21"/>
      <c r="D15" s="21"/>
      <c r="E15" s="21"/>
      <c r="F15" s="21"/>
      <c r="G15" s="21"/>
    </row>
    <row r="16" spans="1:11" x14ac:dyDescent="0.25">
      <c r="A16" s="21"/>
      <c r="B16" s="21"/>
      <c r="C16" s="21"/>
      <c r="D16" s="21"/>
      <c r="E16" s="21"/>
      <c r="F16" s="21"/>
      <c r="G16" s="21"/>
    </row>
    <row r="17" spans="1:7" x14ac:dyDescent="0.25">
      <c r="A17" s="21"/>
      <c r="B17" s="21"/>
      <c r="C17" s="21"/>
      <c r="D17" s="21"/>
      <c r="E17" s="21"/>
      <c r="F17" s="21"/>
      <c r="G17" s="21"/>
    </row>
    <row r="18" spans="1:7" x14ac:dyDescent="0.25">
      <c r="A18" s="21"/>
      <c r="B18" s="21"/>
      <c r="C18" s="21"/>
      <c r="D18" s="21"/>
      <c r="E18" s="21"/>
      <c r="F18" s="21"/>
      <c r="G18" s="21"/>
    </row>
    <row r="19" spans="1:7" x14ac:dyDescent="0.25">
      <c r="A19" s="21"/>
      <c r="B19" s="21"/>
      <c r="C19" s="21"/>
      <c r="D19" s="21"/>
      <c r="E19" s="21"/>
      <c r="F19" s="21"/>
      <c r="G19" s="21"/>
    </row>
    <row r="20" spans="1:7" x14ac:dyDescent="0.25">
      <c r="A20" s="21"/>
      <c r="B20" s="21"/>
      <c r="C20" s="21"/>
      <c r="D20" s="21"/>
      <c r="E20" s="21"/>
      <c r="F20" s="21"/>
      <c r="G20" s="21"/>
    </row>
    <row r="21" spans="1:7" x14ac:dyDescent="0.25">
      <c r="A21" s="21"/>
      <c r="B21" s="21"/>
      <c r="C21" s="21"/>
      <c r="D21" s="21"/>
      <c r="E21" s="21"/>
      <c r="F21" s="21"/>
      <c r="G21" s="21"/>
    </row>
    <row r="22" spans="1:7" x14ac:dyDescent="0.25">
      <c r="A22" s="21"/>
      <c r="B22" s="21"/>
      <c r="C22" s="21"/>
      <c r="D22" s="21"/>
      <c r="E22" s="21"/>
      <c r="F22" s="21"/>
      <c r="G22" s="21"/>
    </row>
    <row r="23" spans="1:7" x14ac:dyDescent="0.25">
      <c r="A23" s="21"/>
      <c r="B23" s="21"/>
      <c r="C23" s="21"/>
      <c r="D23" s="21"/>
      <c r="E23" s="21"/>
      <c r="F23" s="21"/>
      <c r="G23" s="21"/>
    </row>
    <row r="24" spans="1:7" x14ac:dyDescent="0.25">
      <c r="A24" s="21"/>
      <c r="B24" s="21"/>
      <c r="C24" s="21"/>
      <c r="D24" s="21"/>
      <c r="E24" s="21"/>
      <c r="F24" s="21"/>
      <c r="G24" s="21"/>
    </row>
    <row r="25" spans="1:7" x14ac:dyDescent="0.25">
      <c r="A25" s="21"/>
      <c r="B25" s="21"/>
      <c r="C25" s="21"/>
      <c r="D25" s="21"/>
      <c r="E25" s="21"/>
      <c r="F25" s="21"/>
      <c r="G25" s="21"/>
    </row>
    <row r="26" spans="1:7" x14ac:dyDescent="0.25">
      <c r="A26" s="21"/>
      <c r="B26" s="21"/>
      <c r="C26" s="21"/>
      <c r="D26" s="21"/>
      <c r="E26" s="21"/>
      <c r="F26" s="21"/>
      <c r="G26" s="21"/>
    </row>
    <row r="27" spans="1:7" x14ac:dyDescent="0.25">
      <c r="A27" s="21"/>
      <c r="B27" s="21"/>
      <c r="C27" s="21"/>
      <c r="D27" s="21"/>
      <c r="E27" s="21"/>
      <c r="F27" s="21"/>
      <c r="G27" s="21"/>
    </row>
    <row r="28" spans="1:7" x14ac:dyDescent="0.25">
      <c r="A28" s="21"/>
      <c r="B28" s="21"/>
      <c r="C28" s="21"/>
      <c r="D28" s="21"/>
      <c r="E28" s="21"/>
      <c r="F28" s="21"/>
      <c r="G28" s="21"/>
    </row>
    <row r="29" spans="1:7" x14ac:dyDescent="0.25">
      <c r="A29" s="21"/>
      <c r="B29" s="21"/>
      <c r="C29" s="21"/>
      <c r="D29" s="21"/>
      <c r="E29" s="21"/>
      <c r="F29" s="21"/>
      <c r="G29" s="21"/>
    </row>
    <row r="30" spans="1:7" x14ac:dyDescent="0.25">
      <c r="A30" s="21"/>
      <c r="B30" s="21"/>
      <c r="C30" s="21"/>
      <c r="D30" s="21"/>
      <c r="E30" s="21"/>
      <c r="F30" s="21"/>
      <c r="G30" s="21"/>
    </row>
    <row r="31" spans="1:7" x14ac:dyDescent="0.25">
      <c r="A31" s="21"/>
      <c r="B31" s="21"/>
      <c r="C31" s="21"/>
      <c r="D31" s="21"/>
      <c r="E31" s="21"/>
      <c r="F31" s="21"/>
      <c r="G31" s="21"/>
    </row>
    <row r="32" spans="1:7" x14ac:dyDescent="0.25">
      <c r="A32" s="21"/>
      <c r="B32" s="21"/>
      <c r="C32" s="21"/>
      <c r="D32" s="21"/>
      <c r="E32" s="21"/>
      <c r="F32" s="21"/>
      <c r="G32" s="21"/>
    </row>
    <row r="33" spans="1:7" x14ac:dyDescent="0.25">
      <c r="A33" s="21"/>
      <c r="B33" s="21"/>
      <c r="C33" s="21"/>
      <c r="D33" s="21"/>
      <c r="E33" s="21"/>
      <c r="F33" s="21"/>
      <c r="G33" s="21"/>
    </row>
    <row r="34" spans="1:7" x14ac:dyDescent="0.25">
      <c r="A34" s="21"/>
      <c r="B34" s="21"/>
      <c r="C34" s="21"/>
      <c r="D34" s="21"/>
      <c r="E34" s="21"/>
      <c r="F34" s="21"/>
      <c r="G34" s="21"/>
    </row>
    <row r="35" spans="1:7" x14ac:dyDescent="0.25">
      <c r="A35" s="21"/>
      <c r="B35" s="21"/>
      <c r="C35" s="21"/>
      <c r="D35" s="21"/>
      <c r="E35" s="21"/>
      <c r="F35" s="21"/>
      <c r="G35" s="21"/>
    </row>
    <row r="36" spans="1:7" x14ac:dyDescent="0.25">
      <c r="A36" s="21"/>
      <c r="B36" s="21"/>
      <c r="C36" s="21"/>
      <c r="D36" s="21"/>
      <c r="E36" s="21"/>
      <c r="F36" s="21"/>
      <c r="G36" s="21"/>
    </row>
    <row r="37" spans="1:7" x14ac:dyDescent="0.25">
      <c r="A37" s="21"/>
      <c r="B37" s="21"/>
      <c r="C37" s="21"/>
      <c r="D37" s="21"/>
      <c r="E37" s="21"/>
      <c r="F37" s="21"/>
      <c r="G37" s="21"/>
    </row>
    <row r="38" spans="1:7" x14ac:dyDescent="0.25">
      <c r="A38" s="21"/>
      <c r="B38" s="21"/>
      <c r="C38" s="21"/>
      <c r="D38" s="21"/>
      <c r="E38" s="21"/>
      <c r="F38" s="21"/>
      <c r="G38" s="21"/>
    </row>
    <row r="39" spans="1:7" x14ac:dyDescent="0.25">
      <c r="A39" s="21"/>
      <c r="B39" s="21"/>
      <c r="C39" s="21"/>
      <c r="D39" s="21"/>
      <c r="E39" s="21"/>
      <c r="F39" s="21"/>
      <c r="G39" s="21"/>
    </row>
    <row r="40" spans="1:7" x14ac:dyDescent="0.25">
      <c r="A40" s="21"/>
      <c r="B40" s="21"/>
      <c r="C40" s="21"/>
      <c r="D40" s="21"/>
      <c r="E40" s="21"/>
      <c r="F40" s="21"/>
      <c r="G40" s="21"/>
    </row>
    <row r="41" spans="1:7" x14ac:dyDescent="0.25">
      <c r="A41" s="21"/>
      <c r="B41" s="21"/>
      <c r="C41" s="21"/>
      <c r="D41" s="21"/>
      <c r="E41" s="21"/>
      <c r="F41" s="21"/>
      <c r="G41" s="21"/>
    </row>
    <row r="42" spans="1:7" x14ac:dyDescent="0.25">
      <c r="A42" s="21"/>
      <c r="B42" s="21"/>
      <c r="C42" s="21"/>
      <c r="D42" s="21"/>
      <c r="E42" s="21"/>
      <c r="F42" s="21"/>
      <c r="G42" s="21"/>
    </row>
    <row r="43" spans="1:7" x14ac:dyDescent="0.25">
      <c r="A43" s="21"/>
      <c r="B43" s="21"/>
      <c r="C43" s="21"/>
      <c r="D43" s="21"/>
      <c r="E43" s="21"/>
      <c r="F43" s="21"/>
      <c r="G43" s="21"/>
    </row>
    <row r="44" spans="1:7" x14ac:dyDescent="0.25">
      <c r="A44" s="21"/>
      <c r="B44" s="21"/>
      <c r="C44" s="21"/>
      <c r="D44" s="21"/>
      <c r="E44" s="21"/>
      <c r="F44" s="21"/>
      <c r="G44" s="21"/>
    </row>
    <row r="45" spans="1:7" x14ac:dyDescent="0.25">
      <c r="A45" s="21"/>
      <c r="B45" s="21"/>
      <c r="C45" s="21"/>
      <c r="D45" s="21"/>
      <c r="E45" s="21"/>
      <c r="F45" s="21"/>
      <c r="G45" s="21"/>
    </row>
    <row r="46" spans="1:7" x14ac:dyDescent="0.25">
      <c r="A46" s="21"/>
      <c r="B46" s="21"/>
      <c r="C46" s="21"/>
      <c r="D46" s="21"/>
      <c r="E46" s="21"/>
      <c r="F46" s="21"/>
      <c r="G46" s="21"/>
    </row>
    <row r="47" spans="1:7" x14ac:dyDescent="0.25">
      <c r="A47" s="21"/>
      <c r="B47" s="21"/>
      <c r="C47" s="21"/>
      <c r="D47" s="21"/>
      <c r="E47" s="21"/>
      <c r="F47" s="21"/>
      <c r="G47" s="21"/>
    </row>
    <row r="48" spans="1:7" x14ac:dyDescent="0.25">
      <c r="A48" s="21"/>
      <c r="B48" s="21"/>
      <c r="C48" s="21"/>
      <c r="D48" s="21"/>
      <c r="E48" s="21"/>
      <c r="F48" s="21"/>
      <c r="G48" s="21"/>
    </row>
    <row r="49" spans="1:7" x14ac:dyDescent="0.25">
      <c r="A49" s="21"/>
      <c r="B49" s="21"/>
      <c r="C49" s="21"/>
      <c r="D49" s="21"/>
      <c r="E49" s="21"/>
      <c r="F49" s="21"/>
      <c r="G49" s="21"/>
    </row>
    <row r="50" spans="1:7" x14ac:dyDescent="0.25">
      <c r="A50" s="21"/>
      <c r="B50" s="21"/>
      <c r="C50" s="21"/>
      <c r="D50" s="21"/>
      <c r="E50" s="21"/>
      <c r="F50" s="21"/>
      <c r="G50" s="21"/>
    </row>
    <row r="51" spans="1:7" x14ac:dyDescent="0.25">
      <c r="A51" s="21"/>
      <c r="B51" s="21"/>
      <c r="C51" s="21"/>
      <c r="D51" s="21"/>
      <c r="E51" s="21"/>
      <c r="F51" s="21"/>
      <c r="G51" s="21"/>
    </row>
    <row r="52" spans="1:7" x14ac:dyDescent="0.25">
      <c r="A52" s="21"/>
      <c r="B52" s="21"/>
      <c r="C52" s="21"/>
      <c r="D52" s="21"/>
      <c r="E52" s="21"/>
      <c r="F52" s="21"/>
      <c r="G52" s="21"/>
    </row>
    <row r="53" spans="1:7" x14ac:dyDescent="0.25">
      <c r="A53" s="21"/>
      <c r="B53" s="21"/>
      <c r="C53" s="21"/>
      <c r="D53" s="21"/>
      <c r="E53" s="21"/>
      <c r="F53" s="21"/>
      <c r="G53" s="21"/>
    </row>
    <row r="54" spans="1:7" x14ac:dyDescent="0.25">
      <c r="A54" s="21"/>
      <c r="B54" s="21"/>
      <c r="C54" s="21"/>
      <c r="D54" s="21"/>
      <c r="E54" s="21"/>
      <c r="F54" s="21"/>
      <c r="G54" s="21"/>
    </row>
    <row r="55" spans="1:7" x14ac:dyDescent="0.25">
      <c r="A55" s="21"/>
      <c r="B55" s="21"/>
      <c r="C55" s="21"/>
      <c r="D55" s="21"/>
      <c r="E55" s="21"/>
      <c r="F55" s="21"/>
      <c r="G55" s="21"/>
    </row>
    <row r="56" spans="1:7" x14ac:dyDescent="0.25">
      <c r="A56" s="21"/>
      <c r="B56" s="21"/>
      <c r="C56" s="21"/>
      <c r="D56" s="21"/>
      <c r="E56" s="21"/>
      <c r="F56" s="21"/>
      <c r="G56" s="21"/>
    </row>
    <row r="57" spans="1:7" x14ac:dyDescent="0.25">
      <c r="A57" s="21"/>
      <c r="B57" s="21"/>
      <c r="C57" s="21"/>
      <c r="D57" s="21"/>
      <c r="E57" s="21"/>
      <c r="F57" s="21"/>
      <c r="G57" s="21"/>
    </row>
    <row r="58" spans="1:7" x14ac:dyDescent="0.25">
      <c r="A58" s="21"/>
      <c r="B58" s="21"/>
      <c r="C58" s="21"/>
      <c r="D58" s="21"/>
      <c r="E58" s="21"/>
      <c r="F58" s="21"/>
      <c r="G58" s="21"/>
    </row>
    <row r="59" spans="1:7" x14ac:dyDescent="0.25">
      <c r="A59" s="21"/>
      <c r="B59" s="21"/>
      <c r="C59" s="21"/>
      <c r="D59" s="21"/>
      <c r="E59" s="21"/>
      <c r="F59" s="21"/>
      <c r="G59" s="21"/>
    </row>
    <row r="60" spans="1:7" x14ac:dyDescent="0.25">
      <c r="A60" s="21"/>
      <c r="B60" s="21"/>
      <c r="C60" s="21"/>
      <c r="D60" s="21"/>
      <c r="E60" s="21"/>
      <c r="F60" s="21"/>
      <c r="G60" s="21"/>
    </row>
    <row r="61" spans="1:7" x14ac:dyDescent="0.25">
      <c r="A61" s="21"/>
      <c r="B61" s="21"/>
      <c r="C61" s="21"/>
      <c r="D61" s="21"/>
      <c r="E61" s="21"/>
      <c r="F61" s="21"/>
      <c r="G61" s="21"/>
    </row>
    <row r="62" spans="1:7" x14ac:dyDescent="0.25">
      <c r="A62" s="21"/>
      <c r="B62" s="21"/>
      <c r="C62" s="21"/>
      <c r="D62" s="21"/>
      <c r="E62" s="21"/>
      <c r="F62" s="21"/>
      <c r="G62" s="21"/>
    </row>
    <row r="63" spans="1:7" x14ac:dyDescent="0.25">
      <c r="A63" s="21"/>
      <c r="B63" s="21"/>
      <c r="C63" s="21"/>
      <c r="D63" s="21"/>
      <c r="E63" s="21"/>
      <c r="F63" s="21"/>
      <c r="G63" s="21"/>
    </row>
    <row r="64" spans="1:7" x14ac:dyDescent="0.25">
      <c r="A64" s="21"/>
      <c r="B64" s="21"/>
      <c r="C64" s="21"/>
      <c r="D64" s="21"/>
      <c r="E64" s="21"/>
      <c r="F64" s="21"/>
      <c r="G64" s="21"/>
    </row>
    <row r="65" spans="1:7" x14ac:dyDescent="0.25">
      <c r="A65" s="21"/>
      <c r="B65" s="21"/>
      <c r="C65" s="21"/>
      <c r="D65" s="21"/>
      <c r="E65" s="21"/>
      <c r="F65" s="21"/>
      <c r="G65" s="21"/>
    </row>
    <row r="66" spans="1:7" x14ac:dyDescent="0.25">
      <c r="A66" s="21"/>
      <c r="B66" s="21"/>
      <c r="C66" s="21"/>
      <c r="D66" s="21"/>
      <c r="E66" s="21"/>
      <c r="F66" s="21"/>
      <c r="G66" s="21"/>
    </row>
    <row r="67" spans="1:7" x14ac:dyDescent="0.25">
      <c r="A67" s="21"/>
      <c r="B67" s="21"/>
      <c r="C67" s="21"/>
      <c r="D67" s="21"/>
      <c r="E67" s="21"/>
      <c r="F67" s="21"/>
      <c r="G67" s="21"/>
    </row>
    <row r="68" spans="1:7" x14ac:dyDescent="0.25">
      <c r="A68" s="21"/>
      <c r="B68" s="21"/>
      <c r="C68" s="21"/>
      <c r="D68" s="21"/>
      <c r="E68" s="21"/>
      <c r="F68" s="21"/>
      <c r="G68" s="21"/>
    </row>
    <row r="69" spans="1:7" x14ac:dyDescent="0.25">
      <c r="A69" s="21"/>
      <c r="B69" s="21"/>
      <c r="C69" s="21"/>
      <c r="D69" s="21"/>
      <c r="E69" s="21"/>
      <c r="F69" s="21"/>
      <c r="G69" s="21"/>
    </row>
    <row r="70" spans="1:7" x14ac:dyDescent="0.25">
      <c r="A70" s="21"/>
      <c r="B70" s="21"/>
      <c r="C70" s="21"/>
      <c r="D70" s="21"/>
      <c r="E70" s="21"/>
      <c r="F70" s="21"/>
      <c r="G70" s="21"/>
    </row>
    <row r="71" spans="1:7" x14ac:dyDescent="0.25">
      <c r="A71" s="21"/>
      <c r="B71" s="21"/>
      <c r="C71" s="21"/>
      <c r="D71" s="21"/>
      <c r="E71" s="21"/>
      <c r="F71" s="21"/>
      <c r="G71" s="21"/>
    </row>
    <row r="72" spans="1:7" x14ac:dyDescent="0.25">
      <c r="A72" s="21"/>
      <c r="B72" s="21"/>
      <c r="C72" s="21"/>
      <c r="D72" s="21"/>
      <c r="E72" s="21"/>
      <c r="F72" s="21"/>
      <c r="G72" s="21"/>
    </row>
    <row r="73" spans="1:7" x14ac:dyDescent="0.25">
      <c r="A73" s="21"/>
      <c r="B73" s="21"/>
      <c r="C73" s="21"/>
      <c r="D73" s="21"/>
      <c r="E73" s="21"/>
      <c r="F73" s="21"/>
      <c r="G73" s="21"/>
    </row>
    <row r="74" spans="1:7" x14ac:dyDescent="0.25">
      <c r="A74" s="21"/>
      <c r="B74" s="21"/>
      <c r="C74" s="21"/>
      <c r="D74" s="21"/>
      <c r="E74" s="21"/>
      <c r="F74" s="21"/>
      <c r="G74" s="21"/>
    </row>
    <row r="75" spans="1:7" x14ac:dyDescent="0.25">
      <c r="A75" s="21"/>
      <c r="B75" s="21"/>
      <c r="C75" s="21"/>
      <c r="D75" s="21"/>
      <c r="E75" s="21"/>
      <c r="F75" s="21"/>
      <c r="G75" s="21"/>
    </row>
    <row r="76" spans="1:7" x14ac:dyDescent="0.25">
      <c r="A76" s="21"/>
      <c r="B76" s="21"/>
      <c r="C76" s="21"/>
      <c r="D76" s="21"/>
      <c r="E76" s="21"/>
      <c r="F76" s="21"/>
      <c r="G76" s="21"/>
    </row>
    <row r="77" spans="1:7" x14ac:dyDescent="0.25">
      <c r="A77" s="21"/>
      <c r="B77" s="21"/>
      <c r="C77" s="21"/>
      <c r="D77" s="21"/>
      <c r="E77" s="21"/>
      <c r="F77" s="21"/>
      <c r="G77" s="21"/>
    </row>
    <row r="78" spans="1:7" x14ac:dyDescent="0.25">
      <c r="A78" s="21"/>
      <c r="B78" s="21"/>
      <c r="C78" s="21"/>
      <c r="D78" s="21"/>
      <c r="E78" s="21"/>
      <c r="F78" s="21"/>
      <c r="G78" s="21"/>
    </row>
    <row r="79" spans="1:7" x14ac:dyDescent="0.25">
      <c r="A79" s="21"/>
      <c r="B79" s="21"/>
      <c r="C79" s="21"/>
      <c r="D79" s="21"/>
      <c r="E79" s="21"/>
      <c r="F79" s="21"/>
      <c r="G79" s="21"/>
    </row>
    <row r="80" spans="1:7" x14ac:dyDescent="0.25">
      <c r="A80" s="21"/>
      <c r="B80" s="21"/>
      <c r="C80" s="21"/>
      <c r="D80" s="21"/>
      <c r="E80" s="21"/>
      <c r="F80" s="21"/>
      <c r="G80" s="21"/>
    </row>
    <row r="81" spans="1:7" x14ac:dyDescent="0.25">
      <c r="A81" s="21"/>
      <c r="B81" s="21"/>
      <c r="C81" s="21"/>
      <c r="D81" s="21"/>
      <c r="E81" s="21"/>
      <c r="F81" s="21"/>
      <c r="G81" s="21"/>
    </row>
    <row r="82" spans="1:7" x14ac:dyDescent="0.25">
      <c r="A82" s="21"/>
      <c r="B82" s="21"/>
      <c r="C82" s="21"/>
      <c r="D82" s="21"/>
      <c r="E82" s="21"/>
      <c r="F82" s="21"/>
      <c r="G82" s="21"/>
    </row>
    <row r="83" spans="1:7" x14ac:dyDescent="0.25">
      <c r="A83" s="21"/>
      <c r="B83" s="21"/>
      <c r="C83" s="21"/>
      <c r="D83" s="21"/>
      <c r="E83" s="21"/>
      <c r="F83" s="21"/>
      <c r="G83" s="21"/>
    </row>
    <row r="84" spans="1:7" x14ac:dyDescent="0.25">
      <c r="A84" s="21"/>
      <c r="B84" s="21"/>
      <c r="C84" s="21"/>
      <c r="D84" s="21"/>
      <c r="E84" s="21"/>
      <c r="F84" s="21"/>
      <c r="G84" s="21"/>
    </row>
    <row r="85" spans="1:7" x14ac:dyDescent="0.25">
      <c r="A85" s="21"/>
      <c r="B85" s="21"/>
      <c r="C85" s="21"/>
      <c r="D85" s="21"/>
      <c r="E85" s="21"/>
      <c r="F85" s="21"/>
      <c r="G85" s="21"/>
    </row>
    <row r="86" spans="1:7" x14ac:dyDescent="0.25">
      <c r="A86" s="21"/>
      <c r="B86" s="21"/>
      <c r="C86" s="21"/>
      <c r="D86" s="21"/>
      <c r="E86" s="21"/>
      <c r="F86" s="21"/>
      <c r="G86" s="21"/>
    </row>
    <row r="87" spans="1:7" x14ac:dyDescent="0.25">
      <c r="A87" s="21"/>
      <c r="B87" s="21"/>
      <c r="C87" s="21"/>
      <c r="D87" s="21"/>
      <c r="E87" s="21"/>
      <c r="F87" s="21"/>
      <c r="G87" s="21"/>
    </row>
    <row r="88" spans="1:7" x14ac:dyDescent="0.25">
      <c r="A88" s="21"/>
      <c r="B88" s="21"/>
      <c r="C88" s="21"/>
      <c r="D88" s="21"/>
      <c r="E88" s="21"/>
      <c r="F88" s="21"/>
      <c r="G88" s="21"/>
    </row>
    <row r="89" spans="1:7" x14ac:dyDescent="0.25">
      <c r="A89" s="21"/>
      <c r="B89" s="21"/>
      <c r="C89" s="21"/>
      <c r="D89" s="21"/>
      <c r="E89" s="21"/>
      <c r="F89" s="21"/>
      <c r="G89" s="21"/>
    </row>
    <row r="90" spans="1:7" x14ac:dyDescent="0.25">
      <c r="A90" s="21"/>
      <c r="B90" s="21"/>
      <c r="C90" s="21"/>
      <c r="D90" s="21"/>
      <c r="E90" s="21"/>
      <c r="F90" s="21"/>
      <c r="G90" s="21"/>
    </row>
    <row r="91" spans="1:7" x14ac:dyDescent="0.25">
      <c r="A91" s="21"/>
      <c r="B91" s="21"/>
      <c r="C91" s="21"/>
      <c r="D91" s="21"/>
      <c r="E91" s="21"/>
      <c r="F91" s="21"/>
      <c r="G91" s="21"/>
    </row>
    <row r="92" spans="1:7" x14ac:dyDescent="0.25">
      <c r="A92" s="21"/>
      <c r="B92" s="21"/>
      <c r="C92" s="21"/>
      <c r="D92" s="21"/>
      <c r="E92" s="21"/>
      <c r="F92" s="21"/>
      <c r="G92" s="21"/>
    </row>
    <row r="93" spans="1:7" x14ac:dyDescent="0.25">
      <c r="A93" s="21"/>
      <c r="B93" s="21"/>
      <c r="C93" s="21"/>
      <c r="D93" s="21"/>
      <c r="E93" s="21"/>
      <c r="F93" s="21"/>
      <c r="G93" s="21"/>
    </row>
    <row r="94" spans="1:7" x14ac:dyDescent="0.25">
      <c r="A94" s="21"/>
      <c r="B94" s="21"/>
      <c r="C94" s="21"/>
      <c r="D94" s="21"/>
      <c r="E94" s="21"/>
      <c r="F94" s="21"/>
      <c r="G94" s="21"/>
    </row>
    <row r="95" spans="1:7" x14ac:dyDescent="0.25">
      <c r="A95" s="21"/>
      <c r="B95" s="21"/>
      <c r="C95" s="21"/>
      <c r="D95" s="21"/>
      <c r="E95" s="21"/>
      <c r="F95" s="21"/>
      <c r="G95" s="21"/>
    </row>
    <row r="96" spans="1:7" x14ac:dyDescent="0.25">
      <c r="A96" s="21"/>
      <c r="B96" s="21"/>
      <c r="C96" s="21"/>
      <c r="D96" s="21"/>
      <c r="E96" s="21"/>
      <c r="F96" s="21"/>
      <c r="G96" s="21"/>
    </row>
    <row r="97" spans="1:7" x14ac:dyDescent="0.25">
      <c r="A97" s="21"/>
      <c r="B97" s="21"/>
      <c r="C97" s="21"/>
      <c r="D97" s="21"/>
      <c r="E97" s="21"/>
      <c r="F97" s="21"/>
      <c r="G97" s="21"/>
    </row>
    <row r="98" spans="1:7" x14ac:dyDescent="0.25">
      <c r="A98" s="21"/>
      <c r="B98" s="21"/>
      <c r="C98" s="21"/>
      <c r="D98" s="21"/>
      <c r="E98" s="21"/>
      <c r="F98" s="21"/>
      <c r="G98" s="21"/>
    </row>
    <row r="99" spans="1:7" x14ac:dyDescent="0.25">
      <c r="A99" s="21"/>
      <c r="B99" s="21"/>
      <c r="C99" s="21"/>
      <c r="D99" s="21"/>
      <c r="E99" s="21"/>
      <c r="F99" s="21"/>
      <c r="G99" s="21"/>
    </row>
    <row r="100" spans="1:7" x14ac:dyDescent="0.25">
      <c r="A100" s="21"/>
      <c r="B100" s="21"/>
      <c r="C100" s="21"/>
      <c r="D100" s="21"/>
      <c r="E100" s="21"/>
      <c r="F100" s="21"/>
      <c r="G100" s="21"/>
    </row>
    <row r="101" spans="1:7" x14ac:dyDescent="0.25">
      <c r="A101" s="21"/>
      <c r="B101" s="21"/>
      <c r="C101" s="21"/>
      <c r="D101" s="21"/>
      <c r="E101" s="21"/>
      <c r="F101" s="21"/>
      <c r="G101" s="21"/>
    </row>
    <row r="102" spans="1:7" x14ac:dyDescent="0.25">
      <c r="A102" s="21"/>
      <c r="B102" s="21"/>
      <c r="C102" s="21"/>
      <c r="D102" s="21"/>
      <c r="E102" s="21"/>
      <c r="F102" s="21"/>
      <c r="G102" s="21"/>
    </row>
    <row r="103" spans="1:7" x14ac:dyDescent="0.25">
      <c r="A103" s="21"/>
      <c r="B103" s="21"/>
      <c r="C103" s="21"/>
      <c r="D103" s="21"/>
      <c r="E103" s="21"/>
      <c r="F103" s="21"/>
      <c r="G103" s="21"/>
    </row>
    <row r="104" spans="1:7" x14ac:dyDescent="0.25">
      <c r="A104" s="21"/>
      <c r="B104" s="21"/>
      <c r="C104" s="21"/>
      <c r="D104" s="21"/>
      <c r="E104" s="21"/>
      <c r="F104" s="21"/>
      <c r="G104" s="21"/>
    </row>
    <row r="105" spans="1:7" x14ac:dyDescent="0.25">
      <c r="A105" s="21"/>
      <c r="B105" s="21"/>
      <c r="C105" s="21"/>
      <c r="D105" s="21"/>
      <c r="E105" s="21"/>
      <c r="F105" s="21"/>
      <c r="G105" s="21"/>
    </row>
    <row r="106" spans="1:7" x14ac:dyDescent="0.25">
      <c r="A106" s="21"/>
      <c r="B106" s="21"/>
      <c r="C106" s="21"/>
      <c r="D106" s="21"/>
      <c r="E106" s="21"/>
      <c r="F106" s="21"/>
      <c r="G106" s="21"/>
    </row>
    <row r="107" spans="1:7" x14ac:dyDescent="0.25">
      <c r="A107" s="21"/>
      <c r="B107" s="21"/>
      <c r="C107" s="21"/>
      <c r="D107" s="21"/>
      <c r="E107" s="21"/>
      <c r="F107" s="21"/>
      <c r="G107" s="21"/>
    </row>
    <row r="108" spans="1:7" x14ac:dyDescent="0.25">
      <c r="A108" s="21"/>
      <c r="B108" s="21"/>
      <c r="C108" s="21"/>
      <c r="D108" s="21"/>
      <c r="E108" s="21"/>
      <c r="F108" s="21"/>
      <c r="G108" s="21"/>
    </row>
    <row r="109" spans="1:7" x14ac:dyDescent="0.25">
      <c r="A109" s="21"/>
      <c r="B109" s="21"/>
      <c r="C109" s="21"/>
      <c r="D109" s="21"/>
      <c r="E109" s="21"/>
      <c r="F109" s="21"/>
      <c r="G109" s="21"/>
    </row>
    <row r="110" spans="1:7" x14ac:dyDescent="0.25">
      <c r="A110" s="21"/>
      <c r="B110" s="21"/>
      <c r="C110" s="21"/>
      <c r="D110" s="21"/>
      <c r="E110" s="21"/>
      <c r="F110" s="21"/>
      <c r="G110" s="21"/>
    </row>
    <row r="111" spans="1:7" x14ac:dyDescent="0.25">
      <c r="A111" s="21"/>
      <c r="B111" s="21"/>
      <c r="C111" s="21"/>
      <c r="D111" s="21"/>
      <c r="E111" s="21"/>
      <c r="F111" s="21"/>
      <c r="G111" s="21"/>
    </row>
    <row r="112" spans="1:7" x14ac:dyDescent="0.25">
      <c r="A112" s="21"/>
      <c r="B112" s="21"/>
      <c r="C112" s="21"/>
      <c r="D112" s="21"/>
      <c r="E112" s="21"/>
      <c r="F112" s="21"/>
      <c r="G112" s="21"/>
    </row>
    <row r="113" spans="1:7" x14ac:dyDescent="0.25">
      <c r="A113" s="21"/>
      <c r="B113" s="21"/>
      <c r="C113" s="21"/>
      <c r="D113" s="21"/>
      <c r="E113" s="21"/>
      <c r="F113" s="21"/>
      <c r="G113" s="21"/>
    </row>
    <row r="114" spans="1:7" x14ac:dyDescent="0.25">
      <c r="A114" s="21"/>
      <c r="B114" s="21"/>
      <c r="C114" s="21"/>
      <c r="D114" s="21"/>
      <c r="E114" s="21"/>
      <c r="F114" s="21"/>
      <c r="G114" s="21"/>
    </row>
    <row r="115" spans="1:7" x14ac:dyDescent="0.25">
      <c r="A115" s="21"/>
      <c r="B115" s="21"/>
      <c r="C115" s="21"/>
      <c r="D115" s="21"/>
      <c r="E115" s="21"/>
      <c r="F115" s="21"/>
      <c r="G115" s="21"/>
    </row>
    <row r="116" spans="1:7" x14ac:dyDescent="0.25">
      <c r="A116" s="21"/>
      <c r="B116" s="21"/>
      <c r="C116" s="21"/>
      <c r="D116" s="21"/>
      <c r="E116" s="21"/>
      <c r="F116" s="21"/>
      <c r="G116" s="21"/>
    </row>
    <row r="117" spans="1:7" x14ac:dyDescent="0.25">
      <c r="A117" s="21"/>
      <c r="B117" s="21"/>
      <c r="C117" s="21"/>
      <c r="D117" s="21"/>
      <c r="E117" s="21"/>
      <c r="F117" s="21"/>
      <c r="G117" s="21"/>
    </row>
    <row r="118" spans="1:7" x14ac:dyDescent="0.25">
      <c r="A118" s="21"/>
      <c r="B118" s="21"/>
      <c r="C118" s="21"/>
      <c r="D118" s="21"/>
      <c r="E118" s="21"/>
      <c r="F118" s="21"/>
      <c r="G118" s="21"/>
    </row>
    <row r="119" spans="1:7" x14ac:dyDescent="0.25">
      <c r="A119" s="21"/>
      <c r="B119" s="21"/>
      <c r="C119" s="21"/>
      <c r="D119" s="21"/>
      <c r="E119" s="21"/>
      <c r="F119" s="21"/>
      <c r="G119" s="21"/>
    </row>
    <row r="120" spans="1:7" x14ac:dyDescent="0.25">
      <c r="A120" s="21"/>
      <c r="B120" s="21"/>
      <c r="C120" s="21"/>
      <c r="D120" s="21"/>
      <c r="E120" s="21"/>
      <c r="F120" s="21"/>
      <c r="G120" s="21"/>
    </row>
    <row r="121" spans="1:7" x14ac:dyDescent="0.25">
      <c r="A121" s="21"/>
      <c r="B121" s="21"/>
      <c r="C121" s="21"/>
      <c r="D121" s="21"/>
      <c r="E121" s="21"/>
      <c r="F121" s="21"/>
      <c r="G121" s="21"/>
    </row>
    <row r="122" spans="1:7" x14ac:dyDescent="0.25">
      <c r="A122" s="21"/>
      <c r="B122" s="21"/>
      <c r="C122" s="21"/>
      <c r="D122" s="21"/>
      <c r="E122" s="21"/>
      <c r="F122" s="21"/>
      <c r="G122" s="21"/>
    </row>
    <row r="123" spans="1:7" x14ac:dyDescent="0.25">
      <c r="A123" s="21"/>
      <c r="B123" s="21"/>
      <c r="C123" s="21"/>
      <c r="D123" s="21"/>
      <c r="E123" s="21"/>
      <c r="F123" s="21"/>
      <c r="G123" s="21"/>
    </row>
    <row r="124" spans="1:7" x14ac:dyDescent="0.25">
      <c r="A124" s="21"/>
      <c r="B124" s="21"/>
      <c r="C124" s="21"/>
      <c r="D124" s="21"/>
      <c r="E124" s="21"/>
      <c r="F124" s="21"/>
      <c r="G124" s="21"/>
    </row>
    <row r="125" spans="1:7" x14ac:dyDescent="0.25">
      <c r="A125" s="21"/>
      <c r="B125" s="21"/>
      <c r="C125" s="21"/>
      <c r="D125" s="21"/>
      <c r="E125" s="21"/>
      <c r="F125" s="21"/>
      <c r="G125" s="21"/>
    </row>
    <row r="126" spans="1:7" x14ac:dyDescent="0.25">
      <c r="A126" s="21"/>
      <c r="B126" s="21"/>
      <c r="C126" s="21"/>
      <c r="D126" s="21"/>
      <c r="E126" s="21"/>
      <c r="F126" s="21"/>
      <c r="G126" s="21"/>
    </row>
    <row r="127" spans="1:7" x14ac:dyDescent="0.25">
      <c r="A127" s="21"/>
      <c r="B127" s="21"/>
      <c r="C127" s="21"/>
      <c r="D127" s="21"/>
      <c r="E127" s="21"/>
      <c r="F127" s="21"/>
      <c r="G127" s="21"/>
    </row>
    <row r="128" spans="1:7" x14ac:dyDescent="0.25">
      <c r="A128" s="21"/>
      <c r="B128" s="21"/>
      <c r="C128" s="21"/>
      <c r="D128" s="21"/>
      <c r="E128" s="21"/>
      <c r="F128" s="21"/>
      <c r="G128" s="21"/>
    </row>
    <row r="129" spans="1:7" x14ac:dyDescent="0.25">
      <c r="A129" s="21"/>
      <c r="B129" s="21"/>
      <c r="C129" s="21"/>
      <c r="D129" s="21"/>
      <c r="E129" s="21"/>
      <c r="F129" s="21"/>
      <c r="G129" s="21"/>
    </row>
    <row r="130" spans="1:7" x14ac:dyDescent="0.25">
      <c r="A130" s="21"/>
      <c r="B130" s="21"/>
      <c r="C130" s="21"/>
      <c r="D130" s="21"/>
      <c r="E130" s="21"/>
      <c r="F130" s="21"/>
      <c r="G130" s="21"/>
    </row>
    <row r="131" spans="1:7" x14ac:dyDescent="0.25">
      <c r="A131" s="21"/>
      <c r="B131" s="21"/>
      <c r="C131" s="21"/>
      <c r="D131" s="21"/>
      <c r="E131" s="21"/>
      <c r="F131" s="21"/>
      <c r="G131" s="21"/>
    </row>
    <row r="132" spans="1:7" x14ac:dyDescent="0.25">
      <c r="A132" s="21"/>
      <c r="B132" s="21"/>
      <c r="C132" s="21"/>
      <c r="D132" s="21"/>
      <c r="E132" s="21"/>
      <c r="F132" s="21"/>
      <c r="G132" s="21"/>
    </row>
    <row r="133" spans="1:7" x14ac:dyDescent="0.25">
      <c r="A133" s="21"/>
      <c r="B133" s="21"/>
      <c r="C133" s="21"/>
      <c r="D133" s="21"/>
      <c r="E133" s="21"/>
      <c r="F133" s="21"/>
      <c r="G133" s="21"/>
    </row>
    <row r="134" spans="1:7" x14ac:dyDescent="0.25">
      <c r="A134" s="21"/>
      <c r="B134" s="21"/>
      <c r="C134" s="21"/>
      <c r="D134" s="21"/>
      <c r="E134" s="21"/>
      <c r="F134" s="21"/>
      <c r="G134" s="21"/>
    </row>
    <row r="135" spans="1:7" x14ac:dyDescent="0.25">
      <c r="A135" s="21"/>
      <c r="B135" s="21"/>
      <c r="C135" s="21"/>
      <c r="D135" s="21"/>
      <c r="E135" s="21"/>
      <c r="F135" s="21"/>
      <c r="G135" s="21"/>
    </row>
    <row r="136" spans="1:7" x14ac:dyDescent="0.25">
      <c r="A136" s="21"/>
      <c r="B136" s="21"/>
      <c r="C136" s="21"/>
      <c r="D136" s="21"/>
      <c r="E136" s="21"/>
      <c r="F136" s="21"/>
      <c r="G136" s="21"/>
    </row>
    <row r="137" spans="1:7" x14ac:dyDescent="0.25">
      <c r="A137" s="21"/>
      <c r="B137" s="21"/>
      <c r="C137" s="21"/>
      <c r="D137" s="21"/>
      <c r="E137" s="21"/>
      <c r="F137" s="21"/>
      <c r="G137" s="21"/>
    </row>
    <row r="138" spans="1:7" x14ac:dyDescent="0.25">
      <c r="A138" s="21"/>
      <c r="B138" s="21"/>
      <c r="C138" s="21"/>
      <c r="D138" s="21"/>
      <c r="E138" s="21"/>
      <c r="F138" s="21"/>
      <c r="G138" s="21"/>
    </row>
    <row r="139" spans="1:7" x14ac:dyDescent="0.25">
      <c r="A139" s="21"/>
      <c r="B139" s="21"/>
      <c r="C139" s="21"/>
      <c r="D139" s="21"/>
      <c r="E139" s="21"/>
      <c r="F139" s="21"/>
      <c r="G139" s="21"/>
    </row>
    <row r="140" spans="1:7" x14ac:dyDescent="0.25">
      <c r="A140" s="21"/>
      <c r="B140" s="21"/>
      <c r="C140" s="21"/>
      <c r="D140" s="21"/>
      <c r="E140" s="21"/>
      <c r="F140" s="21"/>
      <c r="G140" s="21"/>
    </row>
    <row r="141" spans="1:7" x14ac:dyDescent="0.25">
      <c r="A141" s="21"/>
      <c r="B141" s="21"/>
      <c r="C141" s="21"/>
      <c r="D141" s="21"/>
      <c r="E141" s="21"/>
      <c r="F141" s="21"/>
      <c r="G141" s="21"/>
    </row>
    <row r="142" spans="1:7" x14ac:dyDescent="0.25">
      <c r="A142" s="21"/>
      <c r="B142" s="21"/>
      <c r="C142" s="21"/>
      <c r="D142" s="21"/>
      <c r="E142" s="21"/>
      <c r="F142" s="21"/>
      <c r="G142" s="21"/>
    </row>
    <row r="143" spans="1:7" x14ac:dyDescent="0.25">
      <c r="A143" s="21"/>
      <c r="B143" s="21"/>
      <c r="C143" s="21"/>
      <c r="D143" s="21"/>
      <c r="E143" s="21"/>
      <c r="F143" s="21"/>
      <c r="G143" s="21"/>
    </row>
    <row r="144" spans="1:7" x14ac:dyDescent="0.25">
      <c r="A144" s="21"/>
      <c r="B144" s="21"/>
      <c r="C144" s="21"/>
      <c r="D144" s="21"/>
      <c r="E144" s="21"/>
      <c r="F144" s="21"/>
      <c r="G144" s="21"/>
    </row>
    <row r="145" spans="1:7" x14ac:dyDescent="0.25">
      <c r="A145" s="21"/>
      <c r="B145" s="21"/>
      <c r="C145" s="21"/>
      <c r="D145" s="21"/>
      <c r="E145" s="21"/>
      <c r="F145" s="21"/>
      <c r="G145" s="21"/>
    </row>
    <row r="146" spans="1:7" x14ac:dyDescent="0.25">
      <c r="A146" s="21"/>
      <c r="B146" s="21"/>
      <c r="C146" s="21"/>
      <c r="D146" s="21"/>
      <c r="E146" s="21"/>
      <c r="F146" s="21"/>
      <c r="G146" s="21"/>
    </row>
    <row r="147" spans="1:7" x14ac:dyDescent="0.25">
      <c r="A147" s="21"/>
      <c r="B147" s="21"/>
      <c r="C147" s="21"/>
      <c r="D147" s="21"/>
      <c r="E147" s="21"/>
      <c r="F147" s="21"/>
      <c r="G147" s="21"/>
    </row>
    <row r="148" spans="1:7" x14ac:dyDescent="0.25">
      <c r="A148" s="21"/>
      <c r="B148" s="21"/>
      <c r="C148" s="21"/>
      <c r="D148" s="21"/>
      <c r="E148" s="21"/>
      <c r="F148" s="21"/>
      <c r="G148" s="21"/>
    </row>
    <row r="149" spans="1:7" x14ac:dyDescent="0.25">
      <c r="A149" s="21"/>
      <c r="B149" s="21"/>
      <c r="C149" s="21"/>
      <c r="D149" s="21"/>
      <c r="E149" s="21"/>
      <c r="F149" s="21"/>
      <c r="G149" s="21"/>
    </row>
    <row r="150" spans="1:7" x14ac:dyDescent="0.25">
      <c r="A150" s="21"/>
      <c r="B150" s="21"/>
      <c r="C150" s="21"/>
      <c r="D150" s="21"/>
      <c r="E150" s="21"/>
      <c r="F150" s="21"/>
      <c r="G150" s="21"/>
    </row>
    <row r="151" spans="1:7" x14ac:dyDescent="0.25">
      <c r="A151" s="21"/>
      <c r="B151" s="21"/>
      <c r="C151" s="21"/>
      <c r="D151" s="21"/>
      <c r="E151" s="21"/>
      <c r="F151" s="21"/>
      <c r="G151" s="21"/>
    </row>
    <row r="152" spans="1:7" x14ac:dyDescent="0.25">
      <c r="A152" s="21"/>
      <c r="B152" s="21"/>
      <c r="C152" s="21"/>
      <c r="D152" s="21"/>
      <c r="E152" s="21"/>
      <c r="F152" s="21"/>
      <c r="G152" s="21"/>
    </row>
    <row r="153" spans="1:7" x14ac:dyDescent="0.25">
      <c r="A153" s="21"/>
      <c r="B153" s="21"/>
      <c r="C153" s="21"/>
      <c r="D153" s="21"/>
      <c r="E153" s="21"/>
      <c r="F153" s="21"/>
      <c r="G153" s="21"/>
    </row>
    <row r="154" spans="1:7" x14ac:dyDescent="0.25">
      <c r="A154" s="21"/>
      <c r="B154" s="21"/>
      <c r="C154" s="21"/>
      <c r="D154" s="21"/>
      <c r="E154" s="21"/>
      <c r="F154" s="21"/>
      <c r="G154" s="21"/>
    </row>
    <row r="155" spans="1:7" x14ac:dyDescent="0.25">
      <c r="A155" s="21"/>
      <c r="B155" s="21"/>
      <c r="C155" s="21"/>
      <c r="D155" s="21"/>
      <c r="E155" s="21"/>
      <c r="F155" s="21"/>
      <c r="G155" s="21"/>
    </row>
    <row r="156" spans="1:7" x14ac:dyDescent="0.25">
      <c r="A156" s="21"/>
      <c r="B156" s="21"/>
      <c r="C156" s="21"/>
      <c r="D156" s="21"/>
      <c r="E156" s="21"/>
      <c r="F156" s="21"/>
      <c r="G156" s="21"/>
    </row>
    <row r="157" spans="1:7" x14ac:dyDescent="0.25">
      <c r="A157" s="21"/>
      <c r="B157" s="21"/>
      <c r="C157" s="21"/>
      <c r="D157" s="21"/>
      <c r="E157" s="21"/>
      <c r="F157" s="21"/>
      <c r="G157" s="21"/>
    </row>
    <row r="158" spans="1:7" x14ac:dyDescent="0.25">
      <c r="A158" s="21"/>
      <c r="B158" s="21"/>
      <c r="C158" s="21"/>
      <c r="D158" s="21"/>
      <c r="E158" s="21"/>
      <c r="F158" s="21"/>
      <c r="G158" s="21"/>
    </row>
    <row r="159" spans="1:7" x14ac:dyDescent="0.25">
      <c r="A159" s="21"/>
      <c r="B159" s="21"/>
      <c r="C159" s="21"/>
      <c r="D159" s="21"/>
      <c r="E159" s="21"/>
      <c r="F159" s="21"/>
      <c r="G159" s="21"/>
    </row>
    <row r="160" spans="1:7" x14ac:dyDescent="0.25">
      <c r="A160" s="21"/>
      <c r="B160" s="21"/>
      <c r="C160" s="21"/>
      <c r="D160" s="21"/>
      <c r="E160" s="21"/>
      <c r="F160" s="21"/>
      <c r="G160" s="21"/>
    </row>
    <row r="161" spans="1:7" x14ac:dyDescent="0.25">
      <c r="A161" s="21"/>
      <c r="B161" s="21"/>
      <c r="C161" s="21"/>
      <c r="D161" s="21"/>
      <c r="E161" s="21"/>
      <c r="F161" s="21"/>
      <c r="G161" s="21"/>
    </row>
    <row r="162" spans="1:7" x14ac:dyDescent="0.25">
      <c r="A162" s="21"/>
      <c r="B162" s="21"/>
      <c r="C162" s="21"/>
      <c r="D162" s="21"/>
      <c r="E162" s="21"/>
      <c r="F162" s="21"/>
      <c r="G162" s="21"/>
    </row>
    <row r="163" spans="1:7" x14ac:dyDescent="0.25">
      <c r="A163" s="21"/>
      <c r="B163" s="21"/>
      <c r="C163" s="21"/>
      <c r="D163" s="21"/>
      <c r="E163" s="21"/>
      <c r="F163" s="21"/>
      <c r="G163" s="21"/>
    </row>
    <row r="164" spans="1:7" x14ac:dyDescent="0.25">
      <c r="A164" s="21"/>
      <c r="B164" s="21"/>
      <c r="C164" s="21"/>
      <c r="D164" s="21"/>
      <c r="E164" s="21"/>
      <c r="F164" s="21"/>
      <c r="G164" s="21"/>
    </row>
    <row r="165" spans="1:7" x14ac:dyDescent="0.25">
      <c r="A165" s="21"/>
      <c r="B165" s="21"/>
      <c r="C165" s="21"/>
      <c r="D165" s="21"/>
      <c r="E165" s="21"/>
      <c r="F165" s="21"/>
      <c r="G165" s="21"/>
    </row>
    <row r="166" spans="1:7" x14ac:dyDescent="0.25">
      <c r="A166" s="21"/>
      <c r="B166" s="21"/>
      <c r="C166" s="21"/>
      <c r="D166" s="21"/>
      <c r="E166" s="21"/>
      <c r="F166" s="21"/>
      <c r="G166" s="21"/>
    </row>
    <row r="167" spans="1:7" x14ac:dyDescent="0.25">
      <c r="A167" s="21"/>
      <c r="B167" s="21"/>
      <c r="C167" s="21"/>
      <c r="D167" s="21"/>
      <c r="E167" s="21"/>
      <c r="F167" s="21"/>
      <c r="G167" s="21"/>
    </row>
    <row r="168" spans="1:7" x14ac:dyDescent="0.25">
      <c r="A168" s="21"/>
      <c r="B168" s="21"/>
      <c r="C168" s="21"/>
      <c r="D168" s="21"/>
      <c r="E168" s="21"/>
      <c r="F168" s="21"/>
      <c r="G168" s="21"/>
    </row>
    <row r="169" spans="1:7" x14ac:dyDescent="0.25">
      <c r="A169" s="21"/>
      <c r="B169" s="21"/>
      <c r="C169" s="21"/>
      <c r="D169" s="21"/>
      <c r="E169" s="21"/>
      <c r="F169" s="21"/>
      <c r="G169" s="21"/>
    </row>
    <row r="170" spans="1:7" x14ac:dyDescent="0.25">
      <c r="A170" s="21"/>
      <c r="B170" s="21"/>
      <c r="C170" s="21"/>
      <c r="D170" s="21"/>
      <c r="E170" s="21"/>
      <c r="F170" s="21"/>
      <c r="G170" s="21"/>
    </row>
    <row r="171" spans="1:7" x14ac:dyDescent="0.25">
      <c r="A171" s="21"/>
      <c r="B171" s="21"/>
      <c r="C171" s="21"/>
      <c r="D171" s="21"/>
      <c r="E171" s="21"/>
      <c r="F171" s="21"/>
      <c r="G171" s="21"/>
    </row>
    <row r="172" spans="1:7" x14ac:dyDescent="0.25">
      <c r="A172" s="21"/>
      <c r="B172" s="21"/>
      <c r="C172" s="21"/>
      <c r="D172" s="21"/>
      <c r="E172" s="21"/>
      <c r="F172" s="21"/>
      <c r="G172" s="21"/>
    </row>
    <row r="173" spans="1:7" x14ac:dyDescent="0.25">
      <c r="A173" s="21"/>
      <c r="B173" s="21"/>
      <c r="C173" s="21"/>
      <c r="D173" s="21"/>
      <c r="E173" s="21"/>
      <c r="F173" s="21"/>
      <c r="G173" s="21"/>
    </row>
    <row r="174" spans="1:7" x14ac:dyDescent="0.25">
      <c r="A174" s="21"/>
      <c r="B174" s="21"/>
      <c r="C174" s="21"/>
      <c r="D174" s="21"/>
      <c r="E174" s="21"/>
      <c r="F174" s="21"/>
      <c r="G174" s="21"/>
    </row>
    <row r="175" spans="1:7" x14ac:dyDescent="0.25">
      <c r="A175" s="21"/>
      <c r="B175" s="21"/>
      <c r="C175" s="21"/>
      <c r="D175" s="21"/>
      <c r="E175" s="21"/>
      <c r="F175" s="21"/>
      <c r="G175" s="21"/>
    </row>
    <row r="176" spans="1:7" x14ac:dyDescent="0.25">
      <c r="A176" s="21"/>
      <c r="B176" s="21"/>
      <c r="C176" s="21"/>
      <c r="D176" s="21"/>
      <c r="E176" s="21"/>
      <c r="F176" s="21"/>
      <c r="G176" s="21"/>
    </row>
    <row r="177" spans="1:7" x14ac:dyDescent="0.25">
      <c r="A177" s="21"/>
      <c r="B177" s="21"/>
      <c r="C177" s="21"/>
      <c r="D177" s="21"/>
      <c r="E177" s="21"/>
      <c r="F177" s="21"/>
      <c r="G177" s="21"/>
    </row>
    <row r="178" spans="1:7" x14ac:dyDescent="0.25">
      <c r="A178" s="21"/>
      <c r="B178" s="21"/>
      <c r="C178" s="21"/>
      <c r="D178" s="21"/>
      <c r="E178" s="21"/>
      <c r="F178" s="21"/>
      <c r="G178" s="21"/>
    </row>
    <row r="179" spans="1:7" x14ac:dyDescent="0.25">
      <c r="A179" s="21"/>
      <c r="B179" s="21"/>
      <c r="C179" s="21"/>
      <c r="D179" s="21"/>
      <c r="E179" s="21"/>
      <c r="F179" s="21"/>
      <c r="G179" s="21"/>
    </row>
    <row r="180" spans="1:7" x14ac:dyDescent="0.25">
      <c r="A180" s="21"/>
      <c r="B180" s="21"/>
      <c r="C180" s="21"/>
      <c r="D180" s="21"/>
      <c r="E180" s="21"/>
      <c r="F180" s="21"/>
      <c r="G180" s="21"/>
    </row>
    <row r="181" spans="1:7" x14ac:dyDescent="0.25">
      <c r="A181" s="21"/>
      <c r="B181" s="21"/>
      <c r="C181" s="21"/>
      <c r="D181" s="21"/>
      <c r="E181" s="21"/>
      <c r="F181" s="21"/>
      <c r="G181" s="21"/>
    </row>
    <row r="182" spans="1:7" x14ac:dyDescent="0.25">
      <c r="A182" s="21"/>
      <c r="B182" s="21"/>
      <c r="C182" s="21"/>
      <c r="D182" s="21"/>
      <c r="E182" s="21"/>
      <c r="F182" s="21"/>
      <c r="G182" s="21"/>
    </row>
    <row r="183" spans="1:7" x14ac:dyDescent="0.25">
      <c r="A183" s="21"/>
      <c r="B183" s="21"/>
      <c r="C183" s="21"/>
      <c r="D183" s="21"/>
      <c r="E183" s="21"/>
      <c r="F183" s="21"/>
      <c r="G183" s="21"/>
    </row>
    <row r="184" spans="1:7" x14ac:dyDescent="0.25">
      <c r="A184" s="21"/>
      <c r="B184" s="21"/>
      <c r="C184" s="21"/>
      <c r="D184" s="21"/>
      <c r="E184" s="21"/>
      <c r="F184" s="21"/>
      <c r="G184" s="21"/>
    </row>
    <row r="185" spans="1:7" x14ac:dyDescent="0.25">
      <c r="A185" s="21"/>
      <c r="B185" s="21"/>
      <c r="C185" s="21"/>
      <c r="D185" s="21"/>
      <c r="E185" s="21"/>
      <c r="F185" s="21"/>
      <c r="G185" s="21"/>
    </row>
    <row r="186" spans="1:7" x14ac:dyDescent="0.25">
      <c r="A186" s="21"/>
      <c r="B186" s="21"/>
      <c r="C186" s="21"/>
      <c r="D186" s="21"/>
      <c r="E186" s="21"/>
      <c r="F186" s="21"/>
      <c r="G186" s="21"/>
    </row>
    <row r="187" spans="1:7" x14ac:dyDescent="0.25">
      <c r="A187" s="21"/>
      <c r="B187" s="21"/>
      <c r="C187" s="21"/>
      <c r="D187" s="21"/>
      <c r="E187" s="21"/>
      <c r="F187" s="21"/>
      <c r="G187" s="21"/>
    </row>
    <row r="188" spans="1:7" x14ac:dyDescent="0.25">
      <c r="A188" s="21"/>
      <c r="B188" s="21"/>
      <c r="C188" s="21"/>
      <c r="D188" s="21"/>
      <c r="E188" s="21"/>
      <c r="F188" s="21"/>
      <c r="G188" s="21"/>
    </row>
    <row r="189" spans="1:7" x14ac:dyDescent="0.25">
      <c r="A189" s="21"/>
      <c r="B189" s="21"/>
      <c r="C189" s="21"/>
      <c r="D189" s="21"/>
      <c r="E189" s="21"/>
      <c r="F189" s="21"/>
      <c r="G189" s="21"/>
    </row>
    <row r="190" spans="1:7" x14ac:dyDescent="0.25">
      <c r="A190" s="21"/>
      <c r="B190" s="21"/>
      <c r="C190" s="21"/>
      <c r="D190" s="21"/>
      <c r="E190" s="21"/>
      <c r="F190" s="21"/>
      <c r="G190" s="21"/>
    </row>
    <row r="191" spans="1:7" x14ac:dyDescent="0.25">
      <c r="A191" s="21"/>
      <c r="B191" s="21"/>
      <c r="C191" s="21"/>
      <c r="D191" s="21"/>
      <c r="E191" s="21"/>
      <c r="F191" s="21"/>
      <c r="G191" s="21"/>
    </row>
    <row r="192" spans="1:7" x14ac:dyDescent="0.25">
      <c r="A192" s="21"/>
      <c r="B192" s="21"/>
      <c r="C192" s="21"/>
      <c r="D192" s="21"/>
      <c r="E192" s="21"/>
      <c r="F192" s="21"/>
      <c r="G192" s="21"/>
    </row>
    <row r="193" spans="1:7" x14ac:dyDescent="0.25">
      <c r="A193" s="21"/>
      <c r="B193" s="21"/>
      <c r="C193" s="21"/>
      <c r="D193" s="21"/>
      <c r="E193" s="21"/>
      <c r="F193" s="21"/>
      <c r="G193" s="21"/>
    </row>
    <row r="194" spans="1:7" x14ac:dyDescent="0.25">
      <c r="A194" s="21"/>
      <c r="B194" s="21"/>
      <c r="C194" s="21"/>
      <c r="D194" s="21"/>
      <c r="E194" s="21"/>
      <c r="F194" s="21"/>
      <c r="G194" s="21"/>
    </row>
    <row r="195" spans="1:7" x14ac:dyDescent="0.25">
      <c r="A195" s="21"/>
      <c r="B195" s="21"/>
      <c r="C195" s="21"/>
      <c r="D195" s="21"/>
      <c r="E195" s="21"/>
      <c r="F195" s="21"/>
      <c r="G195" s="21"/>
    </row>
    <row r="196" spans="1:7" x14ac:dyDescent="0.25">
      <c r="A196" s="21"/>
      <c r="B196" s="21"/>
      <c r="C196" s="21"/>
      <c r="D196" s="21"/>
      <c r="E196" s="21"/>
      <c r="F196" s="21"/>
      <c r="G196" s="21"/>
    </row>
    <row r="197" spans="1:7" x14ac:dyDescent="0.25">
      <c r="A197" s="21"/>
      <c r="B197" s="21"/>
      <c r="C197" s="21"/>
      <c r="D197" s="21"/>
      <c r="E197" s="21"/>
      <c r="F197" s="21"/>
      <c r="G197" s="21"/>
    </row>
    <row r="198" spans="1:7" x14ac:dyDescent="0.25">
      <c r="A198" s="21"/>
      <c r="B198" s="21"/>
      <c r="C198" s="21"/>
      <c r="D198" s="21"/>
      <c r="E198" s="21"/>
      <c r="F198" s="21"/>
      <c r="G198" s="21"/>
    </row>
    <row r="199" spans="1:7" x14ac:dyDescent="0.25">
      <c r="A199" s="21"/>
      <c r="B199" s="21"/>
      <c r="C199" s="21"/>
      <c r="D199" s="21"/>
      <c r="E199" s="21"/>
      <c r="F199" s="21"/>
      <c r="G199" s="21"/>
    </row>
    <row r="200" spans="1:7" x14ac:dyDescent="0.25">
      <c r="A200" s="21"/>
      <c r="B200" s="21"/>
      <c r="C200" s="21"/>
      <c r="D200" s="21"/>
      <c r="E200" s="21"/>
      <c r="F200" s="21"/>
      <c r="G200" s="21"/>
    </row>
    <row r="201" spans="1:7" x14ac:dyDescent="0.25">
      <c r="A201" s="21"/>
      <c r="B201" s="21"/>
      <c r="C201" s="21"/>
      <c r="D201" s="21"/>
      <c r="E201" s="21"/>
      <c r="F201" s="21"/>
      <c r="G201" s="21"/>
    </row>
    <row r="202" spans="1:7" x14ac:dyDescent="0.25">
      <c r="A202" s="21"/>
      <c r="B202" s="21"/>
      <c r="C202" s="21"/>
      <c r="D202" s="21"/>
      <c r="E202" s="21"/>
      <c r="F202" s="21"/>
      <c r="G202" s="21"/>
    </row>
    <row r="203" spans="1:7" x14ac:dyDescent="0.25">
      <c r="A203" s="21"/>
      <c r="B203" s="21"/>
      <c r="C203" s="21"/>
      <c r="D203" s="21"/>
      <c r="E203" s="21"/>
      <c r="F203" s="21"/>
      <c r="G203" s="21"/>
    </row>
    <row r="204" spans="1:7" x14ac:dyDescent="0.25">
      <c r="A204" s="21"/>
      <c r="B204" s="21"/>
      <c r="C204" s="21"/>
      <c r="D204" s="21"/>
      <c r="E204" s="21"/>
      <c r="F204" s="21"/>
      <c r="G204" s="21"/>
    </row>
    <row r="205" spans="1:7" x14ac:dyDescent="0.25">
      <c r="A205" s="21"/>
      <c r="B205" s="21"/>
      <c r="C205" s="21"/>
      <c r="D205" s="21"/>
      <c r="E205" s="21"/>
      <c r="F205" s="21"/>
      <c r="G205" s="21"/>
    </row>
    <row r="206" spans="1:7" x14ac:dyDescent="0.25">
      <c r="A206" s="21"/>
      <c r="B206" s="21"/>
      <c r="C206" s="21"/>
      <c r="D206" s="21"/>
      <c r="E206" s="21"/>
      <c r="F206" s="21"/>
      <c r="G206" s="21"/>
    </row>
    <row r="207" spans="1:7" x14ac:dyDescent="0.25">
      <c r="A207" s="21"/>
      <c r="B207" s="21"/>
      <c r="C207" s="21"/>
      <c r="D207" s="21"/>
      <c r="E207" s="21"/>
      <c r="F207" s="21"/>
      <c r="G207" s="21"/>
    </row>
    <row r="208" spans="1:7" x14ac:dyDescent="0.25">
      <c r="A208" s="21"/>
      <c r="B208" s="21"/>
      <c r="C208" s="21"/>
      <c r="D208" s="21"/>
      <c r="E208" s="21"/>
      <c r="F208" s="21"/>
      <c r="G208" s="21"/>
    </row>
    <row r="209" spans="1:7" x14ac:dyDescent="0.25">
      <c r="A209" s="21"/>
      <c r="B209" s="21"/>
      <c r="C209" s="21"/>
      <c r="D209" s="21"/>
      <c r="E209" s="21"/>
      <c r="F209" s="21"/>
      <c r="G209" s="21"/>
    </row>
    <row r="210" spans="1:7" x14ac:dyDescent="0.25">
      <c r="A210" s="21"/>
      <c r="B210" s="21"/>
      <c r="C210" s="21"/>
      <c r="D210" s="21"/>
      <c r="E210" s="21"/>
      <c r="F210" s="21"/>
      <c r="G210" s="21"/>
    </row>
    <row r="211" spans="1:7" x14ac:dyDescent="0.25">
      <c r="A211" s="21"/>
      <c r="B211" s="21"/>
      <c r="C211" s="21"/>
      <c r="D211" s="21"/>
      <c r="E211" s="21"/>
      <c r="F211" s="21"/>
      <c r="G211" s="21"/>
    </row>
    <row r="212" spans="1:7" x14ac:dyDescent="0.25">
      <c r="A212" s="21"/>
      <c r="B212" s="21"/>
      <c r="C212" s="21"/>
      <c r="D212" s="21"/>
      <c r="E212" s="21"/>
      <c r="F212" s="21"/>
      <c r="G212" s="21"/>
    </row>
    <row r="213" spans="1:7" x14ac:dyDescent="0.25">
      <c r="A213" s="21"/>
      <c r="B213" s="21"/>
      <c r="C213" s="21"/>
      <c r="D213" s="21"/>
      <c r="E213" s="21"/>
      <c r="F213" s="21"/>
      <c r="G213" s="21"/>
    </row>
    <row r="214" spans="1:7" x14ac:dyDescent="0.25">
      <c r="A214" s="21"/>
      <c r="B214" s="21"/>
      <c r="C214" s="21"/>
      <c r="D214" s="21"/>
      <c r="E214" s="21"/>
      <c r="F214" s="21"/>
      <c r="G214" s="21"/>
    </row>
    <row r="215" spans="1:7" x14ac:dyDescent="0.25">
      <c r="A215" s="21"/>
      <c r="B215" s="21"/>
      <c r="C215" s="21"/>
      <c r="D215" s="21"/>
      <c r="E215" s="21"/>
      <c r="F215" s="21"/>
      <c r="G215" s="21"/>
    </row>
    <row r="216" spans="1:7" x14ac:dyDescent="0.25">
      <c r="A216" s="21"/>
      <c r="B216" s="21"/>
      <c r="C216" s="21"/>
      <c r="D216" s="21"/>
      <c r="E216" s="21"/>
      <c r="F216" s="21"/>
      <c r="G216" s="21"/>
    </row>
    <row r="217" spans="1:7" x14ac:dyDescent="0.25">
      <c r="A217" s="21"/>
      <c r="B217" s="21"/>
      <c r="C217" s="21"/>
      <c r="D217" s="21"/>
      <c r="E217" s="21"/>
      <c r="F217" s="21"/>
      <c r="G217" s="21"/>
    </row>
    <row r="218" spans="1:7" x14ac:dyDescent="0.25">
      <c r="A218" s="21"/>
      <c r="B218" s="21"/>
      <c r="C218" s="21"/>
      <c r="D218" s="21"/>
      <c r="E218" s="21"/>
      <c r="F218" s="21"/>
      <c r="G218" s="21"/>
    </row>
    <row r="219" spans="1:7" x14ac:dyDescent="0.25">
      <c r="A219" s="21"/>
      <c r="B219" s="21"/>
      <c r="C219" s="21"/>
      <c r="D219" s="21"/>
      <c r="E219" s="21"/>
      <c r="F219" s="21"/>
      <c r="G219" s="21"/>
    </row>
    <row r="220" spans="1:7" x14ac:dyDescent="0.25">
      <c r="A220" s="21"/>
      <c r="B220" s="21"/>
      <c r="C220" s="21"/>
      <c r="D220" s="21"/>
      <c r="E220" s="21"/>
      <c r="F220" s="21"/>
      <c r="G220" s="21"/>
    </row>
    <row r="221" spans="1:7" x14ac:dyDescent="0.25">
      <c r="A221" s="21"/>
      <c r="B221" s="21"/>
      <c r="C221" s="21"/>
      <c r="D221" s="21"/>
      <c r="E221" s="21"/>
      <c r="F221" s="21"/>
      <c r="G221" s="21"/>
    </row>
    <row r="222" spans="1:7" x14ac:dyDescent="0.25">
      <c r="A222" s="21"/>
      <c r="B222" s="21"/>
      <c r="C222" s="21"/>
      <c r="D222" s="21"/>
      <c r="E222" s="21"/>
      <c r="F222" s="21"/>
      <c r="G222" s="21"/>
    </row>
    <row r="223" spans="1:7" x14ac:dyDescent="0.25">
      <c r="A223" s="21"/>
      <c r="B223" s="21"/>
      <c r="C223" s="21"/>
      <c r="D223" s="21"/>
      <c r="E223" s="21"/>
      <c r="F223" s="21"/>
      <c r="G223" s="21"/>
    </row>
    <row r="224" spans="1:7" x14ac:dyDescent="0.25">
      <c r="A224" s="21"/>
      <c r="B224" s="21"/>
      <c r="C224" s="21"/>
      <c r="D224" s="21"/>
      <c r="E224" s="21"/>
      <c r="F224" s="21"/>
      <c r="G224" s="21"/>
    </row>
    <row r="225" spans="1:7" x14ac:dyDescent="0.25">
      <c r="A225" s="21"/>
      <c r="B225" s="21"/>
      <c r="C225" s="21"/>
      <c r="D225" s="21"/>
      <c r="E225" s="21"/>
      <c r="F225" s="21"/>
      <c r="G225" s="21"/>
    </row>
    <row r="226" spans="1:7" x14ac:dyDescent="0.25">
      <c r="A226" s="21"/>
      <c r="B226" s="21"/>
      <c r="C226" s="21"/>
      <c r="D226" s="21"/>
      <c r="E226" s="21"/>
      <c r="F226" s="21"/>
      <c r="G226" s="21"/>
    </row>
    <row r="227" spans="1:7" x14ac:dyDescent="0.25">
      <c r="A227" s="21"/>
      <c r="B227" s="21"/>
      <c r="C227" s="21"/>
      <c r="D227" s="21"/>
      <c r="E227" s="21"/>
      <c r="F227" s="21"/>
      <c r="G227" s="21"/>
    </row>
    <row r="228" spans="1:7" x14ac:dyDescent="0.25">
      <c r="A228" s="21"/>
      <c r="B228" s="21"/>
      <c r="C228" s="21"/>
      <c r="D228" s="21"/>
      <c r="E228" s="21"/>
      <c r="F228" s="21"/>
      <c r="G228" s="21"/>
    </row>
    <row r="229" spans="1:7" x14ac:dyDescent="0.25">
      <c r="A229" s="21"/>
      <c r="B229" s="21"/>
      <c r="C229" s="21"/>
      <c r="D229" s="21"/>
      <c r="E229" s="21"/>
      <c r="F229" s="21"/>
      <c r="G229" s="21"/>
    </row>
    <row r="230" spans="1:7" x14ac:dyDescent="0.25">
      <c r="A230" s="21"/>
      <c r="B230" s="21"/>
      <c r="C230" s="21"/>
      <c r="D230" s="21"/>
      <c r="E230" s="21"/>
      <c r="F230" s="21"/>
      <c r="G230" s="21"/>
    </row>
    <row r="231" spans="1:7" x14ac:dyDescent="0.25">
      <c r="A231" s="21"/>
      <c r="B231" s="21"/>
      <c r="C231" s="21"/>
      <c r="D231" s="21"/>
      <c r="E231" s="21"/>
      <c r="F231" s="21"/>
      <c r="G231" s="21"/>
    </row>
    <row r="232" spans="1:7" x14ac:dyDescent="0.25">
      <c r="A232" s="21"/>
      <c r="B232" s="21"/>
      <c r="C232" s="21"/>
      <c r="D232" s="21"/>
      <c r="E232" s="21"/>
      <c r="F232" s="21"/>
      <c r="G232" s="21"/>
    </row>
    <row r="233" spans="1:7" x14ac:dyDescent="0.25">
      <c r="A233" s="21"/>
      <c r="B233" s="21"/>
      <c r="C233" s="21"/>
      <c r="D233" s="21"/>
      <c r="E233" s="21"/>
      <c r="F233" s="21"/>
      <c r="G233" s="21"/>
    </row>
    <row r="234" spans="1:7" x14ac:dyDescent="0.25">
      <c r="A234" s="21"/>
      <c r="B234" s="21"/>
      <c r="C234" s="21"/>
      <c r="D234" s="21"/>
      <c r="E234" s="21"/>
      <c r="F234" s="21"/>
      <c r="G234" s="21"/>
    </row>
    <row r="235" spans="1:7" x14ac:dyDescent="0.25">
      <c r="A235" s="21"/>
      <c r="B235" s="21"/>
      <c r="C235" s="21"/>
      <c r="D235" s="21"/>
      <c r="E235" s="21"/>
      <c r="F235" s="21"/>
      <c r="G235" s="21"/>
    </row>
    <row r="236" spans="1:7" x14ac:dyDescent="0.25">
      <c r="A236" s="21"/>
      <c r="B236" s="21"/>
      <c r="C236" s="21"/>
      <c r="D236" s="21"/>
      <c r="E236" s="21"/>
      <c r="F236" s="21"/>
      <c r="G236" s="21"/>
    </row>
    <row r="237" spans="1:7" x14ac:dyDescent="0.25">
      <c r="A237" s="21"/>
      <c r="B237" s="21"/>
      <c r="C237" s="21"/>
      <c r="D237" s="21"/>
      <c r="E237" s="21"/>
      <c r="F237" s="21"/>
      <c r="G237" s="21"/>
    </row>
    <row r="238" spans="1:7" x14ac:dyDescent="0.25">
      <c r="A238" s="21"/>
      <c r="B238" s="21"/>
      <c r="C238" s="21"/>
      <c r="D238" s="21"/>
      <c r="E238" s="21"/>
      <c r="F238" s="21"/>
      <c r="G238" s="21"/>
    </row>
    <row r="239" spans="1:7" x14ac:dyDescent="0.25">
      <c r="A239" s="21"/>
      <c r="B239" s="21"/>
      <c r="C239" s="21"/>
      <c r="D239" s="21"/>
      <c r="E239" s="21"/>
      <c r="F239" s="21"/>
      <c r="G239" s="21"/>
    </row>
    <row r="240" spans="1:7" x14ac:dyDescent="0.25">
      <c r="A240" s="21"/>
      <c r="B240" s="21"/>
      <c r="C240" s="21"/>
      <c r="D240" s="21"/>
      <c r="E240" s="21"/>
      <c r="F240" s="21"/>
      <c r="G240" s="21"/>
    </row>
    <row r="241" spans="1:7" x14ac:dyDescent="0.25">
      <c r="A241" s="21"/>
      <c r="B241" s="21"/>
      <c r="C241" s="21"/>
      <c r="D241" s="21"/>
      <c r="E241" s="21"/>
      <c r="F241" s="21"/>
      <c r="G241" s="21"/>
    </row>
    <row r="242" spans="1:7" x14ac:dyDescent="0.25">
      <c r="A242" s="21"/>
      <c r="B242" s="21"/>
      <c r="C242" s="21"/>
      <c r="D242" s="21"/>
      <c r="E242" s="21"/>
      <c r="F242" s="21"/>
      <c r="G242" s="21"/>
    </row>
    <row r="243" spans="1:7" x14ac:dyDescent="0.25">
      <c r="A243" s="21"/>
      <c r="B243" s="21"/>
      <c r="C243" s="21"/>
      <c r="D243" s="21"/>
      <c r="E243" s="21"/>
      <c r="F243" s="21"/>
      <c r="G243" s="21"/>
    </row>
    <row r="244" spans="1:7" x14ac:dyDescent="0.25">
      <c r="A244" s="21"/>
      <c r="B244" s="21"/>
      <c r="C244" s="21"/>
      <c r="D244" s="21"/>
      <c r="E244" s="21"/>
      <c r="F244" s="21"/>
      <c r="G244" s="21"/>
    </row>
    <row r="245" spans="1:7" x14ac:dyDescent="0.25">
      <c r="A245" s="21"/>
      <c r="B245" s="21"/>
      <c r="C245" s="21"/>
      <c r="D245" s="21"/>
      <c r="E245" s="21"/>
      <c r="F245" s="21"/>
      <c r="G245" s="21"/>
    </row>
    <row r="246" spans="1:7" x14ac:dyDescent="0.25">
      <c r="A246" s="21"/>
      <c r="B246" s="21"/>
      <c r="C246" s="21"/>
      <c r="D246" s="21"/>
      <c r="E246" s="21"/>
      <c r="F246" s="21"/>
      <c r="G246" s="21"/>
    </row>
    <row r="247" spans="1:7" x14ac:dyDescent="0.25">
      <c r="A247" s="21"/>
      <c r="B247" s="21"/>
      <c r="C247" s="21"/>
      <c r="D247" s="21"/>
      <c r="E247" s="21"/>
      <c r="F247" s="21"/>
      <c r="G247" s="21"/>
    </row>
    <row r="248" spans="1:7" x14ac:dyDescent="0.25">
      <c r="A248" s="21"/>
      <c r="B248" s="21"/>
      <c r="C248" s="21"/>
      <c r="D248" s="21"/>
      <c r="E248" s="21"/>
      <c r="F248" s="21"/>
      <c r="G248" s="21"/>
    </row>
    <row r="249" spans="1:7" x14ac:dyDescent="0.25">
      <c r="A249" s="21"/>
      <c r="B249" s="21"/>
      <c r="C249" s="21"/>
      <c r="D249" s="21"/>
      <c r="E249" s="21"/>
      <c r="F249" s="21"/>
      <c r="G249" s="21"/>
    </row>
    <row r="250" spans="1:7" x14ac:dyDescent="0.25">
      <c r="A250" s="21"/>
      <c r="B250" s="21"/>
      <c r="C250" s="21"/>
      <c r="D250" s="21"/>
      <c r="E250" s="21"/>
      <c r="F250" s="21"/>
      <c r="G250" s="21"/>
    </row>
    <row r="251" spans="1:7" x14ac:dyDescent="0.25">
      <c r="A251" s="21"/>
      <c r="B251" s="21"/>
      <c r="C251" s="21"/>
      <c r="D251" s="21"/>
      <c r="E251" s="21"/>
      <c r="F251" s="21"/>
      <c r="G251" s="21"/>
    </row>
    <row r="252" spans="1:7" x14ac:dyDescent="0.25">
      <c r="A252" s="21"/>
      <c r="B252" s="21"/>
      <c r="C252" s="21"/>
      <c r="D252" s="21"/>
      <c r="E252" s="21"/>
      <c r="F252" s="21"/>
      <c r="G252" s="21"/>
    </row>
    <row r="253" spans="1:7" x14ac:dyDescent="0.25">
      <c r="A253" s="21"/>
      <c r="B253" s="21"/>
      <c r="C253" s="21"/>
      <c r="D253" s="21"/>
      <c r="E253" s="21"/>
      <c r="F253" s="21"/>
      <c r="G253" s="21"/>
    </row>
    <row r="254" spans="1:7" x14ac:dyDescent="0.25">
      <c r="A254" s="21"/>
      <c r="B254" s="21"/>
      <c r="C254" s="21"/>
      <c r="D254" s="21"/>
      <c r="E254" s="21"/>
      <c r="F254" s="21"/>
      <c r="G254" s="21"/>
    </row>
    <row r="255" spans="1:7" x14ac:dyDescent="0.25">
      <c r="A255" s="21"/>
      <c r="B255" s="21"/>
      <c r="C255" s="21"/>
      <c r="D255" s="21"/>
      <c r="E255" s="21"/>
      <c r="F255" s="21"/>
      <c r="G255" s="21"/>
    </row>
    <row r="256" spans="1:7" x14ac:dyDescent="0.25">
      <c r="A256" s="21"/>
      <c r="B256" s="21"/>
      <c r="C256" s="21"/>
      <c r="D256" s="21"/>
      <c r="E256" s="21"/>
      <c r="F256" s="21"/>
      <c r="G256" s="21"/>
    </row>
    <row r="257" spans="1:7" x14ac:dyDescent="0.25">
      <c r="A257" s="21"/>
      <c r="B257" s="21"/>
      <c r="C257" s="21"/>
      <c r="D257" s="21"/>
      <c r="E257" s="21"/>
      <c r="F257" s="21"/>
      <c r="G257" s="21"/>
    </row>
    <row r="258" spans="1:7" x14ac:dyDescent="0.25">
      <c r="A258" s="21"/>
      <c r="B258" s="21"/>
      <c r="C258" s="21"/>
      <c r="D258" s="21"/>
      <c r="E258" s="21"/>
      <c r="F258" s="21"/>
      <c r="G258" s="21"/>
    </row>
    <row r="259" spans="1:7" x14ac:dyDescent="0.25">
      <c r="A259" s="21"/>
      <c r="B259" s="21"/>
      <c r="C259" s="21"/>
      <c r="D259" s="21"/>
      <c r="E259" s="21"/>
      <c r="F259" s="21"/>
      <c r="G259" s="21"/>
    </row>
    <row r="260" spans="1:7" x14ac:dyDescent="0.25">
      <c r="A260" s="21"/>
      <c r="B260" s="21"/>
      <c r="C260" s="21"/>
      <c r="D260" s="21"/>
      <c r="E260" s="21"/>
      <c r="F260" s="21"/>
      <c r="G260" s="21"/>
    </row>
    <row r="261" spans="1:7" x14ac:dyDescent="0.25">
      <c r="A261" s="21"/>
      <c r="B261" s="21"/>
      <c r="C261" s="21"/>
      <c r="D261" s="21"/>
      <c r="E261" s="21"/>
      <c r="F261" s="21"/>
      <c r="G261" s="21"/>
    </row>
    <row r="262" spans="1:7" x14ac:dyDescent="0.25">
      <c r="A262" s="21"/>
      <c r="B262" s="21"/>
      <c r="C262" s="21"/>
      <c r="D262" s="21"/>
      <c r="E262" s="21"/>
      <c r="F262" s="21"/>
      <c r="G262" s="21"/>
    </row>
    <row r="263" spans="1:7" x14ac:dyDescent="0.25">
      <c r="A263" s="21"/>
      <c r="B263" s="21"/>
      <c r="C263" s="21"/>
      <c r="D263" s="21"/>
      <c r="E263" s="21"/>
      <c r="F263" s="21"/>
      <c r="G263" s="21"/>
    </row>
    <row r="264" spans="1:7" x14ac:dyDescent="0.25">
      <c r="A264" s="21"/>
      <c r="B264" s="21"/>
      <c r="C264" s="21"/>
      <c r="D264" s="21"/>
      <c r="E264" s="21"/>
      <c r="F264" s="21"/>
      <c r="G264" s="21"/>
    </row>
    <row r="265" spans="1:7" x14ac:dyDescent="0.25">
      <c r="A265" s="21"/>
      <c r="B265" s="21"/>
      <c r="C265" s="21"/>
      <c r="D265" s="21"/>
      <c r="E265" s="21"/>
      <c r="F265" s="21"/>
      <c r="G265" s="21"/>
    </row>
    <row r="266" spans="1:7" x14ac:dyDescent="0.25">
      <c r="A266" s="21"/>
      <c r="B266" s="21"/>
      <c r="C266" s="21"/>
      <c r="D266" s="21"/>
      <c r="E266" s="21"/>
      <c r="F266" s="21"/>
      <c r="G266" s="21"/>
    </row>
    <row r="267" spans="1:7" x14ac:dyDescent="0.25">
      <c r="A267" s="21"/>
      <c r="B267" s="21"/>
      <c r="C267" s="21"/>
      <c r="D267" s="21"/>
      <c r="E267" s="21"/>
      <c r="F267" s="21"/>
      <c r="G267" s="21"/>
    </row>
    <row r="268" spans="1:7" x14ac:dyDescent="0.25">
      <c r="A268" s="21"/>
      <c r="B268" s="21"/>
      <c r="C268" s="21"/>
      <c r="D268" s="21"/>
      <c r="E268" s="21"/>
      <c r="F268" s="21"/>
      <c r="G268" s="21"/>
    </row>
    <row r="269" spans="1:7" x14ac:dyDescent="0.25">
      <c r="A269" s="21"/>
      <c r="B269" s="21"/>
      <c r="C269" s="21"/>
      <c r="D269" s="21"/>
      <c r="E269" s="21"/>
      <c r="F269" s="21"/>
      <c r="G269" s="21"/>
    </row>
    <row r="270" spans="1:7" x14ac:dyDescent="0.25">
      <c r="A270" s="21"/>
      <c r="B270" s="21"/>
      <c r="C270" s="21"/>
      <c r="D270" s="21"/>
      <c r="E270" s="21"/>
      <c r="F270" s="21"/>
      <c r="G270" s="21"/>
    </row>
    <row r="271" spans="1:7" x14ac:dyDescent="0.25">
      <c r="A271" s="21"/>
      <c r="B271" s="21"/>
      <c r="C271" s="21"/>
      <c r="D271" s="21"/>
      <c r="E271" s="21"/>
      <c r="F271" s="21"/>
      <c r="G271" s="21"/>
    </row>
    <row r="272" spans="1:7" x14ac:dyDescent="0.25">
      <c r="A272" s="21"/>
      <c r="B272" s="21"/>
      <c r="C272" s="21"/>
      <c r="D272" s="21"/>
      <c r="E272" s="21"/>
      <c r="F272" s="21"/>
      <c r="G272" s="21"/>
    </row>
    <row r="273" spans="1:7" x14ac:dyDescent="0.25">
      <c r="A273" s="21"/>
      <c r="B273" s="21"/>
      <c r="C273" s="21"/>
      <c r="D273" s="21"/>
      <c r="E273" s="21"/>
      <c r="F273" s="21"/>
      <c r="G273" s="21"/>
    </row>
    <row r="274" spans="1:7" x14ac:dyDescent="0.25">
      <c r="A274" s="21"/>
      <c r="B274" s="21"/>
      <c r="C274" s="21"/>
      <c r="D274" s="21"/>
      <c r="E274" s="21"/>
      <c r="F274" s="21"/>
      <c r="G274" s="21"/>
    </row>
    <row r="275" spans="1:7" x14ac:dyDescent="0.25">
      <c r="A275" s="21"/>
      <c r="B275" s="21"/>
      <c r="C275" s="21"/>
      <c r="D275" s="21"/>
      <c r="E275" s="21"/>
      <c r="F275" s="21"/>
      <c r="G275" s="21"/>
    </row>
    <row r="276" spans="1:7" x14ac:dyDescent="0.25">
      <c r="A276" s="21"/>
      <c r="B276" s="21"/>
      <c r="C276" s="21"/>
      <c r="D276" s="21"/>
      <c r="E276" s="21"/>
      <c r="F276" s="21"/>
      <c r="G276" s="21"/>
    </row>
    <row r="277" spans="1:7" x14ac:dyDescent="0.25">
      <c r="A277" s="21"/>
      <c r="B277" s="21"/>
      <c r="C277" s="21"/>
      <c r="D277" s="21"/>
      <c r="E277" s="21"/>
      <c r="F277" s="21"/>
      <c r="G277" s="21"/>
    </row>
    <row r="278" spans="1:7" x14ac:dyDescent="0.25">
      <c r="A278" s="21"/>
      <c r="B278" s="21"/>
      <c r="C278" s="21"/>
      <c r="D278" s="21"/>
      <c r="E278" s="21"/>
      <c r="F278" s="21"/>
      <c r="G278" s="21"/>
    </row>
    <row r="279" spans="1:7" x14ac:dyDescent="0.25">
      <c r="A279" s="21"/>
      <c r="B279" s="21"/>
      <c r="C279" s="21"/>
      <c r="D279" s="21"/>
      <c r="E279" s="21"/>
      <c r="F279" s="21"/>
      <c r="G279" s="21"/>
    </row>
    <row r="280" spans="1:7" x14ac:dyDescent="0.25">
      <c r="A280" s="21"/>
      <c r="B280" s="21"/>
      <c r="C280" s="21"/>
      <c r="D280" s="21"/>
      <c r="E280" s="21"/>
      <c r="F280" s="21"/>
      <c r="G280" s="21"/>
    </row>
    <row r="281" spans="1:7" x14ac:dyDescent="0.25">
      <c r="A281" s="21"/>
      <c r="B281" s="21"/>
      <c r="C281" s="21"/>
      <c r="D281" s="21"/>
      <c r="E281" s="21"/>
      <c r="F281" s="21"/>
      <c r="G281" s="21"/>
    </row>
    <row r="282" spans="1:7" x14ac:dyDescent="0.25">
      <c r="A282" s="21"/>
      <c r="B282" s="21"/>
      <c r="C282" s="21"/>
      <c r="D282" s="21"/>
      <c r="E282" s="21"/>
      <c r="F282" s="21"/>
      <c r="G282" s="21"/>
    </row>
    <row r="283" spans="1:7" x14ac:dyDescent="0.25">
      <c r="A283" s="21"/>
      <c r="B283" s="21"/>
      <c r="C283" s="21"/>
      <c r="D283" s="21"/>
      <c r="E283" s="21"/>
      <c r="F283" s="21"/>
      <c r="G283" s="21"/>
    </row>
    <row r="284" spans="1:7" x14ac:dyDescent="0.25">
      <c r="A284" s="21"/>
      <c r="B284" s="21"/>
      <c r="C284" s="21"/>
      <c r="D284" s="21"/>
      <c r="E284" s="21"/>
      <c r="F284" s="21"/>
      <c r="G284" s="21"/>
    </row>
    <row r="285" spans="1:7" x14ac:dyDescent="0.25">
      <c r="A285" s="21"/>
      <c r="B285" s="21"/>
      <c r="C285" s="21"/>
      <c r="D285" s="21"/>
      <c r="E285" s="21"/>
      <c r="F285" s="21"/>
      <c r="G285" s="21"/>
    </row>
    <row r="286" spans="1:7" x14ac:dyDescent="0.25">
      <c r="A286" s="21"/>
      <c r="B286" s="21"/>
      <c r="C286" s="21"/>
      <c r="D286" s="21"/>
      <c r="E286" s="21"/>
      <c r="F286" s="21"/>
      <c r="G286" s="21"/>
    </row>
    <row r="287" spans="1:7" x14ac:dyDescent="0.25">
      <c r="A287" s="21"/>
      <c r="B287" s="21"/>
      <c r="C287" s="21"/>
      <c r="D287" s="21"/>
      <c r="E287" s="21"/>
      <c r="F287" s="21"/>
      <c r="G287" s="21"/>
    </row>
    <row r="288" spans="1:7" x14ac:dyDescent="0.25">
      <c r="A288" s="21"/>
      <c r="B288" s="21"/>
      <c r="C288" s="21"/>
      <c r="D288" s="21"/>
      <c r="E288" s="21"/>
      <c r="F288" s="21"/>
      <c r="G288" s="21"/>
    </row>
    <row r="289" spans="1:7" x14ac:dyDescent="0.25">
      <c r="A289" s="21"/>
      <c r="B289" s="21"/>
      <c r="C289" s="21"/>
      <c r="D289" s="21"/>
      <c r="E289" s="21"/>
      <c r="F289" s="21"/>
      <c r="G289" s="21"/>
    </row>
    <row r="290" spans="1:7" x14ac:dyDescent="0.25">
      <c r="A290" s="21"/>
      <c r="B290" s="21"/>
      <c r="C290" s="21"/>
      <c r="D290" s="21"/>
      <c r="E290" s="21"/>
      <c r="F290" s="21"/>
      <c r="G290" s="21"/>
    </row>
    <row r="291" spans="1:7" x14ac:dyDescent="0.25">
      <c r="A291" s="21"/>
      <c r="B291" s="21"/>
      <c r="C291" s="21"/>
      <c r="D291" s="21"/>
      <c r="E291" s="21"/>
      <c r="F291" s="21"/>
      <c r="G291" s="21"/>
    </row>
    <row r="292" spans="1:7" x14ac:dyDescent="0.25">
      <c r="A292" s="21"/>
      <c r="B292" s="21"/>
      <c r="C292" s="21"/>
      <c r="D292" s="21"/>
      <c r="E292" s="21"/>
      <c r="F292" s="21"/>
      <c r="G292" s="21"/>
    </row>
    <row r="293" spans="1:7" x14ac:dyDescent="0.25">
      <c r="A293" s="21"/>
      <c r="B293" s="21"/>
      <c r="C293" s="21"/>
      <c r="D293" s="21"/>
      <c r="E293" s="21"/>
      <c r="F293" s="21"/>
      <c r="G293" s="21"/>
    </row>
    <row r="294" spans="1:7" x14ac:dyDescent="0.25">
      <c r="A294" s="21"/>
      <c r="B294" s="21"/>
      <c r="C294" s="21"/>
      <c r="D294" s="21"/>
      <c r="E294" s="21"/>
      <c r="F294" s="21"/>
      <c r="G294" s="21"/>
    </row>
    <row r="295" spans="1:7" x14ac:dyDescent="0.25">
      <c r="A295" s="21"/>
      <c r="B295" s="21"/>
      <c r="C295" s="21"/>
      <c r="D295" s="21"/>
      <c r="E295" s="21"/>
      <c r="F295" s="21"/>
      <c r="G295" s="21"/>
    </row>
    <row r="296" spans="1:7" x14ac:dyDescent="0.25">
      <c r="A296" s="21"/>
      <c r="B296" s="21"/>
      <c r="C296" s="21"/>
      <c r="D296" s="21"/>
      <c r="E296" s="21"/>
      <c r="F296" s="21"/>
      <c r="G296" s="21"/>
    </row>
    <row r="297" spans="1:7" x14ac:dyDescent="0.25">
      <c r="A297" s="21"/>
      <c r="B297" s="21"/>
      <c r="C297" s="21"/>
      <c r="D297" s="21"/>
      <c r="E297" s="21"/>
      <c r="F297" s="21"/>
      <c r="G297" s="21"/>
    </row>
    <row r="298" spans="1:7" x14ac:dyDescent="0.25">
      <c r="A298" s="21"/>
      <c r="B298" s="21"/>
      <c r="C298" s="21"/>
      <c r="D298" s="21"/>
      <c r="E298" s="21"/>
      <c r="F298" s="21"/>
      <c r="G298" s="21"/>
    </row>
    <row r="299" spans="1:7" x14ac:dyDescent="0.25">
      <c r="A299" s="21"/>
      <c r="B299" s="21"/>
      <c r="C299" s="21"/>
      <c r="D299" s="21"/>
      <c r="E299" s="21"/>
      <c r="F299" s="21"/>
      <c r="G299" s="21"/>
    </row>
    <row r="300" spans="1:7" x14ac:dyDescent="0.25">
      <c r="A300" s="21"/>
      <c r="B300" s="21"/>
      <c r="C300" s="21"/>
      <c r="D300" s="21"/>
      <c r="E300" s="21"/>
      <c r="F300" s="21"/>
      <c r="G300" s="21"/>
    </row>
    <row r="301" spans="1:7" x14ac:dyDescent="0.25">
      <c r="A301" s="21"/>
      <c r="B301" s="21"/>
      <c r="C301" s="21"/>
      <c r="D301" s="21"/>
      <c r="E301" s="21"/>
      <c r="F301" s="21"/>
      <c r="G301" s="21"/>
    </row>
    <row r="302" spans="1:7" x14ac:dyDescent="0.25">
      <c r="A302" s="21"/>
      <c r="B302" s="21"/>
      <c r="C302" s="21"/>
      <c r="D302" s="21"/>
      <c r="E302" s="21"/>
      <c r="F302" s="21"/>
      <c r="G302" s="21"/>
    </row>
    <row r="303" spans="1:7" x14ac:dyDescent="0.25">
      <c r="A303" s="21"/>
      <c r="B303" s="21"/>
      <c r="C303" s="21"/>
      <c r="D303" s="21"/>
      <c r="E303" s="21"/>
      <c r="F303" s="21"/>
      <c r="G303" s="21"/>
    </row>
    <row r="304" spans="1:7" x14ac:dyDescent="0.25">
      <c r="A304" s="21"/>
      <c r="B304" s="21"/>
      <c r="C304" s="21"/>
      <c r="D304" s="21"/>
      <c r="E304" s="21"/>
      <c r="F304" s="21"/>
      <c r="G304" s="21"/>
    </row>
    <row r="305" spans="1:7" x14ac:dyDescent="0.25">
      <c r="A305" s="21"/>
      <c r="B305" s="21"/>
      <c r="C305" s="21"/>
      <c r="D305" s="21"/>
      <c r="E305" s="21"/>
      <c r="F305" s="21"/>
      <c r="G305" s="21"/>
    </row>
    <row r="306" spans="1:7" x14ac:dyDescent="0.25">
      <c r="A306" s="21"/>
      <c r="B306" s="21"/>
      <c r="C306" s="21"/>
      <c r="D306" s="21"/>
      <c r="E306" s="21"/>
      <c r="F306" s="21"/>
      <c r="G306" s="21"/>
    </row>
    <row r="307" spans="1:7" x14ac:dyDescent="0.25">
      <c r="A307" s="21"/>
      <c r="B307" s="21"/>
      <c r="C307" s="21"/>
      <c r="D307" s="21"/>
      <c r="E307" s="21"/>
      <c r="F307" s="21"/>
      <c r="G307" s="21"/>
    </row>
    <row r="308" spans="1:7" x14ac:dyDescent="0.25">
      <c r="A308" s="21"/>
      <c r="B308" s="21"/>
      <c r="C308" s="21"/>
      <c r="D308" s="21"/>
      <c r="E308" s="21"/>
      <c r="F308" s="21"/>
      <c r="G308" s="21"/>
    </row>
    <row r="309" spans="1:7" x14ac:dyDescent="0.25">
      <c r="A309" s="21"/>
      <c r="B309" s="21"/>
      <c r="C309" s="21"/>
      <c r="D309" s="21"/>
      <c r="E309" s="21"/>
      <c r="F309" s="21"/>
      <c r="G309" s="21"/>
    </row>
    <row r="310" spans="1:7" x14ac:dyDescent="0.25">
      <c r="A310" s="21"/>
      <c r="B310" s="21"/>
      <c r="C310" s="21"/>
      <c r="D310" s="21"/>
      <c r="E310" s="21"/>
      <c r="F310" s="21"/>
      <c r="G310" s="21"/>
    </row>
    <row r="311" spans="1:7" x14ac:dyDescent="0.25">
      <c r="A311" s="21"/>
      <c r="B311" s="21"/>
      <c r="C311" s="21"/>
      <c r="D311" s="21"/>
      <c r="E311" s="21"/>
      <c r="F311" s="21"/>
      <c r="G311" s="21"/>
    </row>
    <row r="312" spans="1:7" x14ac:dyDescent="0.25">
      <c r="A312" s="21"/>
      <c r="B312" s="21"/>
      <c r="C312" s="21"/>
      <c r="D312" s="21"/>
      <c r="E312" s="21"/>
      <c r="F312" s="21"/>
      <c r="G312" s="21"/>
    </row>
    <row r="313" spans="1:7" x14ac:dyDescent="0.25">
      <c r="A313" s="21"/>
      <c r="B313" s="21"/>
      <c r="C313" s="21"/>
      <c r="D313" s="21"/>
      <c r="E313" s="21"/>
      <c r="F313" s="21"/>
      <c r="G313" s="21"/>
    </row>
    <row r="314" spans="1:7" x14ac:dyDescent="0.25">
      <c r="A314" s="21"/>
      <c r="B314" s="21"/>
      <c r="C314" s="21"/>
      <c r="D314" s="21"/>
      <c r="E314" s="21"/>
      <c r="F314" s="21"/>
      <c r="G314" s="21"/>
    </row>
    <row r="315" spans="1:7" x14ac:dyDescent="0.25">
      <c r="A315" s="21"/>
      <c r="B315" s="21"/>
      <c r="C315" s="21"/>
      <c r="D315" s="21"/>
      <c r="E315" s="21"/>
      <c r="F315" s="21"/>
      <c r="G315" s="21"/>
    </row>
    <row r="316" spans="1:7" x14ac:dyDescent="0.25">
      <c r="A316" s="21"/>
      <c r="B316" s="21"/>
      <c r="C316" s="21"/>
      <c r="D316" s="21"/>
      <c r="E316" s="21"/>
      <c r="F316" s="21"/>
      <c r="G316" s="21"/>
    </row>
    <row r="317" spans="1:7" x14ac:dyDescent="0.25">
      <c r="A317" s="21"/>
      <c r="B317" s="21"/>
      <c r="C317" s="21"/>
      <c r="D317" s="21"/>
      <c r="E317" s="21"/>
      <c r="F317" s="21"/>
      <c r="G317" s="21"/>
    </row>
    <row r="318" spans="1:7" x14ac:dyDescent="0.25">
      <c r="A318" s="21"/>
      <c r="B318" s="21"/>
      <c r="C318" s="21"/>
      <c r="D318" s="21"/>
      <c r="E318" s="21"/>
      <c r="F318" s="21"/>
      <c r="G318" s="21"/>
    </row>
    <row r="319" spans="1:7" x14ac:dyDescent="0.25">
      <c r="A319" s="21"/>
      <c r="B319" s="21"/>
      <c r="C319" s="21"/>
      <c r="D319" s="21"/>
      <c r="E319" s="21"/>
      <c r="F319" s="21"/>
      <c r="G319" s="21"/>
    </row>
    <row r="320" spans="1:7" x14ac:dyDescent="0.25">
      <c r="A320" s="21"/>
      <c r="B320" s="21"/>
      <c r="C320" s="21"/>
      <c r="D320" s="21"/>
      <c r="E320" s="21"/>
      <c r="F320" s="21"/>
      <c r="G320" s="21"/>
    </row>
    <row r="321" spans="1:7" x14ac:dyDescent="0.25">
      <c r="A321" s="21"/>
      <c r="B321" s="21"/>
      <c r="C321" s="21"/>
      <c r="D321" s="21"/>
      <c r="E321" s="21"/>
      <c r="F321" s="21"/>
      <c r="G321" s="21"/>
    </row>
    <row r="322" spans="1:7" x14ac:dyDescent="0.25">
      <c r="A322" s="21"/>
      <c r="B322" s="21"/>
      <c r="C322" s="21"/>
      <c r="D322" s="21"/>
      <c r="E322" s="21"/>
      <c r="F322" s="21"/>
      <c r="G322" s="21"/>
    </row>
    <row r="323" spans="1:7" x14ac:dyDescent="0.25">
      <c r="A323" s="21"/>
      <c r="B323" s="21"/>
      <c r="C323" s="21"/>
      <c r="D323" s="21"/>
      <c r="E323" s="21"/>
      <c r="F323" s="21"/>
      <c r="G323" s="21"/>
    </row>
    <row r="324" spans="1:7" x14ac:dyDescent="0.25">
      <c r="A324" s="21"/>
      <c r="B324" s="21"/>
      <c r="C324" s="21"/>
      <c r="D324" s="21"/>
      <c r="E324" s="21"/>
      <c r="F324" s="21"/>
      <c r="G324" s="21"/>
    </row>
    <row r="325" spans="1:7" x14ac:dyDescent="0.25">
      <c r="A325" s="21"/>
      <c r="B325" s="21"/>
      <c r="C325" s="21"/>
      <c r="D325" s="21"/>
      <c r="E325" s="21"/>
      <c r="F325" s="21"/>
      <c r="G325" s="21"/>
    </row>
    <row r="326" spans="1:7" x14ac:dyDescent="0.25">
      <c r="A326" s="21"/>
      <c r="B326" s="21"/>
      <c r="C326" s="21"/>
      <c r="D326" s="21"/>
      <c r="E326" s="21"/>
      <c r="F326" s="21"/>
      <c r="G326" s="21"/>
    </row>
    <row r="327" spans="1:7" x14ac:dyDescent="0.25">
      <c r="A327" s="21"/>
      <c r="B327" s="21"/>
      <c r="C327" s="21"/>
      <c r="D327" s="21"/>
      <c r="E327" s="21"/>
      <c r="F327" s="21"/>
      <c r="G327" s="21"/>
    </row>
    <row r="328" spans="1:7" x14ac:dyDescent="0.25">
      <c r="A328" s="21"/>
      <c r="B328" s="21"/>
      <c r="C328" s="21"/>
      <c r="D328" s="21"/>
      <c r="E328" s="21"/>
      <c r="F328" s="21"/>
      <c r="G328" s="21"/>
    </row>
    <row r="329" spans="1:7" x14ac:dyDescent="0.25">
      <c r="A329" s="21"/>
      <c r="B329" s="21"/>
      <c r="C329" s="21"/>
      <c r="D329" s="21"/>
      <c r="E329" s="21"/>
      <c r="F329" s="21"/>
      <c r="G329" s="21"/>
    </row>
    <row r="330" spans="1:7" x14ac:dyDescent="0.25">
      <c r="A330" s="21"/>
      <c r="B330" s="21"/>
      <c r="C330" s="21"/>
      <c r="D330" s="21"/>
      <c r="E330" s="21"/>
      <c r="F330" s="21"/>
      <c r="G330" s="21"/>
    </row>
    <row r="331" spans="1:7" x14ac:dyDescent="0.25">
      <c r="A331" s="21"/>
      <c r="B331" s="21"/>
      <c r="C331" s="21"/>
      <c r="D331" s="21"/>
      <c r="E331" s="21"/>
      <c r="F331" s="21"/>
      <c r="G331" s="21"/>
    </row>
    <row r="332" spans="1:7" x14ac:dyDescent="0.25">
      <c r="A332" s="21"/>
      <c r="B332" s="21"/>
      <c r="C332" s="21"/>
      <c r="D332" s="21"/>
      <c r="E332" s="21"/>
      <c r="F332" s="21"/>
      <c r="G332" s="21"/>
    </row>
    <row r="333" spans="1:7" x14ac:dyDescent="0.25">
      <c r="A333" s="21"/>
      <c r="B333" s="21"/>
      <c r="C333" s="21"/>
      <c r="D333" s="21"/>
      <c r="E333" s="21"/>
      <c r="F333" s="21"/>
      <c r="G333" s="21"/>
    </row>
    <row r="334" spans="1:7" x14ac:dyDescent="0.25">
      <c r="A334" s="21"/>
      <c r="B334" s="21"/>
      <c r="C334" s="21"/>
      <c r="D334" s="21"/>
      <c r="E334" s="21"/>
      <c r="F334" s="21"/>
      <c r="G334" s="21"/>
    </row>
    <row r="335" spans="1:7" x14ac:dyDescent="0.25">
      <c r="A335" s="21"/>
      <c r="B335" s="21"/>
      <c r="C335" s="21"/>
      <c r="D335" s="21"/>
      <c r="E335" s="21"/>
      <c r="F335" s="21"/>
      <c r="G335" s="21"/>
    </row>
    <row r="336" spans="1:7" x14ac:dyDescent="0.25">
      <c r="A336" s="21"/>
      <c r="B336" s="21"/>
      <c r="C336" s="21"/>
      <c r="D336" s="21"/>
      <c r="E336" s="21"/>
      <c r="F336" s="21"/>
      <c r="G336" s="21"/>
    </row>
    <row r="337" spans="1:7" x14ac:dyDescent="0.25">
      <c r="A337" s="21"/>
      <c r="B337" s="21"/>
      <c r="C337" s="21"/>
      <c r="D337" s="21"/>
      <c r="E337" s="21"/>
      <c r="F337" s="21"/>
      <c r="G337" s="21"/>
    </row>
    <row r="338" spans="1:7" x14ac:dyDescent="0.25">
      <c r="A338" s="21"/>
      <c r="B338" s="21"/>
      <c r="C338" s="21"/>
      <c r="D338" s="21"/>
      <c r="E338" s="21"/>
      <c r="F338" s="21"/>
      <c r="G338" s="21"/>
    </row>
    <row r="339" spans="1:7" x14ac:dyDescent="0.25">
      <c r="A339" s="21"/>
      <c r="B339" s="21"/>
      <c r="C339" s="21"/>
      <c r="D339" s="21"/>
      <c r="E339" s="21"/>
      <c r="F339" s="21"/>
      <c r="G339" s="21"/>
    </row>
    <row r="340" spans="1:7" x14ac:dyDescent="0.25">
      <c r="A340" s="21"/>
      <c r="B340" s="21"/>
      <c r="C340" s="21"/>
      <c r="D340" s="21"/>
      <c r="E340" s="21"/>
      <c r="F340" s="21"/>
      <c r="G340" s="21"/>
    </row>
    <row r="341" spans="1:7" x14ac:dyDescent="0.25">
      <c r="A341" s="21"/>
      <c r="B341" s="21"/>
      <c r="C341" s="21"/>
      <c r="D341" s="21"/>
      <c r="E341" s="21"/>
      <c r="F341" s="21"/>
      <c r="G341" s="21"/>
    </row>
    <row r="342" spans="1:7" x14ac:dyDescent="0.25">
      <c r="A342" s="21"/>
      <c r="B342" s="21"/>
      <c r="C342" s="21"/>
      <c r="D342" s="21"/>
      <c r="E342" s="21"/>
      <c r="F342" s="21"/>
      <c r="G342" s="21"/>
    </row>
    <row r="343" spans="1:7" x14ac:dyDescent="0.25">
      <c r="A343" s="21"/>
      <c r="B343" s="21"/>
      <c r="C343" s="21"/>
      <c r="D343" s="21"/>
      <c r="E343" s="21"/>
      <c r="F343" s="21"/>
      <c r="G343" s="21"/>
    </row>
    <row r="344" spans="1:7" x14ac:dyDescent="0.25">
      <c r="A344" s="21"/>
      <c r="B344" s="21"/>
      <c r="C344" s="21"/>
      <c r="D344" s="21"/>
      <c r="E344" s="21"/>
      <c r="F344" s="21"/>
      <c r="G344" s="21"/>
    </row>
    <row r="345" spans="1:7" x14ac:dyDescent="0.25">
      <c r="A345" s="21"/>
      <c r="B345" s="21"/>
      <c r="C345" s="21"/>
      <c r="D345" s="21"/>
      <c r="E345" s="21"/>
      <c r="F345" s="21"/>
      <c r="G345" s="21"/>
    </row>
    <row r="346" spans="1:7" x14ac:dyDescent="0.25">
      <c r="A346" s="21"/>
      <c r="B346" s="21"/>
      <c r="C346" s="21"/>
      <c r="D346" s="21"/>
      <c r="E346" s="21"/>
      <c r="F346" s="21"/>
      <c r="G346" s="21"/>
    </row>
    <row r="347" spans="1:7" x14ac:dyDescent="0.25">
      <c r="A347" s="21"/>
      <c r="B347" s="21"/>
      <c r="C347" s="21"/>
      <c r="D347" s="21"/>
      <c r="E347" s="21"/>
      <c r="F347" s="21"/>
      <c r="G347" s="21"/>
    </row>
    <row r="348" spans="1:7" x14ac:dyDescent="0.25">
      <c r="A348" s="21"/>
      <c r="B348" s="21"/>
      <c r="C348" s="21"/>
      <c r="D348" s="21"/>
      <c r="E348" s="21"/>
      <c r="F348" s="21"/>
      <c r="G348" s="21"/>
    </row>
    <row r="349" spans="1:7" x14ac:dyDescent="0.25">
      <c r="A349" s="21"/>
      <c r="B349" s="21"/>
      <c r="C349" s="21"/>
      <c r="D349" s="21"/>
      <c r="E349" s="21"/>
      <c r="F349" s="21"/>
      <c r="G349" s="21"/>
    </row>
    <row r="350" spans="1:7" x14ac:dyDescent="0.25">
      <c r="A350" s="21"/>
      <c r="B350" s="21"/>
      <c r="C350" s="21"/>
      <c r="D350" s="21"/>
      <c r="E350" s="21"/>
      <c r="F350" s="21"/>
      <c r="G350" s="21"/>
    </row>
    <row r="351" spans="1:7" x14ac:dyDescent="0.25">
      <c r="A351" s="21"/>
      <c r="B351" s="21"/>
      <c r="C351" s="21"/>
      <c r="D351" s="21"/>
      <c r="E351" s="21"/>
      <c r="F351" s="21"/>
      <c r="G351" s="21"/>
    </row>
    <row r="352" spans="1:7" x14ac:dyDescent="0.25">
      <c r="A352" s="21"/>
      <c r="B352" s="21"/>
      <c r="C352" s="21"/>
      <c r="D352" s="21"/>
      <c r="E352" s="21"/>
      <c r="F352" s="21"/>
      <c r="G352" s="21"/>
    </row>
    <row r="353" spans="1:7" x14ac:dyDescent="0.25">
      <c r="A353" s="21"/>
      <c r="B353" s="21"/>
      <c r="C353" s="21"/>
      <c r="D353" s="21"/>
      <c r="E353" s="21"/>
      <c r="F353" s="21"/>
      <c r="G353" s="21"/>
    </row>
    <row r="354" spans="1:7" x14ac:dyDescent="0.25">
      <c r="A354" s="21"/>
      <c r="B354" s="21"/>
      <c r="C354" s="21"/>
      <c r="D354" s="21"/>
      <c r="E354" s="21"/>
      <c r="F354" s="21"/>
      <c r="G354" s="21"/>
    </row>
    <row r="355" spans="1:7" x14ac:dyDescent="0.25">
      <c r="A355" s="21"/>
      <c r="B355" s="21"/>
      <c r="C355" s="21"/>
      <c r="D355" s="21"/>
      <c r="E355" s="21"/>
      <c r="F355" s="21"/>
      <c r="G355" s="21"/>
    </row>
    <row r="356" spans="1:7" x14ac:dyDescent="0.25">
      <c r="A356" s="21"/>
      <c r="B356" s="21"/>
      <c r="C356" s="21"/>
      <c r="D356" s="21"/>
      <c r="E356" s="21"/>
      <c r="F356" s="21"/>
      <c r="G356" s="21"/>
    </row>
    <row r="357" spans="1:7" x14ac:dyDescent="0.25">
      <c r="A357" s="21"/>
      <c r="B357" s="21"/>
      <c r="C357" s="21"/>
      <c r="D357" s="21"/>
      <c r="E357" s="21"/>
      <c r="F357" s="21"/>
      <c r="G357" s="21"/>
    </row>
    <row r="358" spans="1:7" x14ac:dyDescent="0.25">
      <c r="A358" s="21"/>
      <c r="B358" s="21"/>
      <c r="C358" s="21"/>
      <c r="D358" s="21"/>
      <c r="E358" s="21"/>
      <c r="F358" s="21"/>
      <c r="G358" s="21"/>
    </row>
    <row r="359" spans="1:7" x14ac:dyDescent="0.25">
      <c r="A359" s="21"/>
      <c r="B359" s="21"/>
      <c r="C359" s="21"/>
      <c r="D359" s="21"/>
      <c r="E359" s="21"/>
      <c r="F359" s="21"/>
      <c r="G359" s="21"/>
    </row>
    <row r="360" spans="1:7" x14ac:dyDescent="0.25">
      <c r="A360" s="21"/>
      <c r="B360" s="21"/>
      <c r="C360" s="21"/>
      <c r="D360" s="21"/>
      <c r="E360" s="21"/>
      <c r="F360" s="21"/>
      <c r="G360" s="21"/>
    </row>
    <row r="361" spans="1:7" x14ac:dyDescent="0.25">
      <c r="A361" s="21"/>
      <c r="B361" s="21"/>
      <c r="C361" s="21"/>
      <c r="D361" s="21"/>
      <c r="E361" s="21"/>
      <c r="F361" s="21"/>
      <c r="G361" s="21"/>
    </row>
    <row r="362" spans="1:7" x14ac:dyDescent="0.25">
      <c r="A362" s="21"/>
      <c r="B362" s="21"/>
      <c r="C362" s="21"/>
      <c r="D362" s="21"/>
      <c r="E362" s="21"/>
      <c r="F362" s="21"/>
      <c r="G362" s="21"/>
    </row>
    <row r="363" spans="1:7" x14ac:dyDescent="0.25">
      <c r="A363" s="21"/>
      <c r="B363" s="21"/>
      <c r="C363" s="21"/>
      <c r="D363" s="21"/>
      <c r="E363" s="21"/>
      <c r="F363" s="21"/>
      <c r="G363" s="21"/>
    </row>
    <row r="364" spans="1:7" x14ac:dyDescent="0.25">
      <c r="A364" s="21"/>
      <c r="B364" s="21"/>
      <c r="C364" s="21"/>
      <c r="D364" s="21"/>
      <c r="E364" s="21"/>
      <c r="F364" s="21"/>
      <c r="G364" s="21"/>
    </row>
    <row r="365" spans="1:7" x14ac:dyDescent="0.25">
      <c r="A365" s="21"/>
      <c r="B365" s="21"/>
      <c r="C365" s="21"/>
      <c r="D365" s="21"/>
      <c r="E365" s="21"/>
      <c r="F365" s="21"/>
      <c r="G365" s="21"/>
    </row>
    <row r="366" spans="1:7" x14ac:dyDescent="0.25">
      <c r="A366" s="21"/>
      <c r="B366" s="21"/>
      <c r="C366" s="21"/>
      <c r="D366" s="21"/>
      <c r="E366" s="21"/>
      <c r="F366" s="21"/>
      <c r="G366" s="21"/>
    </row>
    <row r="367" spans="1:7" x14ac:dyDescent="0.25">
      <c r="A367" s="21"/>
      <c r="B367" s="21"/>
      <c r="C367" s="21"/>
      <c r="D367" s="21"/>
      <c r="E367" s="21"/>
      <c r="F367" s="21"/>
      <c r="G367" s="21"/>
    </row>
    <row r="368" spans="1:7" x14ac:dyDescent="0.25">
      <c r="A368" s="21"/>
      <c r="B368" s="21"/>
      <c r="C368" s="21"/>
      <c r="D368" s="21"/>
      <c r="E368" s="21"/>
      <c r="F368" s="21"/>
      <c r="G368" s="21"/>
    </row>
    <row r="369" spans="1:7" x14ac:dyDescent="0.25">
      <c r="A369" s="21"/>
      <c r="B369" s="21"/>
      <c r="C369" s="21"/>
      <c r="D369" s="21"/>
      <c r="E369" s="21"/>
      <c r="F369" s="21"/>
      <c r="G369" s="21"/>
    </row>
    <row r="370" spans="1:7" x14ac:dyDescent="0.25">
      <c r="A370" s="21"/>
      <c r="B370" s="21"/>
      <c r="C370" s="21"/>
      <c r="D370" s="21"/>
      <c r="E370" s="21"/>
      <c r="F370" s="21"/>
      <c r="G370" s="21"/>
    </row>
    <row r="371" spans="1:7" x14ac:dyDescent="0.25">
      <c r="A371" s="21"/>
      <c r="B371" s="21"/>
      <c r="C371" s="21"/>
      <c r="D371" s="21"/>
      <c r="E371" s="21"/>
      <c r="F371" s="21"/>
      <c r="G371" s="21"/>
    </row>
    <row r="372" spans="1:7" x14ac:dyDescent="0.25">
      <c r="A372" s="21"/>
      <c r="B372" s="21"/>
      <c r="C372" s="21"/>
      <c r="D372" s="21"/>
      <c r="E372" s="21"/>
      <c r="F372" s="21"/>
      <c r="G372" s="21"/>
    </row>
    <row r="373" spans="1:7" x14ac:dyDescent="0.25">
      <c r="A373" s="21"/>
      <c r="B373" s="21"/>
      <c r="C373" s="21"/>
      <c r="D373" s="21"/>
      <c r="E373" s="21"/>
      <c r="F373" s="21"/>
      <c r="G373" s="21"/>
    </row>
    <row r="374" spans="1:7" x14ac:dyDescent="0.25">
      <c r="A374" s="21"/>
      <c r="B374" s="21"/>
      <c r="C374" s="21"/>
      <c r="D374" s="21"/>
      <c r="E374" s="21"/>
      <c r="F374" s="21"/>
      <c r="G374" s="21"/>
    </row>
    <row r="375" spans="1:7" x14ac:dyDescent="0.25">
      <c r="A375" s="21"/>
      <c r="B375" s="21"/>
      <c r="C375" s="21"/>
      <c r="D375" s="21"/>
      <c r="E375" s="21"/>
      <c r="F375" s="21"/>
      <c r="G375" s="21"/>
    </row>
    <row r="376" spans="1:7" x14ac:dyDescent="0.25">
      <c r="A376" s="21"/>
      <c r="B376" s="21"/>
      <c r="C376" s="21"/>
      <c r="D376" s="21"/>
      <c r="E376" s="21"/>
      <c r="F376" s="21"/>
      <c r="G376" s="21"/>
    </row>
    <row r="377" spans="1:7" x14ac:dyDescent="0.25">
      <c r="A377" s="21"/>
      <c r="B377" s="21"/>
      <c r="C377" s="21"/>
      <c r="D377" s="21"/>
      <c r="E377" s="21"/>
      <c r="F377" s="21"/>
      <c r="G377" s="21"/>
    </row>
    <row r="378" spans="1:7" x14ac:dyDescent="0.25">
      <c r="A378" s="21"/>
      <c r="B378" s="21"/>
      <c r="C378" s="21"/>
      <c r="D378" s="21"/>
      <c r="E378" s="21"/>
      <c r="F378" s="21"/>
      <c r="G378" s="21"/>
    </row>
    <row r="379" spans="1:7" x14ac:dyDescent="0.25">
      <c r="A379" s="21"/>
      <c r="B379" s="21"/>
      <c r="C379" s="21"/>
      <c r="D379" s="21"/>
      <c r="E379" s="21"/>
      <c r="F379" s="21"/>
      <c r="G379" s="21"/>
    </row>
    <row r="380" spans="1:7" x14ac:dyDescent="0.25">
      <c r="A380" s="21"/>
      <c r="B380" s="21"/>
      <c r="C380" s="21"/>
      <c r="D380" s="21"/>
      <c r="E380" s="21"/>
      <c r="F380" s="21"/>
      <c r="G380" s="21"/>
    </row>
    <row r="381" spans="1:7" x14ac:dyDescent="0.25">
      <c r="A381" s="21"/>
      <c r="B381" s="21"/>
      <c r="C381" s="21"/>
      <c r="D381" s="21"/>
      <c r="E381" s="21"/>
      <c r="F381" s="21"/>
      <c r="G381" s="21"/>
    </row>
    <row r="382" spans="1:7" x14ac:dyDescent="0.25">
      <c r="A382" s="21"/>
      <c r="B382" s="21"/>
      <c r="C382" s="21"/>
      <c r="D382" s="21"/>
      <c r="E382" s="21"/>
      <c r="F382" s="21"/>
      <c r="G382" s="21"/>
    </row>
    <row r="383" spans="1:7" x14ac:dyDescent="0.25">
      <c r="A383" s="21"/>
      <c r="B383" s="21"/>
      <c r="C383" s="21"/>
      <c r="D383" s="21"/>
      <c r="E383" s="21"/>
      <c r="F383" s="21"/>
      <c r="G383" s="21"/>
    </row>
    <row r="384" spans="1:7" x14ac:dyDescent="0.25">
      <c r="A384" s="21"/>
      <c r="B384" s="21"/>
      <c r="C384" s="21"/>
      <c r="D384" s="21"/>
      <c r="E384" s="21"/>
      <c r="F384" s="21"/>
      <c r="G384" s="21"/>
    </row>
    <row r="385" spans="1:7" x14ac:dyDescent="0.25">
      <c r="A385" s="21"/>
      <c r="B385" s="21"/>
      <c r="C385" s="21"/>
      <c r="D385" s="21"/>
      <c r="E385" s="21"/>
      <c r="F385" s="21"/>
      <c r="G385" s="21"/>
    </row>
    <row r="386" spans="1:7" x14ac:dyDescent="0.25">
      <c r="A386" s="21"/>
      <c r="B386" s="21"/>
      <c r="C386" s="21"/>
      <c r="D386" s="21"/>
      <c r="E386" s="21"/>
      <c r="F386" s="21"/>
      <c r="G386" s="21"/>
    </row>
    <row r="387" spans="1:7" x14ac:dyDescent="0.25">
      <c r="A387" s="21"/>
      <c r="B387" s="21"/>
      <c r="C387" s="21"/>
      <c r="D387" s="21"/>
      <c r="E387" s="21"/>
      <c r="F387" s="21"/>
      <c r="G387" s="21"/>
    </row>
    <row r="388" spans="1:7" x14ac:dyDescent="0.25">
      <c r="A388" s="21"/>
      <c r="B388" s="21"/>
      <c r="C388" s="21"/>
      <c r="D388" s="21"/>
      <c r="E388" s="21"/>
      <c r="F388" s="21"/>
      <c r="G388" s="21"/>
    </row>
    <row r="389" spans="1:7" x14ac:dyDescent="0.25">
      <c r="A389" s="21"/>
      <c r="B389" s="21"/>
      <c r="C389" s="21"/>
      <c r="D389" s="21"/>
      <c r="E389" s="21"/>
      <c r="F389" s="21"/>
      <c r="G389" s="21"/>
    </row>
    <row r="390" spans="1:7" x14ac:dyDescent="0.25">
      <c r="A390" s="21"/>
      <c r="B390" s="21"/>
      <c r="C390" s="21"/>
      <c r="D390" s="21"/>
      <c r="E390" s="21"/>
      <c r="F390" s="21"/>
      <c r="G390" s="21"/>
    </row>
    <row r="391" spans="1:7" x14ac:dyDescent="0.25">
      <c r="A391" s="21"/>
      <c r="B391" s="21"/>
      <c r="C391" s="21"/>
      <c r="D391" s="21"/>
      <c r="E391" s="21"/>
      <c r="F391" s="21"/>
      <c r="G391" s="21"/>
    </row>
    <row r="392" spans="1:7" x14ac:dyDescent="0.25">
      <c r="A392" s="21"/>
      <c r="B392" s="21"/>
      <c r="C392" s="21"/>
      <c r="D392" s="21"/>
      <c r="E392" s="21"/>
      <c r="F392" s="21"/>
      <c r="G392" s="21"/>
    </row>
    <row r="393" spans="1:7" x14ac:dyDescent="0.25">
      <c r="A393" s="21"/>
      <c r="B393" s="21"/>
      <c r="C393" s="21"/>
      <c r="D393" s="21"/>
      <c r="E393" s="21"/>
      <c r="F393" s="21"/>
      <c r="G393" s="21"/>
    </row>
    <row r="394" spans="1:7" x14ac:dyDescent="0.25">
      <c r="A394" s="21"/>
      <c r="B394" s="21"/>
      <c r="C394" s="21"/>
      <c r="D394" s="21"/>
      <c r="E394" s="21"/>
      <c r="F394" s="21"/>
      <c r="G394" s="21"/>
    </row>
    <row r="395" spans="1:7" x14ac:dyDescent="0.25">
      <c r="A395" s="21"/>
      <c r="B395" s="21"/>
      <c r="C395" s="21"/>
      <c r="D395" s="21"/>
      <c r="E395" s="21"/>
      <c r="F395" s="21"/>
      <c r="G395" s="21"/>
    </row>
    <row r="396" spans="1:7" x14ac:dyDescent="0.25">
      <c r="A396" s="21"/>
      <c r="B396" s="21"/>
      <c r="C396" s="21"/>
      <c r="D396" s="21"/>
      <c r="E396" s="21"/>
      <c r="F396" s="21"/>
      <c r="G396" s="21"/>
    </row>
    <row r="397" spans="1:7" x14ac:dyDescent="0.25">
      <c r="A397" s="21"/>
      <c r="B397" s="21"/>
      <c r="C397" s="21"/>
      <c r="D397" s="21"/>
      <c r="E397" s="21"/>
      <c r="F397" s="21"/>
      <c r="G397" s="21"/>
    </row>
    <row r="398" spans="1:7" x14ac:dyDescent="0.25">
      <c r="A398" s="21"/>
      <c r="B398" s="21"/>
      <c r="C398" s="21"/>
      <c r="D398" s="21"/>
      <c r="E398" s="21"/>
      <c r="F398" s="21"/>
      <c r="G398" s="21"/>
    </row>
    <row r="399" spans="1:7" x14ac:dyDescent="0.25">
      <c r="A399" s="21"/>
      <c r="B399" s="21"/>
      <c r="C399" s="21"/>
      <c r="D399" s="21"/>
      <c r="E399" s="21"/>
      <c r="F399" s="21"/>
      <c r="G399" s="21"/>
    </row>
    <row r="400" spans="1:7" x14ac:dyDescent="0.25">
      <c r="A400" s="21"/>
      <c r="B400" s="21"/>
      <c r="C400" s="21"/>
      <c r="D400" s="21"/>
      <c r="E400" s="21"/>
      <c r="F400" s="21"/>
      <c r="G400" s="21"/>
    </row>
    <row r="401" spans="1:7" x14ac:dyDescent="0.25">
      <c r="A401" s="21"/>
      <c r="B401" s="21"/>
      <c r="C401" s="21"/>
      <c r="D401" s="21"/>
      <c r="E401" s="21"/>
      <c r="F401" s="21"/>
      <c r="G401" s="21"/>
    </row>
    <row r="402" spans="1:7" x14ac:dyDescent="0.25">
      <c r="A402" s="21"/>
      <c r="B402" s="21"/>
      <c r="C402" s="21"/>
      <c r="D402" s="21"/>
      <c r="E402" s="21"/>
      <c r="F402" s="21"/>
      <c r="G402" s="21"/>
    </row>
    <row r="403" spans="1:7" x14ac:dyDescent="0.25">
      <c r="A403" s="21"/>
      <c r="B403" s="21"/>
      <c r="C403" s="21"/>
      <c r="D403" s="21"/>
      <c r="E403" s="21"/>
      <c r="F403" s="21"/>
      <c r="G403" s="21"/>
    </row>
    <row r="404" spans="1:7" x14ac:dyDescent="0.25">
      <c r="A404" s="21"/>
      <c r="B404" s="21"/>
      <c r="C404" s="21"/>
      <c r="D404" s="21"/>
      <c r="E404" s="21"/>
      <c r="F404" s="21"/>
      <c r="G404" s="21"/>
    </row>
    <row r="405" spans="1:7" x14ac:dyDescent="0.25">
      <c r="A405" s="21"/>
      <c r="B405" s="21"/>
      <c r="C405" s="21"/>
      <c r="D405" s="21"/>
      <c r="E405" s="21"/>
      <c r="F405" s="21"/>
      <c r="G405" s="21"/>
    </row>
    <row r="406" spans="1:7" x14ac:dyDescent="0.25">
      <c r="A406" s="21"/>
      <c r="B406" s="21"/>
      <c r="C406" s="21"/>
      <c r="D406" s="21"/>
      <c r="E406" s="21"/>
      <c r="F406" s="21"/>
      <c r="G406" s="21"/>
    </row>
    <row r="407" spans="1:7" x14ac:dyDescent="0.25">
      <c r="A407" s="21"/>
      <c r="B407" s="21"/>
      <c r="C407" s="21"/>
      <c r="D407" s="21"/>
      <c r="E407" s="21"/>
      <c r="F407" s="21"/>
      <c r="G407" s="21"/>
    </row>
    <row r="408" spans="1:7" x14ac:dyDescent="0.25">
      <c r="A408" s="21"/>
      <c r="B408" s="21"/>
      <c r="C408" s="21"/>
      <c r="D408" s="21"/>
      <c r="E408" s="21"/>
      <c r="F408" s="21"/>
      <c r="G408" s="21"/>
    </row>
    <row r="409" spans="1:7" x14ac:dyDescent="0.25">
      <c r="A409" s="21"/>
      <c r="B409" s="21"/>
      <c r="C409" s="21"/>
      <c r="D409" s="21"/>
      <c r="E409" s="21"/>
      <c r="F409" s="21"/>
      <c r="G409" s="21"/>
    </row>
    <row r="410" spans="1:7" x14ac:dyDescent="0.25">
      <c r="A410" s="21"/>
      <c r="B410" s="21"/>
      <c r="C410" s="21"/>
      <c r="D410" s="21"/>
      <c r="E410" s="21"/>
      <c r="F410" s="21"/>
      <c r="G410" s="21"/>
    </row>
    <row r="411" spans="1:7" x14ac:dyDescent="0.25">
      <c r="A411" s="21"/>
      <c r="B411" s="21"/>
      <c r="C411" s="21"/>
      <c r="D411" s="21"/>
      <c r="E411" s="21"/>
      <c r="F411" s="21"/>
      <c r="G411" s="21"/>
    </row>
    <row r="412" spans="1:7" x14ac:dyDescent="0.25">
      <c r="A412" s="21"/>
      <c r="B412" s="21"/>
      <c r="C412" s="21"/>
      <c r="D412" s="21"/>
      <c r="E412" s="21"/>
      <c r="F412" s="21"/>
      <c r="G412" s="21"/>
    </row>
    <row r="413" spans="1:7" x14ac:dyDescent="0.25">
      <c r="A413" s="21"/>
      <c r="B413" s="21"/>
      <c r="C413" s="21"/>
      <c r="D413" s="21"/>
      <c r="E413" s="21"/>
      <c r="F413" s="21"/>
      <c r="G413" s="21"/>
    </row>
    <row r="414" spans="1:7" x14ac:dyDescent="0.25">
      <c r="A414" s="21"/>
      <c r="B414" s="21"/>
      <c r="C414" s="21"/>
      <c r="D414" s="21"/>
      <c r="E414" s="21"/>
      <c r="F414" s="21"/>
      <c r="G414" s="21"/>
    </row>
    <row r="415" spans="1:7" x14ac:dyDescent="0.25">
      <c r="A415" s="21"/>
      <c r="B415" s="21"/>
      <c r="C415" s="21"/>
      <c r="D415" s="21"/>
      <c r="E415" s="21"/>
      <c r="F415" s="21"/>
      <c r="G415" s="21"/>
    </row>
    <row r="416" spans="1:7" x14ac:dyDescent="0.25">
      <c r="A416" s="21"/>
      <c r="B416" s="21"/>
      <c r="C416" s="21"/>
      <c r="D416" s="21"/>
      <c r="E416" s="21"/>
      <c r="F416" s="21"/>
      <c r="G416" s="21"/>
    </row>
    <row r="417" spans="1:7" x14ac:dyDescent="0.25">
      <c r="A417" s="21"/>
      <c r="B417" s="21"/>
      <c r="C417" s="21"/>
      <c r="D417" s="21"/>
      <c r="E417" s="21"/>
      <c r="F417" s="21"/>
      <c r="G417" s="21"/>
    </row>
    <row r="418" spans="1:7" x14ac:dyDescent="0.25">
      <c r="A418" s="21"/>
      <c r="B418" s="21"/>
      <c r="C418" s="21"/>
      <c r="D418" s="21"/>
      <c r="E418" s="21"/>
      <c r="F418" s="21"/>
      <c r="G418" s="21"/>
    </row>
    <row r="419" spans="1:7" x14ac:dyDescent="0.25">
      <c r="A419" s="21"/>
      <c r="B419" s="21"/>
      <c r="C419" s="21"/>
      <c r="D419" s="21"/>
      <c r="E419" s="21"/>
      <c r="F419" s="21"/>
      <c r="G419" s="21"/>
    </row>
    <row r="420" spans="1:7" x14ac:dyDescent="0.25">
      <c r="A420" s="21"/>
      <c r="B420" s="21"/>
      <c r="C420" s="21"/>
      <c r="D420" s="21"/>
      <c r="E420" s="21"/>
      <c r="F420" s="21"/>
      <c r="G420" s="21"/>
    </row>
    <row r="421" spans="1:7" x14ac:dyDescent="0.25">
      <c r="A421" s="21"/>
      <c r="B421" s="21"/>
      <c r="C421" s="21"/>
      <c r="D421" s="21"/>
      <c r="E421" s="21"/>
      <c r="F421" s="21"/>
      <c r="G421" s="21"/>
    </row>
    <row r="422" spans="1:7" x14ac:dyDescent="0.25">
      <c r="A422" s="21"/>
      <c r="B422" s="21"/>
      <c r="C422" s="21"/>
      <c r="D422" s="21"/>
      <c r="E422" s="21"/>
      <c r="F422" s="21"/>
      <c r="G422" s="21"/>
    </row>
    <row r="423" spans="1:7" x14ac:dyDescent="0.25">
      <c r="A423" s="21"/>
      <c r="B423" s="21"/>
      <c r="C423" s="21"/>
      <c r="D423" s="21"/>
      <c r="E423" s="21"/>
      <c r="F423" s="21"/>
      <c r="G423" s="21"/>
    </row>
    <row r="424" spans="1:7" x14ac:dyDescent="0.25">
      <c r="A424" s="21"/>
      <c r="B424" s="21"/>
      <c r="C424" s="21"/>
      <c r="D424" s="21"/>
      <c r="E424" s="21"/>
      <c r="F424" s="21"/>
      <c r="G424" s="21"/>
    </row>
    <row r="425" spans="1:7" x14ac:dyDescent="0.25">
      <c r="A425" s="21"/>
      <c r="B425" s="21"/>
      <c r="C425" s="21"/>
      <c r="D425" s="21"/>
      <c r="E425" s="21"/>
      <c r="F425" s="21"/>
      <c r="G425" s="21"/>
    </row>
    <row r="426" spans="1:7" x14ac:dyDescent="0.25">
      <c r="A426" s="21"/>
      <c r="B426" s="21"/>
      <c r="C426" s="21"/>
      <c r="D426" s="21"/>
      <c r="E426" s="21"/>
      <c r="F426" s="21"/>
      <c r="G426" s="21"/>
    </row>
    <row r="427" spans="1:7" x14ac:dyDescent="0.25">
      <c r="A427" s="21"/>
      <c r="B427" s="21"/>
      <c r="C427" s="21"/>
      <c r="D427" s="21"/>
      <c r="E427" s="21"/>
      <c r="F427" s="21"/>
      <c r="G427" s="21"/>
    </row>
    <row r="428" spans="1:7" x14ac:dyDescent="0.25">
      <c r="A428" s="21"/>
      <c r="B428" s="21"/>
      <c r="C428" s="21"/>
      <c r="D428" s="21"/>
      <c r="E428" s="21"/>
      <c r="F428" s="21"/>
      <c r="G428" s="21"/>
    </row>
    <row r="429" spans="1:7" x14ac:dyDescent="0.25">
      <c r="A429" s="21"/>
      <c r="B429" s="21"/>
      <c r="C429" s="21"/>
      <c r="D429" s="21"/>
      <c r="E429" s="21"/>
      <c r="F429" s="21"/>
      <c r="G429" s="21"/>
    </row>
    <row r="430" spans="1:7" x14ac:dyDescent="0.25">
      <c r="A430" s="21"/>
      <c r="B430" s="21"/>
      <c r="C430" s="21"/>
      <c r="D430" s="21"/>
      <c r="E430" s="21"/>
      <c r="F430" s="21"/>
      <c r="G430" s="21"/>
    </row>
    <row r="431" spans="1:7" x14ac:dyDescent="0.25">
      <c r="A431" s="21"/>
      <c r="B431" s="21"/>
      <c r="C431" s="21"/>
      <c r="D431" s="21"/>
      <c r="E431" s="21"/>
      <c r="F431" s="21"/>
      <c r="G431" s="21"/>
    </row>
    <row r="432" spans="1:7" x14ac:dyDescent="0.25">
      <c r="A432" s="21"/>
      <c r="B432" s="21"/>
      <c r="C432" s="21"/>
      <c r="D432" s="21"/>
      <c r="E432" s="21"/>
      <c r="F432" s="21"/>
      <c r="G432" s="21"/>
    </row>
    <row r="433" spans="1:7" x14ac:dyDescent="0.25">
      <c r="A433" s="21"/>
      <c r="B433" s="21"/>
      <c r="C433" s="21"/>
      <c r="D433" s="21"/>
      <c r="E433" s="21"/>
      <c r="F433" s="21"/>
      <c r="G433" s="21"/>
    </row>
    <row r="434" spans="1:7" x14ac:dyDescent="0.25">
      <c r="A434" s="21"/>
      <c r="B434" s="21"/>
      <c r="C434" s="21"/>
      <c r="D434" s="21"/>
      <c r="E434" s="21"/>
      <c r="F434" s="21"/>
      <c r="G434" s="21"/>
    </row>
    <row r="435" spans="1:7" x14ac:dyDescent="0.25">
      <c r="A435" s="21"/>
      <c r="B435" s="21"/>
      <c r="C435" s="21"/>
      <c r="D435" s="21"/>
      <c r="E435" s="21"/>
      <c r="F435" s="21"/>
      <c r="G435" s="21"/>
    </row>
    <row r="436" spans="1:7" x14ac:dyDescent="0.25">
      <c r="A436" s="21"/>
      <c r="B436" s="21"/>
      <c r="C436" s="21"/>
      <c r="D436" s="21"/>
      <c r="E436" s="21"/>
      <c r="F436" s="21"/>
      <c r="G436" s="21"/>
    </row>
    <row r="437" spans="1:7" x14ac:dyDescent="0.25">
      <c r="A437" s="21"/>
      <c r="B437" s="21"/>
      <c r="C437" s="21"/>
      <c r="D437" s="21"/>
      <c r="E437" s="21"/>
      <c r="F437" s="21"/>
      <c r="G437" s="21"/>
    </row>
    <row r="438" spans="1:7" x14ac:dyDescent="0.25">
      <c r="A438" s="21"/>
      <c r="B438" s="21"/>
      <c r="C438" s="21"/>
      <c r="D438" s="21"/>
      <c r="E438" s="21"/>
      <c r="F438" s="21"/>
      <c r="G438" s="21"/>
    </row>
    <row r="439" spans="1:7" x14ac:dyDescent="0.25">
      <c r="A439" s="21"/>
      <c r="B439" s="21"/>
      <c r="C439" s="21"/>
      <c r="D439" s="21"/>
      <c r="E439" s="21"/>
      <c r="F439" s="21"/>
      <c r="G439" s="21"/>
    </row>
    <row r="440" spans="1:7" x14ac:dyDescent="0.25">
      <c r="A440" s="21"/>
      <c r="B440" s="21"/>
      <c r="C440" s="21"/>
      <c r="D440" s="21"/>
      <c r="E440" s="21"/>
      <c r="F440" s="21"/>
      <c r="G440" s="21"/>
    </row>
    <row r="441" spans="1:7" x14ac:dyDescent="0.25">
      <c r="A441" s="21"/>
      <c r="B441" s="21"/>
      <c r="C441" s="21"/>
      <c r="D441" s="21"/>
      <c r="E441" s="21"/>
      <c r="F441" s="21"/>
      <c r="G441" s="21"/>
    </row>
    <row r="442" spans="1:7" x14ac:dyDescent="0.25">
      <c r="A442" s="21"/>
      <c r="B442" s="21"/>
      <c r="C442" s="21"/>
      <c r="D442" s="21"/>
      <c r="E442" s="21"/>
      <c r="F442" s="21"/>
      <c r="G442" s="21"/>
    </row>
    <row r="443" spans="1:7" x14ac:dyDescent="0.25">
      <c r="A443" s="21"/>
      <c r="B443" s="21"/>
      <c r="C443" s="21"/>
      <c r="D443" s="21"/>
      <c r="E443" s="21"/>
      <c r="F443" s="21"/>
      <c r="G443" s="21"/>
    </row>
    <row r="444" spans="1:7" x14ac:dyDescent="0.25">
      <c r="A444" s="21"/>
      <c r="B444" s="21"/>
      <c r="C444" s="21"/>
      <c r="D444" s="21"/>
      <c r="E444" s="21"/>
      <c r="F444" s="21"/>
      <c r="G444" s="21"/>
    </row>
    <row r="445" spans="1:7" x14ac:dyDescent="0.25">
      <c r="A445" s="21"/>
      <c r="B445" s="21"/>
      <c r="C445" s="21"/>
      <c r="D445" s="21"/>
      <c r="E445" s="21"/>
      <c r="F445" s="21"/>
      <c r="G445" s="21"/>
    </row>
    <row r="446" spans="1:7" x14ac:dyDescent="0.25">
      <c r="A446" s="21"/>
      <c r="B446" s="21"/>
      <c r="C446" s="21"/>
      <c r="D446" s="21"/>
      <c r="E446" s="21"/>
      <c r="F446" s="21"/>
      <c r="G446" s="21"/>
    </row>
    <row r="447" spans="1:7" x14ac:dyDescent="0.25">
      <c r="A447" s="21"/>
      <c r="B447" s="21"/>
      <c r="C447" s="21"/>
      <c r="D447" s="21"/>
      <c r="E447" s="21"/>
      <c r="F447" s="21"/>
      <c r="G447" s="21"/>
    </row>
    <row r="448" spans="1:7" x14ac:dyDescent="0.25">
      <c r="A448" s="21"/>
      <c r="B448" s="21"/>
      <c r="C448" s="21"/>
      <c r="D448" s="21"/>
      <c r="E448" s="21"/>
      <c r="F448" s="21"/>
      <c r="G448" s="21"/>
    </row>
    <row r="449" spans="1:7" x14ac:dyDescent="0.25">
      <c r="A449" s="21"/>
      <c r="B449" s="21"/>
      <c r="C449" s="21"/>
      <c r="D449" s="21"/>
      <c r="E449" s="21"/>
      <c r="F449" s="21"/>
      <c r="G449" s="21"/>
    </row>
    <row r="450" spans="1:7" x14ac:dyDescent="0.25">
      <c r="A450" s="21"/>
      <c r="B450" s="21"/>
      <c r="C450" s="21"/>
      <c r="D450" s="21"/>
      <c r="E450" s="21"/>
      <c r="F450" s="21"/>
      <c r="G450" s="21"/>
    </row>
    <row r="451" spans="1:7" x14ac:dyDescent="0.25">
      <c r="A451" s="21"/>
      <c r="B451" s="21"/>
      <c r="C451" s="21"/>
      <c r="D451" s="21"/>
      <c r="E451" s="21"/>
      <c r="F451" s="21"/>
      <c r="G451" s="21"/>
    </row>
    <row r="452" spans="1:7" x14ac:dyDescent="0.25">
      <c r="A452" s="21"/>
      <c r="B452" s="21"/>
      <c r="C452" s="21"/>
      <c r="D452" s="21"/>
      <c r="E452" s="21"/>
      <c r="F452" s="21"/>
      <c r="G452" s="21"/>
    </row>
    <row r="453" spans="1:7" x14ac:dyDescent="0.25">
      <c r="A453" s="21"/>
      <c r="B453" s="21"/>
      <c r="C453" s="21"/>
      <c r="D453" s="21"/>
      <c r="E453" s="21"/>
      <c r="F453" s="21"/>
      <c r="G453" s="21"/>
    </row>
    <row r="454" spans="1:7" x14ac:dyDescent="0.25">
      <c r="A454" s="21"/>
      <c r="B454" s="21"/>
      <c r="C454" s="21"/>
      <c r="D454" s="21"/>
      <c r="E454" s="21"/>
      <c r="F454" s="21"/>
      <c r="G454" s="21"/>
    </row>
    <row r="455" spans="1:7" x14ac:dyDescent="0.25">
      <c r="A455" s="21"/>
      <c r="B455" s="21"/>
      <c r="C455" s="21"/>
      <c r="D455" s="21"/>
      <c r="E455" s="21"/>
      <c r="F455" s="21"/>
      <c r="G455" s="21"/>
    </row>
    <row r="456" spans="1:7" x14ac:dyDescent="0.25">
      <c r="A456" s="21"/>
      <c r="B456" s="21"/>
      <c r="C456" s="21"/>
      <c r="D456" s="21"/>
      <c r="E456" s="21"/>
      <c r="F456" s="21"/>
      <c r="G456" s="21"/>
    </row>
    <row r="457" spans="1:7" x14ac:dyDescent="0.25">
      <c r="A457" s="21"/>
      <c r="B457" s="21"/>
      <c r="C457" s="21"/>
      <c r="D457" s="21"/>
      <c r="E457" s="21"/>
      <c r="F457" s="21"/>
      <c r="G457" s="21"/>
    </row>
    <row r="458" spans="1:7" x14ac:dyDescent="0.25">
      <c r="A458" s="21"/>
      <c r="B458" s="21"/>
      <c r="C458" s="21"/>
      <c r="D458" s="21"/>
      <c r="E458" s="21"/>
      <c r="F458" s="21"/>
      <c r="G458" s="21"/>
    </row>
    <row r="459" spans="1:7" x14ac:dyDescent="0.25">
      <c r="A459" s="21"/>
      <c r="B459" s="21"/>
      <c r="C459" s="21"/>
      <c r="D459" s="21"/>
      <c r="E459" s="21"/>
      <c r="F459" s="21"/>
      <c r="G459" s="21"/>
    </row>
    <row r="460" spans="1:7" x14ac:dyDescent="0.25">
      <c r="A460" s="21"/>
      <c r="B460" s="21"/>
      <c r="C460" s="21"/>
      <c r="D460" s="21"/>
      <c r="E460" s="21"/>
      <c r="F460" s="21"/>
      <c r="G460" s="21"/>
    </row>
    <row r="461" spans="1:7" x14ac:dyDescent="0.25">
      <c r="A461" s="21"/>
      <c r="B461" s="21"/>
      <c r="C461" s="21"/>
      <c r="D461" s="21"/>
      <c r="E461" s="21"/>
      <c r="F461" s="21"/>
      <c r="G461" s="21"/>
    </row>
    <row r="462" spans="1:7" x14ac:dyDescent="0.25">
      <c r="A462" s="21"/>
      <c r="B462" s="21"/>
      <c r="C462" s="21"/>
      <c r="D462" s="21"/>
      <c r="E462" s="21"/>
      <c r="F462" s="21"/>
      <c r="G462" s="21"/>
    </row>
    <row r="463" spans="1:7" x14ac:dyDescent="0.25">
      <c r="A463" s="21"/>
      <c r="B463" s="21"/>
      <c r="C463" s="21"/>
      <c r="D463" s="21"/>
      <c r="E463" s="21"/>
      <c r="F463" s="21"/>
      <c r="G463" s="21"/>
    </row>
    <row r="464" spans="1:7" x14ac:dyDescent="0.25">
      <c r="A464" s="21"/>
      <c r="B464" s="21"/>
      <c r="C464" s="21"/>
      <c r="D464" s="21"/>
      <c r="E464" s="21"/>
      <c r="F464" s="21"/>
      <c r="G464" s="21"/>
    </row>
    <row r="465" spans="1:7" x14ac:dyDescent="0.25">
      <c r="A465" s="21"/>
      <c r="B465" s="21"/>
      <c r="C465" s="21"/>
      <c r="D465" s="21"/>
      <c r="E465" s="21"/>
      <c r="F465" s="21"/>
      <c r="G465" s="21"/>
    </row>
    <row r="466" spans="1:7" x14ac:dyDescent="0.25">
      <c r="A466" s="21"/>
      <c r="B466" s="21"/>
      <c r="C466" s="21"/>
      <c r="D466" s="21"/>
      <c r="E466" s="21"/>
      <c r="F466" s="21"/>
      <c r="G466" s="21"/>
    </row>
    <row r="467" spans="1:7" x14ac:dyDescent="0.25">
      <c r="A467" s="21"/>
      <c r="B467" s="21"/>
      <c r="C467" s="21"/>
      <c r="D467" s="21"/>
      <c r="E467" s="21"/>
      <c r="F467" s="21"/>
      <c r="G467" s="21"/>
    </row>
    <row r="468" spans="1:7" x14ac:dyDescent="0.25">
      <c r="A468" s="21"/>
      <c r="B468" s="21"/>
      <c r="C468" s="21"/>
      <c r="D468" s="21"/>
      <c r="E468" s="21"/>
      <c r="F468" s="21"/>
      <c r="G468" s="21"/>
    </row>
    <row r="469" spans="1:7" x14ac:dyDescent="0.25">
      <c r="A469" s="21"/>
      <c r="B469" s="21"/>
      <c r="C469" s="21"/>
      <c r="D469" s="21"/>
      <c r="E469" s="21"/>
      <c r="F469" s="21"/>
      <c r="G469" s="21"/>
    </row>
    <row r="470" spans="1:7" x14ac:dyDescent="0.25">
      <c r="A470" s="21"/>
      <c r="B470" s="21"/>
      <c r="C470" s="21"/>
      <c r="D470" s="21"/>
      <c r="E470" s="21"/>
      <c r="F470" s="21"/>
      <c r="G470" s="21"/>
    </row>
    <row r="471" spans="1:7" x14ac:dyDescent="0.25">
      <c r="A471" s="21"/>
      <c r="B471" s="21"/>
      <c r="C471" s="21"/>
      <c r="D471" s="21"/>
      <c r="E471" s="21"/>
      <c r="F471" s="21"/>
      <c r="G471" s="21"/>
    </row>
    <row r="472" spans="1:7" x14ac:dyDescent="0.25">
      <c r="A472" s="21"/>
      <c r="B472" s="21"/>
      <c r="C472" s="21"/>
      <c r="D472" s="21"/>
      <c r="E472" s="21"/>
      <c r="F472" s="21"/>
      <c r="G472" s="21"/>
    </row>
    <row r="473" spans="1:7" x14ac:dyDescent="0.25">
      <c r="A473" s="21"/>
      <c r="B473" s="21"/>
      <c r="C473" s="21"/>
      <c r="D473" s="21"/>
      <c r="E473" s="21"/>
      <c r="F473" s="21"/>
      <c r="G473" s="21"/>
    </row>
    <row r="474" spans="1:7" x14ac:dyDescent="0.25">
      <c r="A474" s="21"/>
      <c r="B474" s="21"/>
      <c r="C474" s="21"/>
      <c r="D474" s="21"/>
      <c r="E474" s="21"/>
      <c r="F474" s="21"/>
      <c r="G474" s="21"/>
    </row>
    <row r="475" spans="1:7" x14ac:dyDescent="0.25">
      <c r="A475" s="21"/>
      <c r="B475" s="21"/>
      <c r="C475" s="21"/>
      <c r="D475" s="21"/>
      <c r="E475" s="21"/>
      <c r="F475" s="21"/>
      <c r="G475" s="21"/>
    </row>
    <row r="476" spans="1:7" x14ac:dyDescent="0.25">
      <c r="A476" s="21"/>
      <c r="B476" s="21"/>
      <c r="C476" s="21"/>
      <c r="D476" s="21"/>
      <c r="E476" s="21"/>
      <c r="F476" s="21"/>
      <c r="G476" s="21"/>
    </row>
    <row r="477" spans="1:7" x14ac:dyDescent="0.25">
      <c r="A477" s="21"/>
      <c r="B477" s="21"/>
      <c r="C477" s="21"/>
      <c r="D477" s="21"/>
      <c r="E477" s="21"/>
      <c r="F477" s="21"/>
      <c r="G477" s="21"/>
    </row>
    <row r="478" spans="1:7" x14ac:dyDescent="0.25">
      <c r="A478" s="21"/>
      <c r="B478" s="21"/>
      <c r="C478" s="21"/>
      <c r="D478" s="21"/>
      <c r="E478" s="21"/>
      <c r="F478" s="21"/>
      <c r="G478" s="21"/>
    </row>
    <row r="479" spans="1:7" x14ac:dyDescent="0.25">
      <c r="A479" s="21"/>
      <c r="B479" s="21"/>
      <c r="C479" s="21"/>
      <c r="D479" s="21"/>
      <c r="E479" s="21"/>
      <c r="F479" s="21"/>
      <c r="G479" s="21"/>
    </row>
    <row r="480" spans="1:7" x14ac:dyDescent="0.25">
      <c r="A480" s="21"/>
      <c r="B480" s="21"/>
      <c r="C480" s="21"/>
      <c r="D480" s="21"/>
      <c r="E480" s="21"/>
      <c r="F480" s="21"/>
      <c r="G480" s="21"/>
    </row>
    <row r="481" spans="1:7" x14ac:dyDescent="0.25">
      <c r="A481" s="21"/>
      <c r="B481" s="21"/>
      <c r="C481" s="21"/>
      <c r="D481" s="21"/>
      <c r="E481" s="21"/>
      <c r="F481" s="21"/>
      <c r="G481" s="21"/>
    </row>
    <row r="482" spans="1:7" x14ac:dyDescent="0.25">
      <c r="A482" s="21"/>
      <c r="B482" s="21"/>
      <c r="C482" s="21"/>
      <c r="D482" s="21"/>
      <c r="E482" s="21"/>
      <c r="F482" s="21"/>
      <c r="G482" s="21"/>
    </row>
    <row r="483" spans="1:7" x14ac:dyDescent="0.25">
      <c r="A483" s="21"/>
      <c r="B483" s="21"/>
      <c r="C483" s="21"/>
      <c r="D483" s="21"/>
      <c r="E483" s="21"/>
      <c r="F483" s="21"/>
      <c r="G483" s="21"/>
    </row>
    <row r="484" spans="1:7" x14ac:dyDescent="0.25">
      <c r="A484" s="21"/>
      <c r="B484" s="21"/>
      <c r="C484" s="21"/>
      <c r="D484" s="21"/>
      <c r="E484" s="21"/>
      <c r="F484" s="21"/>
      <c r="G484" s="21"/>
    </row>
    <row r="485" spans="1:7" x14ac:dyDescent="0.25">
      <c r="A485" s="21"/>
      <c r="B485" s="21"/>
      <c r="C485" s="21"/>
      <c r="D485" s="21"/>
      <c r="E485" s="21"/>
      <c r="F485" s="21"/>
      <c r="G485" s="21"/>
    </row>
    <row r="486" spans="1:7" x14ac:dyDescent="0.25">
      <c r="A486" s="21"/>
      <c r="B486" s="21"/>
      <c r="C486" s="21"/>
      <c r="D486" s="21"/>
      <c r="E486" s="21"/>
      <c r="F486" s="21"/>
      <c r="G486" s="21"/>
    </row>
    <row r="487" spans="1:7" x14ac:dyDescent="0.25">
      <c r="A487" s="21"/>
      <c r="B487" s="21"/>
      <c r="C487" s="21"/>
      <c r="D487" s="21"/>
      <c r="E487" s="21"/>
      <c r="F487" s="21"/>
      <c r="G487" s="21"/>
    </row>
    <row r="488" spans="1:7" x14ac:dyDescent="0.25">
      <c r="A488" s="21"/>
      <c r="B488" s="21"/>
      <c r="C488" s="21"/>
      <c r="D488" s="21"/>
      <c r="E488" s="21"/>
      <c r="F488" s="21"/>
      <c r="G488" s="21"/>
    </row>
    <row r="489" spans="1:7" x14ac:dyDescent="0.25">
      <c r="A489" s="21"/>
      <c r="B489" s="21"/>
      <c r="C489" s="21"/>
      <c r="D489" s="21"/>
      <c r="E489" s="21"/>
      <c r="F489" s="21"/>
      <c r="G489" s="21"/>
    </row>
    <row r="490" spans="1:7" x14ac:dyDescent="0.25">
      <c r="A490" s="21"/>
      <c r="B490" s="21"/>
      <c r="C490" s="21"/>
      <c r="D490" s="21"/>
      <c r="E490" s="21"/>
      <c r="F490" s="21"/>
      <c r="G490" s="21"/>
    </row>
    <row r="491" spans="1:7" x14ac:dyDescent="0.25">
      <c r="A491" s="21"/>
      <c r="B491" s="21"/>
      <c r="C491" s="21"/>
      <c r="D491" s="21"/>
      <c r="E491" s="21"/>
      <c r="F491" s="21"/>
      <c r="G491" s="21"/>
    </row>
    <row r="492" spans="1:7" x14ac:dyDescent="0.25">
      <c r="A492" s="21"/>
      <c r="B492" s="21"/>
      <c r="C492" s="21"/>
      <c r="D492" s="21"/>
      <c r="E492" s="21"/>
      <c r="F492" s="21"/>
      <c r="G492" s="21"/>
    </row>
    <row r="493" spans="1:7" x14ac:dyDescent="0.25">
      <c r="A493" s="21"/>
      <c r="B493" s="21"/>
      <c r="C493" s="21"/>
      <c r="D493" s="21"/>
      <c r="E493" s="21"/>
      <c r="F493" s="21"/>
      <c r="G493" s="21"/>
    </row>
    <row r="494" spans="1:7" x14ac:dyDescent="0.25">
      <c r="A494" s="21"/>
      <c r="B494" s="21"/>
      <c r="C494" s="21"/>
      <c r="D494" s="21"/>
      <c r="E494" s="21"/>
      <c r="F494" s="21"/>
      <c r="G494" s="21"/>
    </row>
    <row r="495" spans="1:7" x14ac:dyDescent="0.25">
      <c r="A495" s="21"/>
      <c r="B495" s="21"/>
      <c r="C495" s="21"/>
      <c r="D495" s="21"/>
      <c r="E495" s="21"/>
      <c r="F495" s="21"/>
      <c r="G495" s="21"/>
    </row>
    <row r="496" spans="1:7" x14ac:dyDescent="0.25">
      <c r="A496" s="21"/>
      <c r="B496" s="21"/>
      <c r="C496" s="21"/>
      <c r="D496" s="21"/>
      <c r="E496" s="21"/>
      <c r="F496" s="21"/>
      <c r="G496" s="21"/>
    </row>
    <row r="497" spans="1:7" x14ac:dyDescent="0.25">
      <c r="A497" s="21"/>
      <c r="B497" s="21"/>
      <c r="C497" s="21"/>
      <c r="D497" s="21"/>
      <c r="E497" s="21"/>
      <c r="F497" s="21"/>
      <c r="G497" s="21"/>
    </row>
    <row r="498" spans="1:7" x14ac:dyDescent="0.25">
      <c r="A498" s="21"/>
      <c r="B498" s="21"/>
      <c r="C498" s="21"/>
      <c r="D498" s="21"/>
      <c r="E498" s="21"/>
      <c r="F498" s="21"/>
      <c r="G498" s="21"/>
    </row>
    <row r="499" spans="1:7" x14ac:dyDescent="0.25">
      <c r="A499" s="21"/>
      <c r="B499" s="21"/>
      <c r="C499" s="21"/>
      <c r="D499" s="21"/>
      <c r="E499" s="21"/>
      <c r="F499" s="21"/>
      <c r="G499" s="21"/>
    </row>
    <row r="500" spans="1:7" x14ac:dyDescent="0.25">
      <c r="A500" s="21"/>
      <c r="B500" s="21"/>
      <c r="C500" s="21"/>
      <c r="D500" s="21"/>
      <c r="E500" s="21"/>
      <c r="F500" s="21"/>
      <c r="G500" s="21"/>
    </row>
    <row r="501" spans="1:7" x14ac:dyDescent="0.25">
      <c r="A501" s="21"/>
      <c r="B501" s="21"/>
      <c r="C501" s="21"/>
      <c r="D501" s="21"/>
      <c r="E501" s="21"/>
      <c r="F501" s="21"/>
      <c r="G501" s="21"/>
    </row>
    <row r="502" spans="1:7" x14ac:dyDescent="0.25">
      <c r="A502" s="21"/>
      <c r="B502" s="21"/>
      <c r="C502" s="21"/>
      <c r="D502" s="21"/>
      <c r="E502" s="21"/>
      <c r="F502" s="21"/>
      <c r="G502" s="21"/>
    </row>
    <row r="503" spans="1:7" x14ac:dyDescent="0.25">
      <c r="A503" s="21"/>
      <c r="B503" s="21"/>
      <c r="C503" s="21"/>
      <c r="D503" s="21"/>
      <c r="E503" s="21"/>
      <c r="F503" s="21"/>
      <c r="G503" s="21"/>
    </row>
    <row r="504" spans="1:7" x14ac:dyDescent="0.25">
      <c r="A504" s="21"/>
      <c r="B504" s="21"/>
      <c r="C504" s="21"/>
      <c r="D504" s="21"/>
      <c r="E504" s="21"/>
      <c r="F504" s="21"/>
      <c r="G504" s="21"/>
    </row>
    <row r="505" spans="1:7" x14ac:dyDescent="0.25">
      <c r="A505" s="21"/>
      <c r="B505" s="21"/>
      <c r="C505" s="21"/>
      <c r="D505" s="21"/>
      <c r="E505" s="21"/>
      <c r="F505" s="21"/>
      <c r="G505" s="21"/>
    </row>
    <row r="506" spans="1:7" x14ac:dyDescent="0.25">
      <c r="A506" s="21"/>
      <c r="B506" s="21"/>
      <c r="C506" s="21"/>
      <c r="D506" s="21"/>
      <c r="E506" s="21"/>
      <c r="F506" s="21"/>
      <c r="G506" s="21"/>
    </row>
    <row r="507" spans="1:7" x14ac:dyDescent="0.25">
      <c r="A507" s="21"/>
      <c r="B507" s="21"/>
      <c r="C507" s="21"/>
      <c r="D507" s="21"/>
      <c r="E507" s="21"/>
      <c r="F507" s="21"/>
      <c r="G507" s="21"/>
    </row>
    <row r="508" spans="1:7" x14ac:dyDescent="0.25">
      <c r="A508" s="21"/>
      <c r="B508" s="21"/>
      <c r="C508" s="21"/>
      <c r="D508" s="21"/>
      <c r="E508" s="21"/>
      <c r="F508" s="21"/>
      <c r="G508" s="21"/>
    </row>
    <row r="509" spans="1:7" x14ac:dyDescent="0.25">
      <c r="A509" s="21"/>
      <c r="B509" s="21"/>
      <c r="C509" s="21"/>
      <c r="D509" s="21"/>
      <c r="E509" s="21"/>
      <c r="F509" s="21"/>
      <c r="G509" s="21"/>
    </row>
    <row r="510" spans="1:7" x14ac:dyDescent="0.25">
      <c r="A510" s="21"/>
      <c r="B510" s="21"/>
      <c r="C510" s="21"/>
      <c r="D510" s="21"/>
      <c r="E510" s="21"/>
      <c r="F510" s="21"/>
      <c r="G510" s="21"/>
    </row>
    <row r="511" spans="1:7" x14ac:dyDescent="0.25">
      <c r="A511" s="21"/>
      <c r="B511" s="21"/>
      <c r="C511" s="21"/>
      <c r="D511" s="21"/>
      <c r="E511" s="21"/>
      <c r="F511" s="21"/>
      <c r="G511" s="21"/>
    </row>
    <row r="512" spans="1:7" x14ac:dyDescent="0.25">
      <c r="A512" s="21"/>
      <c r="B512" s="21"/>
      <c r="C512" s="21"/>
      <c r="D512" s="21"/>
      <c r="E512" s="21"/>
      <c r="F512" s="21"/>
      <c r="G512" s="21"/>
    </row>
    <row r="513" spans="1:7" x14ac:dyDescent="0.25">
      <c r="A513" s="21"/>
      <c r="B513" s="21"/>
      <c r="C513" s="21"/>
      <c r="D513" s="21"/>
      <c r="E513" s="21"/>
      <c r="F513" s="21"/>
      <c r="G513" s="21"/>
    </row>
    <row r="514" spans="1:7" x14ac:dyDescent="0.25">
      <c r="A514" s="21"/>
      <c r="B514" s="21"/>
      <c r="C514" s="21"/>
      <c r="D514" s="21"/>
      <c r="E514" s="21"/>
      <c r="F514" s="21"/>
      <c r="G514" s="21"/>
    </row>
    <row r="515" spans="1:7" x14ac:dyDescent="0.25">
      <c r="A515" s="21"/>
      <c r="B515" s="21"/>
      <c r="C515" s="21"/>
      <c r="D515" s="21"/>
      <c r="E515" s="21"/>
      <c r="F515" s="21"/>
      <c r="G515" s="21"/>
    </row>
    <row r="516" spans="1:7" x14ac:dyDescent="0.25">
      <c r="A516" s="21"/>
      <c r="B516" s="21"/>
      <c r="C516" s="21"/>
      <c r="D516" s="21"/>
      <c r="E516" s="21"/>
      <c r="F516" s="21"/>
      <c r="G516" s="21"/>
    </row>
    <row r="517" spans="1:7" x14ac:dyDescent="0.25">
      <c r="A517" s="21"/>
      <c r="B517" s="21"/>
      <c r="C517" s="21"/>
      <c r="D517" s="21"/>
      <c r="E517" s="21"/>
      <c r="F517" s="21"/>
      <c r="G517" s="21"/>
    </row>
    <row r="518" spans="1:7" x14ac:dyDescent="0.25">
      <c r="A518" s="21"/>
      <c r="B518" s="21"/>
      <c r="C518" s="21"/>
      <c r="D518" s="21"/>
      <c r="E518" s="21"/>
      <c r="F518" s="21"/>
      <c r="G518" s="21"/>
    </row>
    <row r="519" spans="1:7" x14ac:dyDescent="0.25">
      <c r="A519" s="21"/>
      <c r="B519" s="21"/>
      <c r="C519" s="21"/>
      <c r="D519" s="21"/>
      <c r="E519" s="21"/>
      <c r="F519" s="21"/>
      <c r="G519" s="21"/>
    </row>
    <row r="520" spans="1:7" x14ac:dyDescent="0.25">
      <c r="A520" s="21"/>
      <c r="B520" s="21"/>
      <c r="C520" s="21"/>
      <c r="D520" s="21"/>
      <c r="E520" s="21"/>
      <c r="F520" s="21"/>
      <c r="G520" s="21"/>
    </row>
    <row r="521" spans="1:7" x14ac:dyDescent="0.25">
      <c r="A521" s="21"/>
      <c r="B521" s="21"/>
      <c r="C521" s="21"/>
      <c r="D521" s="21"/>
      <c r="E521" s="21"/>
      <c r="F521" s="21"/>
      <c r="G521" s="21"/>
    </row>
    <row r="522" spans="1:7" x14ac:dyDescent="0.25">
      <c r="A522" s="21"/>
      <c r="B522" s="21"/>
      <c r="C522" s="21"/>
      <c r="D522" s="21"/>
      <c r="E522" s="21"/>
      <c r="F522" s="21"/>
      <c r="G522" s="21"/>
    </row>
    <row r="523" spans="1:7" x14ac:dyDescent="0.25">
      <c r="A523" s="21"/>
      <c r="B523" s="21"/>
      <c r="C523" s="21"/>
      <c r="D523" s="21"/>
      <c r="E523" s="21"/>
      <c r="F523" s="21"/>
      <c r="G523" s="21"/>
    </row>
    <row r="524" spans="1:7" x14ac:dyDescent="0.25">
      <c r="A524" s="21"/>
      <c r="B524" s="21"/>
      <c r="C524" s="21"/>
      <c r="D524" s="21"/>
      <c r="E524" s="21"/>
      <c r="F524" s="21"/>
      <c r="G524" s="21"/>
    </row>
    <row r="525" spans="1:7" x14ac:dyDescent="0.25">
      <c r="A525" s="21"/>
      <c r="B525" s="21"/>
      <c r="C525" s="21"/>
      <c r="D525" s="21"/>
      <c r="E525" s="21"/>
      <c r="F525" s="21"/>
      <c r="G525" s="21"/>
    </row>
    <row r="526" spans="1:7" x14ac:dyDescent="0.25">
      <c r="A526" s="21"/>
      <c r="B526" s="21"/>
      <c r="C526" s="21"/>
      <c r="D526" s="21"/>
      <c r="E526" s="21"/>
      <c r="F526" s="21"/>
      <c r="G526" s="21"/>
    </row>
    <row r="527" spans="1:7" x14ac:dyDescent="0.25">
      <c r="A527" s="21"/>
      <c r="B527" s="21"/>
      <c r="C527" s="21"/>
      <c r="D527" s="21"/>
      <c r="E527" s="21"/>
      <c r="F527" s="21"/>
      <c r="G527" s="21"/>
    </row>
    <row r="528" spans="1:7" x14ac:dyDescent="0.25">
      <c r="A528" s="21"/>
      <c r="B528" s="21"/>
      <c r="C528" s="21"/>
      <c r="D528" s="21"/>
      <c r="E528" s="21"/>
      <c r="F528" s="21"/>
      <c r="G528" s="21"/>
    </row>
    <row r="529" spans="1:7" x14ac:dyDescent="0.25">
      <c r="A529" s="21"/>
      <c r="B529" s="21"/>
      <c r="C529" s="21"/>
      <c r="D529" s="21"/>
      <c r="E529" s="21"/>
      <c r="F529" s="21"/>
      <c r="G529" s="21"/>
    </row>
    <row r="530" spans="1:7" x14ac:dyDescent="0.25">
      <c r="A530" s="21"/>
      <c r="B530" s="21"/>
      <c r="C530" s="21"/>
      <c r="D530" s="21"/>
      <c r="E530" s="21"/>
      <c r="F530" s="21"/>
      <c r="G530" s="21"/>
    </row>
    <row r="531" spans="1:7" x14ac:dyDescent="0.25">
      <c r="A531" s="21"/>
      <c r="B531" s="21"/>
      <c r="C531" s="21"/>
      <c r="D531" s="21"/>
      <c r="E531" s="21"/>
      <c r="F531" s="21"/>
      <c r="G531" s="21"/>
    </row>
    <row r="532" spans="1:7" x14ac:dyDescent="0.25">
      <c r="A532" s="21"/>
      <c r="B532" s="21"/>
      <c r="C532" s="21"/>
      <c r="D532" s="21"/>
      <c r="E532" s="21"/>
      <c r="F532" s="21"/>
      <c r="G532" s="21"/>
    </row>
    <row r="533" spans="1:7" x14ac:dyDescent="0.25">
      <c r="A533" s="21"/>
      <c r="B533" s="21"/>
      <c r="C533" s="21"/>
      <c r="D533" s="21"/>
      <c r="E533" s="21"/>
      <c r="F533" s="21"/>
      <c r="G533" s="21"/>
    </row>
    <row r="534" spans="1:7" x14ac:dyDescent="0.25">
      <c r="A534" s="21"/>
      <c r="B534" s="21"/>
      <c r="C534" s="21"/>
      <c r="D534" s="21"/>
      <c r="E534" s="21"/>
      <c r="F534" s="21"/>
      <c r="G534" s="21"/>
    </row>
    <row r="535" spans="1:7" x14ac:dyDescent="0.25">
      <c r="A535" s="21"/>
      <c r="B535" s="21"/>
      <c r="C535" s="21"/>
      <c r="D535" s="21"/>
      <c r="E535" s="21"/>
      <c r="F535" s="21"/>
      <c r="G535" s="21"/>
    </row>
    <row r="536" spans="1:7" x14ac:dyDescent="0.25">
      <c r="A536" s="21"/>
      <c r="B536" s="21"/>
      <c r="C536" s="21"/>
      <c r="D536" s="21"/>
      <c r="E536" s="21"/>
      <c r="F536" s="21"/>
      <c r="G536" s="21"/>
    </row>
    <row r="537" spans="1:7" x14ac:dyDescent="0.25">
      <c r="A537" s="21"/>
      <c r="B537" s="21"/>
      <c r="C537" s="21"/>
      <c r="D537" s="21"/>
      <c r="E537" s="21"/>
      <c r="F537" s="21"/>
      <c r="G537" s="21"/>
    </row>
    <row r="538" spans="1:7" x14ac:dyDescent="0.25">
      <c r="A538" s="21"/>
      <c r="B538" s="21"/>
      <c r="C538" s="21"/>
      <c r="D538" s="21"/>
      <c r="E538" s="21"/>
      <c r="F538" s="21"/>
      <c r="G538" s="21"/>
    </row>
    <row r="539" spans="1:7" x14ac:dyDescent="0.25">
      <c r="A539" s="21"/>
      <c r="B539" s="21"/>
      <c r="C539" s="21"/>
      <c r="D539" s="21"/>
      <c r="E539" s="21"/>
      <c r="F539" s="21"/>
      <c r="G539" s="21"/>
    </row>
    <row r="540" spans="1:7" x14ac:dyDescent="0.25">
      <c r="A540" s="21"/>
      <c r="B540" s="21"/>
      <c r="C540" s="21"/>
      <c r="D540" s="21"/>
      <c r="E540" s="21"/>
      <c r="F540" s="21"/>
      <c r="G540" s="21"/>
    </row>
    <row r="541" spans="1:7" x14ac:dyDescent="0.25">
      <c r="A541" s="21"/>
      <c r="B541" s="21"/>
      <c r="C541" s="21"/>
      <c r="D541" s="21"/>
      <c r="E541" s="21"/>
      <c r="F541" s="21"/>
      <c r="G541" s="21"/>
    </row>
    <row r="542" spans="1:7" x14ac:dyDescent="0.25">
      <c r="A542" s="21"/>
      <c r="B542" s="21"/>
      <c r="C542" s="21"/>
      <c r="D542" s="21"/>
      <c r="E542" s="21"/>
      <c r="F542" s="21"/>
      <c r="G542" s="21"/>
    </row>
    <row r="543" spans="1:7" x14ac:dyDescent="0.25">
      <c r="A543" s="21"/>
      <c r="B543" s="21"/>
      <c r="C543" s="21"/>
      <c r="D543" s="21"/>
      <c r="E543" s="21"/>
      <c r="F543" s="21"/>
      <c r="G543" s="21"/>
    </row>
    <row r="544" spans="1:7" x14ac:dyDescent="0.25">
      <c r="A544" s="21"/>
      <c r="B544" s="21"/>
      <c r="C544" s="21"/>
      <c r="D544" s="21"/>
      <c r="E544" s="21"/>
      <c r="F544" s="21"/>
      <c r="G544" s="21"/>
    </row>
    <row r="545" spans="1:7" x14ac:dyDescent="0.25">
      <c r="A545" s="21"/>
      <c r="B545" s="21"/>
      <c r="C545" s="21"/>
      <c r="D545" s="21"/>
      <c r="E545" s="21"/>
      <c r="F545" s="21"/>
      <c r="G545" s="21"/>
    </row>
    <row r="546" spans="1:7" x14ac:dyDescent="0.25">
      <c r="A546" s="21"/>
      <c r="B546" s="21"/>
      <c r="C546" s="21"/>
      <c r="D546" s="21"/>
      <c r="E546" s="21"/>
      <c r="F546" s="21"/>
      <c r="G546" s="21"/>
    </row>
    <row r="547" spans="1:7" x14ac:dyDescent="0.25">
      <c r="A547" s="21"/>
      <c r="B547" s="21"/>
      <c r="C547" s="21"/>
      <c r="D547" s="21"/>
      <c r="E547" s="21"/>
      <c r="F547" s="21"/>
      <c r="G547" s="21"/>
    </row>
    <row r="548" spans="1:7" x14ac:dyDescent="0.25">
      <c r="A548" s="21"/>
      <c r="B548" s="21"/>
      <c r="C548" s="21"/>
      <c r="D548" s="21"/>
      <c r="E548" s="21"/>
      <c r="F548" s="21"/>
      <c r="G548" s="21"/>
    </row>
    <row r="549" spans="1:7" x14ac:dyDescent="0.25">
      <c r="A549" s="21"/>
      <c r="B549" s="21"/>
      <c r="C549" s="21"/>
      <c r="D549" s="21"/>
      <c r="E549" s="21"/>
      <c r="F549" s="21"/>
      <c r="G549" s="21"/>
    </row>
    <row r="550" spans="1:7" x14ac:dyDescent="0.25">
      <c r="A550" s="21"/>
      <c r="B550" s="21"/>
      <c r="C550" s="21"/>
      <c r="D550" s="21"/>
      <c r="E550" s="21"/>
      <c r="F550" s="21"/>
      <c r="G550" s="21"/>
    </row>
  </sheetData>
  <sheetProtection password="CA12" sheet="1" objects="1" scenarios="1"/>
  <mergeCells count="5">
    <mergeCell ref="B7:D7"/>
    <mergeCell ref="E1:F1"/>
    <mergeCell ref="E2:F2"/>
    <mergeCell ref="A1:D1"/>
    <mergeCell ref="A2:D2"/>
  </mergeCells>
  <dataValidations count="4">
    <dataValidation type="list" allowBlank="1" showInputMessage="1" showErrorMessage="1" sqref="E11:E511">
      <formula1>$E$4:$E$6</formula1>
    </dataValidation>
    <dataValidation type="list" allowBlank="1" showInputMessage="1" showErrorMessage="1" errorTitle="Select From The List Provided" promptTitle="POS" prompt="Place Of Supply_x000a__x000a_Inter_ Supply Between Two States_x000a__x000a_Intra_ Supply With in Same State" sqref="F11:F511">
      <formula1>$F$4:$F$5</formula1>
    </dataValidation>
    <dataValidation allowBlank="1" showInputMessage="1" showErrorMessage="1" promptTitle="GSTIN" prompt="Provide GSTIN in the Case Of Supply to Registered person ie;B2B_x000a__x000a__x000a_Provide Simply URD in the case of Supplies Made to Unregistered Dealer ie; B2C" sqref="D11:D511"/>
    <dataValidation type="textLength" operator="lessThanOrEqual" allowBlank="1" showInputMessage="1" showErrorMessage="1" errorTitle="Format of Invoice Number" error="Should not exceed 16 character as per rule number 46 CGST Rules." promptTitle="Tax Invoice" prompt="a consecutive serial number not exceeding sixteen characters in one or multiple series, containing alphabets or numerals or special characters hyphen or dash and slash  and any combination thereof, unique for a financial year_x000a_" sqref="A11:A520">
      <formula1>16</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DH159"/>
  <sheetViews>
    <sheetView workbookViewId="0">
      <selection activeCell="K22" sqref="K22"/>
    </sheetView>
  </sheetViews>
  <sheetFormatPr defaultRowHeight="15" x14ac:dyDescent="0.25"/>
  <cols>
    <col min="1" max="1" width="5.42578125" customWidth="1"/>
    <col min="2" max="2" width="26.7109375" customWidth="1"/>
    <col min="3" max="3" width="22.5703125" customWidth="1"/>
    <col min="4" max="4" width="19.28515625" customWidth="1"/>
    <col min="5" max="5" width="14.42578125" customWidth="1"/>
    <col min="6" max="6" width="12.140625" bestFit="1" customWidth="1"/>
    <col min="7" max="7" width="10.5703125" bestFit="1" customWidth="1"/>
    <col min="8" max="8" width="14" bestFit="1" customWidth="1"/>
    <col min="9" max="11" width="11.28515625" bestFit="1" customWidth="1"/>
    <col min="108" max="108" width="0" hidden="1" customWidth="1"/>
    <col min="109" max="109" width="28.42578125" hidden="1" customWidth="1"/>
    <col min="110" max="110" width="7.7109375" hidden="1" customWidth="1"/>
    <col min="111" max="111" width="24.28515625" hidden="1" customWidth="1"/>
    <col min="112" max="112" width="48.5703125" hidden="1" customWidth="1"/>
  </cols>
  <sheetData>
    <row r="1" spans="1:12" x14ac:dyDescent="0.25">
      <c r="B1" s="197" t="s">
        <v>420</v>
      </c>
      <c r="C1" s="197"/>
      <c r="D1" s="197"/>
      <c r="E1" s="197"/>
      <c r="F1" s="197"/>
      <c r="G1" s="197"/>
      <c r="H1" s="197"/>
      <c r="I1" s="197"/>
      <c r="J1" s="197"/>
      <c r="K1" s="197"/>
      <c r="L1" s="197"/>
    </row>
    <row r="2" spans="1:12" x14ac:dyDescent="0.25">
      <c r="B2" s="197" t="s">
        <v>421</v>
      </c>
      <c r="C2" s="197"/>
      <c r="D2" s="197"/>
      <c r="E2" s="197"/>
      <c r="F2" s="197"/>
      <c r="G2" s="197"/>
      <c r="H2" s="197"/>
      <c r="I2" s="197"/>
      <c r="J2" s="197"/>
      <c r="K2" s="197"/>
      <c r="L2" s="197"/>
    </row>
    <row r="3" spans="1:12" x14ac:dyDescent="0.25">
      <c r="B3" s="20"/>
      <c r="C3" s="20"/>
      <c r="D3" s="20"/>
      <c r="E3" s="20"/>
      <c r="F3" s="20"/>
      <c r="G3" s="20"/>
      <c r="H3" s="20"/>
      <c r="I3" s="20"/>
      <c r="J3" s="20"/>
      <c r="K3" s="20"/>
      <c r="L3" s="20"/>
    </row>
    <row r="4" spans="1:12" x14ac:dyDescent="0.25">
      <c r="B4" s="197" t="s">
        <v>422</v>
      </c>
      <c r="C4" s="197"/>
      <c r="D4" s="197"/>
      <c r="E4" s="197"/>
      <c r="F4" s="197"/>
      <c r="G4" s="197"/>
      <c r="H4" s="197"/>
      <c r="I4" s="197"/>
      <c r="J4" s="197"/>
      <c r="K4" s="197"/>
      <c r="L4" s="197"/>
    </row>
    <row r="5" spans="1:12" x14ac:dyDescent="0.25">
      <c r="A5" s="20" t="s">
        <v>0</v>
      </c>
      <c r="D5" s="227" t="str">
        <f>Data!C4</f>
        <v>33AAAAA0000A1ZA</v>
      </c>
      <c r="E5" s="227"/>
      <c r="F5" s="227"/>
      <c r="G5" s="227"/>
      <c r="H5" s="19"/>
      <c r="J5" s="20" t="s">
        <v>52</v>
      </c>
      <c r="K5" s="20" t="str">
        <f>Data!G4</f>
        <v>2018-19</v>
      </c>
    </row>
    <row r="6" spans="1:12" x14ac:dyDescent="0.25">
      <c r="A6" s="20" t="s">
        <v>57</v>
      </c>
      <c r="D6" s="227" t="str">
        <f>Data!C6</f>
        <v>XXXXXXXXXXXXXX</v>
      </c>
      <c r="E6" s="227"/>
      <c r="F6" s="227"/>
      <c r="G6" s="227"/>
      <c r="H6" s="19"/>
      <c r="J6" s="20" t="s">
        <v>53</v>
      </c>
      <c r="K6" s="20" t="str">
        <f>Data!G6</f>
        <v>October</v>
      </c>
    </row>
    <row r="7" spans="1:12" x14ac:dyDescent="0.25">
      <c r="A7" s="20" t="s">
        <v>454</v>
      </c>
      <c r="C7" s="19"/>
      <c r="D7" s="197"/>
      <c r="E7" s="197"/>
      <c r="F7" s="197"/>
      <c r="G7" s="197"/>
      <c r="H7" s="19"/>
    </row>
    <row r="9" spans="1:12" x14ac:dyDescent="0.25">
      <c r="A9" t="s">
        <v>423</v>
      </c>
    </row>
    <row r="11" spans="1:12" x14ac:dyDescent="0.25">
      <c r="A11" t="s">
        <v>424</v>
      </c>
    </row>
    <row r="15" spans="1:12" ht="29.25" customHeight="1" x14ac:dyDescent="0.25">
      <c r="B15" s="236" t="s">
        <v>425</v>
      </c>
      <c r="C15" s="236"/>
      <c r="D15" s="236"/>
      <c r="E15" s="236"/>
      <c r="F15" s="236"/>
      <c r="G15" s="236"/>
      <c r="H15" s="236"/>
      <c r="I15" s="236"/>
    </row>
    <row r="17" spans="1:112" x14ac:dyDescent="0.25">
      <c r="C17" s="193">
        <f>+C18-'Taxable Supplies B2C'!G5</f>
        <v>0</v>
      </c>
      <c r="D17" s="194"/>
      <c r="E17" s="194"/>
      <c r="F17" s="193">
        <f>+F18-'Taxable Supplies B2C'!H5</f>
        <v>0</v>
      </c>
      <c r="G17" s="193">
        <f>+G18-'Taxable Supplies B2C'!I5</f>
        <v>0</v>
      </c>
      <c r="H17" s="193">
        <f>+H18-'Taxable Supplies B2C'!J5</f>
        <v>0</v>
      </c>
      <c r="I17" s="193">
        <f>+I18-'Taxable Supplies B2C'!K5</f>
        <v>0</v>
      </c>
    </row>
    <row r="18" spans="1:112" x14ac:dyDescent="0.25">
      <c r="C18" s="195">
        <f>SUM(C$20:C$96)</f>
        <v>0</v>
      </c>
      <c r="D18" s="196"/>
      <c r="E18" s="196"/>
      <c r="F18" s="195">
        <f t="shared" ref="F18:I18" si="0">SUM(F$20:F$96)</f>
        <v>0</v>
      </c>
      <c r="G18" s="195">
        <f t="shared" si="0"/>
        <v>0</v>
      </c>
      <c r="H18" s="195">
        <f t="shared" si="0"/>
        <v>0</v>
      </c>
      <c r="I18" s="195">
        <f t="shared" si="0"/>
        <v>0</v>
      </c>
    </row>
    <row r="19" spans="1:112" ht="15" customHeight="1" x14ac:dyDescent="0.25">
      <c r="B19" s="48" t="s">
        <v>122</v>
      </c>
      <c r="C19" s="48" t="s">
        <v>48</v>
      </c>
      <c r="D19" s="48" t="s">
        <v>49</v>
      </c>
      <c r="E19" s="48" t="s">
        <v>426</v>
      </c>
      <c r="F19" s="48" t="s">
        <v>2</v>
      </c>
      <c r="G19" s="48" t="s">
        <v>3</v>
      </c>
      <c r="H19" s="48" t="s">
        <v>4</v>
      </c>
      <c r="I19" s="48" t="s">
        <v>264</v>
      </c>
    </row>
    <row r="20" spans="1:112" ht="15" customHeight="1" x14ac:dyDescent="0.25">
      <c r="A20" s="234" t="s">
        <v>265</v>
      </c>
      <c r="B20" s="234"/>
      <c r="C20" s="74">
        <f>SUMIFS('Taxable Supplies B2C'!$G$8:'Taxable Supplies B2C'!G$1010,'Taxable Supplies B2C'!D$8:D$1010,Anex_GSTR_1!A20,'Taxable Supplies B2C'!$F$8:$F$1010,Anex_GSTR_1!D20)</f>
        <v>0</v>
      </c>
      <c r="D20" s="161">
        <v>0.05</v>
      </c>
      <c r="E20" s="71" t="str">
        <f>IF(A20&gt;0,IF((LEFT(A20,2)=LEFT(Data!$C$4,2)),"Intra","Inter"),"")</f>
        <v>Intra</v>
      </c>
      <c r="F20" s="74">
        <f>IF(E20="Inter",(C20*D20),(0))</f>
        <v>0</v>
      </c>
      <c r="G20" s="74">
        <f>IF(E20="intra",(C20*(D20/2)),(0))</f>
        <v>0</v>
      </c>
      <c r="H20" s="74">
        <f>IF(E20="intra",(C20*(D20/2)),(0))</f>
        <v>0</v>
      </c>
      <c r="I20" s="21"/>
      <c r="DE20" s="49" t="s">
        <v>132</v>
      </c>
      <c r="DF20" s="23" t="s">
        <v>418</v>
      </c>
      <c r="DG20" t="s">
        <v>127</v>
      </c>
      <c r="DH20" t="s">
        <v>441</v>
      </c>
    </row>
    <row r="21" spans="1:112" ht="15" customHeight="1" x14ac:dyDescent="0.25">
      <c r="A21" s="234" t="s">
        <v>265</v>
      </c>
      <c r="B21" s="234"/>
      <c r="C21" s="74">
        <f>SUMIFS('Taxable Supplies B2C'!$G$8:'Taxable Supplies B2C'!G$1010,'Taxable Supplies B2C'!D$8:D$1010,Anex_GSTR_1!A21,'Taxable Supplies B2C'!$F$8:$F$1010,Anex_GSTR_1!D21)</f>
        <v>0</v>
      </c>
      <c r="D21" s="161">
        <v>0.12</v>
      </c>
      <c r="E21" s="71" t="str">
        <f>IF(A21&gt;0,IF((LEFT(A21,2)=LEFT(Data!$C$4,2)),"Intra","Inter"),"")</f>
        <v>Intra</v>
      </c>
      <c r="F21" s="74">
        <f t="shared" ref="F21:F25" si="1">IF(E21="Inter",(C21*D21),(0))</f>
        <v>0</v>
      </c>
      <c r="G21" s="74">
        <f t="shared" ref="G21:G25" si="2">IF(E21="intra",(C21*(D21/2)),(0))</f>
        <v>0</v>
      </c>
      <c r="H21" s="74">
        <f t="shared" ref="H21:H25" si="3">IF(E21="intra",(C21*(D21/2)),(0))</f>
        <v>0</v>
      </c>
      <c r="I21" s="21"/>
      <c r="DE21" s="49" t="s">
        <v>142</v>
      </c>
      <c r="DF21" s="52">
        <v>0</v>
      </c>
      <c r="DG21" t="s">
        <v>137</v>
      </c>
      <c r="DH21" t="s">
        <v>442</v>
      </c>
    </row>
    <row r="22" spans="1:112" ht="15" customHeight="1" x14ac:dyDescent="0.25">
      <c r="A22" s="234" t="s">
        <v>265</v>
      </c>
      <c r="B22" s="234"/>
      <c r="C22" s="74">
        <f>SUMIFS('Taxable Supplies B2C'!$G$8:'Taxable Supplies B2C'!G$1010,'Taxable Supplies B2C'!D$8:D$1010,Anex_GSTR_1!A22,'Taxable Supplies B2C'!$F$8:$F$1010,Anex_GSTR_1!D22)</f>
        <v>0</v>
      </c>
      <c r="D22" s="161">
        <v>0.18</v>
      </c>
      <c r="E22" s="71" t="str">
        <f>IF(A22&gt;0,IF((LEFT(A22,2)=LEFT(Data!$C$4,2)),"Intra","Inter"),"")</f>
        <v>Intra</v>
      </c>
      <c r="F22" s="74">
        <f t="shared" si="1"/>
        <v>0</v>
      </c>
      <c r="G22" s="74">
        <f t="shared" si="2"/>
        <v>0</v>
      </c>
      <c r="H22" s="74">
        <f t="shared" si="3"/>
        <v>0</v>
      </c>
      <c r="I22" s="21"/>
      <c r="DE22" s="49" t="s">
        <v>149</v>
      </c>
      <c r="DF22" s="53">
        <v>1E-3</v>
      </c>
      <c r="DG22" t="s">
        <v>147</v>
      </c>
      <c r="DH22" t="s">
        <v>152</v>
      </c>
    </row>
    <row r="23" spans="1:112" ht="15" customHeight="1" x14ac:dyDescent="0.25">
      <c r="A23" s="234" t="s">
        <v>265</v>
      </c>
      <c r="B23" s="234"/>
      <c r="C23" s="74">
        <f>SUMIFS('Taxable Supplies B2C'!$G$8:'Taxable Supplies B2C'!G$1010,'Taxable Supplies B2C'!D$8:D$1010,Anex_GSTR_1!A23,'Taxable Supplies B2C'!$F$8:$F$1010,Anex_GSTR_1!D23)</f>
        <v>0</v>
      </c>
      <c r="D23" s="161">
        <v>0.28000000000000003</v>
      </c>
      <c r="E23" s="71" t="str">
        <f>IF(A23&gt;0,IF((LEFT(A23,2)=LEFT(Data!$C$4,2)),"Intra","Inter"),"")</f>
        <v>Intra</v>
      </c>
      <c r="F23" s="74">
        <f t="shared" si="1"/>
        <v>0</v>
      </c>
      <c r="G23" s="74">
        <f t="shared" si="2"/>
        <v>0</v>
      </c>
      <c r="H23" s="74">
        <f t="shared" si="3"/>
        <v>0</v>
      </c>
      <c r="I23" s="21"/>
      <c r="DE23" s="49" t="s">
        <v>154</v>
      </c>
      <c r="DF23" s="54">
        <v>2.5000000000000001E-3</v>
      </c>
      <c r="DG23" t="s">
        <v>153</v>
      </c>
      <c r="DH23" t="s">
        <v>157</v>
      </c>
    </row>
    <row r="24" spans="1:112" ht="15" customHeight="1" x14ac:dyDescent="0.25">
      <c r="A24" s="234"/>
      <c r="B24" s="234"/>
      <c r="C24" s="74">
        <f>SUMIFS('Taxable Supplies B2C'!$G$8:'Taxable Supplies B2C'!G$1010,'Taxable Supplies B2C'!D$8:D$1010,Anex_GSTR_1!A24,'Taxable Supplies B2C'!$F$8:$F$1010,Anex_GSTR_1!D24)</f>
        <v>0</v>
      </c>
      <c r="D24" s="161"/>
      <c r="E24" s="71" t="str">
        <f>IF(A24&gt;0,IF((LEFT(A24,2)=LEFT(Data!$C$4,2)),"Intra","Inter"),"")</f>
        <v/>
      </c>
      <c r="F24" s="74">
        <f t="shared" si="1"/>
        <v>0</v>
      </c>
      <c r="G24" s="74">
        <f t="shared" si="2"/>
        <v>0</v>
      </c>
      <c r="H24" s="74">
        <f t="shared" si="3"/>
        <v>0</v>
      </c>
      <c r="I24" s="21"/>
      <c r="DE24" s="49" t="s">
        <v>159</v>
      </c>
      <c r="DF24" s="52">
        <v>0.03</v>
      </c>
      <c r="DG24" t="s">
        <v>158</v>
      </c>
      <c r="DH24" t="s">
        <v>161</v>
      </c>
    </row>
    <row r="25" spans="1:112" ht="15" customHeight="1" x14ac:dyDescent="0.25">
      <c r="A25" s="234"/>
      <c r="B25" s="234"/>
      <c r="C25" s="74">
        <f>SUMIFS('Taxable Supplies B2C'!$G$8:'Taxable Supplies B2C'!G$1010,'Taxable Supplies B2C'!D$8:D$1010,Anex_GSTR_1!A25,'Taxable Supplies B2C'!$F$8:$F$1010,Anex_GSTR_1!D25)</f>
        <v>0</v>
      </c>
      <c r="D25" s="161"/>
      <c r="E25" s="71" t="str">
        <f>IF(A25&gt;0,IF((LEFT(A25,2)=LEFT(Data!$C$4,2)),"Intra","Inter"),"")</f>
        <v/>
      </c>
      <c r="F25" s="74">
        <f t="shared" si="1"/>
        <v>0</v>
      </c>
      <c r="G25" s="74">
        <f t="shared" si="2"/>
        <v>0</v>
      </c>
      <c r="H25" s="74">
        <f t="shared" si="3"/>
        <v>0</v>
      </c>
      <c r="I25" s="21"/>
      <c r="DE25" s="49" t="s">
        <v>163</v>
      </c>
      <c r="DF25" s="52">
        <v>0.05</v>
      </c>
      <c r="DG25" t="s">
        <v>162</v>
      </c>
      <c r="DH25" t="s">
        <v>443</v>
      </c>
    </row>
    <row r="26" spans="1:112" ht="15" customHeight="1" x14ac:dyDescent="0.25">
      <c r="A26" s="234"/>
      <c r="B26" s="234"/>
      <c r="C26" s="74">
        <f>SUMIFS('Taxable Supplies B2C'!$G$8:'Taxable Supplies B2C'!G$1010,'Taxable Supplies B2C'!D$8:D$1010,Anex_GSTR_1!A26,'Taxable Supplies B2C'!$F$8:$F$1010,Anex_GSTR_1!D26)</f>
        <v>0</v>
      </c>
      <c r="D26" s="161"/>
      <c r="E26" s="71" t="str">
        <f>IF(A26&gt;0,IF((LEFT(A26,2)=LEFT(Data!$C$4,2)),"Intra","Inter"),"")</f>
        <v/>
      </c>
      <c r="F26" s="74">
        <f t="shared" ref="F26:F27" si="4">IF(E26="Inter",(C26*D26),(0))</f>
        <v>0</v>
      </c>
      <c r="G26" s="74">
        <f t="shared" ref="G26:G27" si="5">IF(E26="intra",(C26*(D26/2)),(0))</f>
        <v>0</v>
      </c>
      <c r="H26" s="74">
        <f t="shared" ref="H26:H27" si="6">IF(E26="intra",(C26*(D26/2)),(0))</f>
        <v>0</v>
      </c>
      <c r="I26" s="21"/>
      <c r="DE26" s="49" t="s">
        <v>167</v>
      </c>
      <c r="DF26" s="52">
        <v>0.12</v>
      </c>
      <c r="DG26" t="s">
        <v>166</v>
      </c>
      <c r="DH26" t="s">
        <v>169</v>
      </c>
    </row>
    <row r="27" spans="1:112" ht="15" customHeight="1" x14ac:dyDescent="0.25">
      <c r="A27" s="234"/>
      <c r="B27" s="234"/>
      <c r="C27" s="74">
        <f>SUMIFS('Taxable Supplies B2C'!$G$8:'Taxable Supplies B2C'!G$1010,'Taxable Supplies B2C'!D$8:D$1010,Anex_GSTR_1!A27,'Taxable Supplies B2C'!$F$8:$F$1010,Anex_GSTR_1!D27)</f>
        <v>0</v>
      </c>
      <c r="D27" s="161"/>
      <c r="E27" s="71" t="str">
        <f>IF(A27&gt;0,IF((LEFT(A27,2)=LEFT(Data!$C$4,2)),"Intra","Inter"),"")</f>
        <v/>
      </c>
      <c r="F27" s="74">
        <f t="shared" si="4"/>
        <v>0</v>
      </c>
      <c r="G27" s="74">
        <f t="shared" si="5"/>
        <v>0</v>
      </c>
      <c r="H27" s="74">
        <f t="shared" si="6"/>
        <v>0</v>
      </c>
      <c r="I27" s="21"/>
      <c r="DE27" s="49" t="s">
        <v>171</v>
      </c>
      <c r="DF27" s="52">
        <v>0.18</v>
      </c>
      <c r="DG27" t="s">
        <v>170</v>
      </c>
      <c r="DH27" t="s">
        <v>444</v>
      </c>
    </row>
    <row r="28" spans="1:112" ht="15" customHeight="1" x14ac:dyDescent="0.25">
      <c r="A28" s="234"/>
      <c r="B28" s="234"/>
      <c r="C28" s="74">
        <f>SUMIFS('Taxable Supplies B2C'!$G$8:'Taxable Supplies B2C'!G$1010,'Taxable Supplies B2C'!D$8:D$1010,Anex_GSTR_1!A28,'Taxable Supplies B2C'!$F$8:$F$1010,Anex_GSTR_1!D28)</f>
        <v>0</v>
      </c>
      <c r="D28" s="161"/>
      <c r="E28" s="71" t="str">
        <f>IF(A28&gt;0,IF((LEFT(A28,2)=LEFT(Data!$C$4,2)),"Intra","Inter"),"")</f>
        <v/>
      </c>
      <c r="F28" s="74">
        <f t="shared" ref="F28:F91" si="7">IF(E28="Inter",(C28*D28),(0))</f>
        <v>0</v>
      </c>
      <c r="G28" s="74">
        <f t="shared" ref="G28:G91" si="8">IF(E28="intra",(C28*(D28/2)),(0))</f>
        <v>0</v>
      </c>
      <c r="H28" s="74">
        <f t="shared" ref="H28:H91" si="9">IF(E28="intra",(C28*(D28/2)),(0))</f>
        <v>0</v>
      </c>
      <c r="I28" s="21"/>
      <c r="DE28" s="49" t="s">
        <v>174</v>
      </c>
      <c r="DF28" s="52">
        <v>0.28000000000000003</v>
      </c>
      <c r="DG28" t="s">
        <v>173</v>
      </c>
      <c r="DH28" t="s">
        <v>175</v>
      </c>
    </row>
    <row r="29" spans="1:112" ht="15" customHeight="1" x14ac:dyDescent="0.25">
      <c r="A29" s="234"/>
      <c r="B29" s="234"/>
      <c r="C29" s="74">
        <f>SUMIFS('Taxable Supplies B2C'!$G$8:'Taxable Supplies B2C'!G$1010,'Taxable Supplies B2C'!D$8:D$1010,Anex_GSTR_1!A29,'Taxable Supplies B2C'!$F$8:$F$1010,Anex_GSTR_1!D29)</f>
        <v>0</v>
      </c>
      <c r="D29" s="161"/>
      <c r="E29" s="71" t="str">
        <f>IF(A29&gt;0,IF((LEFT(A29,2)=LEFT(Data!$C$4,2)),"Intra","Inter"),"")</f>
        <v/>
      </c>
      <c r="F29" s="74">
        <f t="shared" si="7"/>
        <v>0</v>
      </c>
      <c r="G29" s="74">
        <f t="shared" si="8"/>
        <v>0</v>
      </c>
      <c r="H29" s="74">
        <f t="shared" si="9"/>
        <v>0</v>
      </c>
      <c r="I29" s="21"/>
      <c r="DE29" s="49" t="s">
        <v>177</v>
      </c>
      <c r="DF29" s="52">
        <v>0.65</v>
      </c>
      <c r="DG29" t="s">
        <v>176</v>
      </c>
      <c r="DH29" t="s">
        <v>178</v>
      </c>
    </row>
    <row r="30" spans="1:112" ht="15" customHeight="1" x14ac:dyDescent="0.25">
      <c r="A30" s="234"/>
      <c r="B30" s="234"/>
      <c r="C30" s="74">
        <f>SUMIFS('Taxable Supplies B2C'!$G$8:'Taxable Supplies B2C'!G$1010,'Taxable Supplies B2C'!D$8:D$1010,Anex_GSTR_1!A30,'Taxable Supplies B2C'!$F$8:$F$1010,Anex_GSTR_1!D30)</f>
        <v>0</v>
      </c>
      <c r="D30" s="161"/>
      <c r="E30" s="71" t="str">
        <f>IF(A30&gt;0,IF((LEFT(A30,2)=LEFT(Data!$C$4,2)),"Intra","Inter"),"")</f>
        <v/>
      </c>
      <c r="F30" s="74">
        <f t="shared" si="7"/>
        <v>0</v>
      </c>
      <c r="G30" s="74">
        <f t="shared" si="8"/>
        <v>0</v>
      </c>
      <c r="H30" s="74">
        <f t="shared" si="9"/>
        <v>0</v>
      </c>
      <c r="I30" s="21"/>
      <c r="DE30" s="49" t="s">
        <v>180</v>
      </c>
      <c r="DG30" t="s">
        <v>179</v>
      </c>
    </row>
    <row r="31" spans="1:112" ht="15" customHeight="1" x14ac:dyDescent="0.25">
      <c r="A31" s="234"/>
      <c r="B31" s="234"/>
      <c r="C31" s="74">
        <f>SUMIFS('Taxable Supplies B2C'!$G$8:'Taxable Supplies B2C'!G$1010,'Taxable Supplies B2C'!D$8:D$1010,Anex_GSTR_1!A31,'Taxable Supplies B2C'!$F$8:$F$1010,Anex_GSTR_1!D31)</f>
        <v>0</v>
      </c>
      <c r="D31" s="161"/>
      <c r="E31" s="71" t="str">
        <f>IF(A31&gt;0,IF((LEFT(A31,2)=LEFT(Data!$C$4,2)),"Intra","Inter"),"")</f>
        <v/>
      </c>
      <c r="F31" s="74">
        <f t="shared" si="7"/>
        <v>0</v>
      </c>
      <c r="G31" s="74">
        <f t="shared" si="8"/>
        <v>0</v>
      </c>
      <c r="H31" s="74">
        <f t="shared" si="9"/>
        <v>0</v>
      </c>
      <c r="I31" s="21"/>
      <c r="DE31" s="49" t="s">
        <v>183</v>
      </c>
      <c r="DG31" t="s">
        <v>182</v>
      </c>
    </row>
    <row r="32" spans="1:112" ht="15" customHeight="1" x14ac:dyDescent="0.25">
      <c r="A32" s="234"/>
      <c r="B32" s="234"/>
      <c r="C32" s="74">
        <f>SUMIFS('Taxable Supplies B2C'!$G$8:'Taxable Supplies B2C'!G$1010,'Taxable Supplies B2C'!D$8:D$1010,Anex_GSTR_1!A32,'Taxable Supplies B2C'!$F$8:$F$1010,Anex_GSTR_1!D32)</f>
        <v>0</v>
      </c>
      <c r="D32" s="161"/>
      <c r="E32" s="71" t="str">
        <f>IF(A32&gt;0,IF((LEFT(A32,2)=LEFT(Data!$C$4,2)),"Intra","Inter"),"")</f>
        <v/>
      </c>
      <c r="F32" s="74">
        <f t="shared" si="7"/>
        <v>0</v>
      </c>
      <c r="G32" s="74">
        <f t="shared" si="8"/>
        <v>0</v>
      </c>
      <c r="H32" s="74">
        <f t="shared" si="9"/>
        <v>0</v>
      </c>
      <c r="I32" s="21"/>
      <c r="DE32" s="49" t="s">
        <v>186</v>
      </c>
      <c r="DG32" t="s">
        <v>185</v>
      </c>
    </row>
    <row r="33" spans="1:111" ht="15" customHeight="1" x14ac:dyDescent="0.25">
      <c r="A33" s="234"/>
      <c r="B33" s="234"/>
      <c r="C33" s="74">
        <f>SUMIFS('Taxable Supplies B2C'!$G$8:'Taxable Supplies B2C'!G$1010,'Taxable Supplies B2C'!D$8:D$1010,Anex_GSTR_1!A33,'Taxable Supplies B2C'!$F$8:$F$1010,Anex_GSTR_1!D33)</f>
        <v>0</v>
      </c>
      <c r="D33" s="161"/>
      <c r="E33" s="71" t="str">
        <f>IF(A33&gt;0,IF((LEFT(A33,2)=LEFT(Data!$C$4,2)),"Intra","Inter"),"")</f>
        <v/>
      </c>
      <c r="F33" s="74">
        <f t="shared" si="7"/>
        <v>0</v>
      </c>
      <c r="G33" s="74">
        <f t="shared" si="8"/>
        <v>0</v>
      </c>
      <c r="H33" s="74">
        <f t="shared" si="9"/>
        <v>0</v>
      </c>
      <c r="I33" s="21"/>
      <c r="DE33" s="49" t="s">
        <v>188</v>
      </c>
      <c r="DG33" t="s">
        <v>187</v>
      </c>
    </row>
    <row r="34" spans="1:111" ht="15" customHeight="1" x14ac:dyDescent="0.25">
      <c r="A34" s="234"/>
      <c r="B34" s="234"/>
      <c r="C34" s="74">
        <f>SUMIFS('Taxable Supplies B2C'!$G$8:'Taxable Supplies B2C'!G$1010,'Taxable Supplies B2C'!D$8:D$1010,Anex_GSTR_1!A34,'Taxable Supplies B2C'!$F$8:$F$1010,Anex_GSTR_1!D34)</f>
        <v>0</v>
      </c>
      <c r="D34" s="161"/>
      <c r="E34" s="71" t="str">
        <f>IF(A34&gt;0,IF((LEFT(A34,2)=LEFT(Data!$C$4,2)),"Intra","Inter"),"")</f>
        <v/>
      </c>
      <c r="F34" s="74">
        <f t="shared" si="7"/>
        <v>0</v>
      </c>
      <c r="G34" s="74">
        <f t="shared" si="8"/>
        <v>0</v>
      </c>
      <c r="H34" s="74">
        <f t="shared" si="9"/>
        <v>0</v>
      </c>
      <c r="I34" s="21"/>
      <c r="DE34" s="49" t="s">
        <v>190</v>
      </c>
      <c r="DG34" t="s">
        <v>189</v>
      </c>
    </row>
    <row r="35" spans="1:111" ht="15" customHeight="1" x14ac:dyDescent="0.25">
      <c r="A35" s="234"/>
      <c r="B35" s="234"/>
      <c r="C35" s="74">
        <f>SUMIFS('Taxable Supplies B2C'!$G$8:'Taxable Supplies B2C'!G$1010,'Taxable Supplies B2C'!D$8:D$1010,Anex_GSTR_1!A35,'Taxable Supplies B2C'!$F$8:$F$1010,Anex_GSTR_1!D35)</f>
        <v>0</v>
      </c>
      <c r="D35" s="161"/>
      <c r="E35" s="71" t="str">
        <f>IF(A35&gt;0,IF((LEFT(A35,2)=LEFT(Data!$C$4,2)),"Intra","Inter"),"")</f>
        <v/>
      </c>
      <c r="F35" s="74">
        <f t="shared" si="7"/>
        <v>0</v>
      </c>
      <c r="G35" s="74">
        <f t="shared" si="8"/>
        <v>0</v>
      </c>
      <c r="H35" s="74">
        <f t="shared" si="9"/>
        <v>0</v>
      </c>
      <c r="I35" s="21"/>
      <c r="DE35" s="49" t="s">
        <v>192</v>
      </c>
      <c r="DG35" t="s">
        <v>191</v>
      </c>
    </row>
    <row r="36" spans="1:111" ht="15" customHeight="1" x14ac:dyDescent="0.25">
      <c r="A36" s="234"/>
      <c r="B36" s="234"/>
      <c r="C36" s="74">
        <f>SUMIFS('Taxable Supplies B2C'!$G$8:'Taxable Supplies B2C'!G$1010,'Taxable Supplies B2C'!D$8:D$1010,Anex_GSTR_1!A36,'Taxable Supplies B2C'!$F$8:$F$1010,Anex_GSTR_1!D36)</f>
        <v>0</v>
      </c>
      <c r="D36" s="161"/>
      <c r="E36" s="71" t="str">
        <f>IF(A36&gt;0,IF((LEFT(A36,2)=LEFT(Data!$C$4,2)),"Intra","Inter"),"")</f>
        <v/>
      </c>
      <c r="F36" s="74">
        <f t="shared" si="7"/>
        <v>0</v>
      </c>
      <c r="G36" s="74">
        <f t="shared" si="8"/>
        <v>0</v>
      </c>
      <c r="H36" s="74">
        <f t="shared" si="9"/>
        <v>0</v>
      </c>
      <c r="I36" s="21"/>
      <c r="DE36" s="49" t="s">
        <v>194</v>
      </c>
      <c r="DG36" t="s">
        <v>193</v>
      </c>
    </row>
    <row r="37" spans="1:111" ht="15" customHeight="1" x14ac:dyDescent="0.25">
      <c r="A37" s="234"/>
      <c r="B37" s="234"/>
      <c r="C37" s="74">
        <f>SUMIFS('Taxable Supplies B2C'!$G$8:'Taxable Supplies B2C'!G$1010,'Taxable Supplies B2C'!D$8:D$1010,Anex_GSTR_1!A37,'Taxable Supplies B2C'!$F$8:$F$1010,Anex_GSTR_1!D37)</f>
        <v>0</v>
      </c>
      <c r="D37" s="161"/>
      <c r="E37" s="71" t="str">
        <f>IF(A37&gt;0,IF((LEFT(A37,2)=LEFT(Data!$C$4,2)),"Intra","Inter"),"")</f>
        <v/>
      </c>
      <c r="F37" s="74">
        <f t="shared" si="7"/>
        <v>0</v>
      </c>
      <c r="G37" s="74">
        <f t="shared" si="8"/>
        <v>0</v>
      </c>
      <c r="H37" s="74">
        <f t="shared" si="9"/>
        <v>0</v>
      </c>
      <c r="I37" s="21"/>
      <c r="DE37" s="49" t="s">
        <v>196</v>
      </c>
      <c r="DG37" t="s">
        <v>195</v>
      </c>
    </row>
    <row r="38" spans="1:111" ht="15" customHeight="1" x14ac:dyDescent="0.25">
      <c r="A38" s="234"/>
      <c r="B38" s="234"/>
      <c r="C38" s="74">
        <f>SUMIFS('Taxable Supplies B2C'!$G$8:'Taxable Supplies B2C'!G$1010,'Taxable Supplies B2C'!D$8:D$1010,Anex_GSTR_1!A38,'Taxable Supplies B2C'!$F$8:$F$1010,Anex_GSTR_1!D38)</f>
        <v>0</v>
      </c>
      <c r="D38" s="161"/>
      <c r="E38" s="71" t="str">
        <f>IF(A38&gt;0,IF((LEFT(A38,2)=LEFT(Data!$C$4,2)),"Intra","Inter"),"")</f>
        <v/>
      </c>
      <c r="F38" s="74">
        <f t="shared" si="7"/>
        <v>0</v>
      </c>
      <c r="G38" s="74">
        <f t="shared" si="8"/>
        <v>0</v>
      </c>
      <c r="H38" s="74">
        <f t="shared" si="9"/>
        <v>0</v>
      </c>
      <c r="I38" s="21"/>
      <c r="DE38" s="49" t="s">
        <v>198</v>
      </c>
      <c r="DG38" t="s">
        <v>197</v>
      </c>
    </row>
    <row r="39" spans="1:111" ht="15" customHeight="1" x14ac:dyDescent="0.25">
      <c r="A39" s="234"/>
      <c r="B39" s="234"/>
      <c r="C39" s="74">
        <f>SUMIFS('Taxable Supplies B2C'!$G$8:'Taxable Supplies B2C'!G$1010,'Taxable Supplies B2C'!D$8:D$1010,Anex_GSTR_1!A39,'Taxable Supplies B2C'!$F$8:$F$1010,Anex_GSTR_1!D39)</f>
        <v>0</v>
      </c>
      <c r="D39" s="161"/>
      <c r="E39" s="71" t="str">
        <f>IF(A39&gt;0,IF((LEFT(A39,2)=LEFT(Data!$C$4,2)),"Intra","Inter"),"")</f>
        <v/>
      </c>
      <c r="F39" s="74">
        <f t="shared" si="7"/>
        <v>0</v>
      </c>
      <c r="G39" s="74">
        <f t="shared" si="8"/>
        <v>0</v>
      </c>
      <c r="H39" s="74">
        <f t="shared" si="9"/>
        <v>0</v>
      </c>
      <c r="I39" s="21"/>
      <c r="DE39" s="49" t="s">
        <v>200</v>
      </c>
      <c r="DG39" t="s">
        <v>199</v>
      </c>
    </row>
    <row r="40" spans="1:111" ht="15" customHeight="1" x14ac:dyDescent="0.25">
      <c r="A40" s="234"/>
      <c r="B40" s="234"/>
      <c r="C40" s="74">
        <f>SUMIFS('Taxable Supplies B2C'!$G$8:'Taxable Supplies B2C'!G$1010,'Taxable Supplies B2C'!D$8:D$1010,Anex_GSTR_1!A40,'Taxable Supplies B2C'!$F$8:$F$1010,Anex_GSTR_1!D40)</f>
        <v>0</v>
      </c>
      <c r="D40" s="161"/>
      <c r="E40" s="71" t="str">
        <f>IF(A40&gt;0,IF((LEFT(A40,2)=LEFT(Data!$C$4,2)),"Intra","Inter"),"")</f>
        <v/>
      </c>
      <c r="F40" s="74">
        <f t="shared" si="7"/>
        <v>0</v>
      </c>
      <c r="G40" s="74">
        <f t="shared" si="8"/>
        <v>0</v>
      </c>
      <c r="H40" s="74">
        <f t="shared" si="9"/>
        <v>0</v>
      </c>
      <c r="I40" s="21"/>
      <c r="DE40" s="49" t="s">
        <v>202</v>
      </c>
      <c r="DG40" t="s">
        <v>201</v>
      </c>
    </row>
    <row r="41" spans="1:111" ht="15" customHeight="1" x14ac:dyDescent="0.25">
      <c r="A41" s="234"/>
      <c r="B41" s="234"/>
      <c r="C41" s="74">
        <f>SUMIFS('Taxable Supplies B2C'!$G$8:'Taxable Supplies B2C'!G$1010,'Taxable Supplies B2C'!D$8:D$1010,Anex_GSTR_1!A41,'Taxable Supplies B2C'!$F$8:$F$1010,Anex_GSTR_1!D41)</f>
        <v>0</v>
      </c>
      <c r="D41" s="161"/>
      <c r="E41" s="71" t="str">
        <f>IF(A41&gt;0,IF((LEFT(A41,2)=LEFT(Data!$C$4,2)),"Intra","Inter"),"")</f>
        <v/>
      </c>
      <c r="F41" s="74">
        <f t="shared" si="7"/>
        <v>0</v>
      </c>
      <c r="G41" s="74">
        <f t="shared" si="8"/>
        <v>0</v>
      </c>
      <c r="H41" s="74">
        <f t="shared" si="9"/>
        <v>0</v>
      </c>
      <c r="I41" s="21"/>
      <c r="DE41" s="49" t="s">
        <v>204</v>
      </c>
      <c r="DG41" t="s">
        <v>203</v>
      </c>
    </row>
    <row r="42" spans="1:111" ht="15" customHeight="1" x14ac:dyDescent="0.25">
      <c r="A42" s="234"/>
      <c r="B42" s="234"/>
      <c r="C42" s="74">
        <f>SUMIFS('Taxable Supplies B2C'!$G$8:'Taxable Supplies B2C'!G$1010,'Taxable Supplies B2C'!D$8:D$1010,Anex_GSTR_1!A42,'Taxable Supplies B2C'!$F$8:$F$1010,Anex_GSTR_1!D42)</f>
        <v>0</v>
      </c>
      <c r="D42" s="161"/>
      <c r="E42" s="71" t="str">
        <f>IF(A42&gt;0,IF((LEFT(A42,2)=LEFT(Data!$C$4,2)),"Intra","Inter"),"")</f>
        <v/>
      </c>
      <c r="F42" s="74">
        <f t="shared" si="7"/>
        <v>0</v>
      </c>
      <c r="G42" s="74">
        <f t="shared" si="8"/>
        <v>0</v>
      </c>
      <c r="H42" s="74">
        <f t="shared" si="9"/>
        <v>0</v>
      </c>
      <c r="I42" s="21"/>
      <c r="DE42" s="49" t="s">
        <v>206</v>
      </c>
      <c r="DG42" t="s">
        <v>205</v>
      </c>
    </row>
    <row r="43" spans="1:111" ht="15" customHeight="1" x14ac:dyDescent="0.25">
      <c r="A43" s="234"/>
      <c r="B43" s="234"/>
      <c r="C43" s="74">
        <f>SUMIFS('Taxable Supplies B2C'!$G$8:'Taxable Supplies B2C'!G$1010,'Taxable Supplies B2C'!D$8:D$1010,Anex_GSTR_1!A43,'Taxable Supplies B2C'!$F$8:$F$1010,Anex_GSTR_1!D43)</f>
        <v>0</v>
      </c>
      <c r="D43" s="161"/>
      <c r="E43" s="71" t="str">
        <f>IF(A43&gt;0,IF((LEFT(A43,2)=LEFT(Data!$C$4,2)),"Intra","Inter"),"")</f>
        <v/>
      </c>
      <c r="F43" s="74">
        <f t="shared" si="7"/>
        <v>0</v>
      </c>
      <c r="G43" s="74">
        <f t="shared" si="8"/>
        <v>0</v>
      </c>
      <c r="H43" s="74">
        <f t="shared" si="9"/>
        <v>0</v>
      </c>
      <c r="I43" s="21"/>
      <c r="DE43" s="49" t="s">
        <v>208</v>
      </c>
      <c r="DG43" t="s">
        <v>207</v>
      </c>
    </row>
    <row r="44" spans="1:111" ht="15" customHeight="1" x14ac:dyDescent="0.25">
      <c r="A44" s="234"/>
      <c r="B44" s="234"/>
      <c r="C44" s="74">
        <f>SUMIFS('Taxable Supplies B2C'!$G$8:'Taxable Supplies B2C'!G$1010,'Taxable Supplies B2C'!D$8:D$1010,Anex_GSTR_1!A44,'Taxable Supplies B2C'!$F$8:$F$1010,Anex_GSTR_1!D44)</f>
        <v>0</v>
      </c>
      <c r="D44" s="161"/>
      <c r="E44" s="71" t="str">
        <f>IF(A44&gt;0,IF((LEFT(A44,2)=LEFT(Data!$C$4,2)),"Intra","Inter"),"")</f>
        <v/>
      </c>
      <c r="F44" s="74">
        <f t="shared" si="7"/>
        <v>0</v>
      </c>
      <c r="G44" s="74">
        <f t="shared" si="8"/>
        <v>0</v>
      </c>
      <c r="H44" s="74">
        <f t="shared" si="9"/>
        <v>0</v>
      </c>
      <c r="I44" s="21"/>
      <c r="DE44" s="49" t="s">
        <v>210</v>
      </c>
      <c r="DG44" t="s">
        <v>209</v>
      </c>
    </row>
    <row r="45" spans="1:111" ht="15" customHeight="1" x14ac:dyDescent="0.25">
      <c r="A45" s="234"/>
      <c r="B45" s="234"/>
      <c r="C45" s="74">
        <f>SUMIFS('Taxable Supplies B2C'!$G$8:'Taxable Supplies B2C'!G$1010,'Taxable Supplies B2C'!D$8:D$1010,Anex_GSTR_1!A45,'Taxable Supplies B2C'!$F$8:$F$1010,Anex_GSTR_1!D45)</f>
        <v>0</v>
      </c>
      <c r="D45" s="161"/>
      <c r="E45" s="71" t="str">
        <f>IF(A45&gt;0,IF((LEFT(A45,2)=LEFT(Data!$C$4,2)),"Intra","Inter"),"")</f>
        <v/>
      </c>
      <c r="F45" s="74">
        <f t="shared" si="7"/>
        <v>0</v>
      </c>
      <c r="G45" s="74">
        <f t="shared" si="8"/>
        <v>0</v>
      </c>
      <c r="H45" s="74">
        <f t="shared" si="9"/>
        <v>0</v>
      </c>
      <c r="I45" s="21"/>
      <c r="DE45" s="49" t="s">
        <v>212</v>
      </c>
      <c r="DG45" t="s">
        <v>211</v>
      </c>
    </row>
    <row r="46" spans="1:111" ht="15" customHeight="1" x14ac:dyDescent="0.25">
      <c r="A46" s="234"/>
      <c r="B46" s="234"/>
      <c r="C46" s="74">
        <f>SUMIFS('Taxable Supplies B2C'!$G$8:'Taxable Supplies B2C'!G$1010,'Taxable Supplies B2C'!D$8:D$1010,Anex_GSTR_1!A46,'Taxable Supplies B2C'!$F$8:$F$1010,Anex_GSTR_1!D46)</f>
        <v>0</v>
      </c>
      <c r="D46" s="161"/>
      <c r="E46" s="71" t="str">
        <f>IF(A46&gt;0,IF((LEFT(A46,2)=LEFT(Data!$C$4,2)),"Intra","Inter"),"")</f>
        <v/>
      </c>
      <c r="F46" s="74">
        <f t="shared" si="7"/>
        <v>0</v>
      </c>
      <c r="G46" s="74">
        <f t="shared" si="8"/>
        <v>0</v>
      </c>
      <c r="H46" s="74">
        <f t="shared" si="9"/>
        <v>0</v>
      </c>
      <c r="I46" s="21"/>
      <c r="DE46" s="49" t="s">
        <v>214</v>
      </c>
      <c r="DG46" t="s">
        <v>213</v>
      </c>
    </row>
    <row r="47" spans="1:111" ht="15" customHeight="1" x14ac:dyDescent="0.25">
      <c r="A47" s="234"/>
      <c r="B47" s="234"/>
      <c r="C47" s="74">
        <f>SUMIFS('Taxable Supplies B2C'!$G$8:'Taxable Supplies B2C'!G$1010,'Taxable Supplies B2C'!D$8:D$1010,Anex_GSTR_1!A47,'Taxable Supplies B2C'!$F$8:$F$1010,Anex_GSTR_1!D47)</f>
        <v>0</v>
      </c>
      <c r="D47" s="161"/>
      <c r="E47" s="71" t="str">
        <f>IF(A47&gt;0,IF((LEFT(A47,2)=LEFT(Data!$C$4,2)),"Intra","Inter"),"")</f>
        <v/>
      </c>
      <c r="F47" s="74">
        <f t="shared" si="7"/>
        <v>0</v>
      </c>
      <c r="G47" s="74">
        <f t="shared" si="8"/>
        <v>0</v>
      </c>
      <c r="H47" s="74">
        <f t="shared" si="9"/>
        <v>0</v>
      </c>
      <c r="I47" s="21"/>
      <c r="DE47" s="49" t="s">
        <v>216</v>
      </c>
      <c r="DG47" t="s">
        <v>215</v>
      </c>
    </row>
    <row r="48" spans="1:111" ht="15" customHeight="1" x14ac:dyDescent="0.25">
      <c r="A48" s="234"/>
      <c r="B48" s="234"/>
      <c r="C48" s="74">
        <f>SUMIFS('Taxable Supplies B2C'!$G$8:'Taxable Supplies B2C'!G$1010,'Taxable Supplies B2C'!D$8:D$1010,Anex_GSTR_1!A48,'Taxable Supplies B2C'!$F$8:$F$1010,Anex_GSTR_1!D48)</f>
        <v>0</v>
      </c>
      <c r="D48" s="161"/>
      <c r="E48" s="71" t="str">
        <f>IF(A48&gt;0,IF((LEFT(A48,2)=LEFT(Data!$C$4,2)),"Intra","Inter"),"")</f>
        <v/>
      </c>
      <c r="F48" s="74">
        <f t="shared" si="7"/>
        <v>0</v>
      </c>
      <c r="G48" s="74">
        <f t="shared" si="8"/>
        <v>0</v>
      </c>
      <c r="H48" s="74">
        <f t="shared" si="9"/>
        <v>0</v>
      </c>
      <c r="I48" s="21"/>
      <c r="DE48" s="49" t="s">
        <v>218</v>
      </c>
      <c r="DG48" t="s">
        <v>217</v>
      </c>
    </row>
    <row r="49" spans="1:111" ht="15" customHeight="1" x14ac:dyDescent="0.25">
      <c r="A49" s="234"/>
      <c r="B49" s="234"/>
      <c r="C49" s="74">
        <f>SUMIFS('Taxable Supplies B2C'!$G$8:'Taxable Supplies B2C'!G$1010,'Taxable Supplies B2C'!D$8:D$1010,Anex_GSTR_1!A49,'Taxable Supplies B2C'!$F$8:$F$1010,Anex_GSTR_1!D49)</f>
        <v>0</v>
      </c>
      <c r="D49" s="161"/>
      <c r="E49" s="71" t="str">
        <f>IF(A49&gt;0,IF((LEFT(A49,2)=LEFT(Data!$C$4,2)),"Intra","Inter"),"")</f>
        <v/>
      </c>
      <c r="F49" s="74">
        <f t="shared" si="7"/>
        <v>0</v>
      </c>
      <c r="G49" s="74">
        <f t="shared" si="8"/>
        <v>0</v>
      </c>
      <c r="H49" s="74">
        <f t="shared" si="9"/>
        <v>0</v>
      </c>
      <c r="I49" s="21"/>
      <c r="DE49" s="49" t="s">
        <v>220</v>
      </c>
      <c r="DG49" t="s">
        <v>219</v>
      </c>
    </row>
    <row r="50" spans="1:111" ht="15" customHeight="1" x14ac:dyDescent="0.25">
      <c r="A50" s="234"/>
      <c r="B50" s="234"/>
      <c r="C50" s="74">
        <f>SUMIFS('Taxable Supplies B2C'!$G$8:'Taxable Supplies B2C'!G$1010,'Taxable Supplies B2C'!D$8:D$1010,Anex_GSTR_1!A50,'Taxable Supplies B2C'!$F$8:$F$1010,Anex_GSTR_1!D50)</f>
        <v>0</v>
      </c>
      <c r="D50" s="161"/>
      <c r="E50" s="71" t="str">
        <f>IF(A50&gt;0,IF((LEFT(A50,2)=LEFT(Data!$C$4,2)),"Intra","Inter"),"")</f>
        <v/>
      </c>
      <c r="F50" s="74">
        <f t="shared" si="7"/>
        <v>0</v>
      </c>
      <c r="G50" s="74">
        <f t="shared" si="8"/>
        <v>0</v>
      </c>
      <c r="H50" s="74">
        <f t="shared" si="9"/>
        <v>0</v>
      </c>
      <c r="I50" s="21"/>
      <c r="DE50" s="49" t="s">
        <v>222</v>
      </c>
      <c r="DG50" t="s">
        <v>221</v>
      </c>
    </row>
    <row r="51" spans="1:111" ht="15" customHeight="1" x14ac:dyDescent="0.25">
      <c r="A51" s="234"/>
      <c r="B51" s="234"/>
      <c r="C51" s="74">
        <f>SUMIFS('Taxable Supplies B2C'!$G$8:'Taxable Supplies B2C'!G$1010,'Taxable Supplies B2C'!D$8:D$1010,Anex_GSTR_1!A51,'Taxable Supplies B2C'!$F$8:$F$1010,Anex_GSTR_1!D51)</f>
        <v>0</v>
      </c>
      <c r="D51" s="161"/>
      <c r="E51" s="71" t="str">
        <f>IF(A51&gt;0,IF((LEFT(A51,2)=LEFT(Data!$C$4,2)),"Intra","Inter"),"")</f>
        <v/>
      </c>
      <c r="F51" s="74">
        <f t="shared" si="7"/>
        <v>0</v>
      </c>
      <c r="G51" s="74">
        <f t="shared" si="8"/>
        <v>0</v>
      </c>
      <c r="H51" s="74">
        <f t="shared" si="9"/>
        <v>0</v>
      </c>
      <c r="I51" s="21"/>
      <c r="DE51" s="49" t="s">
        <v>265</v>
      </c>
      <c r="DG51" t="s">
        <v>223</v>
      </c>
    </row>
    <row r="52" spans="1:111" ht="15" customHeight="1" x14ac:dyDescent="0.25">
      <c r="A52" s="234"/>
      <c r="B52" s="234"/>
      <c r="C52" s="74">
        <f>SUMIFS('Taxable Supplies B2C'!$G$8:'Taxable Supplies B2C'!G$1010,'Taxable Supplies B2C'!D$8:D$1010,Anex_GSTR_1!A52,'Taxable Supplies B2C'!$F$8:$F$1010,Anex_GSTR_1!D52)</f>
        <v>0</v>
      </c>
      <c r="D52" s="161"/>
      <c r="E52" s="71" t="str">
        <f>IF(A52&gt;0,IF((LEFT(A52,2)=LEFT(Data!$C$4,2)),"Intra","Inter"),"")</f>
        <v/>
      </c>
      <c r="F52" s="74">
        <f t="shared" si="7"/>
        <v>0</v>
      </c>
      <c r="G52" s="74">
        <f t="shared" si="8"/>
        <v>0</v>
      </c>
      <c r="H52" s="74">
        <f t="shared" si="9"/>
        <v>0</v>
      </c>
      <c r="I52" s="21"/>
      <c r="DE52" s="49" t="s">
        <v>226</v>
      </c>
      <c r="DG52" t="s">
        <v>225</v>
      </c>
    </row>
    <row r="53" spans="1:111" ht="15" customHeight="1" x14ac:dyDescent="0.25">
      <c r="A53" s="234"/>
      <c r="B53" s="234"/>
      <c r="C53" s="74">
        <f>SUMIFS('Taxable Supplies B2C'!$G$8:'Taxable Supplies B2C'!G$1010,'Taxable Supplies B2C'!D$8:D$1010,Anex_GSTR_1!A53,'Taxable Supplies B2C'!$F$8:$F$1010,Anex_GSTR_1!D53)</f>
        <v>0</v>
      </c>
      <c r="D53" s="161"/>
      <c r="E53" s="71" t="str">
        <f>IF(A53&gt;0,IF((LEFT(A53,2)=LEFT(Data!$C$4,2)),"Intra","Inter"),"")</f>
        <v/>
      </c>
      <c r="F53" s="74">
        <f t="shared" si="7"/>
        <v>0</v>
      </c>
      <c r="G53" s="74">
        <f t="shared" si="8"/>
        <v>0</v>
      </c>
      <c r="H53" s="74">
        <f t="shared" si="9"/>
        <v>0</v>
      </c>
      <c r="I53" s="21"/>
      <c r="DE53" s="49" t="s">
        <v>228</v>
      </c>
      <c r="DG53" t="s">
        <v>227</v>
      </c>
    </row>
    <row r="54" spans="1:111" ht="15" customHeight="1" x14ac:dyDescent="0.25">
      <c r="A54" s="234"/>
      <c r="B54" s="234"/>
      <c r="C54" s="74">
        <f>SUMIFS('Taxable Supplies B2C'!$G$8:'Taxable Supplies B2C'!G$1010,'Taxable Supplies B2C'!D$8:D$1010,Anex_GSTR_1!A54,'Taxable Supplies B2C'!$F$8:$F$1010,Anex_GSTR_1!D54)</f>
        <v>0</v>
      </c>
      <c r="D54" s="161"/>
      <c r="E54" s="71" t="str">
        <f>IF(A54&gt;0,IF((LEFT(A54,2)=LEFT(Data!$C$4,2)),"Intra","Inter"),"")</f>
        <v/>
      </c>
      <c r="F54" s="74">
        <f t="shared" si="7"/>
        <v>0</v>
      </c>
      <c r="G54" s="74">
        <f t="shared" si="8"/>
        <v>0</v>
      </c>
      <c r="H54" s="74">
        <f t="shared" si="9"/>
        <v>0</v>
      </c>
      <c r="I54" s="21"/>
      <c r="DE54" s="49" t="s">
        <v>230</v>
      </c>
      <c r="DG54" t="s">
        <v>229</v>
      </c>
    </row>
    <row r="55" spans="1:111" ht="15" customHeight="1" x14ac:dyDescent="0.25">
      <c r="A55" s="234"/>
      <c r="B55" s="234"/>
      <c r="C55" s="74">
        <f>SUMIFS('Taxable Supplies B2C'!$G$8:'Taxable Supplies B2C'!G$1010,'Taxable Supplies B2C'!D$8:D$1010,Anex_GSTR_1!A55,'Taxable Supplies B2C'!$F$8:$F$1010,Anex_GSTR_1!D55)</f>
        <v>0</v>
      </c>
      <c r="D55" s="161"/>
      <c r="E55" s="71" t="str">
        <f>IF(A55&gt;0,IF((LEFT(A55,2)=LEFT(Data!$C$4,2)),"Intra","Inter"),"")</f>
        <v/>
      </c>
      <c r="F55" s="74">
        <f t="shared" si="7"/>
        <v>0</v>
      </c>
      <c r="G55" s="74">
        <f t="shared" si="8"/>
        <v>0</v>
      </c>
      <c r="H55" s="74">
        <f t="shared" si="9"/>
        <v>0</v>
      </c>
      <c r="I55" s="21"/>
      <c r="DE55" s="49" t="s">
        <v>232</v>
      </c>
      <c r="DG55" t="s">
        <v>231</v>
      </c>
    </row>
    <row r="56" spans="1:111" ht="15" customHeight="1" x14ac:dyDescent="0.25">
      <c r="A56" s="234"/>
      <c r="B56" s="234"/>
      <c r="C56" s="74">
        <f>SUMIFS('Taxable Supplies B2C'!$G$8:'Taxable Supplies B2C'!G$1010,'Taxable Supplies B2C'!D$8:D$1010,Anex_GSTR_1!A56,'Taxable Supplies B2C'!$F$8:$F$1010,Anex_GSTR_1!D56)</f>
        <v>0</v>
      </c>
      <c r="D56" s="161"/>
      <c r="E56" s="71" t="str">
        <f>IF(A56&gt;0,IF((LEFT(A56,2)=LEFT(Data!$C$4,2)),"Intra","Inter"),"")</f>
        <v/>
      </c>
      <c r="F56" s="74">
        <f t="shared" si="7"/>
        <v>0</v>
      </c>
      <c r="G56" s="74">
        <f t="shared" si="8"/>
        <v>0</v>
      </c>
      <c r="H56" s="74">
        <f t="shared" si="9"/>
        <v>0</v>
      </c>
      <c r="I56" s="21"/>
      <c r="DE56" s="51" t="s">
        <v>234</v>
      </c>
      <c r="DG56" t="s">
        <v>233</v>
      </c>
    </row>
    <row r="57" spans="1:111" x14ac:dyDescent="0.25">
      <c r="A57" s="234"/>
      <c r="B57" s="234"/>
      <c r="C57" s="74">
        <f>SUMIFS('Taxable Supplies B2C'!$G$8:'Taxable Supplies B2C'!G$1010,'Taxable Supplies B2C'!D$8:D$1010,Anex_GSTR_1!A57,'Taxable Supplies B2C'!$F$8:$F$1010,Anex_GSTR_1!D57)</f>
        <v>0</v>
      </c>
      <c r="D57" s="161"/>
      <c r="E57" s="71" t="str">
        <f>IF(A57&gt;0,IF((LEFT(A57,2)=LEFT(Data!$C$4,2)),"Intra","Inter"),"")</f>
        <v/>
      </c>
      <c r="F57" s="74">
        <f t="shared" si="7"/>
        <v>0</v>
      </c>
      <c r="G57" s="74">
        <f t="shared" si="8"/>
        <v>0</v>
      </c>
      <c r="H57" s="74">
        <f t="shared" si="9"/>
        <v>0</v>
      </c>
      <c r="I57" s="21"/>
      <c r="DG57" t="s">
        <v>235</v>
      </c>
    </row>
    <row r="58" spans="1:111" x14ac:dyDescent="0.25">
      <c r="A58" s="234"/>
      <c r="B58" s="234"/>
      <c r="C58" s="74">
        <f>SUMIFS('Taxable Supplies B2C'!$G$8:'Taxable Supplies B2C'!G$1010,'Taxable Supplies B2C'!D$8:D$1010,Anex_GSTR_1!A58,'Taxable Supplies B2C'!$F$8:$F$1010,Anex_GSTR_1!D58)</f>
        <v>0</v>
      </c>
      <c r="D58" s="161"/>
      <c r="E58" s="71" t="str">
        <f>IF(A58&gt;0,IF((LEFT(A58,2)=LEFT(Data!$C$4,2)),"Intra","Inter"),"")</f>
        <v/>
      </c>
      <c r="F58" s="74">
        <f t="shared" si="7"/>
        <v>0</v>
      </c>
      <c r="G58" s="74">
        <f t="shared" si="8"/>
        <v>0</v>
      </c>
      <c r="H58" s="74">
        <f t="shared" si="9"/>
        <v>0</v>
      </c>
      <c r="I58" s="21"/>
      <c r="DG58" t="s">
        <v>236</v>
      </c>
    </row>
    <row r="59" spans="1:111" x14ac:dyDescent="0.25">
      <c r="A59" s="234"/>
      <c r="B59" s="234"/>
      <c r="C59" s="74">
        <f>SUMIFS('Taxable Supplies B2C'!$G$8:'Taxable Supplies B2C'!G$1010,'Taxable Supplies B2C'!D$8:D$1010,Anex_GSTR_1!A59,'Taxable Supplies B2C'!$F$8:$F$1010,Anex_GSTR_1!D59)</f>
        <v>0</v>
      </c>
      <c r="D59" s="161"/>
      <c r="E59" s="71" t="str">
        <f>IF(A59&gt;0,IF((LEFT(A59,2)=LEFT(Data!$C$4,2)),"Intra","Inter"),"")</f>
        <v/>
      </c>
      <c r="F59" s="74">
        <f t="shared" si="7"/>
        <v>0</v>
      </c>
      <c r="G59" s="74">
        <f t="shared" si="8"/>
        <v>0</v>
      </c>
      <c r="H59" s="74">
        <f t="shared" si="9"/>
        <v>0</v>
      </c>
      <c r="I59" s="21"/>
      <c r="DG59" t="s">
        <v>237</v>
      </c>
    </row>
    <row r="60" spans="1:111" x14ac:dyDescent="0.25">
      <c r="A60" s="234"/>
      <c r="B60" s="234"/>
      <c r="C60" s="74">
        <f>SUMIFS('Taxable Supplies B2C'!$G$8:'Taxable Supplies B2C'!G$1010,'Taxable Supplies B2C'!D$8:D$1010,Anex_GSTR_1!A60,'Taxable Supplies B2C'!$F$8:$F$1010,Anex_GSTR_1!D60)</f>
        <v>0</v>
      </c>
      <c r="D60" s="161"/>
      <c r="E60" s="71" t="str">
        <f>IF(A60&gt;0,IF((LEFT(A60,2)=LEFT(Data!$C$4,2)),"Intra","Inter"),"")</f>
        <v/>
      </c>
      <c r="F60" s="74">
        <f t="shared" si="7"/>
        <v>0</v>
      </c>
      <c r="G60" s="74">
        <f t="shared" si="8"/>
        <v>0</v>
      </c>
      <c r="H60" s="74">
        <f t="shared" si="9"/>
        <v>0</v>
      </c>
      <c r="I60" s="21"/>
      <c r="DG60" t="s">
        <v>238</v>
      </c>
    </row>
    <row r="61" spans="1:111" x14ac:dyDescent="0.25">
      <c r="A61" s="234"/>
      <c r="B61" s="234"/>
      <c r="C61" s="74">
        <f>SUMIFS('Taxable Supplies B2C'!$G$8:'Taxable Supplies B2C'!G$1010,'Taxable Supplies B2C'!D$8:D$1010,Anex_GSTR_1!A61,'Taxable Supplies B2C'!$F$8:$F$1010,Anex_GSTR_1!D61)</f>
        <v>0</v>
      </c>
      <c r="D61" s="161"/>
      <c r="E61" s="71" t="str">
        <f>IF(A61&gt;0,IF((LEFT(A61,2)=LEFT(Data!$C$4,2)),"Intra","Inter"),"")</f>
        <v/>
      </c>
      <c r="F61" s="74">
        <f t="shared" si="7"/>
        <v>0</v>
      </c>
      <c r="G61" s="74">
        <f t="shared" si="8"/>
        <v>0</v>
      </c>
      <c r="H61" s="74">
        <f t="shared" si="9"/>
        <v>0</v>
      </c>
      <c r="I61" s="21"/>
      <c r="DG61" t="s">
        <v>239</v>
      </c>
    </row>
    <row r="62" spans="1:111" x14ac:dyDescent="0.25">
      <c r="A62" s="234"/>
      <c r="B62" s="234"/>
      <c r="C62" s="74">
        <f>SUMIFS('Taxable Supplies B2C'!$G$8:'Taxable Supplies B2C'!G$1010,'Taxable Supplies B2C'!D$8:D$1010,Anex_GSTR_1!A62,'Taxable Supplies B2C'!$F$8:$F$1010,Anex_GSTR_1!D62)</f>
        <v>0</v>
      </c>
      <c r="D62" s="161"/>
      <c r="E62" s="71" t="str">
        <f>IF(A62&gt;0,IF((LEFT(A62,2)=LEFT(Data!$C$4,2)),"Intra","Inter"),"")</f>
        <v/>
      </c>
      <c r="F62" s="74">
        <f t="shared" si="7"/>
        <v>0</v>
      </c>
      <c r="G62" s="74">
        <f t="shared" si="8"/>
        <v>0</v>
      </c>
      <c r="H62" s="74">
        <f t="shared" si="9"/>
        <v>0</v>
      </c>
      <c r="I62" s="21"/>
      <c r="DG62" t="s">
        <v>240</v>
      </c>
    </row>
    <row r="63" spans="1:111" x14ac:dyDescent="0.25">
      <c r="A63" s="234"/>
      <c r="B63" s="234"/>
      <c r="C63" s="74">
        <f>SUMIFS('Taxable Supplies B2C'!$G$8:'Taxable Supplies B2C'!G$1010,'Taxable Supplies B2C'!D$8:D$1010,Anex_GSTR_1!A63,'Taxable Supplies B2C'!$F$8:$F$1010,Anex_GSTR_1!D63)</f>
        <v>0</v>
      </c>
      <c r="D63" s="161"/>
      <c r="E63" s="71" t="str">
        <f>IF(A63&gt;0,IF((LEFT(A63,2)=LEFT(Data!$C$4,2)),"Intra","Inter"),"")</f>
        <v/>
      </c>
      <c r="F63" s="74">
        <f t="shared" si="7"/>
        <v>0</v>
      </c>
      <c r="G63" s="74">
        <f t="shared" si="8"/>
        <v>0</v>
      </c>
      <c r="H63" s="74">
        <f t="shared" si="9"/>
        <v>0</v>
      </c>
      <c r="I63" s="21"/>
      <c r="DG63" t="s">
        <v>241</v>
      </c>
    </row>
    <row r="64" spans="1:111" x14ac:dyDescent="0.25">
      <c r="A64" s="234"/>
      <c r="B64" s="234"/>
      <c r="C64" s="74">
        <f>SUMIFS('Taxable Supplies B2C'!$G$8:'Taxable Supplies B2C'!G$1010,'Taxable Supplies B2C'!D$8:D$1010,Anex_GSTR_1!A64,'Taxable Supplies B2C'!$F$8:$F$1010,Anex_GSTR_1!D64)</f>
        <v>0</v>
      </c>
      <c r="D64" s="161"/>
      <c r="E64" s="71" t="str">
        <f>IF(A64&gt;0,IF((LEFT(A64,2)=LEFT(Data!$C$4,2)),"Intra","Inter"),"")</f>
        <v/>
      </c>
      <c r="F64" s="74">
        <f t="shared" si="7"/>
        <v>0</v>
      </c>
      <c r="G64" s="74">
        <f t="shared" si="8"/>
        <v>0</v>
      </c>
      <c r="H64" s="74">
        <f t="shared" si="9"/>
        <v>0</v>
      </c>
      <c r="I64" s="21"/>
      <c r="DG64" t="s">
        <v>242</v>
      </c>
    </row>
    <row r="65" spans="1:111" x14ac:dyDescent="0.25">
      <c r="A65" s="234"/>
      <c r="B65" s="234"/>
      <c r="C65" s="74">
        <f>SUMIFS('Taxable Supplies B2C'!$G$8:'Taxable Supplies B2C'!G$1010,'Taxable Supplies B2C'!D$8:D$1010,Anex_GSTR_1!A65,'Taxable Supplies B2C'!$F$8:$F$1010,Anex_GSTR_1!D65)</f>
        <v>0</v>
      </c>
      <c r="D65" s="161"/>
      <c r="E65" s="71" t="str">
        <f>IF(A65&gt;0,IF((LEFT(A65,2)=LEFT(Data!$C$4,2)),"Intra","Inter"),"")</f>
        <v/>
      </c>
      <c r="F65" s="74">
        <f t="shared" si="7"/>
        <v>0</v>
      </c>
      <c r="G65" s="74">
        <f t="shared" si="8"/>
        <v>0</v>
      </c>
      <c r="H65" s="74">
        <f t="shared" si="9"/>
        <v>0</v>
      </c>
      <c r="I65" s="21"/>
      <c r="DG65" t="s">
        <v>243</v>
      </c>
    </row>
    <row r="66" spans="1:111" x14ac:dyDescent="0.25">
      <c r="A66" s="234"/>
      <c r="B66" s="234"/>
      <c r="C66" s="74">
        <f>SUMIFS('Taxable Supplies B2C'!$G$8:'Taxable Supplies B2C'!G$1010,'Taxable Supplies B2C'!D$8:D$1010,Anex_GSTR_1!A66,'Taxable Supplies B2C'!$F$8:$F$1010,Anex_GSTR_1!D66)</f>
        <v>0</v>
      </c>
      <c r="D66" s="161"/>
      <c r="E66" s="71" t="str">
        <f>IF(A66&gt;0,IF((LEFT(A66,2)=LEFT(Data!$C$4,2)),"Intra","Inter"),"")</f>
        <v/>
      </c>
      <c r="F66" s="74">
        <f t="shared" si="7"/>
        <v>0</v>
      </c>
      <c r="G66" s="74">
        <f t="shared" si="8"/>
        <v>0</v>
      </c>
      <c r="H66" s="74">
        <f t="shared" si="9"/>
        <v>0</v>
      </c>
      <c r="I66" s="21"/>
      <c r="DG66" t="s">
        <v>244</v>
      </c>
    </row>
    <row r="67" spans="1:111" x14ac:dyDescent="0.25">
      <c r="A67" s="234"/>
      <c r="B67" s="234"/>
      <c r="C67" s="74">
        <f>SUMIFS('Taxable Supplies B2C'!$G$8:'Taxable Supplies B2C'!G$1010,'Taxable Supplies B2C'!D$8:D$1010,Anex_GSTR_1!A67,'Taxable Supplies B2C'!$F$8:$F$1010,Anex_GSTR_1!D67)</f>
        <v>0</v>
      </c>
      <c r="D67" s="161"/>
      <c r="E67" s="71" t="str">
        <f>IF(A67&gt;0,IF((LEFT(A67,2)=LEFT(Data!$C$4,2)),"Intra","Inter"),"")</f>
        <v/>
      </c>
      <c r="F67" s="74">
        <f t="shared" si="7"/>
        <v>0</v>
      </c>
      <c r="G67" s="74">
        <f t="shared" si="8"/>
        <v>0</v>
      </c>
      <c r="H67" s="74">
        <f t="shared" si="9"/>
        <v>0</v>
      </c>
      <c r="I67" s="21"/>
      <c r="DG67" t="s">
        <v>245</v>
      </c>
    </row>
    <row r="68" spans="1:111" x14ac:dyDescent="0.25">
      <c r="A68" s="234"/>
      <c r="B68" s="234"/>
      <c r="C68" s="74">
        <f>SUMIFS('Taxable Supplies B2C'!$G$8:'Taxable Supplies B2C'!G$1010,'Taxable Supplies B2C'!D$8:D$1010,Anex_GSTR_1!A68,'Taxable Supplies B2C'!$F$8:$F$1010,Anex_GSTR_1!D68)</f>
        <v>0</v>
      </c>
      <c r="D68" s="161"/>
      <c r="E68" s="71" t="str">
        <f>IF(A68&gt;0,IF((LEFT(A68,2)=LEFT(Data!$C$4,2)),"Intra","Inter"),"")</f>
        <v/>
      </c>
      <c r="F68" s="74">
        <f t="shared" si="7"/>
        <v>0</v>
      </c>
      <c r="G68" s="74">
        <f t="shared" si="8"/>
        <v>0</v>
      </c>
      <c r="H68" s="74">
        <f t="shared" si="9"/>
        <v>0</v>
      </c>
      <c r="I68" s="21"/>
      <c r="DG68" t="s">
        <v>246</v>
      </c>
    </row>
    <row r="69" spans="1:111" x14ac:dyDescent="0.25">
      <c r="A69" s="234"/>
      <c r="B69" s="234"/>
      <c r="C69" s="74">
        <f>SUMIFS('Taxable Supplies B2C'!$G$8:'Taxable Supplies B2C'!G$1010,'Taxable Supplies B2C'!D$8:D$1010,Anex_GSTR_1!A69,'Taxable Supplies B2C'!$F$8:$F$1010,Anex_GSTR_1!D69)</f>
        <v>0</v>
      </c>
      <c r="D69" s="161"/>
      <c r="E69" s="71" t="str">
        <f>IF(A69&gt;0,IF((LEFT(A69,2)=LEFT(Data!$C$4,2)),"Intra","Inter"),"")</f>
        <v/>
      </c>
      <c r="F69" s="74">
        <f t="shared" si="7"/>
        <v>0</v>
      </c>
      <c r="G69" s="74">
        <f t="shared" si="8"/>
        <v>0</v>
      </c>
      <c r="H69" s="74">
        <f t="shared" si="9"/>
        <v>0</v>
      </c>
      <c r="I69" s="21"/>
      <c r="DG69" t="s">
        <v>247</v>
      </c>
    </row>
    <row r="70" spans="1:111" x14ac:dyDescent="0.25">
      <c r="A70" s="234"/>
      <c r="B70" s="234"/>
      <c r="C70" s="74">
        <f>SUMIFS('Taxable Supplies B2C'!$G$8:'Taxable Supplies B2C'!G$1010,'Taxable Supplies B2C'!D$8:D$1010,Anex_GSTR_1!A70,'Taxable Supplies B2C'!$F$8:$F$1010,Anex_GSTR_1!D70)</f>
        <v>0</v>
      </c>
      <c r="D70" s="161"/>
      <c r="E70" s="71" t="str">
        <f>IF(A70&gt;0,IF((LEFT(A70,2)=LEFT(Data!$C$4,2)),"Intra","Inter"),"")</f>
        <v/>
      </c>
      <c r="F70" s="74">
        <f t="shared" si="7"/>
        <v>0</v>
      </c>
      <c r="G70" s="74">
        <f t="shared" si="8"/>
        <v>0</v>
      </c>
      <c r="H70" s="74">
        <f t="shared" si="9"/>
        <v>0</v>
      </c>
      <c r="I70" s="21"/>
      <c r="DG70" t="s">
        <v>248</v>
      </c>
    </row>
    <row r="71" spans="1:111" x14ac:dyDescent="0.25">
      <c r="A71" s="234"/>
      <c r="B71" s="234"/>
      <c r="C71" s="74">
        <f>SUMIFS('Taxable Supplies B2C'!$G$8:'Taxable Supplies B2C'!G$1010,'Taxable Supplies B2C'!D$8:D$1010,Anex_GSTR_1!A71,'Taxable Supplies B2C'!$F$8:$F$1010,Anex_GSTR_1!D71)</f>
        <v>0</v>
      </c>
      <c r="D71" s="161"/>
      <c r="E71" s="71" t="str">
        <f>IF(A71&gt;0,IF((LEFT(A71,2)=LEFT(Data!$C$4,2)),"Intra","Inter"),"")</f>
        <v/>
      </c>
      <c r="F71" s="74">
        <f t="shared" si="7"/>
        <v>0</v>
      </c>
      <c r="G71" s="74">
        <f t="shared" si="8"/>
        <v>0</v>
      </c>
      <c r="H71" s="74">
        <f t="shared" si="9"/>
        <v>0</v>
      </c>
      <c r="I71" s="21"/>
      <c r="DG71" t="s">
        <v>249</v>
      </c>
    </row>
    <row r="72" spans="1:111" x14ac:dyDescent="0.25">
      <c r="A72" s="234"/>
      <c r="B72" s="234"/>
      <c r="C72" s="74">
        <f>SUMIFS('Taxable Supplies B2C'!$G$8:'Taxable Supplies B2C'!G$1010,'Taxable Supplies B2C'!D$8:D$1010,Anex_GSTR_1!A72,'Taxable Supplies B2C'!$F$8:$F$1010,Anex_GSTR_1!D72)</f>
        <v>0</v>
      </c>
      <c r="D72" s="161"/>
      <c r="E72" s="71" t="str">
        <f>IF(A72&gt;0,IF((LEFT(A72,2)=LEFT(Data!$C$4,2)),"Intra","Inter"),"")</f>
        <v/>
      </c>
      <c r="F72" s="74">
        <f t="shared" si="7"/>
        <v>0</v>
      </c>
      <c r="G72" s="74">
        <f t="shared" si="8"/>
        <v>0</v>
      </c>
      <c r="H72" s="74">
        <f t="shared" si="9"/>
        <v>0</v>
      </c>
      <c r="I72" s="21"/>
      <c r="DG72" t="s">
        <v>250</v>
      </c>
    </row>
    <row r="73" spans="1:111" x14ac:dyDescent="0.25">
      <c r="A73" s="234"/>
      <c r="B73" s="234"/>
      <c r="C73" s="74">
        <f>SUMIFS('Taxable Supplies B2C'!$G$8:'Taxable Supplies B2C'!G$1010,'Taxable Supplies B2C'!D$8:D$1010,Anex_GSTR_1!A73,'Taxable Supplies B2C'!$F$8:$F$1010,Anex_GSTR_1!D73)</f>
        <v>0</v>
      </c>
      <c r="D73" s="161"/>
      <c r="E73" s="71" t="str">
        <f>IF(A73&gt;0,IF((LEFT(A73,2)=LEFT(Data!$C$4,2)),"Intra","Inter"),"")</f>
        <v/>
      </c>
      <c r="F73" s="74">
        <f t="shared" si="7"/>
        <v>0</v>
      </c>
      <c r="G73" s="74">
        <f t="shared" si="8"/>
        <v>0</v>
      </c>
      <c r="H73" s="74">
        <f t="shared" si="9"/>
        <v>0</v>
      </c>
      <c r="I73" s="21"/>
      <c r="DG73" t="s">
        <v>251</v>
      </c>
    </row>
    <row r="74" spans="1:111" x14ac:dyDescent="0.25">
      <c r="A74" s="234"/>
      <c r="B74" s="234"/>
      <c r="C74" s="74">
        <f>SUMIFS('Taxable Supplies B2C'!$G$8:'Taxable Supplies B2C'!G$1010,'Taxable Supplies B2C'!D$8:D$1010,Anex_GSTR_1!A74,'Taxable Supplies B2C'!$F$8:$F$1010,Anex_GSTR_1!D74)</f>
        <v>0</v>
      </c>
      <c r="D74" s="161"/>
      <c r="E74" s="71" t="str">
        <f>IF(A74&gt;0,IF((LEFT(A74,2)=LEFT(Data!$C$4,2)),"Intra","Inter"),"")</f>
        <v/>
      </c>
      <c r="F74" s="74">
        <f t="shared" si="7"/>
        <v>0</v>
      </c>
      <c r="G74" s="74">
        <f t="shared" si="8"/>
        <v>0</v>
      </c>
      <c r="H74" s="74">
        <f t="shared" si="9"/>
        <v>0</v>
      </c>
      <c r="I74" s="21"/>
    </row>
    <row r="75" spans="1:111" x14ac:dyDescent="0.25">
      <c r="A75" s="234"/>
      <c r="B75" s="234"/>
      <c r="C75" s="74">
        <f>SUMIFS('Taxable Supplies B2C'!$G$8:'Taxable Supplies B2C'!G$1010,'Taxable Supplies B2C'!D$8:D$1010,Anex_GSTR_1!A75,'Taxable Supplies B2C'!$F$8:$F$1010,Anex_GSTR_1!D75)</f>
        <v>0</v>
      </c>
      <c r="D75" s="161"/>
      <c r="E75" s="71" t="str">
        <f>IF(A75&gt;0,IF((LEFT(A75,2)=LEFT(Data!$C$4,2)),"Intra","Inter"),"")</f>
        <v/>
      </c>
      <c r="F75" s="74">
        <f t="shared" si="7"/>
        <v>0</v>
      </c>
      <c r="G75" s="74">
        <f t="shared" si="8"/>
        <v>0</v>
      </c>
      <c r="H75" s="74">
        <f t="shared" si="9"/>
        <v>0</v>
      </c>
      <c r="I75" s="21"/>
    </row>
    <row r="76" spans="1:111" x14ac:dyDescent="0.25">
      <c r="A76" s="234"/>
      <c r="B76" s="234"/>
      <c r="C76" s="74">
        <f>SUMIFS('Taxable Supplies B2C'!$G$8:'Taxable Supplies B2C'!G$1010,'Taxable Supplies B2C'!D$8:D$1010,Anex_GSTR_1!A76,'Taxable Supplies B2C'!$F$8:$F$1010,Anex_GSTR_1!D76)</f>
        <v>0</v>
      </c>
      <c r="D76" s="161"/>
      <c r="E76" s="71" t="str">
        <f>IF(A76&gt;0,IF((LEFT(A76,2)=LEFT(Data!$C$4,2)),"Intra","Inter"),"")</f>
        <v/>
      </c>
      <c r="F76" s="74">
        <f t="shared" si="7"/>
        <v>0</v>
      </c>
      <c r="G76" s="74">
        <f t="shared" si="8"/>
        <v>0</v>
      </c>
      <c r="H76" s="74">
        <f t="shared" si="9"/>
        <v>0</v>
      </c>
      <c r="I76" s="21"/>
    </row>
    <row r="77" spans="1:111" x14ac:dyDescent="0.25">
      <c r="A77" s="234"/>
      <c r="B77" s="234"/>
      <c r="C77" s="74">
        <f>SUMIFS('Taxable Supplies B2C'!$G$8:'Taxable Supplies B2C'!G$1010,'Taxable Supplies B2C'!D$8:D$1010,Anex_GSTR_1!A77,'Taxable Supplies B2C'!$F$8:$F$1010,Anex_GSTR_1!D77)</f>
        <v>0</v>
      </c>
      <c r="D77" s="161"/>
      <c r="E77" s="71" t="str">
        <f>IF(A77&gt;0,IF((LEFT(A77,2)=LEFT(Data!$C$4,2)),"Intra","Inter"),"")</f>
        <v/>
      </c>
      <c r="F77" s="74">
        <f t="shared" si="7"/>
        <v>0</v>
      </c>
      <c r="G77" s="74">
        <f t="shared" si="8"/>
        <v>0</v>
      </c>
      <c r="H77" s="74">
        <f t="shared" si="9"/>
        <v>0</v>
      </c>
      <c r="I77" s="21"/>
    </row>
    <row r="78" spans="1:111" x14ac:dyDescent="0.25">
      <c r="A78" s="234"/>
      <c r="B78" s="234"/>
      <c r="C78" s="74">
        <f>SUMIFS('Taxable Supplies B2C'!$G$8:'Taxable Supplies B2C'!G$1010,'Taxable Supplies B2C'!D$8:D$1010,Anex_GSTR_1!A78,'Taxable Supplies B2C'!$F$8:$F$1010,Anex_GSTR_1!D78)</f>
        <v>0</v>
      </c>
      <c r="D78" s="161"/>
      <c r="E78" s="71" t="str">
        <f>IF(A78&gt;0,IF((LEFT(A78,2)=LEFT(Data!$C$4,2)),"Intra","Inter"),"")</f>
        <v/>
      </c>
      <c r="F78" s="74">
        <f t="shared" si="7"/>
        <v>0</v>
      </c>
      <c r="G78" s="74">
        <f t="shared" si="8"/>
        <v>0</v>
      </c>
      <c r="H78" s="74">
        <f t="shared" si="9"/>
        <v>0</v>
      </c>
      <c r="I78" s="21"/>
    </row>
    <row r="79" spans="1:111" x14ac:dyDescent="0.25">
      <c r="A79" s="234"/>
      <c r="B79" s="234"/>
      <c r="C79" s="74">
        <f>SUMIFS('Taxable Supplies B2C'!$G$8:'Taxable Supplies B2C'!G$1010,'Taxable Supplies B2C'!D$8:D$1010,Anex_GSTR_1!A79,'Taxable Supplies B2C'!$F$8:$F$1010,Anex_GSTR_1!D79)</f>
        <v>0</v>
      </c>
      <c r="D79" s="161"/>
      <c r="E79" s="71" t="str">
        <f>IF(A79&gt;0,IF((LEFT(A79,2)=LEFT(Data!$C$4,2)),"Intra","Inter"),"")</f>
        <v/>
      </c>
      <c r="F79" s="74">
        <f t="shared" si="7"/>
        <v>0</v>
      </c>
      <c r="G79" s="74">
        <f t="shared" si="8"/>
        <v>0</v>
      </c>
      <c r="H79" s="74">
        <f t="shared" si="9"/>
        <v>0</v>
      </c>
      <c r="I79" s="21"/>
    </row>
    <row r="80" spans="1:111" x14ac:dyDescent="0.25">
      <c r="A80" s="234"/>
      <c r="B80" s="234"/>
      <c r="C80" s="74">
        <f>SUMIFS('Taxable Supplies B2C'!$G$8:'Taxable Supplies B2C'!G$1010,'Taxable Supplies B2C'!D$8:D$1010,Anex_GSTR_1!A80,'Taxable Supplies B2C'!$F$8:$F$1010,Anex_GSTR_1!D80)</f>
        <v>0</v>
      </c>
      <c r="D80" s="161"/>
      <c r="E80" s="71" t="str">
        <f>IF(A80&gt;0,IF((LEFT(A80,2)=LEFT(Data!$C$4,2)),"Intra","Inter"),"")</f>
        <v/>
      </c>
      <c r="F80" s="74">
        <f t="shared" si="7"/>
        <v>0</v>
      </c>
      <c r="G80" s="74">
        <f t="shared" si="8"/>
        <v>0</v>
      </c>
      <c r="H80" s="74">
        <f t="shared" si="9"/>
        <v>0</v>
      </c>
      <c r="I80" s="21"/>
    </row>
    <row r="81" spans="1:9" x14ac:dyDescent="0.25">
      <c r="A81" s="234"/>
      <c r="B81" s="234"/>
      <c r="C81" s="74">
        <f>SUMIFS('Taxable Supplies B2C'!$G$8:'Taxable Supplies B2C'!G$1010,'Taxable Supplies B2C'!D$8:D$1010,Anex_GSTR_1!A81,'Taxable Supplies B2C'!$F$8:$F$1010,Anex_GSTR_1!D81)</f>
        <v>0</v>
      </c>
      <c r="D81" s="161"/>
      <c r="E81" s="71" t="str">
        <f>IF(A81&gt;0,IF((LEFT(A81,2)=LEFT(Data!$C$4,2)),"Intra","Inter"),"")</f>
        <v/>
      </c>
      <c r="F81" s="74">
        <f t="shared" si="7"/>
        <v>0</v>
      </c>
      <c r="G81" s="74">
        <f t="shared" si="8"/>
        <v>0</v>
      </c>
      <c r="H81" s="74">
        <f t="shared" si="9"/>
        <v>0</v>
      </c>
      <c r="I81" s="21"/>
    </row>
    <row r="82" spans="1:9" x14ac:dyDescent="0.25">
      <c r="A82" s="234"/>
      <c r="B82" s="234"/>
      <c r="C82" s="74">
        <f>SUMIFS('Taxable Supplies B2C'!$G$8:'Taxable Supplies B2C'!G$1010,'Taxable Supplies B2C'!D$8:D$1010,Anex_GSTR_1!A82,'Taxable Supplies B2C'!$F$8:$F$1010,Anex_GSTR_1!D82)</f>
        <v>0</v>
      </c>
      <c r="D82" s="161"/>
      <c r="E82" s="71" t="str">
        <f>IF(A82&gt;0,IF((LEFT(A82,2)=LEFT(Data!$C$4,2)),"Intra","Inter"),"")</f>
        <v/>
      </c>
      <c r="F82" s="74">
        <f t="shared" si="7"/>
        <v>0</v>
      </c>
      <c r="G82" s="74">
        <f t="shared" si="8"/>
        <v>0</v>
      </c>
      <c r="H82" s="74">
        <f t="shared" si="9"/>
        <v>0</v>
      </c>
      <c r="I82" s="21"/>
    </row>
    <row r="83" spans="1:9" x14ac:dyDescent="0.25">
      <c r="A83" s="234"/>
      <c r="B83" s="234"/>
      <c r="C83" s="74">
        <f>SUMIFS('Taxable Supplies B2C'!$G$8:'Taxable Supplies B2C'!G$1010,'Taxable Supplies B2C'!D$8:D$1010,Anex_GSTR_1!A83,'Taxable Supplies B2C'!$F$8:$F$1010,Anex_GSTR_1!D83)</f>
        <v>0</v>
      </c>
      <c r="D83" s="161"/>
      <c r="E83" s="71" t="str">
        <f>IF(A83&gt;0,IF((LEFT(A83,2)=LEFT(Data!$C$4,2)),"Intra","Inter"),"")</f>
        <v/>
      </c>
      <c r="F83" s="74">
        <f t="shared" si="7"/>
        <v>0</v>
      </c>
      <c r="G83" s="74">
        <f t="shared" si="8"/>
        <v>0</v>
      </c>
      <c r="H83" s="74">
        <f t="shared" si="9"/>
        <v>0</v>
      </c>
      <c r="I83" s="21"/>
    </row>
    <row r="84" spans="1:9" x14ac:dyDescent="0.25">
      <c r="A84" s="234"/>
      <c r="B84" s="234"/>
      <c r="C84" s="74">
        <f>SUMIFS('Taxable Supplies B2C'!$G$8:'Taxable Supplies B2C'!G$1010,'Taxable Supplies B2C'!D$8:D$1010,Anex_GSTR_1!A84,'Taxable Supplies B2C'!$F$8:$F$1010,Anex_GSTR_1!D84)</f>
        <v>0</v>
      </c>
      <c r="D84" s="161"/>
      <c r="E84" s="71" t="str">
        <f>IF(A84&gt;0,IF((LEFT(A84,2)=LEFT(Data!$C$4,2)),"Intra","Inter"),"")</f>
        <v/>
      </c>
      <c r="F84" s="74">
        <f t="shared" si="7"/>
        <v>0</v>
      </c>
      <c r="G84" s="74">
        <f t="shared" si="8"/>
        <v>0</v>
      </c>
      <c r="H84" s="74">
        <f t="shared" si="9"/>
        <v>0</v>
      </c>
      <c r="I84" s="21"/>
    </row>
    <row r="85" spans="1:9" x14ac:dyDescent="0.25">
      <c r="A85" s="234"/>
      <c r="B85" s="234"/>
      <c r="C85" s="74">
        <f>SUMIFS('Taxable Supplies B2C'!$G$8:'Taxable Supplies B2C'!G$1010,'Taxable Supplies B2C'!D$8:D$1010,Anex_GSTR_1!A85,'Taxable Supplies B2C'!$F$8:$F$1010,Anex_GSTR_1!D85)</f>
        <v>0</v>
      </c>
      <c r="D85" s="161"/>
      <c r="E85" s="71" t="str">
        <f>IF(A85&gt;0,IF((LEFT(A85,2)=LEFT(Data!$C$4,2)),"Intra","Inter"),"")</f>
        <v/>
      </c>
      <c r="F85" s="74">
        <f t="shared" si="7"/>
        <v>0</v>
      </c>
      <c r="G85" s="74">
        <f t="shared" si="8"/>
        <v>0</v>
      </c>
      <c r="H85" s="74">
        <f t="shared" si="9"/>
        <v>0</v>
      </c>
      <c r="I85" s="21"/>
    </row>
    <row r="86" spans="1:9" x14ac:dyDescent="0.25">
      <c r="A86" s="234"/>
      <c r="B86" s="234"/>
      <c r="C86" s="74">
        <f>SUMIFS('Taxable Supplies B2C'!$G$8:'Taxable Supplies B2C'!G$1010,'Taxable Supplies B2C'!D$8:D$1010,Anex_GSTR_1!A86,'Taxable Supplies B2C'!$F$8:$F$1010,Anex_GSTR_1!D86)</f>
        <v>0</v>
      </c>
      <c r="D86" s="161"/>
      <c r="E86" s="71" t="str">
        <f>IF(A86&gt;0,IF((LEFT(A86,2)=LEFT(Data!$C$4,2)),"Intra","Inter"),"")</f>
        <v/>
      </c>
      <c r="F86" s="74">
        <f t="shared" si="7"/>
        <v>0</v>
      </c>
      <c r="G86" s="74">
        <f t="shared" si="8"/>
        <v>0</v>
      </c>
      <c r="H86" s="74">
        <f t="shared" si="9"/>
        <v>0</v>
      </c>
      <c r="I86" s="21"/>
    </row>
    <row r="87" spans="1:9" x14ac:dyDescent="0.25">
      <c r="A87" s="234"/>
      <c r="B87" s="234"/>
      <c r="C87" s="74">
        <f>SUMIFS('Taxable Supplies B2C'!$G$8:'Taxable Supplies B2C'!G$1010,'Taxable Supplies B2C'!D$8:D$1010,Anex_GSTR_1!A87,'Taxable Supplies B2C'!$F$8:$F$1010,Anex_GSTR_1!D87)</f>
        <v>0</v>
      </c>
      <c r="D87" s="161"/>
      <c r="E87" s="71" t="str">
        <f>IF(A87&gt;0,IF((LEFT(A87,2)=LEFT(Data!$C$4,2)),"Intra","Inter"),"")</f>
        <v/>
      </c>
      <c r="F87" s="74">
        <f t="shared" si="7"/>
        <v>0</v>
      </c>
      <c r="G87" s="74">
        <f t="shared" si="8"/>
        <v>0</v>
      </c>
      <c r="H87" s="74">
        <f t="shared" si="9"/>
        <v>0</v>
      </c>
      <c r="I87" s="21"/>
    </row>
    <row r="88" spans="1:9" x14ac:dyDescent="0.25">
      <c r="A88" s="234"/>
      <c r="B88" s="234"/>
      <c r="C88" s="74">
        <f>SUMIFS('Taxable Supplies B2C'!$G$8:'Taxable Supplies B2C'!G$1010,'Taxable Supplies B2C'!D$8:D$1010,Anex_GSTR_1!A88,'Taxable Supplies B2C'!$F$8:$F$1010,Anex_GSTR_1!D88)</f>
        <v>0</v>
      </c>
      <c r="D88" s="161"/>
      <c r="E88" s="71" t="str">
        <f>IF(A88&gt;0,IF((LEFT(A88,2)=LEFT(Data!$C$4,2)),"Intra","Inter"),"")</f>
        <v/>
      </c>
      <c r="F88" s="74">
        <f t="shared" si="7"/>
        <v>0</v>
      </c>
      <c r="G88" s="74">
        <f t="shared" si="8"/>
        <v>0</v>
      </c>
      <c r="H88" s="74">
        <f t="shared" si="9"/>
        <v>0</v>
      </c>
      <c r="I88" s="21"/>
    </row>
    <row r="89" spans="1:9" x14ac:dyDescent="0.25">
      <c r="A89" s="234"/>
      <c r="B89" s="234"/>
      <c r="C89" s="74">
        <f>SUMIFS('Taxable Supplies B2C'!$G$8:'Taxable Supplies B2C'!G$1010,'Taxable Supplies B2C'!D$8:D$1010,Anex_GSTR_1!A89,'Taxable Supplies B2C'!$F$8:$F$1010,Anex_GSTR_1!D89)</f>
        <v>0</v>
      </c>
      <c r="D89" s="161"/>
      <c r="E89" s="71" t="str">
        <f>IF(A89&gt;0,IF((LEFT(A89,2)=LEFT(Data!$C$4,2)),"Intra","Inter"),"")</f>
        <v/>
      </c>
      <c r="F89" s="74">
        <f t="shared" si="7"/>
        <v>0</v>
      </c>
      <c r="G89" s="74">
        <f t="shared" si="8"/>
        <v>0</v>
      </c>
      <c r="H89" s="74">
        <f t="shared" si="9"/>
        <v>0</v>
      </c>
      <c r="I89" s="21"/>
    </row>
    <row r="90" spans="1:9" x14ac:dyDescent="0.25">
      <c r="A90" s="234"/>
      <c r="B90" s="234"/>
      <c r="C90" s="74">
        <f>SUMIFS('Taxable Supplies B2C'!$G$8:'Taxable Supplies B2C'!G$1010,'Taxable Supplies B2C'!D$8:D$1010,Anex_GSTR_1!A90,'Taxable Supplies B2C'!$F$8:$F$1010,Anex_GSTR_1!D90)</f>
        <v>0</v>
      </c>
      <c r="D90" s="161"/>
      <c r="E90" s="71" t="str">
        <f>IF(A90&gt;0,IF((LEFT(A90,2)=LEFT(Data!$C$4,2)),"Intra","Inter"),"")</f>
        <v/>
      </c>
      <c r="F90" s="74">
        <f t="shared" si="7"/>
        <v>0</v>
      </c>
      <c r="G90" s="74">
        <f t="shared" si="8"/>
        <v>0</v>
      </c>
      <c r="H90" s="74">
        <f t="shared" si="9"/>
        <v>0</v>
      </c>
      <c r="I90" s="21"/>
    </row>
    <row r="91" spans="1:9" x14ac:dyDescent="0.25">
      <c r="A91" s="234"/>
      <c r="B91" s="234"/>
      <c r="C91" s="74">
        <f>SUMIFS('Taxable Supplies B2C'!$G$8:'Taxable Supplies B2C'!G$1010,'Taxable Supplies B2C'!D$8:D$1010,Anex_GSTR_1!A91,'Taxable Supplies B2C'!$F$8:$F$1010,Anex_GSTR_1!D91)</f>
        <v>0</v>
      </c>
      <c r="D91" s="161"/>
      <c r="E91" s="71" t="str">
        <f>IF(A91&gt;0,IF((LEFT(A91,2)=LEFT(Data!$C$4,2)),"Intra","Inter"),"")</f>
        <v/>
      </c>
      <c r="F91" s="74">
        <f t="shared" si="7"/>
        <v>0</v>
      </c>
      <c r="G91" s="74">
        <f t="shared" si="8"/>
        <v>0</v>
      </c>
      <c r="H91" s="74">
        <f t="shared" si="9"/>
        <v>0</v>
      </c>
      <c r="I91" s="21"/>
    </row>
    <row r="92" spans="1:9" x14ac:dyDescent="0.25">
      <c r="A92" s="234"/>
      <c r="B92" s="234"/>
      <c r="C92" s="74">
        <f>SUMIFS('Taxable Supplies B2C'!$G$8:'Taxable Supplies B2C'!G$1010,'Taxable Supplies B2C'!D$8:D$1010,Anex_GSTR_1!A92,'Taxable Supplies B2C'!$F$8:$F$1010,Anex_GSTR_1!D92)</f>
        <v>0</v>
      </c>
      <c r="D92" s="161"/>
      <c r="E92" s="71" t="str">
        <f>IF(A92&gt;0,IF((LEFT(A92,2)=LEFT(Data!$C$4,2)),"Intra","Inter"),"")</f>
        <v/>
      </c>
      <c r="F92" s="74">
        <f t="shared" ref="F92:F96" si="10">IF(E92="Inter",(C92*D92),(0))</f>
        <v>0</v>
      </c>
      <c r="G92" s="74">
        <f t="shared" ref="G92:G96" si="11">IF(E92="intra",(C92*(D92/2)),(0))</f>
        <v>0</v>
      </c>
      <c r="H92" s="74">
        <f t="shared" ref="H92:H96" si="12">IF(E92="intra",(C92*(D92/2)),(0))</f>
        <v>0</v>
      </c>
      <c r="I92" s="21"/>
    </row>
    <row r="93" spans="1:9" x14ac:dyDescent="0.25">
      <c r="A93" s="234"/>
      <c r="B93" s="234"/>
      <c r="C93" s="74">
        <f>SUMIFS('Taxable Supplies B2C'!$G$8:'Taxable Supplies B2C'!G$1010,'Taxable Supplies B2C'!D$8:D$1010,Anex_GSTR_1!A93,'Taxable Supplies B2C'!$F$8:$F$1010,Anex_GSTR_1!D93)</f>
        <v>0</v>
      </c>
      <c r="D93" s="161"/>
      <c r="E93" s="71" t="str">
        <f>IF(A93&gt;0,IF((LEFT(A93,2)=LEFT(Data!$C$4,2)),"Intra","Inter"),"")</f>
        <v/>
      </c>
      <c r="F93" s="74">
        <f t="shared" si="10"/>
        <v>0</v>
      </c>
      <c r="G93" s="74">
        <f t="shared" si="11"/>
        <v>0</v>
      </c>
      <c r="H93" s="74">
        <f t="shared" si="12"/>
        <v>0</v>
      </c>
      <c r="I93" s="21"/>
    </row>
    <row r="94" spans="1:9" x14ac:dyDescent="0.25">
      <c r="A94" s="234"/>
      <c r="B94" s="234"/>
      <c r="C94" s="74">
        <f>SUMIFS('Taxable Supplies B2C'!$G$8:'Taxable Supplies B2C'!G$1010,'Taxable Supplies B2C'!D$8:D$1010,Anex_GSTR_1!A94,'Taxable Supplies B2C'!$F$8:$F$1010,Anex_GSTR_1!D94)</f>
        <v>0</v>
      </c>
      <c r="D94" s="161"/>
      <c r="E94" s="71" t="str">
        <f>IF(A94&gt;0,IF((LEFT(A94,2)=LEFT(Data!$C$4,2)),"Intra","Inter"),"")</f>
        <v/>
      </c>
      <c r="F94" s="74">
        <f t="shared" si="10"/>
        <v>0</v>
      </c>
      <c r="G94" s="74">
        <f t="shared" si="11"/>
        <v>0</v>
      </c>
      <c r="H94" s="74">
        <f t="shared" si="12"/>
        <v>0</v>
      </c>
      <c r="I94" s="21"/>
    </row>
    <row r="95" spans="1:9" x14ac:dyDescent="0.25">
      <c r="A95" s="234"/>
      <c r="B95" s="234"/>
      <c r="C95" s="74">
        <f>SUMIFS('Taxable Supplies B2C'!$G$8:'Taxable Supplies B2C'!G$1010,'Taxable Supplies B2C'!D$8:D$1010,Anex_GSTR_1!A95,'Taxable Supplies B2C'!$F$8:$F$1010,Anex_GSTR_1!D95)</f>
        <v>0</v>
      </c>
      <c r="D95" s="161"/>
      <c r="E95" s="71" t="str">
        <f>IF(A95&gt;0,IF((LEFT(A95,2)=LEFT(Data!$C$4,2)),"Intra","Inter"),"")</f>
        <v/>
      </c>
      <c r="F95" s="74">
        <f t="shared" si="10"/>
        <v>0</v>
      </c>
      <c r="G95" s="74">
        <f t="shared" si="11"/>
        <v>0</v>
      </c>
      <c r="H95" s="74">
        <f t="shared" si="12"/>
        <v>0</v>
      </c>
      <c r="I95" s="21"/>
    </row>
    <row r="96" spans="1:9" x14ac:dyDescent="0.25">
      <c r="A96" s="234"/>
      <c r="B96" s="234"/>
      <c r="C96" s="74">
        <f>SUMIFS('Taxable Supplies B2C'!$G$8:'Taxable Supplies B2C'!G$1010,'Taxable Supplies B2C'!D$8:D$1010,Anex_GSTR_1!A96,'Taxable Supplies B2C'!$F$8:$F$1010,Anex_GSTR_1!D96)</f>
        <v>0</v>
      </c>
      <c r="D96" s="161"/>
      <c r="E96" s="71" t="str">
        <f>IF(A96&gt;0,IF((LEFT(A96,2)=LEFT(Data!$C$4,2)),"Intra","Inter"),"")</f>
        <v/>
      </c>
      <c r="F96" s="74">
        <f t="shared" si="10"/>
        <v>0</v>
      </c>
      <c r="G96" s="74">
        <f t="shared" si="11"/>
        <v>0</v>
      </c>
      <c r="H96" s="74">
        <f t="shared" si="12"/>
        <v>0</v>
      </c>
      <c r="I96" s="21"/>
    </row>
    <row r="99" spans="1:12" x14ac:dyDescent="0.25">
      <c r="A99" s="20" t="s">
        <v>427</v>
      </c>
    </row>
    <row r="100" spans="1:12" ht="15.75" thickBot="1" x14ac:dyDescent="0.3"/>
    <row r="101" spans="1:12" ht="44.25" customHeight="1" thickBot="1" x14ac:dyDescent="0.3">
      <c r="A101" s="248" t="s">
        <v>88</v>
      </c>
      <c r="B101" s="249"/>
      <c r="C101" s="249"/>
      <c r="D101" s="250"/>
      <c r="E101" s="170" t="s">
        <v>428</v>
      </c>
      <c r="F101" s="228" t="s">
        <v>429</v>
      </c>
      <c r="G101" s="229"/>
      <c r="H101" s="168" t="s">
        <v>430</v>
      </c>
    </row>
    <row r="102" spans="1:12" x14ac:dyDescent="0.25">
      <c r="A102" s="230">
        <v>1</v>
      </c>
      <c r="B102" s="230"/>
      <c r="C102" s="230"/>
      <c r="D102" s="230"/>
      <c r="E102" s="171">
        <v>2</v>
      </c>
      <c r="F102" s="230">
        <v>3</v>
      </c>
      <c r="G102" s="230"/>
      <c r="H102" s="163">
        <v>4</v>
      </c>
    </row>
    <row r="103" spans="1:12" x14ac:dyDescent="0.25">
      <c r="A103" s="251" t="s">
        <v>431</v>
      </c>
      <c r="B103" s="251"/>
      <c r="C103" s="251"/>
      <c r="D103" s="251"/>
      <c r="E103" s="172">
        <f>SUMIFS(SALES_Taxable_B2B!$F$11:$F$1011,SALES_Taxable_B2B!$E$11:$E$1011,"Inter",SALES_Taxable_B2B!$H$11:$H$1011,0%)</f>
        <v>0</v>
      </c>
      <c r="F103" s="231">
        <f>SUMIFS(SALES_Taxable_B2B!$F$11:$F$1011,SALES_Taxable_B2B!$E$11:$E$1011,"Inter",SALES_Taxable_B2B!$H$11:$H$1011,"Exempt")</f>
        <v>0</v>
      </c>
      <c r="G103" s="231">
        <f>SUMIFS(SALES_Taxable_B2B!$F$11:$F$1011,SALES_Taxable_B2B!$E$11:$E$1011,"Inter",SALES_Taxable_B2B!$H$11:$H$1011,0%)</f>
        <v>0</v>
      </c>
      <c r="H103" s="154">
        <f>SUMIFS(SALES_Taxable_B2B!$F$11:$F$1011,SALES_Taxable_B2B!$E$11:$E$1011,"Inter",SALES_Taxable_B2B!$H$11:$H$1011,"Non GST")</f>
        <v>0</v>
      </c>
    </row>
    <row r="104" spans="1:12" x14ac:dyDescent="0.25">
      <c r="A104" s="251" t="s">
        <v>432</v>
      </c>
      <c r="B104" s="251"/>
      <c r="C104" s="251"/>
      <c r="D104" s="251"/>
      <c r="E104" s="172">
        <f>SUMIFS(SALES_Taxable_B2B!$F$11:$F$1011,SALES_Taxable_B2B!$E$11:$E$1011,"Intra",SALES_Taxable_B2B!$H$11:$H$1011,0%)</f>
        <v>0</v>
      </c>
      <c r="F104" s="232">
        <f>SUMIFS(SALES_Taxable_B2B!$F$11:$F$1011,SALES_Taxable_B2B!$E$11:$E$1011,"Intra",SALES_Taxable_B2B!$H$11:$H$1011,"Exempt")</f>
        <v>0</v>
      </c>
      <c r="G104" s="233">
        <f>SUMIFS(SALES_Taxable_B2B!$F$11:$F$1011,SALES_Taxable_B2B!$E$11:$E$1011,"Inter",SALES_Taxable_B2B!$H$11:$H$1011,0%)</f>
        <v>0</v>
      </c>
      <c r="H104" s="154">
        <f>SUMIFS(SALES_Taxable_B2B!$F$11:$F$1011,SALES_Taxable_B2B!$E$11:$E$1011,"Intra",SALES_Taxable_B2B!$H$11:$H$1011,"Non GST")</f>
        <v>0</v>
      </c>
    </row>
    <row r="105" spans="1:12" x14ac:dyDescent="0.25">
      <c r="A105" s="251" t="s">
        <v>433</v>
      </c>
      <c r="B105" s="251"/>
      <c r="C105" s="251"/>
      <c r="D105" s="251"/>
      <c r="E105" s="172">
        <f>SUMIFS('Taxable Supplies B2C'!$G$8:$G$1010,'Taxable Supplies B2C'!$E$8:$E$1010,"Inter",'Taxable Supplies B2C'!$F$8:$F$1010,0%)</f>
        <v>0</v>
      </c>
      <c r="F105" s="231">
        <f>SUMIFS('Taxable Supplies B2C'!$G$8:$G$1010,'Taxable Supplies B2C'!$E$8:$E$1010,"Inter",'Taxable Supplies B2C'!$F$8:$F$1010,"Exempt")</f>
        <v>0</v>
      </c>
      <c r="G105" s="231">
        <f>SUMIFS('Taxable Supplies B2C'!$G$8:$G$1010,'Taxable Supplies B2C'!$E$8:$E$1010,"Inter",'Taxable Supplies B2C'!$F$8:$F$1010,0%)</f>
        <v>0</v>
      </c>
      <c r="H105" s="154">
        <f>SUMIFS('Taxable Supplies B2C'!$G$8:$G$1010,'Taxable Supplies B2C'!$E$8:$E$1010,"Inter",'Taxable Supplies B2C'!$F$8:$F$1010,"Non GST")</f>
        <v>0</v>
      </c>
    </row>
    <row r="106" spans="1:12" x14ac:dyDescent="0.25">
      <c r="A106" s="251" t="s">
        <v>434</v>
      </c>
      <c r="B106" s="251"/>
      <c r="C106" s="251"/>
      <c r="D106" s="251"/>
      <c r="E106" s="172">
        <f>SUMIFS('Taxable Supplies B2C'!$G$8:$G$1010,'Taxable Supplies B2C'!$E$8:$E$1010,"Intra",'Taxable Supplies B2C'!$F$8:$F$1010,0%)</f>
        <v>0</v>
      </c>
      <c r="F106" s="231">
        <f>SUMIFS('Taxable Supplies B2C'!$G$8:$G$1010,'Taxable Supplies B2C'!$E$8:$E$1010,"Intra",'Taxable Supplies B2C'!$F$8:$F$1010,"Exempt")</f>
        <v>0</v>
      </c>
      <c r="G106" s="231">
        <f>SUMIFS('Taxable Supplies B2C'!$G$8:$G$1010,'Taxable Supplies B2C'!$E$8:$E$1010,"Inter",'Taxable Supplies B2C'!$F$8:$F$1010,0%)</f>
        <v>0</v>
      </c>
      <c r="H106" s="154">
        <f>SUMIFS('Taxable Supplies B2C'!$G$8:$G$1010,'Taxable Supplies B2C'!$E$8:$E$1010,"Intra",'Taxable Supplies B2C'!$F$8:$F$1010,"Non GST")</f>
        <v>0</v>
      </c>
    </row>
    <row r="108" spans="1:12" x14ac:dyDescent="0.25">
      <c r="A108" s="20" t="s">
        <v>435</v>
      </c>
    </row>
    <row r="109" spans="1:12" ht="15.75" thickBot="1" x14ac:dyDescent="0.3"/>
    <row r="110" spans="1:12" ht="30" x14ac:dyDescent="0.25">
      <c r="A110" s="165" t="s">
        <v>436</v>
      </c>
      <c r="B110" s="165" t="s">
        <v>437</v>
      </c>
      <c r="C110" s="239" t="s">
        <v>438</v>
      </c>
      <c r="D110" s="240"/>
      <c r="E110" s="164" t="s">
        <v>116</v>
      </c>
      <c r="F110" s="164" t="s">
        <v>439</v>
      </c>
      <c r="G110" s="164" t="s">
        <v>440</v>
      </c>
      <c r="H110" s="164" t="s">
        <v>48</v>
      </c>
      <c r="I110" s="164" t="s">
        <v>2</v>
      </c>
      <c r="J110" s="164" t="s">
        <v>3</v>
      </c>
      <c r="K110" s="164" t="s">
        <v>4</v>
      </c>
      <c r="L110" s="164" t="s">
        <v>264</v>
      </c>
    </row>
    <row r="111" spans="1:12" x14ac:dyDescent="0.25">
      <c r="A111" s="166">
        <v>1</v>
      </c>
      <c r="B111" s="166">
        <v>2</v>
      </c>
      <c r="C111" s="241">
        <v>3</v>
      </c>
      <c r="D111" s="242"/>
      <c r="E111" s="162">
        <v>4</v>
      </c>
      <c r="F111" s="162">
        <v>5</v>
      </c>
      <c r="G111" s="162">
        <v>6</v>
      </c>
      <c r="H111" s="162">
        <v>7</v>
      </c>
      <c r="I111" s="162">
        <v>8</v>
      </c>
      <c r="J111" s="162">
        <v>9</v>
      </c>
      <c r="K111" s="162">
        <v>10</v>
      </c>
      <c r="L111" s="162">
        <v>11</v>
      </c>
    </row>
    <row r="112" spans="1:12" x14ac:dyDescent="0.25">
      <c r="A112" s="173"/>
      <c r="B112" s="173"/>
      <c r="C112" s="237"/>
      <c r="D112" s="238"/>
      <c r="E112" s="173"/>
      <c r="F112" s="173"/>
      <c r="G112" s="173"/>
      <c r="H112" s="173"/>
      <c r="I112" s="173"/>
      <c r="J112" s="173"/>
      <c r="K112" s="173"/>
      <c r="L112" s="173"/>
    </row>
    <row r="113" spans="1:12" x14ac:dyDescent="0.25">
      <c r="A113" s="173"/>
      <c r="B113" s="173"/>
      <c r="C113" s="237"/>
      <c r="D113" s="238"/>
      <c r="E113" s="173"/>
      <c r="F113" s="173"/>
      <c r="G113" s="173"/>
      <c r="H113" s="173"/>
      <c r="I113" s="173"/>
      <c r="J113" s="173"/>
      <c r="K113" s="173"/>
      <c r="L113" s="173"/>
    </row>
    <row r="114" spans="1:12" x14ac:dyDescent="0.25">
      <c r="A114" s="173"/>
      <c r="B114" s="173"/>
      <c r="C114" s="237"/>
      <c r="D114" s="238"/>
      <c r="E114" s="173"/>
      <c r="F114" s="173"/>
      <c r="G114" s="173"/>
      <c r="H114" s="173"/>
      <c r="I114" s="173"/>
      <c r="J114" s="173"/>
      <c r="K114" s="173"/>
      <c r="L114" s="173"/>
    </row>
    <row r="115" spans="1:12" x14ac:dyDescent="0.25">
      <c r="A115" s="173"/>
      <c r="B115" s="173"/>
      <c r="C115" s="237"/>
      <c r="D115" s="238"/>
      <c r="E115" s="173"/>
      <c r="F115" s="173"/>
      <c r="G115" s="173"/>
      <c r="H115" s="173"/>
      <c r="I115" s="173"/>
      <c r="J115" s="173"/>
      <c r="K115" s="173"/>
      <c r="L115" s="173"/>
    </row>
    <row r="116" spans="1:12" x14ac:dyDescent="0.25">
      <c r="A116" s="173"/>
      <c r="B116" s="173"/>
      <c r="C116" s="237"/>
      <c r="D116" s="238"/>
      <c r="E116" s="173"/>
      <c r="F116" s="173"/>
      <c r="G116" s="173"/>
      <c r="H116" s="173"/>
      <c r="I116" s="173"/>
      <c r="J116" s="173"/>
      <c r="K116" s="173"/>
      <c r="L116" s="173"/>
    </row>
    <row r="117" spans="1:12" x14ac:dyDescent="0.25">
      <c r="A117" s="173"/>
      <c r="B117" s="173"/>
      <c r="C117" s="237"/>
      <c r="D117" s="238"/>
      <c r="E117" s="173"/>
      <c r="F117" s="173"/>
      <c r="G117" s="173"/>
      <c r="H117" s="173"/>
      <c r="I117" s="173"/>
      <c r="J117" s="173"/>
      <c r="K117" s="173"/>
      <c r="L117" s="173"/>
    </row>
    <row r="118" spans="1:12" x14ac:dyDescent="0.25">
      <c r="A118" s="173"/>
      <c r="B118" s="173"/>
      <c r="C118" s="237"/>
      <c r="D118" s="238"/>
      <c r="E118" s="173"/>
      <c r="F118" s="173"/>
      <c r="G118" s="173"/>
      <c r="H118" s="173"/>
      <c r="I118" s="173"/>
      <c r="J118" s="173"/>
      <c r="K118" s="173"/>
      <c r="L118" s="173"/>
    </row>
    <row r="119" spans="1:12" x14ac:dyDescent="0.25">
      <c r="A119" s="173"/>
      <c r="B119" s="173"/>
      <c r="C119" s="237"/>
      <c r="D119" s="238"/>
      <c r="E119" s="173"/>
      <c r="F119" s="173"/>
      <c r="G119" s="173"/>
      <c r="H119" s="173"/>
      <c r="I119" s="173"/>
      <c r="J119" s="173"/>
      <c r="K119" s="173"/>
      <c r="L119" s="173"/>
    </row>
    <row r="120" spans="1:12" x14ac:dyDescent="0.25">
      <c r="A120" s="173"/>
      <c r="B120" s="173"/>
      <c r="C120" s="237"/>
      <c r="D120" s="238"/>
      <c r="E120" s="173"/>
      <c r="F120" s="173"/>
      <c r="G120" s="173"/>
      <c r="H120" s="173"/>
      <c r="I120" s="173"/>
      <c r="J120" s="173"/>
      <c r="K120" s="173"/>
      <c r="L120" s="173"/>
    </row>
    <row r="121" spans="1:12" x14ac:dyDescent="0.25">
      <c r="A121" s="173"/>
      <c r="B121" s="173"/>
      <c r="C121" s="237"/>
      <c r="D121" s="238"/>
      <c r="E121" s="173"/>
      <c r="F121" s="173"/>
      <c r="G121" s="173"/>
      <c r="H121" s="173"/>
      <c r="I121" s="173"/>
      <c r="J121" s="173"/>
      <c r="K121" s="173"/>
      <c r="L121" s="173"/>
    </row>
    <row r="122" spans="1:12" x14ac:dyDescent="0.25">
      <c r="A122" s="173"/>
      <c r="B122" s="173"/>
      <c r="C122" s="237"/>
      <c r="D122" s="238"/>
      <c r="E122" s="173"/>
      <c r="F122" s="173"/>
      <c r="G122" s="173"/>
      <c r="H122" s="173"/>
      <c r="I122" s="173"/>
      <c r="J122" s="173"/>
      <c r="K122" s="173"/>
      <c r="L122" s="173"/>
    </row>
    <row r="123" spans="1:12" x14ac:dyDescent="0.25">
      <c r="A123" s="173"/>
      <c r="B123" s="173"/>
      <c r="C123" s="237"/>
      <c r="D123" s="238"/>
      <c r="E123" s="173"/>
      <c r="F123" s="173"/>
      <c r="G123" s="173"/>
      <c r="H123" s="173"/>
      <c r="I123" s="173"/>
      <c r="J123" s="173"/>
      <c r="K123" s="173"/>
      <c r="L123" s="173"/>
    </row>
    <row r="124" spans="1:12" x14ac:dyDescent="0.25">
      <c r="A124" s="173"/>
      <c r="B124" s="173"/>
      <c r="C124" s="237"/>
      <c r="D124" s="238"/>
      <c r="E124" s="173"/>
      <c r="F124" s="173"/>
      <c r="G124" s="173"/>
      <c r="H124" s="173"/>
      <c r="I124" s="173"/>
      <c r="J124" s="173"/>
      <c r="K124" s="173"/>
      <c r="L124" s="173"/>
    </row>
    <row r="125" spans="1:12" x14ac:dyDescent="0.25">
      <c r="A125" s="173"/>
      <c r="B125" s="173"/>
      <c r="C125" s="237"/>
      <c r="D125" s="238"/>
      <c r="E125" s="173"/>
      <c r="F125" s="173"/>
      <c r="G125" s="173"/>
      <c r="H125" s="173"/>
      <c r="I125" s="173"/>
      <c r="J125" s="173"/>
      <c r="K125" s="173"/>
      <c r="L125" s="173"/>
    </row>
    <row r="126" spans="1:12" x14ac:dyDescent="0.25">
      <c r="A126" s="173"/>
      <c r="B126" s="173"/>
      <c r="C126" s="237"/>
      <c r="D126" s="238"/>
      <c r="E126" s="173"/>
      <c r="F126" s="173"/>
      <c r="G126" s="173"/>
      <c r="H126" s="173"/>
      <c r="I126" s="173"/>
      <c r="J126" s="173"/>
      <c r="K126" s="173"/>
      <c r="L126" s="173"/>
    </row>
    <row r="127" spans="1:12" x14ac:dyDescent="0.25">
      <c r="A127" s="173"/>
      <c r="B127" s="173"/>
      <c r="C127" s="237"/>
      <c r="D127" s="238"/>
      <c r="E127" s="173"/>
      <c r="F127" s="173"/>
      <c r="G127" s="173"/>
      <c r="H127" s="173"/>
      <c r="I127" s="173"/>
      <c r="J127" s="173"/>
      <c r="K127" s="173"/>
      <c r="L127" s="173"/>
    </row>
    <row r="128" spans="1:12" x14ac:dyDescent="0.25">
      <c r="A128" s="173"/>
      <c r="B128" s="173"/>
      <c r="C128" s="237"/>
      <c r="D128" s="238"/>
      <c r="E128" s="173"/>
      <c r="F128" s="173"/>
      <c r="G128" s="173"/>
      <c r="H128" s="173"/>
      <c r="I128" s="173"/>
      <c r="J128" s="173"/>
      <c r="K128" s="173"/>
      <c r="L128" s="173"/>
    </row>
    <row r="129" spans="1:12" x14ac:dyDescent="0.25">
      <c r="A129" s="173"/>
      <c r="B129" s="173"/>
      <c r="C129" s="237"/>
      <c r="D129" s="238"/>
      <c r="E129" s="173"/>
      <c r="F129" s="173"/>
      <c r="G129" s="173"/>
      <c r="H129" s="173"/>
      <c r="I129" s="173"/>
      <c r="J129" s="173"/>
      <c r="K129" s="173"/>
      <c r="L129" s="173"/>
    </row>
    <row r="130" spans="1:12" x14ac:dyDescent="0.25">
      <c r="A130" s="173"/>
      <c r="B130" s="173"/>
      <c r="C130" s="237"/>
      <c r="D130" s="238"/>
      <c r="E130" s="173"/>
      <c r="F130" s="173"/>
      <c r="G130" s="173"/>
      <c r="H130" s="173"/>
      <c r="I130" s="173"/>
      <c r="J130" s="173"/>
      <c r="K130" s="173"/>
      <c r="L130" s="173"/>
    </row>
    <row r="131" spans="1:12" x14ac:dyDescent="0.25">
      <c r="A131" s="173"/>
      <c r="B131" s="173"/>
      <c r="C131" s="237"/>
      <c r="D131" s="238"/>
      <c r="E131" s="173"/>
      <c r="F131" s="173"/>
      <c r="G131" s="173"/>
      <c r="H131" s="173"/>
      <c r="I131" s="173"/>
      <c r="J131" s="173"/>
      <c r="K131" s="173"/>
      <c r="L131" s="173"/>
    </row>
    <row r="132" spans="1:12" x14ac:dyDescent="0.25">
      <c r="A132" s="243" t="s">
        <v>68</v>
      </c>
      <c r="B132" s="245"/>
      <c r="C132" s="246"/>
      <c r="D132" s="247"/>
      <c r="E132" s="155"/>
      <c r="F132" s="155"/>
      <c r="G132" s="154">
        <f>SUM(G112:G131)</f>
        <v>0</v>
      </c>
      <c r="H132" s="154">
        <f t="shared" ref="H132:L132" si="13">SUM(H112:H131)</f>
        <v>0</v>
      </c>
      <c r="I132" s="154">
        <f t="shared" si="13"/>
        <v>0</v>
      </c>
      <c r="J132" s="154">
        <f t="shared" si="13"/>
        <v>0</v>
      </c>
      <c r="K132" s="154">
        <f t="shared" si="13"/>
        <v>0</v>
      </c>
      <c r="L132" s="154">
        <f t="shared" si="13"/>
        <v>0</v>
      </c>
    </row>
    <row r="133" spans="1:12" x14ac:dyDescent="0.25">
      <c r="A133" s="243" t="s">
        <v>453</v>
      </c>
      <c r="B133" s="244"/>
      <c r="C133" s="244"/>
      <c r="D133" s="245"/>
      <c r="E133" s="174"/>
      <c r="F133" s="155"/>
      <c r="G133" s="155"/>
      <c r="H133" s="175">
        <f>H132-GSTR_3B!B13</f>
        <v>0</v>
      </c>
      <c r="I133" s="175">
        <f>I132-GSTR_3B!C13</f>
        <v>0</v>
      </c>
      <c r="J133" s="175">
        <f>J132-GSTR_3B!D13</f>
        <v>0</v>
      </c>
      <c r="K133" s="175">
        <f>K132-GSTR_3B!E13</f>
        <v>0</v>
      </c>
      <c r="L133" s="175">
        <f>L132-GSTR_3B!F13</f>
        <v>0</v>
      </c>
    </row>
    <row r="136" spans="1:12" x14ac:dyDescent="0.25">
      <c r="A136" s="20" t="s">
        <v>445</v>
      </c>
    </row>
    <row r="138" spans="1:12" ht="30" x14ac:dyDescent="0.25">
      <c r="A138" s="167" t="s">
        <v>446</v>
      </c>
      <c r="B138" s="252" t="s">
        <v>447</v>
      </c>
      <c r="C138" s="253"/>
      <c r="D138" s="253"/>
      <c r="E138" s="252" t="s">
        <v>446</v>
      </c>
      <c r="F138" s="254"/>
      <c r="G138" s="167" t="s">
        <v>450</v>
      </c>
      <c r="H138" s="151" t="s">
        <v>451</v>
      </c>
      <c r="I138" s="151" t="s">
        <v>452</v>
      </c>
    </row>
    <row r="139" spans="1:12" x14ac:dyDescent="0.25">
      <c r="A139" s="167"/>
      <c r="B139" s="151"/>
      <c r="C139" s="151"/>
      <c r="D139" s="151"/>
      <c r="E139" s="167" t="s">
        <v>448</v>
      </c>
      <c r="F139" s="167" t="s">
        <v>449</v>
      </c>
      <c r="G139" s="167"/>
      <c r="H139" s="151"/>
      <c r="I139" s="151"/>
    </row>
    <row r="140" spans="1:12" x14ac:dyDescent="0.25">
      <c r="A140" s="167">
        <v>1</v>
      </c>
      <c r="B140" s="252">
        <v>2</v>
      </c>
      <c r="C140" s="253"/>
      <c r="D140" s="253"/>
      <c r="E140" s="167">
        <v>3</v>
      </c>
      <c r="F140" s="167">
        <v>4</v>
      </c>
      <c r="G140" s="167">
        <v>5</v>
      </c>
      <c r="H140" s="151">
        <v>6</v>
      </c>
      <c r="I140" s="151">
        <v>7</v>
      </c>
    </row>
    <row r="141" spans="1:12" x14ac:dyDescent="0.25">
      <c r="A141" s="155">
        <v>1</v>
      </c>
      <c r="B141" s="255"/>
      <c r="C141" s="256"/>
      <c r="D141" s="257"/>
      <c r="E141" s="173"/>
      <c r="F141" s="173"/>
      <c r="G141" s="173"/>
      <c r="H141" s="173"/>
      <c r="I141" s="154">
        <f>G141-H141</f>
        <v>0</v>
      </c>
    </row>
    <row r="142" spans="1:12" x14ac:dyDescent="0.25">
      <c r="A142" s="155">
        <v>2</v>
      </c>
      <c r="B142" s="255"/>
      <c r="C142" s="256"/>
      <c r="D142" s="257"/>
      <c r="E142" s="173"/>
      <c r="F142" s="173"/>
      <c r="G142" s="173"/>
      <c r="H142" s="173"/>
      <c r="I142" s="154">
        <f t="shared" ref="I142:I150" si="14">G142-H142</f>
        <v>0</v>
      </c>
    </row>
    <row r="143" spans="1:12" x14ac:dyDescent="0.25">
      <c r="A143" s="155">
        <v>3</v>
      </c>
      <c r="B143" s="255"/>
      <c r="C143" s="256"/>
      <c r="D143" s="257"/>
      <c r="E143" s="173"/>
      <c r="F143" s="173"/>
      <c r="G143" s="173"/>
      <c r="H143" s="173"/>
      <c r="I143" s="154">
        <f t="shared" si="14"/>
        <v>0</v>
      </c>
    </row>
    <row r="144" spans="1:12" x14ac:dyDescent="0.25">
      <c r="A144" s="155">
        <v>4</v>
      </c>
      <c r="B144" s="255"/>
      <c r="C144" s="256"/>
      <c r="D144" s="257"/>
      <c r="E144" s="173"/>
      <c r="F144" s="173"/>
      <c r="G144" s="173"/>
      <c r="H144" s="173"/>
      <c r="I144" s="154">
        <f t="shared" si="14"/>
        <v>0</v>
      </c>
    </row>
    <row r="145" spans="1:9" x14ac:dyDescent="0.25">
      <c r="A145" s="155">
        <v>5</v>
      </c>
      <c r="B145" s="255"/>
      <c r="C145" s="256"/>
      <c r="D145" s="257"/>
      <c r="E145" s="173"/>
      <c r="F145" s="173"/>
      <c r="G145" s="173"/>
      <c r="H145" s="173"/>
      <c r="I145" s="154">
        <f t="shared" si="14"/>
        <v>0</v>
      </c>
    </row>
    <row r="146" spans="1:9" x14ac:dyDescent="0.25">
      <c r="A146" s="155">
        <v>6</v>
      </c>
      <c r="B146" s="255"/>
      <c r="C146" s="256"/>
      <c r="D146" s="257"/>
      <c r="E146" s="173"/>
      <c r="F146" s="173"/>
      <c r="G146" s="173"/>
      <c r="H146" s="173"/>
      <c r="I146" s="154">
        <f t="shared" si="14"/>
        <v>0</v>
      </c>
    </row>
    <row r="147" spans="1:9" x14ac:dyDescent="0.25">
      <c r="A147" s="155">
        <v>7</v>
      </c>
      <c r="B147" s="255"/>
      <c r="C147" s="256"/>
      <c r="D147" s="257"/>
      <c r="E147" s="173"/>
      <c r="F147" s="173"/>
      <c r="G147" s="173"/>
      <c r="H147" s="173"/>
      <c r="I147" s="154">
        <f t="shared" si="14"/>
        <v>0</v>
      </c>
    </row>
    <row r="148" spans="1:9" x14ac:dyDescent="0.25">
      <c r="A148" s="155">
        <v>8</v>
      </c>
      <c r="B148" s="255"/>
      <c r="C148" s="256"/>
      <c r="D148" s="257"/>
      <c r="E148" s="173"/>
      <c r="F148" s="173"/>
      <c r="G148" s="173"/>
      <c r="H148" s="173"/>
      <c r="I148" s="154">
        <f t="shared" si="14"/>
        <v>0</v>
      </c>
    </row>
    <row r="149" spans="1:9" x14ac:dyDescent="0.25">
      <c r="A149" s="155">
        <v>9</v>
      </c>
      <c r="B149" s="255"/>
      <c r="C149" s="256"/>
      <c r="D149" s="257"/>
      <c r="E149" s="173"/>
      <c r="F149" s="173"/>
      <c r="G149" s="173"/>
      <c r="H149" s="173"/>
      <c r="I149" s="154">
        <f t="shared" si="14"/>
        <v>0</v>
      </c>
    </row>
    <row r="150" spans="1:9" x14ac:dyDescent="0.25">
      <c r="A150" s="155">
        <v>10</v>
      </c>
      <c r="B150" s="255"/>
      <c r="C150" s="256"/>
      <c r="D150" s="257"/>
      <c r="E150" s="173"/>
      <c r="F150" s="173"/>
      <c r="G150" s="173"/>
      <c r="H150" s="173"/>
      <c r="I150" s="154">
        <f t="shared" si="14"/>
        <v>0</v>
      </c>
    </row>
    <row r="151" spans="1:9" x14ac:dyDescent="0.25">
      <c r="C151" s="235"/>
      <c r="D151" s="235"/>
      <c r="E151" s="235"/>
      <c r="F151" s="235"/>
    </row>
    <row r="152" spans="1:9" x14ac:dyDescent="0.25">
      <c r="C152" s="235"/>
      <c r="D152" s="235"/>
      <c r="E152" s="235"/>
      <c r="F152" s="235"/>
    </row>
    <row r="153" spans="1:9" x14ac:dyDescent="0.25">
      <c r="C153" s="235"/>
      <c r="D153" s="235"/>
      <c r="E153" s="235"/>
      <c r="F153" s="235"/>
    </row>
    <row r="154" spans="1:9" x14ac:dyDescent="0.25">
      <c r="C154" s="235"/>
      <c r="D154" s="235"/>
      <c r="E154" s="235"/>
      <c r="F154" s="235"/>
    </row>
    <row r="155" spans="1:9" x14ac:dyDescent="0.25">
      <c r="C155" s="235"/>
      <c r="D155" s="235"/>
      <c r="E155" s="235"/>
      <c r="F155" s="235"/>
    </row>
    <row r="156" spans="1:9" x14ac:dyDescent="0.25">
      <c r="C156" s="235"/>
      <c r="D156" s="235"/>
      <c r="E156" s="235"/>
      <c r="F156" s="235"/>
    </row>
    <row r="157" spans="1:9" x14ac:dyDescent="0.25">
      <c r="C157" s="235"/>
      <c r="D157" s="235"/>
      <c r="E157" s="235"/>
      <c r="F157" s="235"/>
    </row>
    <row r="158" spans="1:9" x14ac:dyDescent="0.25">
      <c r="C158" s="235"/>
      <c r="D158" s="235"/>
      <c r="E158" s="235"/>
      <c r="F158" s="235"/>
    </row>
    <row r="159" spans="1:9" x14ac:dyDescent="0.25">
      <c r="C159" s="235"/>
      <c r="D159" s="235"/>
      <c r="E159" s="235"/>
      <c r="F159" s="235"/>
    </row>
  </sheetData>
  <sheetProtection password="CA12" sheet="1" objects="1" scenarios="1"/>
  <mergeCells count="143">
    <mergeCell ref="B138:D138"/>
    <mergeCell ref="B140:D140"/>
    <mergeCell ref="E138:F138"/>
    <mergeCell ref="B146:D146"/>
    <mergeCell ref="B147:D147"/>
    <mergeCell ref="B148:D148"/>
    <mergeCell ref="B149:D149"/>
    <mergeCell ref="B150:D150"/>
    <mergeCell ref="B141:D141"/>
    <mergeCell ref="B142:D142"/>
    <mergeCell ref="B143:D143"/>
    <mergeCell ref="B144:D144"/>
    <mergeCell ref="B145:D145"/>
    <mergeCell ref="A133:D133"/>
    <mergeCell ref="A132:B132"/>
    <mergeCell ref="C130:D130"/>
    <mergeCell ref="C131:D131"/>
    <mergeCell ref="C132:D132"/>
    <mergeCell ref="A101:D101"/>
    <mergeCell ref="A102:D102"/>
    <mergeCell ref="A103:D103"/>
    <mergeCell ref="A104:D104"/>
    <mergeCell ref="A105:D105"/>
    <mergeCell ref="A106:D106"/>
    <mergeCell ref="C125:D125"/>
    <mergeCell ref="C126:D126"/>
    <mergeCell ref="C127:D127"/>
    <mergeCell ref="C128:D128"/>
    <mergeCell ref="C129:D129"/>
    <mergeCell ref="C120:D120"/>
    <mergeCell ref="C121:D121"/>
    <mergeCell ref="C122:D122"/>
    <mergeCell ref="C123:D123"/>
    <mergeCell ref="C124:D124"/>
    <mergeCell ref="C115:D115"/>
    <mergeCell ref="C116:D116"/>
    <mergeCell ref="C117:D117"/>
    <mergeCell ref="C118:D118"/>
    <mergeCell ref="C119:D119"/>
    <mergeCell ref="C110:D110"/>
    <mergeCell ref="C111:D111"/>
    <mergeCell ref="C112:D112"/>
    <mergeCell ref="C113:D113"/>
    <mergeCell ref="C114:D114"/>
    <mergeCell ref="A92:B92"/>
    <mergeCell ref="A93:B93"/>
    <mergeCell ref="A94:B94"/>
    <mergeCell ref="A95:B95"/>
    <mergeCell ref="A96:B96"/>
    <mergeCell ref="A87:B87"/>
    <mergeCell ref="A88:B88"/>
    <mergeCell ref="A89:B89"/>
    <mergeCell ref="A90:B90"/>
    <mergeCell ref="A91:B91"/>
    <mergeCell ref="A82:B82"/>
    <mergeCell ref="A83:B83"/>
    <mergeCell ref="A84:B84"/>
    <mergeCell ref="A85:B85"/>
    <mergeCell ref="A86:B86"/>
    <mergeCell ref="A78:B78"/>
    <mergeCell ref="A79:B79"/>
    <mergeCell ref="A80:B80"/>
    <mergeCell ref="A81:B81"/>
    <mergeCell ref="A72:B72"/>
    <mergeCell ref="A73:B73"/>
    <mergeCell ref="A74:B74"/>
    <mergeCell ref="A75:B75"/>
    <mergeCell ref="A76:B76"/>
    <mergeCell ref="A69:B69"/>
    <mergeCell ref="A70:B70"/>
    <mergeCell ref="A71:B71"/>
    <mergeCell ref="A62:B62"/>
    <mergeCell ref="A63:B63"/>
    <mergeCell ref="A64:B64"/>
    <mergeCell ref="A65:B65"/>
    <mergeCell ref="A66:B66"/>
    <mergeCell ref="A77:B77"/>
    <mergeCell ref="A60:B60"/>
    <mergeCell ref="A61:B61"/>
    <mergeCell ref="A52:B52"/>
    <mergeCell ref="A53:B53"/>
    <mergeCell ref="A54:B54"/>
    <mergeCell ref="A55:B55"/>
    <mergeCell ref="A56:B56"/>
    <mergeCell ref="A67:B67"/>
    <mergeCell ref="A68:B68"/>
    <mergeCell ref="F106:G106"/>
    <mergeCell ref="B15:I15"/>
    <mergeCell ref="A27:B27"/>
    <mergeCell ref="A28:B28"/>
    <mergeCell ref="A29:B29"/>
    <mergeCell ref="A30:B30"/>
    <mergeCell ref="A31:B31"/>
    <mergeCell ref="A22:B22"/>
    <mergeCell ref="A23:B23"/>
    <mergeCell ref="A24:B24"/>
    <mergeCell ref="A25:B25"/>
    <mergeCell ref="A26:B26"/>
    <mergeCell ref="A37:B37"/>
    <mergeCell ref="A38:B38"/>
    <mergeCell ref="A39:B39"/>
    <mergeCell ref="A40:B40"/>
    <mergeCell ref="A41:B41"/>
    <mergeCell ref="A32:B32"/>
    <mergeCell ref="A33:B33"/>
    <mergeCell ref="A34:B34"/>
    <mergeCell ref="A35:B35"/>
    <mergeCell ref="A36:B36"/>
    <mergeCell ref="A47:B47"/>
    <mergeCell ref="A48:B48"/>
    <mergeCell ref="C159:F159"/>
    <mergeCell ref="C151:F151"/>
    <mergeCell ref="C152:F152"/>
    <mergeCell ref="C153:F153"/>
    <mergeCell ref="C154:F154"/>
    <mergeCell ref="C155:F155"/>
    <mergeCell ref="C156:F156"/>
    <mergeCell ref="C157:F157"/>
    <mergeCell ref="C158:F158"/>
    <mergeCell ref="B1:L1"/>
    <mergeCell ref="B2:L2"/>
    <mergeCell ref="B4:L4"/>
    <mergeCell ref="F101:G101"/>
    <mergeCell ref="F102:G102"/>
    <mergeCell ref="F103:G103"/>
    <mergeCell ref="F104:G104"/>
    <mergeCell ref="F105:G105"/>
    <mergeCell ref="D5:G5"/>
    <mergeCell ref="D6:G6"/>
    <mergeCell ref="D7:G7"/>
    <mergeCell ref="A20:B20"/>
    <mergeCell ref="A21:B21"/>
    <mergeCell ref="A49:B49"/>
    <mergeCell ref="A50:B50"/>
    <mergeCell ref="A51:B51"/>
    <mergeCell ref="A42:B42"/>
    <mergeCell ref="A43:B43"/>
    <mergeCell ref="A44:B44"/>
    <mergeCell ref="A45:B45"/>
    <mergeCell ref="A46:B46"/>
    <mergeCell ref="A57:B57"/>
    <mergeCell ref="A58:B58"/>
    <mergeCell ref="A59:B59"/>
  </mergeCells>
  <dataValidations count="5">
    <dataValidation type="list" allowBlank="1" showInputMessage="1" showErrorMessage="1" sqref="A20:A96">
      <formula1>$DE$20:$DE$56</formula1>
    </dataValidation>
    <dataValidation allowBlank="1" showInputMessage="1" showErrorMessage="1" promptTitle="CESS" prompt="Refer The Comment Inserted on Cess cell &amp; For Rate Refer The Cess Sheet" sqref="I20:I96"/>
    <dataValidation type="list" allowBlank="1" showInputMessage="1" showErrorMessage="1" sqref="E112:E131">
      <formula1>$DG$20:$DG$73</formula1>
    </dataValidation>
    <dataValidation type="list" allowBlank="1" showInputMessage="1" showErrorMessage="1" sqref="B141:B150">
      <formula1>$DH$20:$DH$29</formula1>
    </dataValidation>
    <dataValidation type="list" allowBlank="1" showInputMessage="1" showErrorMessage="1" sqref="D20:D96">
      <formula1>$DF$22:$DF$29</formula1>
    </dataValidation>
  </dataValidations>
  <pageMargins left="0.16" right="0.13" top="0.31" bottom="0.37"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38"/>
  <sheetViews>
    <sheetView workbookViewId="0">
      <selection activeCell="B1" sqref="B1"/>
    </sheetView>
  </sheetViews>
  <sheetFormatPr defaultRowHeight="15" x14ac:dyDescent="0.25"/>
  <cols>
    <col min="1" max="1" width="8.28515625" style="4" bestFit="1" customWidth="1"/>
    <col min="2" max="2" width="75.7109375" style="4" customWidth="1"/>
    <col min="3" max="16384" width="9.140625" style="4"/>
  </cols>
  <sheetData>
    <row r="1" spans="1:3" ht="30.75" thickBot="1" x14ac:dyDescent="0.3">
      <c r="A1" s="5" t="s">
        <v>5</v>
      </c>
      <c r="B1" s="6" t="s">
        <v>6</v>
      </c>
      <c r="C1" s="6" t="s">
        <v>1</v>
      </c>
    </row>
    <row r="2" spans="1:3" ht="15.75" thickBot="1" x14ac:dyDescent="0.3">
      <c r="A2" s="7">
        <v>1</v>
      </c>
      <c r="B2" s="8" t="s">
        <v>7</v>
      </c>
      <c r="C2" s="8">
        <v>1</v>
      </c>
    </row>
    <row r="3" spans="1:3" ht="15.75" customHeight="1" thickBot="1" x14ac:dyDescent="0.3">
      <c r="A3" s="7">
        <v>2</v>
      </c>
      <c r="B3" s="8" t="s">
        <v>8</v>
      </c>
      <c r="C3" s="8">
        <v>2</v>
      </c>
    </row>
    <row r="4" spans="1:3" ht="15.75" customHeight="1" thickBot="1" x14ac:dyDescent="0.3">
      <c r="A4" s="7">
        <v>3</v>
      </c>
      <c r="B4" s="8" t="s">
        <v>9</v>
      </c>
      <c r="C4" s="8">
        <v>3</v>
      </c>
    </row>
    <row r="5" spans="1:3" ht="15.75" customHeight="1" thickBot="1" x14ac:dyDescent="0.3">
      <c r="A5" s="7">
        <v>4</v>
      </c>
      <c r="B5" s="8" t="s">
        <v>10</v>
      </c>
      <c r="C5" s="8">
        <v>4</v>
      </c>
    </row>
    <row r="6" spans="1:3" ht="15.75" customHeight="1" thickBot="1" x14ac:dyDescent="0.3">
      <c r="A6" s="7">
        <v>5</v>
      </c>
      <c r="B6" s="8" t="s">
        <v>11</v>
      </c>
      <c r="C6" s="8">
        <v>5</v>
      </c>
    </row>
    <row r="7" spans="1:3" ht="15.75" customHeight="1" thickBot="1" x14ac:dyDescent="0.3">
      <c r="A7" s="7">
        <v>6</v>
      </c>
      <c r="B7" s="8" t="s">
        <v>12</v>
      </c>
      <c r="C7" s="8">
        <v>6</v>
      </c>
    </row>
    <row r="8" spans="1:3" ht="15.75" customHeight="1" thickBot="1" x14ac:dyDescent="0.3">
      <c r="A8" s="7">
        <v>7</v>
      </c>
      <c r="B8" s="8" t="s">
        <v>13</v>
      </c>
      <c r="C8" s="8">
        <v>7</v>
      </c>
    </row>
    <row r="9" spans="1:3" ht="15.75" customHeight="1" thickBot="1" x14ac:dyDescent="0.3">
      <c r="A9" s="7">
        <v>8</v>
      </c>
      <c r="B9" s="8" t="s">
        <v>14</v>
      </c>
      <c r="C9" s="8">
        <v>8</v>
      </c>
    </row>
    <row r="10" spans="1:3" ht="15.75" customHeight="1" thickBot="1" x14ac:dyDescent="0.3">
      <c r="A10" s="7">
        <v>9</v>
      </c>
      <c r="B10" s="8" t="s">
        <v>15</v>
      </c>
      <c r="C10" s="8">
        <v>9</v>
      </c>
    </row>
    <row r="11" spans="1:3" ht="15.75" customHeight="1" thickBot="1" x14ac:dyDescent="0.3">
      <c r="A11" s="7">
        <v>10</v>
      </c>
      <c r="B11" s="8" t="s">
        <v>16</v>
      </c>
      <c r="C11" s="8">
        <v>10</v>
      </c>
    </row>
    <row r="12" spans="1:3" ht="15.75" customHeight="1" thickBot="1" x14ac:dyDescent="0.3">
      <c r="A12" s="7">
        <v>11</v>
      </c>
      <c r="B12" s="8" t="s">
        <v>17</v>
      </c>
      <c r="C12" s="8">
        <v>11</v>
      </c>
    </row>
    <row r="13" spans="1:3" ht="15.75" customHeight="1" thickBot="1" x14ac:dyDescent="0.3">
      <c r="A13" s="7">
        <v>12</v>
      </c>
      <c r="B13" s="8" t="s">
        <v>18</v>
      </c>
      <c r="C13" s="8">
        <v>12</v>
      </c>
    </row>
    <row r="14" spans="1:3" ht="15.75" customHeight="1" thickBot="1" x14ac:dyDescent="0.3">
      <c r="A14" s="7">
        <v>13</v>
      </c>
      <c r="B14" s="8" t="s">
        <v>19</v>
      </c>
      <c r="C14" s="8">
        <v>13</v>
      </c>
    </row>
    <row r="15" spans="1:3" ht="15.75" customHeight="1" thickBot="1" x14ac:dyDescent="0.3">
      <c r="A15" s="7">
        <v>14</v>
      </c>
      <c r="B15" s="8" t="s">
        <v>20</v>
      </c>
      <c r="C15" s="8">
        <v>14</v>
      </c>
    </row>
    <row r="16" spans="1:3" ht="15.75" customHeight="1" thickBot="1" x14ac:dyDescent="0.3">
      <c r="A16" s="7">
        <v>15</v>
      </c>
      <c r="B16" s="8" t="s">
        <v>21</v>
      </c>
      <c r="C16" s="8">
        <v>15</v>
      </c>
    </row>
    <row r="17" spans="1:3" ht="15.75" customHeight="1" thickBot="1" x14ac:dyDescent="0.3">
      <c r="A17" s="7">
        <v>16</v>
      </c>
      <c r="B17" s="8" t="s">
        <v>22</v>
      </c>
      <c r="C17" s="8">
        <v>16</v>
      </c>
    </row>
    <row r="18" spans="1:3" ht="15.75" customHeight="1" thickBot="1" x14ac:dyDescent="0.3">
      <c r="A18" s="7">
        <v>17</v>
      </c>
      <c r="B18" s="8" t="s">
        <v>23</v>
      </c>
      <c r="C18" s="8">
        <v>17</v>
      </c>
    </row>
    <row r="19" spans="1:3" ht="15.75" customHeight="1" thickBot="1" x14ac:dyDescent="0.3">
      <c r="A19" s="7">
        <v>18</v>
      </c>
      <c r="B19" s="8" t="s">
        <v>24</v>
      </c>
      <c r="C19" s="8">
        <v>18</v>
      </c>
    </row>
    <row r="20" spans="1:3" ht="15.75" customHeight="1" thickBot="1" x14ac:dyDescent="0.3">
      <c r="A20" s="7">
        <v>19</v>
      </c>
      <c r="B20" s="8" t="s">
        <v>25</v>
      </c>
      <c r="C20" s="8">
        <v>19</v>
      </c>
    </row>
    <row r="21" spans="1:3" ht="15.75" customHeight="1" thickBot="1" x14ac:dyDescent="0.3">
      <c r="A21" s="7">
        <v>20</v>
      </c>
      <c r="B21" s="8" t="s">
        <v>26</v>
      </c>
      <c r="C21" s="8">
        <v>20</v>
      </c>
    </row>
    <row r="22" spans="1:3" ht="15.75" customHeight="1" thickBot="1" x14ac:dyDescent="0.3">
      <c r="A22" s="7">
        <v>21</v>
      </c>
      <c r="B22" s="8" t="s">
        <v>27</v>
      </c>
      <c r="C22" s="8">
        <v>21</v>
      </c>
    </row>
    <row r="23" spans="1:3" ht="15.75" customHeight="1" thickBot="1" x14ac:dyDescent="0.3">
      <c r="A23" s="7">
        <v>22</v>
      </c>
      <c r="B23" s="8" t="s">
        <v>28</v>
      </c>
      <c r="C23" s="8">
        <v>22</v>
      </c>
    </row>
    <row r="24" spans="1:3" ht="15.75" customHeight="1" thickBot="1" x14ac:dyDescent="0.3">
      <c r="A24" s="7">
        <v>23</v>
      </c>
      <c r="B24" s="8" t="s">
        <v>29</v>
      </c>
      <c r="C24" s="8">
        <v>23</v>
      </c>
    </row>
    <row r="25" spans="1:3" ht="15.75" customHeight="1" thickBot="1" x14ac:dyDescent="0.3">
      <c r="A25" s="7">
        <v>24</v>
      </c>
      <c r="B25" s="8" t="s">
        <v>30</v>
      </c>
      <c r="C25" s="8">
        <v>24</v>
      </c>
    </row>
    <row r="26" spans="1:3" ht="15.75" customHeight="1" thickBot="1" x14ac:dyDescent="0.3">
      <c r="A26" s="7">
        <v>25</v>
      </c>
      <c r="B26" s="8" t="s">
        <v>31</v>
      </c>
      <c r="C26" s="8">
        <v>25</v>
      </c>
    </row>
    <row r="27" spans="1:3" ht="15.75" customHeight="1" thickBot="1" x14ac:dyDescent="0.3">
      <c r="A27" s="7">
        <v>26</v>
      </c>
      <c r="B27" s="8" t="s">
        <v>32</v>
      </c>
      <c r="C27" s="8">
        <v>26</v>
      </c>
    </row>
    <row r="28" spans="1:3" ht="15.75" customHeight="1" thickBot="1" x14ac:dyDescent="0.3">
      <c r="A28" s="7">
        <v>27</v>
      </c>
      <c r="B28" s="8" t="s">
        <v>33</v>
      </c>
      <c r="C28" s="8">
        <v>27</v>
      </c>
    </row>
    <row r="29" spans="1:3" ht="15.75" customHeight="1" thickBot="1" x14ac:dyDescent="0.3">
      <c r="A29" s="7">
        <v>28</v>
      </c>
      <c r="B29" s="8" t="s">
        <v>34</v>
      </c>
      <c r="C29" s="8">
        <v>28</v>
      </c>
    </row>
    <row r="30" spans="1:3" ht="15.75" customHeight="1" thickBot="1" x14ac:dyDescent="0.3">
      <c r="A30" s="7">
        <v>29</v>
      </c>
      <c r="B30" s="8" t="s">
        <v>35</v>
      </c>
      <c r="C30" s="8">
        <v>29</v>
      </c>
    </row>
    <row r="31" spans="1:3" ht="15.75" customHeight="1" thickBot="1" x14ac:dyDescent="0.3">
      <c r="A31" s="7">
        <v>30</v>
      </c>
      <c r="B31" s="8" t="s">
        <v>36</v>
      </c>
      <c r="C31" s="8">
        <v>30</v>
      </c>
    </row>
    <row r="32" spans="1:3" ht="15.75" customHeight="1" thickBot="1" x14ac:dyDescent="0.3">
      <c r="A32" s="7">
        <v>31</v>
      </c>
      <c r="B32" s="8" t="s">
        <v>37</v>
      </c>
      <c r="C32" s="8">
        <v>31</v>
      </c>
    </row>
    <row r="33" spans="1:3" ht="15.75" customHeight="1" thickBot="1" x14ac:dyDescent="0.3">
      <c r="A33" s="7">
        <v>32</v>
      </c>
      <c r="B33" s="8" t="s">
        <v>38</v>
      </c>
      <c r="C33" s="8">
        <v>32</v>
      </c>
    </row>
    <row r="34" spans="1:3" ht="15.75" customHeight="1" thickBot="1" x14ac:dyDescent="0.3">
      <c r="A34" s="7">
        <v>33</v>
      </c>
      <c r="B34" s="8" t="s">
        <v>39</v>
      </c>
      <c r="C34" s="8">
        <v>33</v>
      </c>
    </row>
    <row r="35" spans="1:3" ht="15.75" customHeight="1" thickBot="1" x14ac:dyDescent="0.3">
      <c r="A35" s="7">
        <v>34</v>
      </c>
      <c r="B35" s="8" t="s">
        <v>40</v>
      </c>
      <c r="C35" s="8">
        <v>34</v>
      </c>
    </row>
    <row r="36" spans="1:3" ht="15.75" customHeight="1" thickBot="1" x14ac:dyDescent="0.3">
      <c r="A36" s="7">
        <v>35</v>
      </c>
      <c r="B36" s="8" t="s">
        <v>41</v>
      </c>
      <c r="C36" s="8">
        <v>35</v>
      </c>
    </row>
    <row r="37" spans="1:3" ht="15.75" customHeight="1" thickBot="1" x14ac:dyDescent="0.3">
      <c r="A37" s="7">
        <v>36</v>
      </c>
      <c r="B37" s="8" t="s">
        <v>42</v>
      </c>
      <c r="C37" s="8">
        <v>36</v>
      </c>
    </row>
    <row r="38" spans="1:3" ht="15.75" customHeight="1" thickBot="1" x14ac:dyDescent="0.3">
      <c r="A38" s="7">
        <v>37</v>
      </c>
      <c r="B38" s="8" t="s">
        <v>43</v>
      </c>
      <c r="C38" s="8">
        <v>37</v>
      </c>
    </row>
  </sheetData>
  <sheetProtection password="CA12"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C85"/>
  <sheetViews>
    <sheetView workbookViewId="0">
      <selection activeCell="O11" sqref="O11"/>
    </sheetView>
  </sheetViews>
  <sheetFormatPr defaultRowHeight="15" x14ac:dyDescent="0.25"/>
  <cols>
    <col min="1" max="1" width="73.7109375" customWidth="1"/>
    <col min="2" max="2" width="12.7109375" bestFit="1" customWidth="1"/>
    <col min="3" max="3" width="20.7109375" bestFit="1" customWidth="1"/>
  </cols>
  <sheetData>
    <row r="1" spans="1:3" ht="30" customHeight="1" thickBot="1" x14ac:dyDescent="0.45">
      <c r="A1" s="269" t="s">
        <v>266</v>
      </c>
      <c r="B1" s="269"/>
      <c r="C1" s="269"/>
    </row>
    <row r="2" spans="1:3" ht="15" customHeight="1" thickBot="1" x14ac:dyDescent="0.3">
      <c r="A2" s="55" t="s">
        <v>267</v>
      </c>
      <c r="B2" s="56" t="s">
        <v>268</v>
      </c>
      <c r="C2" s="56" t="s">
        <v>269</v>
      </c>
    </row>
    <row r="3" spans="1:3" ht="15" customHeight="1" thickBot="1" x14ac:dyDescent="0.3">
      <c r="A3" s="57" t="s">
        <v>270</v>
      </c>
      <c r="B3" s="58" t="s">
        <v>271</v>
      </c>
      <c r="C3" s="59">
        <v>0.6</v>
      </c>
    </row>
    <row r="4" spans="1:3" ht="15" customHeight="1" thickBot="1" x14ac:dyDescent="0.3">
      <c r="A4" s="262" t="s">
        <v>272</v>
      </c>
      <c r="B4" s="263"/>
      <c r="C4" s="264"/>
    </row>
    <row r="5" spans="1:3" ht="15" customHeight="1" thickBot="1" x14ac:dyDescent="0.3">
      <c r="A5" s="57" t="s">
        <v>273</v>
      </c>
      <c r="B5" s="58" t="s">
        <v>274</v>
      </c>
      <c r="C5" s="59">
        <v>0.12</v>
      </c>
    </row>
    <row r="6" spans="1:3" ht="15" customHeight="1" thickBot="1" x14ac:dyDescent="0.3">
      <c r="A6" s="57" t="s">
        <v>275</v>
      </c>
      <c r="B6" s="58" t="s">
        <v>276</v>
      </c>
      <c r="C6" s="59">
        <v>0.12</v>
      </c>
    </row>
    <row r="7" spans="1:3" ht="15" customHeight="1" thickBot="1" x14ac:dyDescent="0.3">
      <c r="A7" s="57" t="s">
        <v>168</v>
      </c>
      <c r="B7" s="58" t="s">
        <v>277</v>
      </c>
      <c r="C7" s="59">
        <v>0.12</v>
      </c>
    </row>
    <row r="8" spans="1:3" ht="15" customHeight="1" thickBot="1" x14ac:dyDescent="0.3">
      <c r="A8" s="262" t="s">
        <v>278</v>
      </c>
      <c r="B8" s="263"/>
      <c r="C8" s="264"/>
    </row>
    <row r="9" spans="1:3" ht="15" customHeight="1" x14ac:dyDescent="0.25">
      <c r="A9" s="60" t="s">
        <v>279</v>
      </c>
      <c r="B9" s="260">
        <v>2401</v>
      </c>
      <c r="C9" s="265">
        <v>0.65</v>
      </c>
    </row>
    <row r="10" spans="1:3" ht="15" customHeight="1" thickBot="1" x14ac:dyDescent="0.3">
      <c r="A10" s="61" t="s">
        <v>280</v>
      </c>
      <c r="B10" s="261"/>
      <c r="C10" s="266"/>
    </row>
    <row r="11" spans="1:3" ht="15" customHeight="1" thickBot="1" x14ac:dyDescent="0.3">
      <c r="A11" s="57" t="s">
        <v>281</v>
      </c>
      <c r="B11" s="58" t="s">
        <v>282</v>
      </c>
      <c r="C11" s="59">
        <v>0.61</v>
      </c>
    </row>
    <row r="12" spans="1:3" ht="15" customHeight="1" thickBot="1" x14ac:dyDescent="0.3">
      <c r="A12" s="57" t="s">
        <v>283</v>
      </c>
      <c r="B12" s="58" t="s">
        <v>284</v>
      </c>
      <c r="C12" s="59">
        <v>1.6</v>
      </c>
    </row>
    <row r="13" spans="1:3" ht="15" customHeight="1" thickBot="1" x14ac:dyDescent="0.3">
      <c r="A13" s="57" t="s">
        <v>285</v>
      </c>
      <c r="B13" s="58" t="s">
        <v>284</v>
      </c>
      <c r="C13" s="59">
        <v>1.42</v>
      </c>
    </row>
    <row r="14" spans="1:3" ht="15" customHeight="1" thickBot="1" x14ac:dyDescent="0.3">
      <c r="A14" s="57" t="s">
        <v>286</v>
      </c>
      <c r="B14" s="58" t="s">
        <v>284</v>
      </c>
      <c r="C14" s="59">
        <v>1.6</v>
      </c>
    </row>
    <row r="15" spans="1:3" ht="15" customHeight="1" thickBot="1" x14ac:dyDescent="0.3">
      <c r="A15" s="57" t="s">
        <v>287</v>
      </c>
      <c r="B15" s="58" t="s">
        <v>288</v>
      </c>
      <c r="C15" s="59">
        <v>1.6</v>
      </c>
    </row>
    <row r="16" spans="1:3" ht="15" customHeight="1" thickBot="1" x14ac:dyDescent="0.3">
      <c r="A16" s="57" t="s">
        <v>289</v>
      </c>
      <c r="B16" s="58" t="s">
        <v>290</v>
      </c>
      <c r="C16" s="59">
        <v>2.04</v>
      </c>
    </row>
    <row r="17" spans="1:3" ht="15" customHeight="1" thickBot="1" x14ac:dyDescent="0.3">
      <c r="A17" s="262" t="s">
        <v>291</v>
      </c>
      <c r="B17" s="263"/>
      <c r="C17" s="264"/>
    </row>
    <row r="18" spans="1:3" ht="15" customHeight="1" thickBot="1" x14ac:dyDescent="0.3">
      <c r="A18" s="57" t="s">
        <v>292</v>
      </c>
      <c r="B18" s="63"/>
      <c r="C18" s="63"/>
    </row>
    <row r="19" spans="1:3" ht="15" customHeight="1" x14ac:dyDescent="0.25">
      <c r="A19" s="258" t="s">
        <v>293</v>
      </c>
      <c r="B19" s="260" t="s">
        <v>294</v>
      </c>
      <c r="C19" s="62" t="s">
        <v>295</v>
      </c>
    </row>
    <row r="20" spans="1:3" ht="15" customHeight="1" thickBot="1" x14ac:dyDescent="0.3">
      <c r="A20" s="259"/>
      <c r="B20" s="261"/>
      <c r="C20" s="64" t="s">
        <v>296</v>
      </c>
    </row>
    <row r="21" spans="1:3" ht="15" customHeight="1" x14ac:dyDescent="0.25">
      <c r="A21" s="258" t="s">
        <v>297</v>
      </c>
      <c r="B21" s="260" t="s">
        <v>298</v>
      </c>
      <c r="C21" s="62" t="s">
        <v>299</v>
      </c>
    </row>
    <row r="22" spans="1:3" ht="15" customHeight="1" thickBot="1" x14ac:dyDescent="0.3">
      <c r="A22" s="259"/>
      <c r="B22" s="261"/>
      <c r="C22" s="64" t="s">
        <v>296</v>
      </c>
    </row>
    <row r="23" spans="1:3" ht="15" customHeight="1" thickBot="1" x14ac:dyDescent="0.3">
      <c r="A23" s="57" t="s">
        <v>300</v>
      </c>
      <c r="B23" s="63"/>
      <c r="C23" s="63"/>
    </row>
    <row r="24" spans="1:3" ht="15" customHeight="1" x14ac:dyDescent="0.25">
      <c r="A24" s="258" t="s">
        <v>293</v>
      </c>
      <c r="B24" s="260" t="s">
        <v>301</v>
      </c>
      <c r="C24" s="62" t="s">
        <v>295</v>
      </c>
    </row>
    <row r="25" spans="1:3" ht="15" customHeight="1" thickBot="1" x14ac:dyDescent="0.3">
      <c r="A25" s="259"/>
      <c r="B25" s="261"/>
      <c r="C25" s="64" t="s">
        <v>296</v>
      </c>
    </row>
    <row r="26" spans="1:3" ht="15" customHeight="1" x14ac:dyDescent="0.25">
      <c r="A26" s="258" t="s">
        <v>297</v>
      </c>
      <c r="B26" s="260" t="s">
        <v>302</v>
      </c>
      <c r="C26" s="62" t="s">
        <v>303</v>
      </c>
    </row>
    <row r="27" spans="1:3" ht="15" customHeight="1" thickBot="1" x14ac:dyDescent="0.3">
      <c r="A27" s="259"/>
      <c r="B27" s="261"/>
      <c r="C27" s="64" t="s">
        <v>296</v>
      </c>
    </row>
    <row r="28" spans="1:3" ht="15" customHeight="1" x14ac:dyDescent="0.25">
      <c r="A28" s="258" t="s">
        <v>304</v>
      </c>
      <c r="B28" s="260" t="s">
        <v>305</v>
      </c>
      <c r="C28" s="62" t="s">
        <v>299</v>
      </c>
    </row>
    <row r="29" spans="1:3" ht="15" customHeight="1" thickBot="1" x14ac:dyDescent="0.3">
      <c r="A29" s="259"/>
      <c r="B29" s="261"/>
      <c r="C29" s="64" t="s">
        <v>296</v>
      </c>
    </row>
    <row r="30" spans="1:3" ht="15" customHeight="1" x14ac:dyDescent="0.25">
      <c r="A30" s="258" t="s">
        <v>168</v>
      </c>
      <c r="B30" s="260" t="s">
        <v>306</v>
      </c>
      <c r="C30" s="62" t="s">
        <v>307</v>
      </c>
    </row>
    <row r="31" spans="1:3" ht="15" customHeight="1" thickBot="1" x14ac:dyDescent="0.3">
      <c r="A31" s="259"/>
      <c r="B31" s="261"/>
      <c r="C31" s="64" t="s">
        <v>296</v>
      </c>
    </row>
    <row r="32" spans="1:3" ht="15" customHeight="1" thickBot="1" x14ac:dyDescent="0.3">
      <c r="A32" s="262" t="s">
        <v>308</v>
      </c>
      <c r="B32" s="263"/>
      <c r="C32" s="264"/>
    </row>
    <row r="33" spans="1:3" ht="15" customHeight="1" x14ac:dyDescent="0.25">
      <c r="A33" s="258" t="s">
        <v>309</v>
      </c>
      <c r="B33" s="260" t="s">
        <v>310</v>
      </c>
      <c r="C33" s="62" t="s">
        <v>311</v>
      </c>
    </row>
    <row r="34" spans="1:3" ht="15" customHeight="1" x14ac:dyDescent="0.25">
      <c r="A34" s="267"/>
      <c r="B34" s="268"/>
      <c r="C34" s="65" t="s">
        <v>312</v>
      </c>
    </row>
    <row r="35" spans="1:3" ht="15" customHeight="1" thickBot="1" x14ac:dyDescent="0.3">
      <c r="A35" s="259"/>
      <c r="B35" s="261"/>
      <c r="C35" s="64" t="s">
        <v>313</v>
      </c>
    </row>
    <row r="36" spans="1:3" ht="15" customHeight="1" x14ac:dyDescent="0.25">
      <c r="A36" s="258" t="s">
        <v>314</v>
      </c>
      <c r="B36" s="260" t="s">
        <v>315</v>
      </c>
      <c r="C36" s="62" t="s">
        <v>311</v>
      </c>
    </row>
    <row r="37" spans="1:3" ht="15" customHeight="1" x14ac:dyDescent="0.25">
      <c r="A37" s="267"/>
      <c r="B37" s="268"/>
      <c r="C37" s="65" t="s">
        <v>312</v>
      </c>
    </row>
    <row r="38" spans="1:3" ht="15" customHeight="1" thickBot="1" x14ac:dyDescent="0.3">
      <c r="A38" s="259"/>
      <c r="B38" s="261"/>
      <c r="C38" s="64" t="s">
        <v>313</v>
      </c>
    </row>
    <row r="39" spans="1:3" ht="15" customHeight="1" x14ac:dyDescent="0.25">
      <c r="A39" s="258" t="s">
        <v>316</v>
      </c>
      <c r="B39" s="260" t="s">
        <v>317</v>
      </c>
      <c r="C39" s="62" t="s">
        <v>318</v>
      </c>
    </row>
    <row r="40" spans="1:3" ht="15" customHeight="1" thickBot="1" x14ac:dyDescent="0.3">
      <c r="A40" s="259"/>
      <c r="B40" s="261"/>
      <c r="C40" s="64" t="s">
        <v>296</v>
      </c>
    </row>
    <row r="41" spans="1:3" ht="15" customHeight="1" x14ac:dyDescent="0.25">
      <c r="A41" s="258" t="s">
        <v>319</v>
      </c>
      <c r="B41" s="260" t="s">
        <v>320</v>
      </c>
      <c r="C41" s="62" t="s">
        <v>321</v>
      </c>
    </row>
    <row r="42" spans="1:3" ht="15" customHeight="1" x14ac:dyDescent="0.25">
      <c r="A42" s="267"/>
      <c r="B42" s="268"/>
      <c r="C42" s="65" t="s">
        <v>322</v>
      </c>
    </row>
    <row r="43" spans="1:3" ht="15" customHeight="1" thickBot="1" x14ac:dyDescent="0.3">
      <c r="A43" s="259"/>
      <c r="B43" s="261"/>
      <c r="C43" s="64" t="s">
        <v>313</v>
      </c>
    </row>
    <row r="44" spans="1:3" ht="15" customHeight="1" x14ac:dyDescent="0.25">
      <c r="A44" s="258" t="s">
        <v>323</v>
      </c>
      <c r="B44" s="260" t="s">
        <v>324</v>
      </c>
      <c r="C44" s="62" t="s">
        <v>321</v>
      </c>
    </row>
    <row r="45" spans="1:3" ht="15" customHeight="1" x14ac:dyDescent="0.25">
      <c r="A45" s="267"/>
      <c r="B45" s="268"/>
      <c r="C45" s="65" t="s">
        <v>322</v>
      </c>
    </row>
    <row r="46" spans="1:3" ht="15" customHeight="1" thickBot="1" x14ac:dyDescent="0.3">
      <c r="A46" s="259"/>
      <c r="B46" s="261"/>
      <c r="C46" s="64" t="s">
        <v>313</v>
      </c>
    </row>
    <row r="47" spans="1:3" ht="15" customHeight="1" x14ac:dyDescent="0.25">
      <c r="A47" s="60" t="s">
        <v>325</v>
      </c>
      <c r="B47" s="260" t="s">
        <v>327</v>
      </c>
      <c r="C47" s="265">
        <v>0.72</v>
      </c>
    </row>
    <row r="48" spans="1:3" ht="15" customHeight="1" thickBot="1" x14ac:dyDescent="0.3">
      <c r="A48" s="61" t="s">
        <v>326</v>
      </c>
      <c r="B48" s="261"/>
      <c r="C48" s="266"/>
    </row>
    <row r="49" spans="1:3" ht="15" customHeight="1" x14ac:dyDescent="0.25">
      <c r="A49" s="60" t="s">
        <v>328</v>
      </c>
      <c r="B49" s="260" t="s">
        <v>327</v>
      </c>
      <c r="C49" s="265">
        <v>0.17</v>
      </c>
    </row>
    <row r="50" spans="1:3" ht="15" customHeight="1" thickBot="1" x14ac:dyDescent="0.3">
      <c r="A50" s="61" t="s">
        <v>329</v>
      </c>
      <c r="B50" s="261"/>
      <c r="C50" s="266"/>
    </row>
    <row r="51" spans="1:3" ht="15" customHeight="1" thickBot="1" x14ac:dyDescent="0.3">
      <c r="A51" s="57" t="s">
        <v>330</v>
      </c>
      <c r="B51" s="58" t="s">
        <v>331</v>
      </c>
      <c r="C51" s="59">
        <v>0.11</v>
      </c>
    </row>
    <row r="52" spans="1:3" ht="15" customHeight="1" thickBot="1" x14ac:dyDescent="0.3">
      <c r="A52" s="57" t="s">
        <v>332</v>
      </c>
      <c r="B52" s="58" t="s">
        <v>333</v>
      </c>
      <c r="C52" s="59">
        <v>2.9</v>
      </c>
    </row>
    <row r="53" spans="1:3" ht="15" customHeight="1" thickBot="1" x14ac:dyDescent="0.3">
      <c r="A53" s="57" t="s">
        <v>334</v>
      </c>
      <c r="B53" s="58" t="s">
        <v>335</v>
      </c>
      <c r="C53" s="59">
        <v>0.49</v>
      </c>
    </row>
    <row r="54" spans="1:3" ht="15" customHeight="1" thickBot="1" x14ac:dyDescent="0.3">
      <c r="A54" s="57" t="s">
        <v>336</v>
      </c>
      <c r="B54" s="58" t="s">
        <v>335</v>
      </c>
      <c r="C54" s="59">
        <v>0.56999999999999995</v>
      </c>
    </row>
    <row r="55" spans="1:3" ht="15" customHeight="1" thickBot="1" x14ac:dyDescent="0.3">
      <c r="A55" s="57" t="s">
        <v>337</v>
      </c>
      <c r="B55" s="58" t="s">
        <v>338</v>
      </c>
      <c r="C55" s="59">
        <v>0.72</v>
      </c>
    </row>
    <row r="56" spans="1:3" ht="15" customHeight="1" thickBot="1" x14ac:dyDescent="0.3">
      <c r="A56" s="57" t="s">
        <v>339</v>
      </c>
      <c r="B56" s="58" t="s">
        <v>340</v>
      </c>
      <c r="C56" s="59">
        <v>0.72</v>
      </c>
    </row>
    <row r="57" spans="1:3" ht="15" customHeight="1" thickBot="1" x14ac:dyDescent="0.3">
      <c r="A57" s="57" t="s">
        <v>341</v>
      </c>
      <c r="B57" s="58" t="s">
        <v>342</v>
      </c>
      <c r="C57" s="59">
        <v>0.72</v>
      </c>
    </row>
    <row r="58" spans="1:3" ht="15" customHeight="1" thickBot="1" x14ac:dyDescent="0.3">
      <c r="A58" s="57" t="s">
        <v>343</v>
      </c>
      <c r="B58" s="58" t="s">
        <v>344</v>
      </c>
      <c r="C58" s="59">
        <v>0.72</v>
      </c>
    </row>
    <row r="59" spans="1:3" ht="15" customHeight="1" thickBot="1" x14ac:dyDescent="0.3">
      <c r="A59" s="57" t="s">
        <v>345</v>
      </c>
      <c r="B59" s="58" t="s">
        <v>346</v>
      </c>
      <c r="C59" s="59">
        <v>0.72</v>
      </c>
    </row>
    <row r="60" spans="1:3" ht="15" customHeight="1" thickBot="1" x14ac:dyDescent="0.3">
      <c r="A60" s="57" t="s">
        <v>347</v>
      </c>
      <c r="B60" s="58" t="s">
        <v>346</v>
      </c>
      <c r="C60" s="59">
        <v>0.65</v>
      </c>
    </row>
    <row r="61" spans="1:3" ht="15" customHeight="1" thickBot="1" x14ac:dyDescent="0.3">
      <c r="A61" s="57" t="s">
        <v>348</v>
      </c>
      <c r="B61" s="58" t="s">
        <v>349</v>
      </c>
      <c r="C61" s="59">
        <v>0.2</v>
      </c>
    </row>
    <row r="62" spans="1:3" ht="15" customHeight="1" thickBot="1" x14ac:dyDescent="0.3">
      <c r="A62" s="57" t="s">
        <v>350</v>
      </c>
      <c r="B62" s="58" t="s">
        <v>290</v>
      </c>
      <c r="C62" s="59">
        <v>0.96</v>
      </c>
    </row>
    <row r="63" spans="1:3" ht="15" customHeight="1" thickBot="1" x14ac:dyDescent="0.3">
      <c r="A63" s="57" t="s">
        <v>351</v>
      </c>
      <c r="B63" s="58" t="s">
        <v>290</v>
      </c>
      <c r="C63" s="59">
        <v>0.89</v>
      </c>
    </row>
    <row r="64" spans="1:3" ht="15" customHeight="1" thickBot="1" x14ac:dyDescent="0.3">
      <c r="A64" s="262" t="s">
        <v>352</v>
      </c>
      <c r="B64" s="263"/>
      <c r="C64" s="264"/>
    </row>
    <row r="65" spans="1:3" ht="15" customHeight="1" x14ac:dyDescent="0.25">
      <c r="A65" s="60" t="s">
        <v>353</v>
      </c>
      <c r="B65" s="260">
        <v>2701</v>
      </c>
      <c r="C65" s="260" t="s">
        <v>355</v>
      </c>
    </row>
    <row r="66" spans="1:3" ht="15" customHeight="1" thickBot="1" x14ac:dyDescent="0.3">
      <c r="A66" s="61" t="s">
        <v>354</v>
      </c>
      <c r="B66" s="261"/>
      <c r="C66" s="261"/>
    </row>
    <row r="67" spans="1:3" ht="15" customHeight="1" x14ac:dyDescent="0.25">
      <c r="A67" s="60" t="s">
        <v>356</v>
      </c>
      <c r="B67" s="260">
        <v>2702</v>
      </c>
      <c r="C67" s="260" t="s">
        <v>355</v>
      </c>
    </row>
    <row r="68" spans="1:3" ht="15" customHeight="1" thickBot="1" x14ac:dyDescent="0.3">
      <c r="A68" s="61" t="s">
        <v>357</v>
      </c>
      <c r="B68" s="261"/>
      <c r="C68" s="261"/>
    </row>
    <row r="69" spans="1:3" ht="15" customHeight="1" x14ac:dyDescent="0.25">
      <c r="A69" s="60" t="s">
        <v>358</v>
      </c>
      <c r="B69" s="260">
        <v>2703</v>
      </c>
      <c r="C69" s="260" t="s">
        <v>355</v>
      </c>
    </row>
    <row r="70" spans="1:3" ht="15" customHeight="1" thickBot="1" x14ac:dyDescent="0.3">
      <c r="A70" s="61" t="s">
        <v>359</v>
      </c>
      <c r="B70" s="261"/>
      <c r="C70" s="261"/>
    </row>
    <row r="71" spans="1:3" ht="15" customHeight="1" thickBot="1" x14ac:dyDescent="0.3">
      <c r="A71" s="262" t="s">
        <v>360</v>
      </c>
      <c r="B71" s="263"/>
      <c r="C71" s="264"/>
    </row>
    <row r="72" spans="1:3" ht="15" customHeight="1" thickBot="1" x14ac:dyDescent="0.3">
      <c r="A72" s="57" t="s">
        <v>361</v>
      </c>
      <c r="B72" s="58">
        <v>8702</v>
      </c>
      <c r="C72" s="59">
        <v>0.15</v>
      </c>
    </row>
    <row r="73" spans="1:3" ht="15" customHeight="1" thickBot="1" x14ac:dyDescent="0.3">
      <c r="A73" s="57" t="s">
        <v>362</v>
      </c>
      <c r="B73" s="58">
        <v>8703</v>
      </c>
      <c r="C73" s="59">
        <v>0.01</v>
      </c>
    </row>
    <row r="74" spans="1:3" ht="15" customHeight="1" thickBot="1" x14ac:dyDescent="0.3">
      <c r="A74" s="57" t="s">
        <v>363</v>
      </c>
      <c r="B74" s="58">
        <v>8703</v>
      </c>
      <c r="C74" s="59">
        <v>0.03</v>
      </c>
    </row>
    <row r="75" spans="1:3" ht="15" customHeight="1" thickBot="1" x14ac:dyDescent="0.3">
      <c r="A75" s="57" t="s">
        <v>364</v>
      </c>
      <c r="B75" s="58">
        <v>8703</v>
      </c>
      <c r="C75" s="59">
        <v>0.15</v>
      </c>
    </row>
    <row r="76" spans="1:3" ht="15" customHeight="1" thickBot="1" x14ac:dyDescent="0.3">
      <c r="A76" s="57" t="s">
        <v>365</v>
      </c>
      <c r="B76" s="58">
        <v>8703</v>
      </c>
      <c r="C76" s="59">
        <v>0.15</v>
      </c>
    </row>
    <row r="77" spans="1:3" ht="15" customHeight="1" x14ac:dyDescent="0.25">
      <c r="A77" s="60" t="s">
        <v>366</v>
      </c>
      <c r="B77" s="260">
        <v>8703</v>
      </c>
      <c r="C77" s="265">
        <v>0.15</v>
      </c>
    </row>
    <row r="78" spans="1:3" ht="15" customHeight="1" thickBot="1" x14ac:dyDescent="0.3">
      <c r="A78" s="61" t="s">
        <v>367</v>
      </c>
      <c r="B78" s="261"/>
      <c r="C78" s="266"/>
    </row>
    <row r="79" spans="1:3" ht="15" customHeight="1" thickBot="1" x14ac:dyDescent="0.3">
      <c r="A79" s="57" t="s">
        <v>368</v>
      </c>
      <c r="B79" s="58">
        <v>8703</v>
      </c>
      <c r="C79" s="59">
        <v>0.15</v>
      </c>
    </row>
    <row r="80" spans="1:3" ht="15" customHeight="1" thickBot="1" x14ac:dyDescent="0.3">
      <c r="A80" s="57" t="s">
        <v>369</v>
      </c>
      <c r="B80" s="58">
        <v>8703</v>
      </c>
      <c r="C80" s="59">
        <v>0.15</v>
      </c>
    </row>
    <row r="81" spans="1:3" ht="15" customHeight="1" thickBot="1" x14ac:dyDescent="0.3">
      <c r="A81" s="57" t="s">
        <v>370</v>
      </c>
      <c r="B81" s="58">
        <v>8703</v>
      </c>
      <c r="C81" s="59">
        <v>0.15</v>
      </c>
    </row>
    <row r="82" spans="1:3" ht="15" customHeight="1" thickBot="1" x14ac:dyDescent="0.3">
      <c r="A82" s="57" t="s">
        <v>371</v>
      </c>
      <c r="B82" s="58">
        <v>8711</v>
      </c>
      <c r="C82" s="59">
        <v>0.03</v>
      </c>
    </row>
    <row r="83" spans="1:3" ht="15" customHeight="1" thickBot="1" x14ac:dyDescent="0.3">
      <c r="A83" s="57" t="s">
        <v>372</v>
      </c>
      <c r="B83" s="58">
        <v>8802</v>
      </c>
      <c r="C83" s="59">
        <v>0.03</v>
      </c>
    </row>
    <row r="84" spans="1:3" ht="15" customHeight="1" thickBot="1" x14ac:dyDescent="0.3">
      <c r="A84" s="57" t="s">
        <v>373</v>
      </c>
      <c r="B84" s="58">
        <v>8903</v>
      </c>
      <c r="C84" s="59">
        <v>0.03</v>
      </c>
    </row>
    <row r="85" spans="1:3" x14ac:dyDescent="0.25">
      <c r="A85" s="66"/>
    </row>
  </sheetData>
  <sheetProtection password="CA12" sheet="1" objects="1" scenarios="1"/>
  <mergeCells count="43">
    <mergeCell ref="A71:C71"/>
    <mergeCell ref="B77:B78"/>
    <mergeCell ref="C77:C78"/>
    <mergeCell ref="A1:C1"/>
    <mergeCell ref="A64:C64"/>
    <mergeCell ref="B65:B66"/>
    <mergeCell ref="C65:C66"/>
    <mergeCell ref="B67:B68"/>
    <mergeCell ref="C67:C68"/>
    <mergeCell ref="B69:B70"/>
    <mergeCell ref="C69:C70"/>
    <mergeCell ref="A44:A46"/>
    <mergeCell ref="B44:B46"/>
    <mergeCell ref="B47:B48"/>
    <mergeCell ref="C47:C48"/>
    <mergeCell ref="B49:B50"/>
    <mergeCell ref="C49:C50"/>
    <mergeCell ref="A36:A38"/>
    <mergeCell ref="B36:B38"/>
    <mergeCell ref="A39:A40"/>
    <mergeCell ref="B39:B40"/>
    <mergeCell ref="A41:A43"/>
    <mergeCell ref="B41:B43"/>
    <mergeCell ref="A33:A35"/>
    <mergeCell ref="B33:B35"/>
    <mergeCell ref="A21:A22"/>
    <mergeCell ref="B21:B22"/>
    <mergeCell ref="A24:A25"/>
    <mergeCell ref="B24:B25"/>
    <mergeCell ref="A26:A27"/>
    <mergeCell ref="B26:B27"/>
    <mergeCell ref="A28:A29"/>
    <mergeCell ref="B28:B29"/>
    <mergeCell ref="A30:A31"/>
    <mergeCell ref="B30:B31"/>
    <mergeCell ref="A32:C32"/>
    <mergeCell ref="A19:A20"/>
    <mergeCell ref="B19:B20"/>
    <mergeCell ref="A4:C4"/>
    <mergeCell ref="A8:C8"/>
    <mergeCell ref="B9:B10"/>
    <mergeCell ref="C9:C10"/>
    <mergeCell ref="A17:C1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55"/>
  <sheetViews>
    <sheetView workbookViewId="0">
      <selection activeCell="A2" sqref="A2:A55"/>
    </sheetView>
  </sheetViews>
  <sheetFormatPr defaultRowHeight="15" x14ac:dyDescent="0.25"/>
  <cols>
    <col min="1" max="1" width="29" style="32" bestFit="1" customWidth="1"/>
    <col min="2" max="2" width="12.7109375" style="32" bestFit="1" customWidth="1"/>
    <col min="3" max="3" width="9" style="32" bestFit="1" customWidth="1"/>
    <col min="4" max="5" width="5.7109375" style="32" bestFit="1" customWidth="1"/>
    <col min="6" max="6" width="5.5703125" style="46" bestFit="1" customWidth="1"/>
    <col min="7" max="7" width="21.28515625" style="32" customWidth="1"/>
    <col min="8" max="8" width="8.140625" style="47" bestFit="1" customWidth="1"/>
    <col min="9" max="9" width="33.140625" style="32" bestFit="1" customWidth="1"/>
    <col min="10" max="10" width="70.42578125" style="32" bestFit="1" customWidth="1"/>
    <col min="11" max="11" width="6.140625" style="32" bestFit="1" customWidth="1"/>
    <col min="12" max="16384" width="9.140625" style="32"/>
  </cols>
  <sheetData>
    <row r="1" spans="1:11" ht="85.5" x14ac:dyDescent="0.25">
      <c r="A1" s="30" t="s">
        <v>116</v>
      </c>
      <c r="B1" s="30" t="s">
        <v>117</v>
      </c>
      <c r="C1" s="31" t="s">
        <v>118</v>
      </c>
      <c r="D1" s="31" t="s">
        <v>119</v>
      </c>
      <c r="E1" s="31" t="s">
        <v>120</v>
      </c>
      <c r="F1" s="31" t="s">
        <v>121</v>
      </c>
      <c r="G1" s="31" t="s">
        <v>122</v>
      </c>
      <c r="H1" s="31" t="s">
        <v>123</v>
      </c>
      <c r="I1" s="31" t="s">
        <v>124</v>
      </c>
      <c r="J1" s="31" t="s">
        <v>125</v>
      </c>
      <c r="K1" s="31" t="s">
        <v>126</v>
      </c>
    </row>
    <row r="2" spans="1:11" ht="15" customHeight="1" x14ac:dyDescent="0.25">
      <c r="A2" s="33" t="s">
        <v>127</v>
      </c>
      <c r="B2" s="34" t="s">
        <v>128</v>
      </c>
      <c r="C2" s="35" t="s">
        <v>129</v>
      </c>
      <c r="D2" s="36" t="s">
        <v>130</v>
      </c>
      <c r="E2" s="33" t="s">
        <v>131</v>
      </c>
      <c r="F2" s="37">
        <v>0</v>
      </c>
      <c r="G2" s="38" t="s">
        <v>132</v>
      </c>
      <c r="H2" s="39" t="s">
        <v>133</v>
      </c>
      <c r="I2" s="40" t="s">
        <v>134</v>
      </c>
      <c r="J2" s="33" t="s">
        <v>135</v>
      </c>
      <c r="K2" s="33" t="s">
        <v>136</v>
      </c>
    </row>
    <row r="3" spans="1:11" ht="15" customHeight="1" x14ac:dyDescent="0.25">
      <c r="A3" s="33" t="s">
        <v>137</v>
      </c>
      <c r="B3" s="34" t="s">
        <v>138</v>
      </c>
      <c r="C3" s="35" t="s">
        <v>139</v>
      </c>
      <c r="D3" s="36" t="s">
        <v>140</v>
      </c>
      <c r="E3" s="33" t="s">
        <v>141</v>
      </c>
      <c r="F3" s="37">
        <v>0.25</v>
      </c>
      <c r="G3" s="38" t="s">
        <v>142</v>
      </c>
      <c r="H3" s="39" t="s">
        <v>143</v>
      </c>
      <c r="I3" s="41" t="s">
        <v>144</v>
      </c>
      <c r="J3" s="33" t="s">
        <v>145</v>
      </c>
      <c r="K3" s="33" t="s">
        <v>146</v>
      </c>
    </row>
    <row r="4" spans="1:11" ht="15" customHeight="1" x14ac:dyDescent="0.25">
      <c r="A4" s="33" t="s">
        <v>147</v>
      </c>
      <c r="B4" s="42"/>
      <c r="C4" s="35"/>
      <c r="D4" s="42" t="s">
        <v>148</v>
      </c>
      <c r="E4" s="33"/>
      <c r="F4" s="37">
        <v>3</v>
      </c>
      <c r="G4" s="38" t="s">
        <v>149</v>
      </c>
      <c r="H4" s="39" t="s">
        <v>150</v>
      </c>
      <c r="I4" s="33" t="s">
        <v>151</v>
      </c>
      <c r="J4" s="33" t="s">
        <v>152</v>
      </c>
      <c r="K4" s="33"/>
    </row>
    <row r="5" spans="1:11" ht="15" customHeight="1" x14ac:dyDescent="0.25">
      <c r="A5" s="33" t="s">
        <v>153</v>
      </c>
      <c r="B5" s="42"/>
      <c r="C5" s="43"/>
      <c r="D5" s="44"/>
      <c r="E5" s="33"/>
      <c r="F5" s="37">
        <v>5</v>
      </c>
      <c r="G5" s="38" t="s">
        <v>154</v>
      </c>
      <c r="H5" s="39" t="s">
        <v>155</v>
      </c>
      <c r="I5" s="33" t="s">
        <v>156</v>
      </c>
      <c r="J5" s="33" t="s">
        <v>157</v>
      </c>
      <c r="K5" s="33"/>
    </row>
    <row r="6" spans="1:11" ht="15" customHeight="1" x14ac:dyDescent="0.25">
      <c r="A6" s="33" t="s">
        <v>158</v>
      </c>
      <c r="B6" s="42"/>
      <c r="C6" s="43"/>
      <c r="D6" s="44"/>
      <c r="E6" s="33"/>
      <c r="F6" s="37">
        <v>12</v>
      </c>
      <c r="G6" s="38" t="s">
        <v>159</v>
      </c>
      <c r="H6" s="39"/>
      <c r="I6" s="33" t="s">
        <v>160</v>
      </c>
      <c r="J6" s="33" t="s">
        <v>161</v>
      </c>
      <c r="K6" s="33"/>
    </row>
    <row r="7" spans="1:11" ht="15" customHeight="1" x14ac:dyDescent="0.25">
      <c r="A7" s="33" t="s">
        <v>162</v>
      </c>
      <c r="B7" s="44"/>
      <c r="C7" s="43"/>
      <c r="D7" s="44"/>
      <c r="E7" s="33"/>
      <c r="F7" s="37">
        <v>18</v>
      </c>
      <c r="G7" s="38" t="s">
        <v>163</v>
      </c>
      <c r="H7" s="39"/>
      <c r="I7" s="33" t="s">
        <v>164</v>
      </c>
      <c r="J7" s="33" t="s">
        <v>165</v>
      </c>
      <c r="K7" s="33"/>
    </row>
    <row r="8" spans="1:11" ht="15" customHeight="1" x14ac:dyDescent="0.25">
      <c r="A8" s="33" t="s">
        <v>166</v>
      </c>
      <c r="B8" s="44"/>
      <c r="C8" s="43"/>
      <c r="D8" s="44"/>
      <c r="E8" s="33"/>
      <c r="F8" s="37">
        <v>28</v>
      </c>
      <c r="G8" s="38" t="s">
        <v>167</v>
      </c>
      <c r="H8" s="39"/>
      <c r="I8" s="33" t="s">
        <v>168</v>
      </c>
      <c r="J8" s="33" t="s">
        <v>169</v>
      </c>
      <c r="K8" s="33"/>
    </row>
    <row r="9" spans="1:11" ht="15" customHeight="1" x14ac:dyDescent="0.25">
      <c r="A9" s="33" t="s">
        <v>170</v>
      </c>
      <c r="B9" s="33"/>
      <c r="C9" s="33"/>
      <c r="D9" s="33"/>
      <c r="E9" s="33"/>
      <c r="F9" s="45"/>
      <c r="G9" s="38" t="s">
        <v>171</v>
      </c>
      <c r="H9" s="39"/>
      <c r="I9" s="33"/>
      <c r="J9" s="33" t="s">
        <v>172</v>
      </c>
      <c r="K9" s="33"/>
    </row>
    <row r="10" spans="1:11" ht="15" customHeight="1" x14ac:dyDescent="0.25">
      <c r="A10" s="33" t="s">
        <v>173</v>
      </c>
      <c r="B10" s="33"/>
      <c r="C10" s="33"/>
      <c r="D10" s="33"/>
      <c r="E10" s="33"/>
      <c r="F10" s="45"/>
      <c r="G10" s="38" t="s">
        <v>174</v>
      </c>
      <c r="H10" s="39"/>
      <c r="I10" s="33"/>
      <c r="J10" s="33" t="s">
        <v>175</v>
      </c>
      <c r="K10" s="33"/>
    </row>
    <row r="11" spans="1:11" ht="15" customHeight="1" x14ac:dyDescent="0.25">
      <c r="A11" s="33" t="s">
        <v>176</v>
      </c>
      <c r="B11" s="33"/>
      <c r="C11" s="33"/>
      <c r="D11" s="33"/>
      <c r="E11" s="33"/>
      <c r="F11" s="45"/>
      <c r="G11" s="38" t="s">
        <v>177</v>
      </c>
      <c r="H11" s="39"/>
      <c r="I11" s="33"/>
      <c r="J11" s="33" t="s">
        <v>178</v>
      </c>
      <c r="K11" s="33"/>
    </row>
    <row r="12" spans="1:11" ht="15" customHeight="1" x14ac:dyDescent="0.25">
      <c r="A12" s="33" t="s">
        <v>179</v>
      </c>
      <c r="B12" s="33"/>
      <c r="C12" s="33"/>
      <c r="D12" s="33"/>
      <c r="E12" s="33"/>
      <c r="F12" s="45"/>
      <c r="G12" s="38" t="s">
        <v>180</v>
      </c>
      <c r="H12" s="39"/>
      <c r="I12" s="33"/>
      <c r="J12" s="33" t="s">
        <v>181</v>
      </c>
      <c r="K12" s="33"/>
    </row>
    <row r="13" spans="1:11" ht="15" customHeight="1" x14ac:dyDescent="0.25">
      <c r="A13" s="33" t="s">
        <v>182</v>
      </c>
      <c r="B13" s="33"/>
      <c r="C13" s="33"/>
      <c r="D13" s="33"/>
      <c r="E13" s="33"/>
      <c r="F13" s="45"/>
      <c r="G13" s="38" t="s">
        <v>183</v>
      </c>
      <c r="H13" s="39"/>
      <c r="I13" s="33"/>
      <c r="J13" s="33" t="s">
        <v>184</v>
      </c>
      <c r="K13" s="33"/>
    </row>
    <row r="14" spans="1:11" ht="15" customHeight="1" x14ac:dyDescent="0.25">
      <c r="A14" s="33" t="s">
        <v>185</v>
      </c>
      <c r="B14" s="33"/>
      <c r="C14" s="33"/>
      <c r="D14" s="33"/>
      <c r="E14" s="33"/>
      <c r="F14" s="45"/>
      <c r="G14" s="38" t="s">
        <v>186</v>
      </c>
      <c r="H14" s="39"/>
      <c r="I14" s="33"/>
      <c r="J14" s="33"/>
      <c r="K14" s="33"/>
    </row>
    <row r="15" spans="1:11" ht="15" customHeight="1" x14ac:dyDescent="0.25">
      <c r="A15" s="33" t="s">
        <v>187</v>
      </c>
      <c r="B15" s="33"/>
      <c r="C15" s="33"/>
      <c r="D15" s="33"/>
      <c r="E15" s="33"/>
      <c r="F15" s="45"/>
      <c r="G15" s="38" t="s">
        <v>188</v>
      </c>
      <c r="H15" s="39"/>
      <c r="I15" s="33"/>
      <c r="J15" s="33"/>
      <c r="K15" s="33"/>
    </row>
    <row r="16" spans="1:11" ht="15" customHeight="1" x14ac:dyDescent="0.25">
      <c r="A16" s="33" t="s">
        <v>189</v>
      </c>
      <c r="B16" s="33"/>
      <c r="C16" s="33"/>
      <c r="D16" s="33"/>
      <c r="E16" s="33"/>
      <c r="F16" s="45"/>
      <c r="G16" s="38" t="s">
        <v>190</v>
      </c>
      <c r="H16" s="39"/>
      <c r="I16" s="33"/>
      <c r="J16" s="33"/>
      <c r="K16" s="33"/>
    </row>
    <row r="17" spans="1:11" ht="15" customHeight="1" x14ac:dyDescent="0.25">
      <c r="A17" s="33" t="s">
        <v>191</v>
      </c>
      <c r="B17" s="33"/>
      <c r="C17" s="33"/>
      <c r="D17" s="33"/>
      <c r="E17" s="33"/>
      <c r="F17" s="45"/>
      <c r="G17" s="38" t="s">
        <v>192</v>
      </c>
      <c r="H17" s="39"/>
      <c r="I17" s="33"/>
      <c r="J17" s="33"/>
      <c r="K17" s="33"/>
    </row>
    <row r="18" spans="1:11" ht="15" customHeight="1" x14ac:dyDescent="0.25">
      <c r="A18" s="33" t="s">
        <v>193</v>
      </c>
      <c r="B18" s="33"/>
      <c r="C18" s="33"/>
      <c r="D18" s="33"/>
      <c r="E18" s="33"/>
      <c r="F18" s="45"/>
      <c r="G18" s="38" t="s">
        <v>194</v>
      </c>
      <c r="H18" s="39"/>
      <c r="I18" s="33"/>
      <c r="J18" s="33"/>
      <c r="K18" s="33"/>
    </row>
    <row r="19" spans="1:11" ht="15" customHeight="1" x14ac:dyDescent="0.25">
      <c r="A19" s="33" t="s">
        <v>195</v>
      </c>
      <c r="B19" s="33"/>
      <c r="C19" s="33"/>
      <c r="D19" s="33"/>
      <c r="E19" s="33"/>
      <c r="F19" s="45"/>
      <c r="G19" s="38" t="s">
        <v>196</v>
      </c>
      <c r="H19" s="39"/>
      <c r="I19" s="33"/>
      <c r="J19" s="33"/>
      <c r="K19" s="33"/>
    </row>
    <row r="20" spans="1:11" ht="15" customHeight="1" x14ac:dyDescent="0.25">
      <c r="A20" s="33" t="s">
        <v>197</v>
      </c>
      <c r="B20" s="33"/>
      <c r="C20" s="33"/>
      <c r="D20" s="33"/>
      <c r="E20" s="33"/>
      <c r="F20" s="45"/>
      <c r="G20" s="38" t="s">
        <v>198</v>
      </c>
      <c r="H20" s="39"/>
      <c r="I20" s="33"/>
      <c r="J20" s="33"/>
      <c r="K20" s="33"/>
    </row>
    <row r="21" spans="1:11" ht="15" customHeight="1" x14ac:dyDescent="0.25">
      <c r="A21" s="33" t="s">
        <v>199</v>
      </c>
      <c r="B21" s="33"/>
      <c r="C21" s="33"/>
      <c r="D21" s="33"/>
      <c r="E21" s="33"/>
      <c r="F21" s="45"/>
      <c r="G21" s="38" t="s">
        <v>200</v>
      </c>
      <c r="H21" s="39"/>
      <c r="I21" s="33"/>
      <c r="J21" s="33"/>
      <c r="K21" s="33"/>
    </row>
    <row r="22" spans="1:11" ht="15" customHeight="1" x14ac:dyDescent="0.25">
      <c r="A22" s="33" t="s">
        <v>201</v>
      </c>
      <c r="B22" s="33"/>
      <c r="C22" s="33"/>
      <c r="D22" s="33"/>
      <c r="E22" s="33"/>
      <c r="F22" s="45"/>
      <c r="G22" s="38" t="s">
        <v>202</v>
      </c>
      <c r="H22" s="39"/>
      <c r="I22" s="33"/>
      <c r="J22" s="33"/>
      <c r="K22" s="33"/>
    </row>
    <row r="23" spans="1:11" ht="15" customHeight="1" x14ac:dyDescent="0.25">
      <c r="A23" s="33" t="s">
        <v>203</v>
      </c>
      <c r="B23" s="33"/>
      <c r="C23" s="33"/>
      <c r="D23" s="33"/>
      <c r="E23" s="33"/>
      <c r="F23" s="45"/>
      <c r="G23" s="38" t="s">
        <v>204</v>
      </c>
      <c r="H23" s="39"/>
      <c r="I23" s="33"/>
      <c r="J23" s="33"/>
      <c r="K23" s="33"/>
    </row>
    <row r="24" spans="1:11" ht="15" customHeight="1" x14ac:dyDescent="0.25">
      <c r="A24" s="33" t="s">
        <v>205</v>
      </c>
      <c r="B24" s="33"/>
      <c r="C24" s="33"/>
      <c r="D24" s="33"/>
      <c r="E24" s="33"/>
      <c r="F24" s="45"/>
      <c r="G24" s="38" t="s">
        <v>206</v>
      </c>
      <c r="H24" s="39"/>
      <c r="I24" s="33"/>
      <c r="J24" s="33"/>
      <c r="K24" s="33"/>
    </row>
    <row r="25" spans="1:11" ht="15" customHeight="1" x14ac:dyDescent="0.25">
      <c r="A25" s="33" t="s">
        <v>207</v>
      </c>
      <c r="B25" s="33"/>
      <c r="C25" s="33"/>
      <c r="D25" s="33"/>
      <c r="E25" s="33"/>
      <c r="F25" s="45"/>
      <c r="G25" s="38" t="s">
        <v>208</v>
      </c>
      <c r="H25" s="39"/>
      <c r="I25" s="33"/>
      <c r="J25" s="33"/>
      <c r="K25" s="33"/>
    </row>
    <row r="26" spans="1:11" ht="15" customHeight="1" x14ac:dyDescent="0.25">
      <c r="A26" s="33" t="s">
        <v>209</v>
      </c>
      <c r="B26" s="33"/>
      <c r="C26" s="33"/>
      <c r="D26" s="33"/>
      <c r="E26" s="33"/>
      <c r="F26" s="45"/>
      <c r="G26" s="38" t="s">
        <v>210</v>
      </c>
      <c r="H26" s="39"/>
      <c r="I26" s="33"/>
      <c r="J26" s="33"/>
      <c r="K26" s="33"/>
    </row>
    <row r="27" spans="1:11" ht="15" customHeight="1" x14ac:dyDescent="0.25">
      <c r="A27" s="33" t="s">
        <v>211</v>
      </c>
      <c r="B27" s="33"/>
      <c r="C27" s="33"/>
      <c r="D27" s="33"/>
      <c r="E27" s="33"/>
      <c r="F27" s="45"/>
      <c r="G27" s="38" t="s">
        <v>212</v>
      </c>
      <c r="H27" s="39"/>
      <c r="I27" s="33"/>
      <c r="J27" s="33"/>
      <c r="K27" s="33"/>
    </row>
    <row r="28" spans="1:11" ht="15" customHeight="1" x14ac:dyDescent="0.25">
      <c r="A28" s="33" t="s">
        <v>213</v>
      </c>
      <c r="B28" s="33"/>
      <c r="C28" s="33"/>
      <c r="D28" s="33"/>
      <c r="E28" s="33"/>
      <c r="F28" s="45"/>
      <c r="G28" s="38" t="s">
        <v>214</v>
      </c>
      <c r="H28" s="39"/>
      <c r="I28" s="33"/>
      <c r="J28" s="33"/>
      <c r="K28" s="33"/>
    </row>
    <row r="29" spans="1:11" ht="15" customHeight="1" x14ac:dyDescent="0.25">
      <c r="A29" s="33" t="s">
        <v>215</v>
      </c>
      <c r="B29" s="33"/>
      <c r="C29" s="33"/>
      <c r="D29" s="33"/>
      <c r="E29" s="33"/>
      <c r="F29" s="45"/>
      <c r="G29" s="38" t="s">
        <v>216</v>
      </c>
      <c r="H29" s="39"/>
      <c r="I29" s="33"/>
      <c r="J29" s="33"/>
      <c r="K29" s="33"/>
    </row>
    <row r="30" spans="1:11" ht="15" customHeight="1" x14ac:dyDescent="0.25">
      <c r="A30" s="33" t="s">
        <v>217</v>
      </c>
      <c r="B30" s="33"/>
      <c r="C30" s="33"/>
      <c r="D30" s="33"/>
      <c r="E30" s="33"/>
      <c r="F30" s="45"/>
      <c r="G30" s="38" t="s">
        <v>218</v>
      </c>
      <c r="H30" s="39"/>
      <c r="I30" s="33"/>
      <c r="J30" s="33"/>
      <c r="K30" s="33"/>
    </row>
    <row r="31" spans="1:11" ht="15" customHeight="1" x14ac:dyDescent="0.25">
      <c r="A31" s="33" t="s">
        <v>219</v>
      </c>
      <c r="B31" s="33"/>
      <c r="C31" s="33"/>
      <c r="D31" s="33"/>
      <c r="E31" s="33"/>
      <c r="F31" s="45"/>
      <c r="G31" s="38" t="s">
        <v>220</v>
      </c>
      <c r="H31" s="39"/>
      <c r="I31" s="33"/>
      <c r="J31" s="33"/>
      <c r="K31" s="33"/>
    </row>
    <row r="32" spans="1:11" ht="15" customHeight="1" x14ac:dyDescent="0.25">
      <c r="A32" s="33" t="s">
        <v>221</v>
      </c>
      <c r="B32" s="33"/>
      <c r="C32" s="33"/>
      <c r="D32" s="33"/>
      <c r="E32" s="33"/>
      <c r="F32" s="45"/>
      <c r="G32" s="38" t="s">
        <v>222</v>
      </c>
      <c r="H32" s="39"/>
      <c r="I32" s="33"/>
      <c r="J32" s="33"/>
      <c r="K32" s="33"/>
    </row>
    <row r="33" spans="1:11" ht="15" customHeight="1" x14ac:dyDescent="0.25">
      <c r="A33" s="33" t="s">
        <v>223</v>
      </c>
      <c r="B33" s="33"/>
      <c r="C33" s="33"/>
      <c r="D33" s="33"/>
      <c r="E33" s="33"/>
      <c r="F33" s="45"/>
      <c r="G33" s="38" t="s">
        <v>224</v>
      </c>
      <c r="H33" s="39"/>
      <c r="I33" s="33"/>
      <c r="J33" s="33"/>
      <c r="K33" s="33"/>
    </row>
    <row r="34" spans="1:11" ht="15" customHeight="1" x14ac:dyDescent="0.25">
      <c r="A34" s="33" t="s">
        <v>225</v>
      </c>
      <c r="B34" s="33"/>
      <c r="C34" s="33"/>
      <c r="D34" s="33"/>
      <c r="E34" s="33"/>
      <c r="F34" s="45"/>
      <c r="G34" s="38" t="s">
        <v>226</v>
      </c>
      <c r="H34" s="39"/>
      <c r="I34" s="33"/>
      <c r="J34" s="33"/>
      <c r="K34" s="33"/>
    </row>
    <row r="35" spans="1:11" ht="15" customHeight="1" x14ac:dyDescent="0.25">
      <c r="A35" s="33" t="s">
        <v>227</v>
      </c>
      <c r="B35" s="33"/>
      <c r="C35" s="33"/>
      <c r="D35" s="33"/>
      <c r="E35" s="33"/>
      <c r="F35" s="45"/>
      <c r="G35" s="38" t="s">
        <v>228</v>
      </c>
      <c r="H35" s="39"/>
      <c r="I35" s="33"/>
      <c r="J35" s="33"/>
      <c r="K35" s="33"/>
    </row>
    <row r="36" spans="1:11" ht="15" customHeight="1" x14ac:dyDescent="0.25">
      <c r="A36" s="33" t="s">
        <v>229</v>
      </c>
      <c r="B36" s="33"/>
      <c r="C36" s="33"/>
      <c r="D36" s="33"/>
      <c r="E36" s="33"/>
      <c r="F36" s="45"/>
      <c r="G36" s="38" t="s">
        <v>230</v>
      </c>
      <c r="H36" s="38"/>
      <c r="I36" s="33"/>
      <c r="J36" s="33"/>
      <c r="K36" s="33"/>
    </row>
    <row r="37" spans="1:11" ht="15" customHeight="1" x14ac:dyDescent="0.25">
      <c r="A37" s="33" t="s">
        <v>231</v>
      </c>
      <c r="B37" s="33"/>
      <c r="C37" s="33"/>
      <c r="D37" s="33"/>
      <c r="E37" s="33"/>
      <c r="F37" s="45"/>
      <c r="G37" s="38" t="s">
        <v>232</v>
      </c>
      <c r="H37" s="39"/>
      <c r="I37" s="33"/>
      <c r="J37" s="33"/>
      <c r="K37" s="33"/>
    </row>
    <row r="38" spans="1:11" x14ac:dyDescent="0.25">
      <c r="A38" s="33" t="s">
        <v>233</v>
      </c>
      <c r="B38" s="33"/>
      <c r="C38" s="33"/>
      <c r="D38" s="33"/>
      <c r="E38" s="33"/>
      <c r="F38" s="45"/>
      <c r="G38" s="33" t="s">
        <v>234</v>
      </c>
      <c r="H38" s="39"/>
      <c r="I38" s="33"/>
      <c r="J38" s="33"/>
      <c r="K38" s="33"/>
    </row>
    <row r="39" spans="1:11" x14ac:dyDescent="0.25">
      <c r="A39" s="33" t="s">
        <v>235</v>
      </c>
      <c r="B39" s="33"/>
      <c r="C39" s="33"/>
      <c r="D39" s="33"/>
      <c r="E39" s="33"/>
      <c r="F39" s="45"/>
      <c r="G39" s="33"/>
      <c r="H39" s="39"/>
      <c r="I39" s="33"/>
      <c r="J39" s="33"/>
      <c r="K39" s="33"/>
    </row>
    <row r="40" spans="1:11" x14ac:dyDescent="0.25">
      <c r="A40" s="33" t="s">
        <v>236</v>
      </c>
      <c r="B40" s="33"/>
      <c r="C40" s="33"/>
      <c r="D40" s="33"/>
      <c r="E40" s="33"/>
      <c r="F40" s="45"/>
      <c r="G40" s="33"/>
      <c r="H40" s="39"/>
      <c r="I40" s="33"/>
      <c r="J40" s="33"/>
      <c r="K40" s="33"/>
    </row>
    <row r="41" spans="1:11" x14ac:dyDescent="0.25">
      <c r="A41" s="33" t="s">
        <v>237</v>
      </c>
      <c r="B41" s="33"/>
      <c r="C41" s="33"/>
      <c r="D41" s="33"/>
      <c r="E41" s="33"/>
      <c r="F41" s="45"/>
      <c r="G41" s="33"/>
      <c r="H41" s="39"/>
      <c r="I41" s="33"/>
      <c r="J41" s="33"/>
      <c r="K41" s="33"/>
    </row>
    <row r="42" spans="1:11" x14ac:dyDescent="0.25">
      <c r="A42" s="33" t="s">
        <v>238</v>
      </c>
      <c r="B42" s="33"/>
      <c r="C42" s="33"/>
      <c r="D42" s="33"/>
      <c r="E42" s="33"/>
      <c r="F42" s="45"/>
      <c r="G42" s="33"/>
      <c r="H42" s="39"/>
      <c r="I42" s="33"/>
      <c r="J42" s="33"/>
      <c r="K42" s="33"/>
    </row>
    <row r="43" spans="1:11" x14ac:dyDescent="0.25">
      <c r="A43" s="33" t="s">
        <v>239</v>
      </c>
      <c r="B43" s="33"/>
      <c r="C43" s="33"/>
      <c r="D43" s="33"/>
      <c r="E43" s="33"/>
      <c r="F43" s="45"/>
      <c r="G43" s="33"/>
      <c r="H43" s="39"/>
      <c r="I43" s="33"/>
      <c r="J43" s="33"/>
      <c r="K43" s="33"/>
    </row>
    <row r="44" spans="1:11" x14ac:dyDescent="0.25">
      <c r="A44" s="33" t="s">
        <v>240</v>
      </c>
      <c r="B44" s="33"/>
      <c r="C44" s="33"/>
      <c r="D44" s="33"/>
      <c r="E44" s="33"/>
      <c r="F44" s="45"/>
      <c r="G44" s="33"/>
      <c r="H44" s="39"/>
      <c r="I44" s="33"/>
      <c r="J44" s="33"/>
      <c r="K44" s="33"/>
    </row>
    <row r="45" spans="1:11" x14ac:dyDescent="0.25">
      <c r="A45" s="33" t="s">
        <v>241</v>
      </c>
      <c r="B45" s="33"/>
      <c r="C45" s="33"/>
      <c r="D45" s="33"/>
      <c r="E45" s="33"/>
      <c r="F45" s="45"/>
      <c r="G45" s="33"/>
      <c r="H45" s="39"/>
      <c r="I45" s="33"/>
      <c r="J45" s="33"/>
      <c r="K45" s="33"/>
    </row>
    <row r="46" spans="1:11" x14ac:dyDescent="0.25">
      <c r="A46" s="33" t="s">
        <v>242</v>
      </c>
      <c r="B46" s="33"/>
      <c r="C46" s="33"/>
      <c r="D46" s="33"/>
      <c r="E46" s="33"/>
      <c r="F46" s="45"/>
      <c r="G46" s="33"/>
      <c r="H46" s="39"/>
      <c r="I46" s="33"/>
      <c r="J46" s="33"/>
      <c r="K46" s="33"/>
    </row>
    <row r="47" spans="1:11" x14ac:dyDescent="0.25">
      <c r="A47" s="33" t="s">
        <v>243</v>
      </c>
      <c r="B47" s="33"/>
      <c r="C47" s="33"/>
      <c r="D47" s="33"/>
      <c r="E47" s="33"/>
      <c r="F47" s="45"/>
      <c r="G47" s="33"/>
      <c r="H47" s="39"/>
      <c r="I47" s="33"/>
      <c r="J47" s="33"/>
      <c r="K47" s="33"/>
    </row>
    <row r="48" spans="1:11" x14ac:dyDescent="0.25">
      <c r="A48" s="33" t="s">
        <v>244</v>
      </c>
      <c r="B48" s="33"/>
      <c r="C48" s="33"/>
      <c r="D48" s="33"/>
      <c r="E48" s="33"/>
      <c r="F48" s="45"/>
      <c r="G48" s="33"/>
      <c r="H48" s="39"/>
      <c r="I48" s="33"/>
      <c r="J48" s="33"/>
      <c r="K48" s="33"/>
    </row>
    <row r="49" spans="1:11" x14ac:dyDescent="0.25">
      <c r="A49" s="33" t="s">
        <v>245</v>
      </c>
      <c r="B49" s="33"/>
      <c r="C49" s="33"/>
      <c r="D49" s="33"/>
      <c r="E49" s="33"/>
      <c r="F49" s="45"/>
      <c r="G49" s="33"/>
      <c r="H49" s="39"/>
      <c r="I49" s="33"/>
      <c r="J49" s="33"/>
      <c r="K49" s="33"/>
    </row>
    <row r="50" spans="1:11" x14ac:dyDescent="0.25">
      <c r="A50" s="33" t="s">
        <v>246</v>
      </c>
      <c r="B50" s="33"/>
      <c r="C50" s="33"/>
      <c r="D50" s="33"/>
      <c r="E50" s="33"/>
      <c r="F50" s="45"/>
      <c r="G50" s="33"/>
      <c r="H50" s="39"/>
      <c r="I50" s="33"/>
      <c r="J50" s="33"/>
      <c r="K50" s="33"/>
    </row>
    <row r="51" spans="1:11" x14ac:dyDescent="0.25">
      <c r="A51" s="33" t="s">
        <v>247</v>
      </c>
      <c r="B51" s="33"/>
      <c r="C51" s="33"/>
      <c r="D51" s="33"/>
      <c r="E51" s="33"/>
      <c r="F51" s="45"/>
      <c r="G51" s="33"/>
      <c r="H51" s="39"/>
      <c r="I51" s="33"/>
      <c r="J51" s="33"/>
      <c r="K51" s="33"/>
    </row>
    <row r="52" spans="1:11" x14ac:dyDescent="0.25">
      <c r="A52" s="33" t="s">
        <v>248</v>
      </c>
      <c r="B52" s="33"/>
      <c r="C52" s="33"/>
      <c r="D52" s="33"/>
      <c r="E52" s="33"/>
      <c r="F52" s="45"/>
      <c r="G52" s="33"/>
      <c r="H52" s="39"/>
      <c r="I52" s="33"/>
      <c r="J52" s="33"/>
      <c r="K52" s="33"/>
    </row>
    <row r="53" spans="1:11" x14ac:dyDescent="0.25">
      <c r="A53" s="33" t="s">
        <v>249</v>
      </c>
      <c r="B53" s="33"/>
      <c r="C53" s="33"/>
      <c r="D53" s="33"/>
      <c r="E53" s="33"/>
      <c r="F53" s="45"/>
      <c r="G53" s="33"/>
      <c r="H53" s="39"/>
      <c r="I53" s="33"/>
      <c r="J53" s="33"/>
      <c r="K53" s="33"/>
    </row>
    <row r="54" spans="1:11" x14ac:dyDescent="0.25">
      <c r="A54" s="33" t="s">
        <v>250</v>
      </c>
      <c r="B54" s="33"/>
      <c r="C54" s="33"/>
      <c r="D54" s="33"/>
      <c r="E54" s="33"/>
      <c r="F54" s="45"/>
      <c r="G54" s="33"/>
      <c r="H54" s="39"/>
      <c r="I54" s="33"/>
      <c r="J54" s="33"/>
      <c r="K54" s="33"/>
    </row>
    <row r="55" spans="1:11" x14ac:dyDescent="0.25">
      <c r="A55" s="33" t="s">
        <v>251</v>
      </c>
      <c r="B55" s="33"/>
      <c r="C55" s="33"/>
      <c r="D55" s="33"/>
      <c r="E55" s="33"/>
      <c r="F55" s="45"/>
      <c r="G55" s="33"/>
      <c r="H55" s="39"/>
      <c r="I55" s="33"/>
      <c r="J55" s="33"/>
      <c r="K55" s="33"/>
    </row>
  </sheetData>
  <sheetProtection password="CA12"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Instruction</vt:lpstr>
      <vt:lpstr>Data</vt:lpstr>
      <vt:lpstr>GSTR_3B</vt:lpstr>
      <vt:lpstr>PURCHASE_B2B</vt:lpstr>
      <vt:lpstr>SALES_Taxable_B2B</vt:lpstr>
      <vt:lpstr>Taxable Supplies B2C</vt:lpstr>
      <vt:lpstr>Sales_Zero Rated &amp;Deemed Export</vt:lpstr>
      <vt:lpstr>Sales_Other Nil rated&amp;Exempted</vt:lpstr>
      <vt:lpstr>Anex_GSTR_1</vt:lpstr>
      <vt:lpstr>State Code Ref</vt:lpstr>
      <vt:lpstr>Cess Rate Ref</vt:lpstr>
      <vt:lpstr>Master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PUGHAZHINI</dc:creator>
  <cp:lastModifiedBy>Windows User</cp:lastModifiedBy>
  <cp:lastPrinted>2018-11-22T08:08:22Z</cp:lastPrinted>
  <dcterms:created xsi:type="dcterms:W3CDTF">2018-10-17T02:05:18Z</dcterms:created>
  <dcterms:modified xsi:type="dcterms:W3CDTF">2018-12-10T12:12:53Z</dcterms:modified>
</cp:coreProperties>
</file>