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vinodhkothari\Google Drive\VKC\Specimen\GST\CAclub India\"/>
    </mc:Choice>
  </mc:AlternateContent>
  <xr:revisionPtr revIDLastSave="0" documentId="13_ncr:1_{C131E2B8-5E9E-4C5F-9FB0-DB0CD516FF92}" xr6:coauthVersionLast="38" xr6:coauthVersionMax="38" xr10:uidLastSave="{00000000-0000-0000-0000-000000000000}"/>
  <bookViews>
    <workbookView xWindow="0" yWindow="0" windowWidth="15600" windowHeight="11745" xr2:uid="{00000000-000D-0000-FFFF-FFFF00000000}"/>
  </bookViews>
  <sheets>
    <sheet name="Basic Data" sheetId="2" r:id="rId1"/>
    <sheet name="GSTR 3B Monthly Summary" sheetId="1" r:id="rId2"/>
    <sheet name="3B As Per Books - Monthly" sheetId="4" r:id="rId3"/>
    <sheet name="3B Difference" sheetId="5" r:id="rId4"/>
    <sheet name="GSTR 1 Monthly Summary" sheetId="6" r:id="rId5"/>
    <sheet name="Annual GSTR 3B &amp; 1 Compare" sheetId="7" r:id="rId6"/>
    <sheet name="Form GSTR 9" sheetId="9" r:id="rId7"/>
  </sheets>
  <definedNames>
    <definedName name="_xlnm._FilterDatabase" localSheetId="4" hidden="1">'GSTR 1 Monthly Summary'!$B$35:$C$37</definedName>
    <definedName name="addr1">'Basic Data'!$B$5</definedName>
    <definedName name="addr2">'Basic Data'!$B$6</definedName>
    <definedName name="addr3">'Basic Data'!$B$7</definedName>
    <definedName name="co_name">'Basic Data'!$B$1</definedName>
    <definedName name="e_period">'Basic Data'!$C$13</definedName>
    <definedName name="GSTN">'Basic Data'!$B$9</definedName>
    <definedName name="_xlnm.Print_Area" localSheetId="5">'Annual GSTR 3B &amp; 1 Compare'!$B$1:$K$36</definedName>
    <definedName name="_xlnm.Print_Area" localSheetId="6">'Form GSTR 9'!$A$1:$I$188</definedName>
    <definedName name="s_period">'Basic Data'!$B$13</definedName>
    <definedName name="ye">'Basic Data'!$B$11</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 i="2" l="1"/>
  <c r="J1" i="7"/>
  <c r="B1" i="7"/>
  <c r="E19" i="2" l="1"/>
  <c r="E6" i="2"/>
  <c r="E8" i="2" s="1"/>
  <c r="E14" i="2" s="1"/>
  <c r="D5" i="9" l="1"/>
  <c r="D8" i="9"/>
  <c r="D7" i="9"/>
  <c r="D6" i="9"/>
  <c r="H124" i="7"/>
  <c r="G59" i="7" s="1"/>
  <c r="I39" i="9" s="1"/>
  <c r="G124" i="7"/>
  <c r="F124" i="7"/>
  <c r="E124" i="7"/>
  <c r="D124" i="7"/>
  <c r="G51" i="7"/>
  <c r="F31" i="6"/>
  <c r="K31" i="6"/>
  <c r="P31" i="6"/>
  <c r="U31" i="6"/>
  <c r="U16" i="6"/>
  <c r="G115" i="7"/>
  <c r="G49" i="7" s="1"/>
  <c r="I31" i="9" s="1"/>
  <c r="G114" i="7"/>
  <c r="G48" i="7" s="1"/>
  <c r="I30" i="9" s="1"/>
  <c r="G113" i="7"/>
  <c r="G47" i="7" s="1"/>
  <c r="I28" i="9" s="1"/>
  <c r="G112" i="7"/>
  <c r="G46" i="7" s="1"/>
  <c r="I26" i="9" s="1"/>
  <c r="G111" i="7"/>
  <c r="G45" i="7" s="1"/>
  <c r="I20" i="9" s="1"/>
  <c r="G110" i="7"/>
  <c r="G44" i="7" s="1"/>
  <c r="I19" i="9" s="1"/>
  <c r="G109" i="7"/>
  <c r="G52" i="7" s="1"/>
  <c r="I18" i="9" s="1"/>
  <c r="G108" i="7"/>
  <c r="G107" i="7"/>
  <c r="G43" i="7" s="1"/>
  <c r="I15" i="9" s="1"/>
  <c r="G106" i="7"/>
  <c r="G42" i="7" s="1"/>
  <c r="I14" i="9" s="1"/>
  <c r="Z31" i="6"/>
  <c r="A44" i="7"/>
  <c r="A52" i="7"/>
  <c r="A51" i="7"/>
  <c r="A42" i="7"/>
  <c r="P16" i="6"/>
  <c r="K16" i="6"/>
  <c r="A63" i="7"/>
  <c r="A62" i="7"/>
  <c r="A61" i="7"/>
  <c r="A60" i="7"/>
  <c r="A59" i="7"/>
  <c r="A58" i="7"/>
  <c r="A57" i="7"/>
  <c r="A56" i="7"/>
  <c r="A54" i="7"/>
  <c r="A53" i="7"/>
  <c r="A49" i="7"/>
  <c r="A48" i="7"/>
  <c r="A47" i="7"/>
  <c r="A46" i="7"/>
  <c r="A45" i="7"/>
  <c r="A43" i="7"/>
  <c r="G50" i="7" l="1"/>
  <c r="G30" i="7" s="1"/>
  <c r="I16" i="9"/>
  <c r="G40" i="7"/>
  <c r="G28" i="7" s="1"/>
  <c r="F16" i="6"/>
  <c r="T15" i="6"/>
  <c r="R15" i="6"/>
  <c r="Q15" i="6"/>
  <c r="T14" i="6"/>
  <c r="R14" i="6"/>
  <c r="Q14" i="6"/>
  <c r="T13" i="6"/>
  <c r="R13" i="6"/>
  <c r="Q13" i="6"/>
  <c r="T12" i="6"/>
  <c r="R12" i="6"/>
  <c r="Q12" i="6"/>
  <c r="T11" i="6"/>
  <c r="R11" i="6"/>
  <c r="Q11" i="6"/>
  <c r="T10" i="6"/>
  <c r="R10" i="6"/>
  <c r="Q10" i="6"/>
  <c r="T9" i="6"/>
  <c r="R9" i="6"/>
  <c r="Q9" i="6"/>
  <c r="T8" i="6"/>
  <c r="R8" i="6"/>
  <c r="Q8" i="6"/>
  <c r="T7" i="6"/>
  <c r="R7" i="6"/>
  <c r="Q7" i="6"/>
  <c r="O16" i="6"/>
  <c r="M16" i="6"/>
  <c r="L16" i="6"/>
  <c r="N15" i="6"/>
  <c r="N14" i="6"/>
  <c r="N13" i="6"/>
  <c r="N12" i="6"/>
  <c r="N11" i="6"/>
  <c r="N10" i="6"/>
  <c r="N9" i="6"/>
  <c r="N8" i="6"/>
  <c r="N7" i="6"/>
  <c r="J16" i="6"/>
  <c r="H16" i="6"/>
  <c r="G16" i="6"/>
  <c r="I15" i="6"/>
  <c r="S15" i="6" s="1"/>
  <c r="I14" i="6"/>
  <c r="S14" i="6" s="1"/>
  <c r="I13" i="6"/>
  <c r="S13" i="6" s="1"/>
  <c r="I12" i="6"/>
  <c r="S12" i="6" s="1"/>
  <c r="I11" i="6"/>
  <c r="S11" i="6" s="1"/>
  <c r="I10" i="6"/>
  <c r="S10" i="6" s="1"/>
  <c r="I9" i="6"/>
  <c r="S9" i="6" s="1"/>
  <c r="I8" i="6"/>
  <c r="S8" i="6" s="1"/>
  <c r="I7" i="6"/>
  <c r="S7" i="6" s="1"/>
  <c r="I108" i="9"/>
  <c r="H108" i="9"/>
  <c r="G108" i="9"/>
  <c r="F108" i="9"/>
  <c r="I106" i="9"/>
  <c r="H106" i="9"/>
  <c r="G106" i="9"/>
  <c r="F106" i="9"/>
  <c r="I97" i="9"/>
  <c r="I101" i="9" s="1"/>
  <c r="H97" i="9"/>
  <c r="H101" i="9" s="1"/>
  <c r="G97" i="9"/>
  <c r="G101" i="9" s="1"/>
  <c r="F97" i="9"/>
  <c r="F101" i="9" s="1"/>
  <c r="I93" i="9"/>
  <c r="H93" i="9"/>
  <c r="G93" i="9"/>
  <c r="F93" i="9"/>
  <c r="I82" i="9"/>
  <c r="H82" i="9"/>
  <c r="G82" i="9"/>
  <c r="F82" i="9"/>
  <c r="I77" i="9"/>
  <c r="I83" i="9" s="1"/>
  <c r="I94" i="9" s="1"/>
  <c r="H77" i="9"/>
  <c r="H83" i="9" s="1"/>
  <c r="H94" i="9" s="1"/>
  <c r="G77" i="9"/>
  <c r="G83" i="9" s="1"/>
  <c r="G94" i="9" s="1"/>
  <c r="F77" i="9"/>
  <c r="F83" i="9" s="1"/>
  <c r="F94" i="9" s="1"/>
  <c r="I51" i="9"/>
  <c r="H51" i="9"/>
  <c r="G51" i="9"/>
  <c r="F51" i="9"/>
  <c r="I44" i="9"/>
  <c r="I52" i="9" s="1"/>
  <c r="I32" i="9"/>
  <c r="I16" i="6" l="1"/>
  <c r="N16" i="6"/>
  <c r="F78" i="9"/>
  <c r="H78" i="9"/>
  <c r="G78" i="9"/>
  <c r="I78" i="9"/>
  <c r="B49" i="7" l="1"/>
  <c r="B48" i="7"/>
  <c r="B42" i="7"/>
  <c r="B63" i="7"/>
  <c r="B62" i="7"/>
  <c r="B61" i="7"/>
  <c r="B60" i="7"/>
  <c r="B59" i="7"/>
  <c r="B58" i="7"/>
  <c r="B57" i="7"/>
  <c r="B56" i="7"/>
  <c r="B54" i="7"/>
  <c r="B53" i="7"/>
  <c r="B47" i="7"/>
  <c r="B46" i="7"/>
  <c r="B45" i="7"/>
  <c r="B44" i="7"/>
  <c r="B52" i="7"/>
  <c r="B51" i="7"/>
  <c r="B43" i="7"/>
  <c r="G24" i="7"/>
  <c r="E24" i="7"/>
  <c r="D24" i="7"/>
  <c r="F24" i="7"/>
  <c r="C24" i="7"/>
  <c r="K21" i="7"/>
  <c r="K22" i="7" s="1"/>
  <c r="J21" i="7"/>
  <c r="J22" i="7" s="1"/>
  <c r="I21" i="7"/>
  <c r="I22" i="7" s="1"/>
  <c r="H20" i="7"/>
  <c r="H19" i="7"/>
  <c r="G18" i="7"/>
  <c r="F18" i="7"/>
  <c r="C18" i="7"/>
  <c r="G16" i="7"/>
  <c r="E16" i="7"/>
  <c r="E22" i="7" s="1"/>
  <c r="D16" i="7"/>
  <c r="D22" i="7" s="1"/>
  <c r="F16" i="7"/>
  <c r="C16" i="7"/>
  <c r="G36" i="7"/>
  <c r="E36" i="7"/>
  <c r="D36" i="7"/>
  <c r="F36" i="7"/>
  <c r="C36" i="7"/>
  <c r="K34" i="7"/>
  <c r="J34" i="7"/>
  <c r="I34" i="7"/>
  <c r="G34" i="7" l="1"/>
  <c r="G22" i="7"/>
  <c r="H22" i="7"/>
  <c r="F22" i="7"/>
  <c r="C22" i="7"/>
  <c r="C122" i="7"/>
  <c r="H57" i="7" s="1"/>
  <c r="E42" i="9" s="1"/>
  <c r="E100" i="7" l="1"/>
  <c r="D100" i="7"/>
  <c r="C100" i="7"/>
  <c r="E99" i="7"/>
  <c r="D99" i="7"/>
  <c r="C99" i="7"/>
  <c r="E98" i="7"/>
  <c r="D98" i="7"/>
  <c r="C98" i="7"/>
  <c r="K94" i="7"/>
  <c r="J94" i="7"/>
  <c r="I94" i="7"/>
  <c r="H94" i="7"/>
  <c r="F94" i="7"/>
  <c r="G115" i="9" s="1"/>
  <c r="D94" i="7"/>
  <c r="H115" i="9" s="1"/>
  <c r="C94" i="7"/>
  <c r="D115" i="9" s="1"/>
  <c r="K93" i="7"/>
  <c r="J93" i="7"/>
  <c r="I93" i="7"/>
  <c r="H93" i="7"/>
  <c r="E114" i="9" s="1"/>
  <c r="E93" i="7"/>
  <c r="F114" i="9" s="1"/>
  <c r="D93" i="7"/>
  <c r="H114" i="9" s="1"/>
  <c r="C93" i="7"/>
  <c r="D114" i="9" s="1"/>
  <c r="K92" i="7"/>
  <c r="I92" i="7"/>
  <c r="H92" i="7"/>
  <c r="G92" i="7"/>
  <c r="I116" i="9" s="1"/>
  <c r="C92" i="7"/>
  <c r="D116" i="9" s="1"/>
  <c r="K91" i="7"/>
  <c r="I91" i="7"/>
  <c r="H91" i="7"/>
  <c r="E113" i="9" s="1"/>
  <c r="F91" i="7"/>
  <c r="G113" i="9" s="1"/>
  <c r="E91" i="7"/>
  <c r="F113" i="9" s="1"/>
  <c r="D91" i="7"/>
  <c r="H113" i="9" s="1"/>
  <c r="C91" i="7"/>
  <c r="D113" i="9" s="1"/>
  <c r="K87" i="7"/>
  <c r="J87" i="7"/>
  <c r="I87" i="7"/>
  <c r="H87" i="7"/>
  <c r="K86" i="7"/>
  <c r="J86" i="7"/>
  <c r="I86" i="7"/>
  <c r="H86" i="7"/>
  <c r="D87" i="7"/>
  <c r="C87" i="7"/>
  <c r="D86" i="7"/>
  <c r="C86" i="7"/>
  <c r="J82" i="7"/>
  <c r="I82" i="7"/>
  <c r="H82" i="7"/>
  <c r="G82" i="7"/>
  <c r="F82" i="7"/>
  <c r="E82" i="7"/>
  <c r="D82" i="7"/>
  <c r="C82" i="7"/>
  <c r="J81" i="7"/>
  <c r="I81" i="7"/>
  <c r="H81" i="7"/>
  <c r="G81" i="7"/>
  <c r="F81" i="7"/>
  <c r="E81" i="7"/>
  <c r="D81" i="7"/>
  <c r="C81" i="7"/>
  <c r="J80" i="7"/>
  <c r="I80" i="7"/>
  <c r="H80" i="7"/>
  <c r="G80" i="7"/>
  <c r="F80" i="7"/>
  <c r="E80" i="7"/>
  <c r="D80" i="7"/>
  <c r="C80" i="7"/>
  <c r="G77" i="7"/>
  <c r="G12" i="7" s="1"/>
  <c r="I23" i="9" s="1"/>
  <c r="I25" i="9" s="1"/>
  <c r="I33" i="9" s="1"/>
  <c r="I54" i="9" s="1"/>
  <c r="F77" i="7"/>
  <c r="E12" i="7" s="1"/>
  <c r="G23" i="9" s="1"/>
  <c r="E77" i="7"/>
  <c r="D12" i="7" s="1"/>
  <c r="F23" i="9" s="1"/>
  <c r="D77" i="7"/>
  <c r="F12" i="7" s="1"/>
  <c r="H23" i="9" s="1"/>
  <c r="C77" i="7"/>
  <c r="C12" i="7" s="1"/>
  <c r="E23" i="9" s="1"/>
  <c r="K75" i="7"/>
  <c r="K9" i="7" s="1"/>
  <c r="K10" i="7" s="1"/>
  <c r="J75" i="7"/>
  <c r="J9" i="7" s="1"/>
  <c r="J10" i="7" s="1"/>
  <c r="I75" i="7"/>
  <c r="I9" i="7" s="1"/>
  <c r="I10" i="7" s="1"/>
  <c r="H74" i="7"/>
  <c r="H8" i="7" s="1"/>
  <c r="H73" i="7"/>
  <c r="H7" i="7" s="1"/>
  <c r="G72" i="7"/>
  <c r="G6" i="7" s="1"/>
  <c r="D72" i="7"/>
  <c r="F6" i="7" s="1"/>
  <c r="C72" i="7"/>
  <c r="C6" i="7" s="1"/>
  <c r="G70" i="7"/>
  <c r="G4" i="7" s="1"/>
  <c r="F70" i="7"/>
  <c r="E4" i="7" s="1"/>
  <c r="E10" i="7" s="1"/>
  <c r="E70" i="7"/>
  <c r="D4" i="7" s="1"/>
  <c r="D10" i="7" s="1"/>
  <c r="D70" i="7"/>
  <c r="F4" i="7" s="1"/>
  <c r="C70" i="7"/>
  <c r="C4" i="7" s="1"/>
  <c r="Y31" i="6"/>
  <c r="F115" i="7" s="1"/>
  <c r="F49" i="7" s="1"/>
  <c r="H31" i="9" s="1"/>
  <c r="W31" i="6"/>
  <c r="D115" i="7" s="1"/>
  <c r="D49" i="7" s="1"/>
  <c r="F31" i="9" s="1"/>
  <c r="V31" i="6"/>
  <c r="C115" i="7" s="1"/>
  <c r="C49" i="7" s="1"/>
  <c r="E31" i="9" s="1"/>
  <c r="A1" i="6"/>
  <c r="N47" i="6"/>
  <c r="C128" i="7" s="1"/>
  <c r="H63" i="7" s="1"/>
  <c r="E50" i="9" s="1"/>
  <c r="M47" i="6"/>
  <c r="C127" i="7" s="1"/>
  <c r="H62" i="7" s="1"/>
  <c r="E49" i="9" s="1"/>
  <c r="L47" i="6"/>
  <c r="C126" i="7" s="1"/>
  <c r="H61" i="7" s="1"/>
  <c r="E47" i="9" s="1"/>
  <c r="K47" i="6"/>
  <c r="J47" i="6"/>
  <c r="E59" i="7" s="1"/>
  <c r="G39" i="9" s="1"/>
  <c r="G44" i="9" s="1"/>
  <c r="G52" i="9" s="1"/>
  <c r="H47" i="6"/>
  <c r="C59" i="7" s="1"/>
  <c r="E39" i="9" s="1"/>
  <c r="G47" i="6"/>
  <c r="F47" i="6"/>
  <c r="C123" i="7" s="1"/>
  <c r="H58" i="7" s="1"/>
  <c r="D47" i="6"/>
  <c r="C121" i="7" s="1"/>
  <c r="H56" i="7" s="1"/>
  <c r="C47" i="6"/>
  <c r="C120" i="7" s="1"/>
  <c r="C54" i="7" s="1"/>
  <c r="B47" i="6"/>
  <c r="C119" i="7" s="1"/>
  <c r="C53" i="7" s="1"/>
  <c r="I46" i="6"/>
  <c r="A46" i="6"/>
  <c r="I45" i="6"/>
  <c r="A45" i="6"/>
  <c r="I44" i="6"/>
  <c r="A44" i="6"/>
  <c r="I43" i="6"/>
  <c r="A43" i="6"/>
  <c r="I42" i="6"/>
  <c r="A42" i="6"/>
  <c r="I41" i="6"/>
  <c r="A41" i="6"/>
  <c r="I40" i="6"/>
  <c r="A40" i="6"/>
  <c r="I39" i="6"/>
  <c r="A39" i="6"/>
  <c r="I38" i="6"/>
  <c r="A38" i="6"/>
  <c r="I47" i="6"/>
  <c r="D59" i="7" s="1"/>
  <c r="F39" i="9" s="1"/>
  <c r="F44" i="9" s="1"/>
  <c r="F52" i="9" s="1"/>
  <c r="T31" i="6"/>
  <c r="F114" i="7" s="1"/>
  <c r="F48" i="7" s="1"/>
  <c r="H30" i="9" s="1"/>
  <c r="R31" i="6"/>
  <c r="D114" i="7" s="1"/>
  <c r="D48" i="7" s="1"/>
  <c r="F30" i="9" s="1"/>
  <c r="Q31" i="6"/>
  <c r="C114" i="7" s="1"/>
  <c r="C48" i="7" s="1"/>
  <c r="E30" i="9" s="1"/>
  <c r="O31" i="6"/>
  <c r="F113" i="7" s="1"/>
  <c r="F47" i="7" s="1"/>
  <c r="H28" i="9" s="1"/>
  <c r="M31" i="6"/>
  <c r="D113" i="7" s="1"/>
  <c r="D47" i="7" s="1"/>
  <c r="F28" i="9" s="1"/>
  <c r="L31" i="6"/>
  <c r="C113" i="7" s="1"/>
  <c r="C47" i="7" s="1"/>
  <c r="E28" i="9" s="1"/>
  <c r="J31" i="6"/>
  <c r="F112" i="7" s="1"/>
  <c r="F46" i="7" s="1"/>
  <c r="H26" i="9" s="1"/>
  <c r="H32" i="9" s="1"/>
  <c r="H31" i="6"/>
  <c r="D112" i="7" s="1"/>
  <c r="D46" i="7" s="1"/>
  <c r="F26" i="9" s="1"/>
  <c r="G31" i="6"/>
  <c r="C112" i="7" s="1"/>
  <c r="C46" i="7" s="1"/>
  <c r="E26" i="9" s="1"/>
  <c r="E32" i="9" s="1"/>
  <c r="E31" i="6"/>
  <c r="F111" i="7" s="1"/>
  <c r="F45" i="7" s="1"/>
  <c r="H20" i="9" s="1"/>
  <c r="C31" i="6"/>
  <c r="D111" i="7" s="1"/>
  <c r="D45" i="7" s="1"/>
  <c r="F20" i="9" s="1"/>
  <c r="B31" i="6"/>
  <c r="C111" i="7" s="1"/>
  <c r="C45" i="7" s="1"/>
  <c r="E20" i="9" s="1"/>
  <c r="X30" i="6"/>
  <c r="S30" i="6"/>
  <c r="N30" i="6"/>
  <c r="I30" i="6"/>
  <c r="D30" i="6"/>
  <c r="A30" i="6"/>
  <c r="X29" i="6"/>
  <c r="S29" i="6"/>
  <c r="N29" i="6"/>
  <c r="I29" i="6"/>
  <c r="D29" i="6"/>
  <c r="A29" i="6"/>
  <c r="X28" i="6"/>
  <c r="S28" i="6"/>
  <c r="N28" i="6"/>
  <c r="I28" i="6"/>
  <c r="D28" i="6"/>
  <c r="A28" i="6"/>
  <c r="X27" i="6"/>
  <c r="S27" i="6"/>
  <c r="N27" i="6"/>
  <c r="I27" i="6"/>
  <c r="D27" i="6"/>
  <c r="A27" i="6"/>
  <c r="X26" i="6"/>
  <c r="S26" i="6"/>
  <c r="N26" i="6"/>
  <c r="I26" i="6"/>
  <c r="D26" i="6"/>
  <c r="A26" i="6"/>
  <c r="X25" i="6"/>
  <c r="S25" i="6"/>
  <c r="N25" i="6"/>
  <c r="I25" i="6"/>
  <c r="D25" i="6"/>
  <c r="A25" i="6"/>
  <c r="X24" i="6"/>
  <c r="S24" i="6"/>
  <c r="N24" i="6"/>
  <c r="I24" i="6"/>
  <c r="D24" i="6"/>
  <c r="A24" i="6"/>
  <c r="X23" i="6"/>
  <c r="S23" i="6"/>
  <c r="N23" i="6"/>
  <c r="I23" i="6"/>
  <c r="D23" i="6"/>
  <c r="A23" i="6"/>
  <c r="X22" i="6"/>
  <c r="S22" i="6"/>
  <c r="N22" i="6"/>
  <c r="I22" i="6"/>
  <c r="D22" i="6"/>
  <c r="A22" i="6"/>
  <c r="AC16" i="6"/>
  <c r="F110" i="7" s="1"/>
  <c r="F44" i="7" s="1"/>
  <c r="H19" i="9" s="1"/>
  <c r="AA16" i="6"/>
  <c r="D110" i="7" s="1"/>
  <c r="D44" i="7" s="1"/>
  <c r="F19" i="9" s="1"/>
  <c r="Z16" i="6"/>
  <c r="C110" i="7" s="1"/>
  <c r="C44" i="7" s="1"/>
  <c r="E19" i="9" s="1"/>
  <c r="Y16" i="6"/>
  <c r="X16" i="6"/>
  <c r="C109" i="7" s="1"/>
  <c r="C52" i="7" s="1"/>
  <c r="W16" i="6"/>
  <c r="V16" i="6"/>
  <c r="C108" i="7" s="1"/>
  <c r="C51" i="7" s="1"/>
  <c r="E36" i="9" s="1"/>
  <c r="E16" i="6"/>
  <c r="F107" i="7" s="1"/>
  <c r="F43" i="7" s="1"/>
  <c r="H15" i="9" s="1"/>
  <c r="C16" i="6"/>
  <c r="D107" i="7" s="1"/>
  <c r="D43" i="7" s="1"/>
  <c r="F15" i="9" s="1"/>
  <c r="B16" i="6"/>
  <c r="C107" i="7" s="1"/>
  <c r="C43" i="7" s="1"/>
  <c r="E15" i="9" s="1"/>
  <c r="T16" i="6"/>
  <c r="F106" i="7" s="1"/>
  <c r="F42" i="7" s="1"/>
  <c r="H14" i="9" s="1"/>
  <c r="R16" i="6"/>
  <c r="D106" i="7" s="1"/>
  <c r="D42" i="7" s="1"/>
  <c r="F14" i="9" s="1"/>
  <c r="Q16" i="6"/>
  <c r="C106" i="7" s="1"/>
  <c r="C42" i="7" s="1"/>
  <c r="AB15" i="6"/>
  <c r="D15" i="6"/>
  <c r="A15" i="6"/>
  <c r="AB14" i="6"/>
  <c r="D14" i="6"/>
  <c r="A14" i="6"/>
  <c r="AB13" i="6"/>
  <c r="D13" i="6"/>
  <c r="A13" i="6"/>
  <c r="AB12" i="6"/>
  <c r="D12" i="6"/>
  <c r="A12" i="6"/>
  <c r="AB11" i="6"/>
  <c r="D11" i="6"/>
  <c r="A11" i="6"/>
  <c r="AB10" i="6"/>
  <c r="D10" i="6"/>
  <c r="A10" i="6"/>
  <c r="AB9" i="6"/>
  <c r="D9" i="6"/>
  <c r="A9" i="6"/>
  <c r="AB8" i="6"/>
  <c r="D8" i="6"/>
  <c r="A8" i="6"/>
  <c r="AB7" i="6"/>
  <c r="D7" i="6"/>
  <c r="S16" i="6"/>
  <c r="E106" i="7" s="1"/>
  <c r="E42" i="7" s="1"/>
  <c r="G14" i="9" s="1"/>
  <c r="A7" i="6"/>
  <c r="E18" i="9" l="1"/>
  <c r="E38" i="9"/>
  <c r="H31" i="7"/>
  <c r="E41" i="9"/>
  <c r="E117" i="9"/>
  <c r="D117" i="9"/>
  <c r="E118" i="9"/>
  <c r="D118" i="9"/>
  <c r="F25" i="9"/>
  <c r="F32" i="9"/>
  <c r="H32" i="7"/>
  <c r="E43" i="9"/>
  <c r="E116" i="9"/>
  <c r="E115" i="9"/>
  <c r="C40" i="7"/>
  <c r="C28" i="7" s="1"/>
  <c r="E14" i="9"/>
  <c r="C50" i="7"/>
  <c r="C30" i="7" s="1"/>
  <c r="E16" i="9"/>
  <c r="C34" i="7"/>
  <c r="F40" i="7"/>
  <c r="F28" i="7" s="1"/>
  <c r="D40" i="7"/>
  <c r="D28" i="7" s="1"/>
  <c r="D34" i="7" s="1"/>
  <c r="D16" i="6"/>
  <c r="E107" i="7" s="1"/>
  <c r="E43" i="7" s="1"/>
  <c r="G15" i="9" s="1"/>
  <c r="AB16" i="6"/>
  <c r="E110" i="7" s="1"/>
  <c r="E44" i="7" s="1"/>
  <c r="G19" i="9" s="1"/>
  <c r="F108" i="7"/>
  <c r="F51" i="7" s="1"/>
  <c r="H16" i="9" s="1"/>
  <c r="F109" i="7"/>
  <c r="F52" i="7" s="1"/>
  <c r="H18" i="9" s="1"/>
  <c r="F59" i="7"/>
  <c r="H39" i="9" s="1"/>
  <c r="H44" i="9" s="1"/>
  <c r="H52" i="9" s="1"/>
  <c r="C125" i="7"/>
  <c r="H60" i="7" s="1"/>
  <c r="E45" i="9" s="1"/>
  <c r="E51" i="9" s="1"/>
  <c r="C10" i="7"/>
  <c r="G10" i="7"/>
  <c r="H10" i="7"/>
  <c r="F10" i="7"/>
  <c r="X31" i="6"/>
  <c r="E115" i="7" s="1"/>
  <c r="E49" i="7" s="1"/>
  <c r="G31" i="9" s="1"/>
  <c r="N31" i="6"/>
  <c r="E113" i="7" s="1"/>
  <c r="E47" i="7" s="1"/>
  <c r="G28" i="9" s="1"/>
  <c r="D31" i="6"/>
  <c r="E111" i="7" s="1"/>
  <c r="E45" i="7" s="1"/>
  <c r="G20" i="9" s="1"/>
  <c r="I31" i="6"/>
  <c r="E112" i="7" s="1"/>
  <c r="E46" i="7" s="1"/>
  <c r="G26" i="9" s="1"/>
  <c r="S31" i="6"/>
  <c r="E114" i="7" s="1"/>
  <c r="E48" i="7" s="1"/>
  <c r="G30" i="9" s="1"/>
  <c r="E7" i="4"/>
  <c r="E44" i="9" l="1"/>
  <c r="E52" i="9" s="1"/>
  <c r="G32" i="9"/>
  <c r="H25" i="9"/>
  <c r="H33" i="9" s="1"/>
  <c r="G25" i="9"/>
  <c r="G33" i="9" s="1"/>
  <c r="G54" i="9" s="1"/>
  <c r="E25" i="9"/>
  <c r="E33" i="9" s="1"/>
  <c r="E54" i="9" s="1"/>
  <c r="F33" i="9"/>
  <c r="F54" i="9" s="1"/>
  <c r="H34" i="7"/>
  <c r="H54" i="9"/>
  <c r="F50" i="7"/>
  <c r="F30" i="7" s="1"/>
  <c r="F34" i="7" s="1"/>
  <c r="E40" i="7"/>
  <c r="E28" i="7" s="1"/>
  <c r="E34" i="7" s="1"/>
  <c r="I87" i="4"/>
  <c r="I86" i="4"/>
  <c r="I85" i="4"/>
  <c r="I84" i="4"/>
  <c r="I83" i="4"/>
  <c r="I82" i="4"/>
  <c r="I81" i="4"/>
  <c r="I80" i="4"/>
  <c r="I79" i="4"/>
  <c r="F87" i="4"/>
  <c r="F86" i="4"/>
  <c r="F85" i="4"/>
  <c r="F84" i="4"/>
  <c r="F83" i="4"/>
  <c r="F82" i="4"/>
  <c r="F81" i="4"/>
  <c r="F80" i="4"/>
  <c r="F79" i="4"/>
  <c r="K72" i="4"/>
  <c r="J72" i="4"/>
  <c r="K71" i="4"/>
  <c r="J71" i="4"/>
  <c r="K70" i="4"/>
  <c r="J70" i="4"/>
  <c r="K69" i="4"/>
  <c r="J69" i="4"/>
  <c r="K68" i="4"/>
  <c r="J68" i="4"/>
  <c r="K67" i="4"/>
  <c r="J67" i="4"/>
  <c r="K66" i="4"/>
  <c r="J66" i="4"/>
  <c r="K65" i="4"/>
  <c r="J65" i="4"/>
  <c r="K64" i="4"/>
  <c r="J64" i="4"/>
  <c r="D72" i="4"/>
  <c r="C72" i="4"/>
  <c r="D71" i="4"/>
  <c r="C71" i="4"/>
  <c r="D70" i="4"/>
  <c r="C70" i="4"/>
  <c r="D69" i="4"/>
  <c r="C69" i="4"/>
  <c r="D68" i="4"/>
  <c r="C68" i="4"/>
  <c r="D67" i="4"/>
  <c r="C67" i="4"/>
  <c r="D66" i="4"/>
  <c r="C66" i="4"/>
  <c r="D65" i="4"/>
  <c r="C65" i="4"/>
  <c r="D64" i="4"/>
  <c r="C64" i="4"/>
  <c r="G57" i="4"/>
  <c r="F57" i="4"/>
  <c r="E57" i="4"/>
  <c r="D57" i="4"/>
  <c r="C57" i="4"/>
  <c r="G56" i="4"/>
  <c r="F56" i="4"/>
  <c r="E56" i="4"/>
  <c r="D56" i="4"/>
  <c r="C56" i="4"/>
  <c r="G55" i="4"/>
  <c r="F55" i="4"/>
  <c r="E55" i="4"/>
  <c r="D55" i="4"/>
  <c r="C55" i="4"/>
  <c r="G54" i="4"/>
  <c r="F54" i="4"/>
  <c r="E54" i="4"/>
  <c r="D54" i="4"/>
  <c r="C54" i="4"/>
  <c r="G53" i="4"/>
  <c r="F53" i="4"/>
  <c r="E53" i="4"/>
  <c r="D53" i="4"/>
  <c r="C53" i="4"/>
  <c r="G52" i="4"/>
  <c r="F52" i="4"/>
  <c r="E52" i="4"/>
  <c r="D52" i="4"/>
  <c r="C52" i="4"/>
  <c r="G51" i="4"/>
  <c r="F51" i="4"/>
  <c r="E51" i="4"/>
  <c r="D51" i="4"/>
  <c r="C51" i="4"/>
  <c r="G50" i="4"/>
  <c r="F50" i="4"/>
  <c r="E50" i="4"/>
  <c r="D50" i="4"/>
  <c r="C50" i="4"/>
  <c r="G49" i="4"/>
  <c r="F49" i="4"/>
  <c r="E49" i="4"/>
  <c r="D49" i="4"/>
  <c r="C49" i="4"/>
  <c r="M13" i="4"/>
  <c r="M12" i="4"/>
  <c r="M11" i="4"/>
  <c r="M10" i="4"/>
  <c r="M9" i="4"/>
  <c r="M8" i="4"/>
  <c r="M7" i="4"/>
  <c r="M6" i="4"/>
  <c r="M5" i="4"/>
  <c r="L13" i="4"/>
  <c r="L12" i="4"/>
  <c r="L11" i="4"/>
  <c r="L10" i="4"/>
  <c r="L9" i="4"/>
  <c r="L8" i="4"/>
  <c r="L7" i="4"/>
  <c r="L6" i="4"/>
  <c r="K13" i="4"/>
  <c r="K12" i="4"/>
  <c r="K11" i="4"/>
  <c r="K10" i="4"/>
  <c r="K9" i="4"/>
  <c r="K8" i="4"/>
  <c r="K7" i="4"/>
  <c r="K6" i="4"/>
  <c r="K5" i="4"/>
  <c r="L5" i="4"/>
  <c r="W27" i="5" l="1"/>
  <c r="W26" i="5"/>
  <c r="W25" i="5"/>
  <c r="W24" i="5"/>
  <c r="W23" i="5"/>
  <c r="W22" i="5"/>
  <c r="W21" i="5"/>
  <c r="W20" i="5"/>
  <c r="W19" i="5"/>
  <c r="O27" i="5"/>
  <c r="M27" i="5"/>
  <c r="K27" i="5"/>
  <c r="O26" i="5"/>
  <c r="M26" i="5"/>
  <c r="K26" i="5"/>
  <c r="O25" i="5"/>
  <c r="M25" i="5"/>
  <c r="K25" i="5"/>
  <c r="O24" i="5"/>
  <c r="M24" i="5"/>
  <c r="K24" i="5"/>
  <c r="O23" i="5"/>
  <c r="M23" i="5"/>
  <c r="K23" i="5"/>
  <c r="O22" i="5"/>
  <c r="M22" i="5"/>
  <c r="K22" i="5"/>
  <c r="O21" i="5"/>
  <c r="M21" i="5"/>
  <c r="K21" i="5"/>
  <c r="O20" i="5"/>
  <c r="M20" i="5"/>
  <c r="K20" i="5"/>
  <c r="O19" i="5"/>
  <c r="M19" i="5"/>
  <c r="K19" i="5"/>
  <c r="G27" i="5"/>
  <c r="E27" i="5"/>
  <c r="C27" i="5"/>
  <c r="G26" i="5"/>
  <c r="E26" i="5"/>
  <c r="C26" i="5"/>
  <c r="G25" i="5"/>
  <c r="E25" i="5"/>
  <c r="C25" i="5"/>
  <c r="G24" i="5"/>
  <c r="E24" i="5"/>
  <c r="C24" i="5"/>
  <c r="G23" i="5"/>
  <c r="E23" i="5"/>
  <c r="C23" i="5"/>
  <c r="G22" i="5"/>
  <c r="E22" i="5"/>
  <c r="C22" i="5"/>
  <c r="G21" i="5"/>
  <c r="E21" i="5"/>
  <c r="C21" i="5"/>
  <c r="G20" i="5"/>
  <c r="E20" i="5"/>
  <c r="C20" i="5"/>
  <c r="G19" i="5"/>
  <c r="E19" i="5"/>
  <c r="C19" i="5"/>
  <c r="E87" i="4"/>
  <c r="H87" i="4" s="1"/>
  <c r="E86" i="4"/>
  <c r="H86" i="4" s="1"/>
  <c r="E85" i="4"/>
  <c r="H85" i="4" s="1"/>
  <c r="E84" i="4"/>
  <c r="H84" i="4" s="1"/>
  <c r="E83" i="4"/>
  <c r="H83" i="4" s="1"/>
  <c r="E82" i="4"/>
  <c r="H82" i="4" s="1"/>
  <c r="E81" i="4"/>
  <c r="H81" i="4" s="1"/>
  <c r="E80" i="4"/>
  <c r="H80" i="4" s="1"/>
  <c r="E79" i="4"/>
  <c r="H79" i="4" s="1"/>
  <c r="B87" i="4"/>
  <c r="B86" i="4"/>
  <c r="B85" i="4"/>
  <c r="B84" i="4"/>
  <c r="B83" i="4"/>
  <c r="B82" i="4"/>
  <c r="B81" i="4"/>
  <c r="B80" i="4"/>
  <c r="B79" i="4"/>
  <c r="L27" i="4"/>
  <c r="L26" i="4"/>
  <c r="L25" i="4"/>
  <c r="L24" i="4"/>
  <c r="L23" i="4"/>
  <c r="L22" i="4"/>
  <c r="L21" i="4"/>
  <c r="L20" i="4"/>
  <c r="L19" i="4"/>
  <c r="N19" i="4" s="1"/>
  <c r="H79" i="1"/>
  <c r="H87" i="1"/>
  <c r="E79" i="1"/>
  <c r="E80" i="1"/>
  <c r="H80" i="1" s="1"/>
  <c r="E81" i="1"/>
  <c r="H81" i="1" s="1"/>
  <c r="E82" i="1"/>
  <c r="H82" i="1" s="1"/>
  <c r="E83" i="1"/>
  <c r="H83" i="1" s="1"/>
  <c r="E84" i="1"/>
  <c r="H84" i="1" s="1"/>
  <c r="E85" i="1"/>
  <c r="H85" i="1" s="1"/>
  <c r="E86" i="1"/>
  <c r="H86" i="1" s="1"/>
  <c r="E87" i="1"/>
  <c r="B79" i="1"/>
  <c r="B80" i="1"/>
  <c r="B81" i="1"/>
  <c r="B82" i="1"/>
  <c r="B83" i="1"/>
  <c r="B84" i="1"/>
  <c r="B85" i="1"/>
  <c r="B86" i="1"/>
  <c r="B87" i="1"/>
  <c r="L27" i="1"/>
  <c r="T27" i="1" s="1"/>
  <c r="T27" i="5" s="1"/>
  <c r="L26" i="1"/>
  <c r="T26" i="1" s="1"/>
  <c r="T26" i="5" s="1"/>
  <c r="L25" i="1"/>
  <c r="L24" i="1"/>
  <c r="T24" i="1" s="1"/>
  <c r="T24" i="5" s="1"/>
  <c r="L23" i="1"/>
  <c r="T23" i="1" s="1"/>
  <c r="T23" i="5" s="1"/>
  <c r="L22" i="1"/>
  <c r="T22" i="1" s="1"/>
  <c r="T22" i="5" s="1"/>
  <c r="L21" i="1"/>
  <c r="L20" i="1"/>
  <c r="T20" i="1" s="1"/>
  <c r="T20" i="5" s="1"/>
  <c r="L19" i="1"/>
  <c r="N19" i="1" s="1"/>
  <c r="L21" i="5" l="1"/>
  <c r="L25" i="5"/>
  <c r="L23" i="5"/>
  <c r="L27" i="5"/>
  <c r="T25" i="1"/>
  <c r="T25" i="5" s="1"/>
  <c r="T21" i="1"/>
  <c r="T21" i="5" s="1"/>
  <c r="T19" i="1"/>
  <c r="N19" i="5"/>
  <c r="L19" i="5"/>
  <c r="L28" i="1"/>
  <c r="L20" i="5"/>
  <c r="L22" i="5"/>
  <c r="L24" i="5"/>
  <c r="L26" i="5"/>
  <c r="B14" i="1"/>
  <c r="C14" i="1"/>
  <c r="D14" i="1"/>
  <c r="T28" i="1" l="1"/>
  <c r="T19" i="5"/>
  <c r="N5" i="1"/>
  <c r="N6" i="1"/>
  <c r="N7" i="1"/>
  <c r="N8" i="1"/>
  <c r="N9" i="1"/>
  <c r="N10" i="1"/>
  <c r="N11" i="1"/>
  <c r="N12" i="1"/>
  <c r="N13" i="1"/>
  <c r="N5" i="4"/>
  <c r="U19" i="4" s="1"/>
  <c r="U19" i="5" s="1"/>
  <c r="N6" i="4"/>
  <c r="U20" i="4" s="1"/>
  <c r="U20" i="5" s="1"/>
  <c r="N7" i="4"/>
  <c r="U21" i="4" s="1"/>
  <c r="U21" i="5" s="1"/>
  <c r="N8" i="4"/>
  <c r="U22" i="4" s="1"/>
  <c r="U22" i="5" s="1"/>
  <c r="N9" i="4"/>
  <c r="U23" i="4" s="1"/>
  <c r="U23" i="5" s="1"/>
  <c r="N10" i="4"/>
  <c r="U24" i="4" s="1"/>
  <c r="U24" i="5" s="1"/>
  <c r="N11" i="4"/>
  <c r="U25" i="4" s="1"/>
  <c r="U25" i="5" s="1"/>
  <c r="N12" i="4"/>
  <c r="U26" i="4" s="1"/>
  <c r="U26" i="5" s="1"/>
  <c r="N13" i="4"/>
  <c r="X36" i="4"/>
  <c r="E43" i="1"/>
  <c r="D43" i="1"/>
  <c r="C43" i="1"/>
  <c r="B43" i="1"/>
  <c r="E43" i="4"/>
  <c r="D43" i="4"/>
  <c r="C43" i="4"/>
  <c r="B43" i="4"/>
  <c r="E39" i="5"/>
  <c r="E37" i="5"/>
  <c r="E35" i="5"/>
  <c r="C41" i="5"/>
  <c r="I87" i="5"/>
  <c r="F87" i="5"/>
  <c r="C87" i="5"/>
  <c r="I86" i="5"/>
  <c r="F86" i="5"/>
  <c r="C86" i="5"/>
  <c r="I85" i="5"/>
  <c r="F85" i="5"/>
  <c r="C85" i="5"/>
  <c r="I84" i="5"/>
  <c r="F84" i="5"/>
  <c r="C84" i="5"/>
  <c r="I83" i="5"/>
  <c r="F83" i="5"/>
  <c r="C83" i="5"/>
  <c r="I82" i="5"/>
  <c r="F82" i="5"/>
  <c r="C82" i="5"/>
  <c r="I81" i="5"/>
  <c r="F81" i="5"/>
  <c r="C81" i="5"/>
  <c r="I80" i="5"/>
  <c r="F80" i="5"/>
  <c r="C80" i="5"/>
  <c r="I79" i="5"/>
  <c r="F79" i="5"/>
  <c r="C79" i="5"/>
  <c r="N72" i="5"/>
  <c r="M72" i="5"/>
  <c r="L72" i="5"/>
  <c r="K72" i="5"/>
  <c r="J72" i="5"/>
  <c r="G72" i="5"/>
  <c r="F72" i="5"/>
  <c r="E72" i="5"/>
  <c r="D72" i="5"/>
  <c r="C72" i="5"/>
  <c r="N71" i="5"/>
  <c r="M71" i="5"/>
  <c r="L71" i="5"/>
  <c r="K71" i="5"/>
  <c r="J71" i="5"/>
  <c r="G71" i="5"/>
  <c r="F71" i="5"/>
  <c r="E71" i="5"/>
  <c r="D71" i="5"/>
  <c r="C71" i="5"/>
  <c r="N70" i="5"/>
  <c r="M70" i="5"/>
  <c r="L70" i="5"/>
  <c r="K70" i="5"/>
  <c r="J70" i="5"/>
  <c r="G70" i="5"/>
  <c r="F70" i="5"/>
  <c r="E70" i="5"/>
  <c r="D70" i="5"/>
  <c r="C70" i="5"/>
  <c r="N69" i="5"/>
  <c r="M69" i="5"/>
  <c r="L69" i="5"/>
  <c r="K69" i="5"/>
  <c r="J69" i="5"/>
  <c r="G69" i="5"/>
  <c r="F69" i="5"/>
  <c r="E69" i="5"/>
  <c r="D69" i="5"/>
  <c r="C69" i="5"/>
  <c r="N68" i="5"/>
  <c r="M68" i="5"/>
  <c r="L68" i="5"/>
  <c r="K68" i="5"/>
  <c r="J68" i="5"/>
  <c r="G68" i="5"/>
  <c r="F68" i="5"/>
  <c r="E68" i="5"/>
  <c r="D68" i="5"/>
  <c r="C68" i="5"/>
  <c r="N67" i="5"/>
  <c r="M67" i="5"/>
  <c r="L67" i="5"/>
  <c r="K67" i="5"/>
  <c r="J67" i="5"/>
  <c r="G67" i="5"/>
  <c r="F67" i="5"/>
  <c r="E67" i="5"/>
  <c r="D67" i="5"/>
  <c r="C67" i="5"/>
  <c r="N66" i="5"/>
  <c r="M66" i="5"/>
  <c r="L66" i="5"/>
  <c r="K66" i="5"/>
  <c r="J66" i="5"/>
  <c r="G66" i="5"/>
  <c r="F66" i="5"/>
  <c r="E66" i="5"/>
  <c r="D66" i="5"/>
  <c r="C66" i="5"/>
  <c r="N65" i="5"/>
  <c r="M65" i="5"/>
  <c r="L65" i="5"/>
  <c r="K65" i="5"/>
  <c r="J65" i="5"/>
  <c r="G65" i="5"/>
  <c r="F65" i="5"/>
  <c r="E65" i="5"/>
  <c r="D65" i="5"/>
  <c r="C65" i="5"/>
  <c r="N64" i="5"/>
  <c r="N73" i="5" s="1"/>
  <c r="M64" i="5"/>
  <c r="M73" i="5" s="1"/>
  <c r="L64" i="5"/>
  <c r="K64" i="5"/>
  <c r="J64" i="5"/>
  <c r="J73" i="5" s="1"/>
  <c r="G64" i="5"/>
  <c r="G73" i="5" s="1"/>
  <c r="F64" i="5"/>
  <c r="F73" i="5" s="1"/>
  <c r="E64" i="5"/>
  <c r="E73" i="5" s="1"/>
  <c r="D64" i="5"/>
  <c r="D73" i="5" s="1"/>
  <c r="C64" i="5"/>
  <c r="L57" i="5"/>
  <c r="K57" i="5"/>
  <c r="J57" i="5"/>
  <c r="G57" i="5"/>
  <c r="F57" i="5"/>
  <c r="E57" i="5"/>
  <c r="D57" i="5"/>
  <c r="C57" i="5"/>
  <c r="L56" i="5"/>
  <c r="K56" i="5"/>
  <c r="J56" i="5"/>
  <c r="G56" i="5"/>
  <c r="F56" i="5"/>
  <c r="E56" i="5"/>
  <c r="D56" i="5"/>
  <c r="C56" i="5"/>
  <c r="L55" i="5"/>
  <c r="K55" i="5"/>
  <c r="J55" i="5"/>
  <c r="G55" i="5"/>
  <c r="F55" i="5"/>
  <c r="E55" i="5"/>
  <c r="D55" i="5"/>
  <c r="C55" i="5"/>
  <c r="L54" i="5"/>
  <c r="K54" i="5"/>
  <c r="J54" i="5"/>
  <c r="G54" i="5"/>
  <c r="F54" i="5"/>
  <c r="E54" i="5"/>
  <c r="D54" i="5"/>
  <c r="C54" i="5"/>
  <c r="L53" i="5"/>
  <c r="K53" i="5"/>
  <c r="J53" i="5"/>
  <c r="G53" i="5"/>
  <c r="F53" i="5"/>
  <c r="E53" i="5"/>
  <c r="D53" i="5"/>
  <c r="C53" i="5"/>
  <c r="L52" i="5"/>
  <c r="K52" i="5"/>
  <c r="J52" i="5"/>
  <c r="G52" i="5"/>
  <c r="F52" i="5"/>
  <c r="E52" i="5"/>
  <c r="D52" i="5"/>
  <c r="C52" i="5"/>
  <c r="L51" i="5"/>
  <c r="K51" i="5"/>
  <c r="J51" i="5"/>
  <c r="G51" i="5"/>
  <c r="F51" i="5"/>
  <c r="E51" i="5"/>
  <c r="D51" i="5"/>
  <c r="C51" i="5"/>
  <c r="L50" i="5"/>
  <c r="K50" i="5"/>
  <c r="J50" i="5"/>
  <c r="G50" i="5"/>
  <c r="F50" i="5"/>
  <c r="E50" i="5"/>
  <c r="D50" i="5"/>
  <c r="C50" i="5"/>
  <c r="L49" i="5"/>
  <c r="L58" i="5" s="1"/>
  <c r="K49" i="5"/>
  <c r="K58" i="5" s="1"/>
  <c r="J49" i="5"/>
  <c r="J58" i="5" s="1"/>
  <c r="G49" i="5"/>
  <c r="F49" i="5"/>
  <c r="F58" i="5" s="1"/>
  <c r="E49" i="5"/>
  <c r="D49" i="5"/>
  <c r="D58" i="5" s="1"/>
  <c r="C49" i="5"/>
  <c r="C58" i="5" s="1"/>
  <c r="M42" i="5"/>
  <c r="L42" i="5"/>
  <c r="K42" i="5"/>
  <c r="J42" i="5"/>
  <c r="I42" i="5"/>
  <c r="H42" i="5"/>
  <c r="G42" i="5"/>
  <c r="F42" i="5"/>
  <c r="E42" i="5"/>
  <c r="D42" i="5"/>
  <c r="C42" i="5"/>
  <c r="B42" i="5"/>
  <c r="M41" i="5"/>
  <c r="L41" i="5"/>
  <c r="K41" i="5"/>
  <c r="J41" i="5"/>
  <c r="I41" i="5"/>
  <c r="H41" i="5"/>
  <c r="G41" i="5"/>
  <c r="F41" i="5"/>
  <c r="E41" i="5"/>
  <c r="D41" i="5"/>
  <c r="B41" i="5"/>
  <c r="M40" i="5"/>
  <c r="L40" i="5"/>
  <c r="K40" i="5"/>
  <c r="J40" i="5"/>
  <c r="I40" i="5"/>
  <c r="H40" i="5"/>
  <c r="G40" i="5"/>
  <c r="F40" i="5"/>
  <c r="E40" i="5"/>
  <c r="D40" i="5"/>
  <c r="C40" i="5"/>
  <c r="B40" i="5"/>
  <c r="M39" i="5"/>
  <c r="L39" i="5"/>
  <c r="K39" i="5"/>
  <c r="J39" i="5"/>
  <c r="I39" i="5"/>
  <c r="H39" i="5"/>
  <c r="G39" i="5"/>
  <c r="F39" i="5"/>
  <c r="D39" i="5"/>
  <c r="C39" i="5"/>
  <c r="B39" i="5"/>
  <c r="M38" i="5"/>
  <c r="L38" i="5"/>
  <c r="K38" i="5"/>
  <c r="J38" i="5"/>
  <c r="I38" i="5"/>
  <c r="H38" i="5"/>
  <c r="G38" i="5"/>
  <c r="F38" i="5"/>
  <c r="E38" i="5"/>
  <c r="D38" i="5"/>
  <c r="C38" i="5"/>
  <c r="B38" i="5"/>
  <c r="M37" i="5"/>
  <c r="L37" i="5"/>
  <c r="K37" i="5"/>
  <c r="J37" i="5"/>
  <c r="I37" i="5"/>
  <c r="H37" i="5"/>
  <c r="G37" i="5"/>
  <c r="F37" i="5"/>
  <c r="D37" i="5"/>
  <c r="C37" i="5"/>
  <c r="B37" i="5"/>
  <c r="M36" i="5"/>
  <c r="L36" i="5"/>
  <c r="K36" i="5"/>
  <c r="J36" i="5"/>
  <c r="I36" i="5"/>
  <c r="H36" i="5"/>
  <c r="G36" i="5"/>
  <c r="F36" i="5"/>
  <c r="E36" i="5"/>
  <c r="D36" i="5"/>
  <c r="C36" i="5"/>
  <c r="B36" i="5"/>
  <c r="M35" i="5"/>
  <c r="L35" i="5"/>
  <c r="K35" i="5"/>
  <c r="J35" i="5"/>
  <c r="I35" i="5"/>
  <c r="H35" i="5"/>
  <c r="G35" i="5"/>
  <c r="F35" i="5"/>
  <c r="D35" i="5"/>
  <c r="C35" i="5"/>
  <c r="B35" i="5"/>
  <c r="M34" i="5"/>
  <c r="L34" i="5"/>
  <c r="K34" i="5"/>
  <c r="J34" i="5"/>
  <c r="I34" i="5"/>
  <c r="H34" i="5"/>
  <c r="G34" i="5"/>
  <c r="F34" i="5"/>
  <c r="E34" i="5"/>
  <c r="D34" i="5"/>
  <c r="C34" i="5"/>
  <c r="B34" i="5"/>
  <c r="R19" i="5"/>
  <c r="J19" i="5"/>
  <c r="B19" i="5"/>
  <c r="S5" i="5"/>
  <c r="R5" i="5"/>
  <c r="Q5" i="5"/>
  <c r="P5" i="5"/>
  <c r="O5" i="5"/>
  <c r="M5" i="5"/>
  <c r="E79" i="5" s="1"/>
  <c r="H79" i="5" s="1"/>
  <c r="L5" i="5"/>
  <c r="B79" i="5" s="1"/>
  <c r="K5" i="5"/>
  <c r="J5" i="5"/>
  <c r="I5" i="5"/>
  <c r="H5" i="5"/>
  <c r="G5" i="5"/>
  <c r="F5" i="5"/>
  <c r="D5" i="5"/>
  <c r="C5" i="5"/>
  <c r="S13" i="5"/>
  <c r="R13" i="5"/>
  <c r="Q13" i="5"/>
  <c r="P13" i="5"/>
  <c r="O13" i="5"/>
  <c r="M13" i="5"/>
  <c r="E87" i="5" s="1"/>
  <c r="H87" i="5" s="1"/>
  <c r="L13" i="5"/>
  <c r="B87" i="5" s="1"/>
  <c r="K13" i="5"/>
  <c r="J13" i="5"/>
  <c r="I13" i="5"/>
  <c r="H13" i="5"/>
  <c r="G13" i="5"/>
  <c r="F13" i="5"/>
  <c r="D13" i="5"/>
  <c r="C13" i="5"/>
  <c r="B13" i="5"/>
  <c r="S12" i="5"/>
  <c r="R12" i="5"/>
  <c r="Q12" i="5"/>
  <c r="P12" i="5"/>
  <c r="O12" i="5"/>
  <c r="M12" i="5"/>
  <c r="E86" i="5" s="1"/>
  <c r="H86" i="5" s="1"/>
  <c r="L12" i="5"/>
  <c r="B86" i="5" s="1"/>
  <c r="K12" i="5"/>
  <c r="J12" i="5"/>
  <c r="I12" i="5"/>
  <c r="H12" i="5"/>
  <c r="G12" i="5"/>
  <c r="F12" i="5"/>
  <c r="D12" i="5"/>
  <c r="C12" i="5"/>
  <c r="B12" i="5"/>
  <c r="S11" i="5"/>
  <c r="R11" i="5"/>
  <c r="Q11" i="5"/>
  <c r="P11" i="5"/>
  <c r="O11" i="5"/>
  <c r="M11" i="5"/>
  <c r="E85" i="5" s="1"/>
  <c r="H85" i="5" s="1"/>
  <c r="L11" i="5"/>
  <c r="B85" i="5" s="1"/>
  <c r="K11" i="5"/>
  <c r="J11" i="5"/>
  <c r="I11" i="5"/>
  <c r="H11" i="5"/>
  <c r="G11" i="5"/>
  <c r="F11" i="5"/>
  <c r="D11" i="5"/>
  <c r="C11" i="5"/>
  <c r="B11" i="5"/>
  <c r="S10" i="5"/>
  <c r="R10" i="5"/>
  <c r="Q10" i="5"/>
  <c r="P10" i="5"/>
  <c r="O10" i="5"/>
  <c r="M10" i="5"/>
  <c r="E84" i="5" s="1"/>
  <c r="H84" i="5" s="1"/>
  <c r="L10" i="5"/>
  <c r="B84" i="5" s="1"/>
  <c r="K10" i="5"/>
  <c r="J10" i="5"/>
  <c r="I10" i="5"/>
  <c r="H10" i="5"/>
  <c r="G10" i="5"/>
  <c r="F10" i="5"/>
  <c r="D10" i="5"/>
  <c r="C10" i="5"/>
  <c r="B10" i="5"/>
  <c r="S9" i="5"/>
  <c r="R9" i="5"/>
  <c r="Q9" i="5"/>
  <c r="P9" i="5"/>
  <c r="O9" i="5"/>
  <c r="M9" i="5"/>
  <c r="E83" i="5" s="1"/>
  <c r="H83" i="5" s="1"/>
  <c r="L9" i="5"/>
  <c r="B83" i="5" s="1"/>
  <c r="K9" i="5"/>
  <c r="J9" i="5"/>
  <c r="I9" i="5"/>
  <c r="H9" i="5"/>
  <c r="G9" i="5"/>
  <c r="F9" i="5"/>
  <c r="D9" i="5"/>
  <c r="C9" i="5"/>
  <c r="B9" i="5"/>
  <c r="S8" i="5"/>
  <c r="R8" i="5"/>
  <c r="Q8" i="5"/>
  <c r="P8" i="5"/>
  <c r="O8" i="5"/>
  <c r="M8" i="5"/>
  <c r="E82" i="5" s="1"/>
  <c r="H82" i="5" s="1"/>
  <c r="L8" i="5"/>
  <c r="B82" i="5" s="1"/>
  <c r="K8" i="5"/>
  <c r="J8" i="5"/>
  <c r="I8" i="5"/>
  <c r="H8" i="5"/>
  <c r="G8" i="5"/>
  <c r="F8" i="5"/>
  <c r="D8" i="5"/>
  <c r="C8" i="5"/>
  <c r="B8" i="5"/>
  <c r="S7" i="5"/>
  <c r="R7" i="5"/>
  <c r="Q7" i="5"/>
  <c r="P7" i="5"/>
  <c r="O7" i="5"/>
  <c r="M7" i="5"/>
  <c r="E81" i="5" s="1"/>
  <c r="H81" i="5" s="1"/>
  <c r="L7" i="5"/>
  <c r="B81" i="5" s="1"/>
  <c r="K7" i="5"/>
  <c r="J7" i="5"/>
  <c r="I7" i="5"/>
  <c r="H7" i="5"/>
  <c r="G7" i="5"/>
  <c r="F7" i="5"/>
  <c r="D7" i="5"/>
  <c r="C7" i="5"/>
  <c r="B7" i="5"/>
  <c r="S6" i="5"/>
  <c r="R6" i="5"/>
  <c r="Q6" i="5"/>
  <c r="P6" i="5"/>
  <c r="O6" i="5"/>
  <c r="M6" i="5"/>
  <c r="E80" i="5" s="1"/>
  <c r="H80" i="5" s="1"/>
  <c r="L6" i="5"/>
  <c r="B80" i="5" s="1"/>
  <c r="K6" i="5"/>
  <c r="J6" i="5"/>
  <c r="I6" i="5"/>
  <c r="H6" i="5"/>
  <c r="G6" i="5"/>
  <c r="F6" i="5"/>
  <c r="D6" i="5"/>
  <c r="C6" i="5"/>
  <c r="B6" i="5"/>
  <c r="B5" i="5"/>
  <c r="E58" i="5"/>
  <c r="A1" i="5"/>
  <c r="I88" i="4"/>
  <c r="H88" i="4"/>
  <c r="F88" i="4"/>
  <c r="E88" i="4"/>
  <c r="C88" i="4"/>
  <c r="B88" i="4"/>
  <c r="J87" i="4"/>
  <c r="G87" i="4"/>
  <c r="D87" i="4"/>
  <c r="J86" i="4"/>
  <c r="G86" i="4"/>
  <c r="D86" i="4"/>
  <c r="J85" i="4"/>
  <c r="G85" i="4"/>
  <c r="D85" i="4"/>
  <c r="J84" i="4"/>
  <c r="G84" i="4"/>
  <c r="D84" i="4"/>
  <c r="J83" i="4"/>
  <c r="G83" i="4"/>
  <c r="D83" i="4"/>
  <c r="J82" i="4"/>
  <c r="G82" i="4"/>
  <c r="D82" i="4"/>
  <c r="J81" i="4"/>
  <c r="G81" i="4"/>
  <c r="D81" i="4"/>
  <c r="J80" i="4"/>
  <c r="G80" i="4"/>
  <c r="D80" i="4"/>
  <c r="J79" i="4"/>
  <c r="G79" i="4"/>
  <c r="D79" i="4"/>
  <c r="N73" i="4"/>
  <c r="M73" i="4"/>
  <c r="L73" i="4"/>
  <c r="K73" i="4"/>
  <c r="J73" i="4"/>
  <c r="G73" i="4"/>
  <c r="F73" i="4"/>
  <c r="E73" i="4"/>
  <c r="D73" i="4"/>
  <c r="C73" i="4"/>
  <c r="B72" i="4"/>
  <c r="H72" i="4" s="1"/>
  <c r="B71" i="4"/>
  <c r="H71" i="4" s="1"/>
  <c r="B70" i="4"/>
  <c r="H70" i="4" s="1"/>
  <c r="B69" i="4"/>
  <c r="H69" i="4" s="1"/>
  <c r="B68" i="4"/>
  <c r="H68" i="4" s="1"/>
  <c r="B67" i="4"/>
  <c r="H67" i="4" s="1"/>
  <c r="B66" i="4"/>
  <c r="H66" i="4" s="1"/>
  <c r="B65" i="4"/>
  <c r="H65" i="4" s="1"/>
  <c r="B64" i="4"/>
  <c r="H64" i="4" s="1"/>
  <c r="L58" i="4"/>
  <c r="K58" i="4"/>
  <c r="J58" i="4"/>
  <c r="G58" i="4"/>
  <c r="F58" i="4"/>
  <c r="E58" i="4"/>
  <c r="D58" i="4"/>
  <c r="C58" i="4"/>
  <c r="I57" i="4"/>
  <c r="M57" i="4" s="1"/>
  <c r="B57" i="4"/>
  <c r="H57" i="4" s="1"/>
  <c r="I56" i="4"/>
  <c r="M56" i="4" s="1"/>
  <c r="B56" i="4"/>
  <c r="H56" i="4" s="1"/>
  <c r="I55" i="4"/>
  <c r="M55" i="4" s="1"/>
  <c r="B55" i="4"/>
  <c r="H55" i="4" s="1"/>
  <c r="I54" i="4"/>
  <c r="M54" i="4" s="1"/>
  <c r="B54" i="4"/>
  <c r="H54" i="4" s="1"/>
  <c r="I53" i="4"/>
  <c r="M53" i="4" s="1"/>
  <c r="B53" i="4"/>
  <c r="H53" i="4" s="1"/>
  <c r="I52" i="4"/>
  <c r="M52" i="4" s="1"/>
  <c r="B52" i="4"/>
  <c r="H52" i="4" s="1"/>
  <c r="I51" i="4"/>
  <c r="M51" i="4" s="1"/>
  <c r="B51" i="4"/>
  <c r="H51" i="4" s="1"/>
  <c r="I50" i="4"/>
  <c r="M50" i="4" s="1"/>
  <c r="B50" i="4"/>
  <c r="H50" i="4" s="1"/>
  <c r="I49" i="4"/>
  <c r="B49" i="4"/>
  <c r="H49" i="4" s="1"/>
  <c r="M43" i="4"/>
  <c r="L43" i="4"/>
  <c r="K43" i="4"/>
  <c r="J43" i="4"/>
  <c r="I43" i="4"/>
  <c r="H43" i="4"/>
  <c r="G43" i="4"/>
  <c r="F43" i="4"/>
  <c r="W28" i="4"/>
  <c r="O28" i="4"/>
  <c r="M28" i="4"/>
  <c r="K28" i="4"/>
  <c r="G28" i="4"/>
  <c r="E28" i="4"/>
  <c r="C28" i="4"/>
  <c r="X27" i="4"/>
  <c r="S27" i="4"/>
  <c r="P27" i="4"/>
  <c r="H27" i="4"/>
  <c r="X26" i="4"/>
  <c r="S26" i="4"/>
  <c r="P26" i="4"/>
  <c r="H26" i="4"/>
  <c r="X25" i="4"/>
  <c r="S25" i="4"/>
  <c r="P25" i="4"/>
  <c r="H25" i="4"/>
  <c r="X24" i="4"/>
  <c r="S24" i="4"/>
  <c r="P24" i="4"/>
  <c r="H24" i="4"/>
  <c r="X23" i="4"/>
  <c r="S23" i="4"/>
  <c r="P23" i="4"/>
  <c r="H23" i="4"/>
  <c r="X22" i="4"/>
  <c r="S22" i="4"/>
  <c r="P22" i="4"/>
  <c r="H22" i="4"/>
  <c r="X21" i="4"/>
  <c r="S21" i="4"/>
  <c r="P21" i="4"/>
  <c r="H21" i="4"/>
  <c r="X20" i="4"/>
  <c r="S20" i="4"/>
  <c r="P20" i="4"/>
  <c r="H20" i="4"/>
  <c r="X19" i="4"/>
  <c r="S19" i="4"/>
  <c r="P19" i="4"/>
  <c r="H19" i="4"/>
  <c r="S14" i="4"/>
  <c r="R14" i="4"/>
  <c r="Q14" i="4"/>
  <c r="P14" i="4"/>
  <c r="O14" i="4"/>
  <c r="M14" i="4"/>
  <c r="L14" i="4"/>
  <c r="K14" i="4"/>
  <c r="J14" i="4"/>
  <c r="I14" i="4"/>
  <c r="H14" i="4"/>
  <c r="G14" i="4"/>
  <c r="F14" i="4"/>
  <c r="D14" i="4"/>
  <c r="C14" i="4"/>
  <c r="B14" i="4"/>
  <c r="E13" i="4"/>
  <c r="I72" i="4" s="1"/>
  <c r="O72" i="4" s="1"/>
  <c r="E12" i="4"/>
  <c r="I71" i="4" s="1"/>
  <c r="O71" i="4" s="1"/>
  <c r="E11" i="4"/>
  <c r="I70" i="4" s="1"/>
  <c r="O70" i="4" s="1"/>
  <c r="E10" i="4"/>
  <c r="I69" i="4" s="1"/>
  <c r="O69" i="4" s="1"/>
  <c r="E9" i="4"/>
  <c r="I68" i="4" s="1"/>
  <c r="O68" i="4" s="1"/>
  <c r="E8" i="4"/>
  <c r="I67" i="4" s="1"/>
  <c r="O67" i="4" s="1"/>
  <c r="I66" i="4"/>
  <c r="O66" i="4" s="1"/>
  <c r="E6" i="4"/>
  <c r="I65" i="4" s="1"/>
  <c r="O65" i="4" s="1"/>
  <c r="E5" i="4"/>
  <c r="I64" i="4" s="1"/>
  <c r="A1" i="4"/>
  <c r="S14" i="1"/>
  <c r="R14" i="1"/>
  <c r="Q14" i="1"/>
  <c r="P14" i="1"/>
  <c r="O14" i="1"/>
  <c r="M14" i="1"/>
  <c r="L14" i="1"/>
  <c r="K14" i="1"/>
  <c r="J14" i="1"/>
  <c r="I14" i="1"/>
  <c r="H14" i="1"/>
  <c r="G14" i="1"/>
  <c r="F14" i="1"/>
  <c r="S27" i="1"/>
  <c r="S27" i="5" s="1"/>
  <c r="S26" i="1"/>
  <c r="S25" i="1"/>
  <c r="S25" i="5" s="1"/>
  <c r="S24" i="1"/>
  <c r="S23" i="1"/>
  <c r="S23" i="5" s="1"/>
  <c r="S22" i="1"/>
  <c r="S21" i="1"/>
  <c r="S21" i="5" s="1"/>
  <c r="S19" i="1"/>
  <c r="S20" i="1"/>
  <c r="S20" i="5" s="1"/>
  <c r="X19" i="1"/>
  <c r="X20" i="1"/>
  <c r="X21" i="1"/>
  <c r="X22" i="1"/>
  <c r="X23" i="1"/>
  <c r="X24" i="1"/>
  <c r="X25" i="1"/>
  <c r="X26" i="1"/>
  <c r="X27" i="1"/>
  <c r="P20" i="1"/>
  <c r="P21" i="1"/>
  <c r="P22" i="1"/>
  <c r="P23" i="1"/>
  <c r="P24" i="1"/>
  <c r="P25" i="1"/>
  <c r="P26" i="1"/>
  <c r="P27" i="1"/>
  <c r="P19" i="1"/>
  <c r="W28" i="1"/>
  <c r="U28" i="1"/>
  <c r="O28" i="1"/>
  <c r="M28" i="1"/>
  <c r="K28" i="1"/>
  <c r="C28" i="1"/>
  <c r="H27" i="1"/>
  <c r="H26" i="1"/>
  <c r="H25" i="1"/>
  <c r="H24" i="1"/>
  <c r="H23" i="1"/>
  <c r="H22" i="1"/>
  <c r="H21" i="1"/>
  <c r="H19" i="1"/>
  <c r="H20" i="1"/>
  <c r="B64" i="1"/>
  <c r="B64" i="5" s="1"/>
  <c r="B65" i="1"/>
  <c r="B66" i="1"/>
  <c r="B66" i="5" s="1"/>
  <c r="B67" i="1"/>
  <c r="B68" i="1"/>
  <c r="B69" i="1"/>
  <c r="B70" i="1"/>
  <c r="B71" i="1"/>
  <c r="B72" i="1"/>
  <c r="L73" i="5" l="1"/>
  <c r="S22" i="5"/>
  <c r="S24" i="5"/>
  <c r="S26" i="5"/>
  <c r="P20" i="5"/>
  <c r="X20" i="5"/>
  <c r="P22" i="5"/>
  <c r="X22" i="5"/>
  <c r="P24" i="5"/>
  <c r="X24" i="5"/>
  <c r="P26" i="5"/>
  <c r="X26" i="5"/>
  <c r="S19" i="5"/>
  <c r="V19" i="1"/>
  <c r="Y19" i="1" s="1"/>
  <c r="R20" i="1" s="1"/>
  <c r="V20" i="1" s="1"/>
  <c r="P21" i="5"/>
  <c r="X21" i="5"/>
  <c r="P23" i="5"/>
  <c r="X23" i="5"/>
  <c r="P25" i="5"/>
  <c r="X27" i="5"/>
  <c r="H19" i="5"/>
  <c r="H20" i="5"/>
  <c r="H21" i="5"/>
  <c r="H22" i="5"/>
  <c r="H23" i="5"/>
  <c r="H24" i="5"/>
  <c r="H25" i="5"/>
  <c r="H26" i="5"/>
  <c r="H27" i="5"/>
  <c r="X25" i="5"/>
  <c r="P27" i="5"/>
  <c r="F88" i="5"/>
  <c r="C73" i="5"/>
  <c r="P28" i="4"/>
  <c r="P19" i="5"/>
  <c r="X28" i="4"/>
  <c r="X19" i="5"/>
  <c r="G28" i="5"/>
  <c r="W28" i="5"/>
  <c r="N13" i="5"/>
  <c r="U27" i="4"/>
  <c r="S28" i="4"/>
  <c r="V19" i="4"/>
  <c r="E28" i="5"/>
  <c r="C14" i="5"/>
  <c r="O28" i="5"/>
  <c r="M14" i="5"/>
  <c r="F43" i="5"/>
  <c r="H43" i="5"/>
  <c r="J43" i="5"/>
  <c r="G88" i="4"/>
  <c r="L43" i="5"/>
  <c r="B88" i="5"/>
  <c r="K14" i="5"/>
  <c r="D88" i="4"/>
  <c r="J88" i="4"/>
  <c r="G43" i="5"/>
  <c r="I43" i="5"/>
  <c r="K43" i="5"/>
  <c r="M43" i="5"/>
  <c r="I88" i="5"/>
  <c r="C88" i="5"/>
  <c r="B71" i="5"/>
  <c r="B67" i="5"/>
  <c r="Q14" i="5"/>
  <c r="G14" i="5"/>
  <c r="N11" i="5"/>
  <c r="N9" i="5"/>
  <c r="N7" i="5"/>
  <c r="N5" i="5"/>
  <c r="O14" i="5"/>
  <c r="S14" i="5"/>
  <c r="B43" i="5"/>
  <c r="D43" i="5"/>
  <c r="E88" i="5"/>
  <c r="I14" i="5"/>
  <c r="N12" i="5"/>
  <c r="N10" i="5"/>
  <c r="N8" i="5"/>
  <c r="N6" i="5"/>
  <c r="H88" i="5"/>
  <c r="G58" i="5"/>
  <c r="B70" i="5"/>
  <c r="B68" i="5"/>
  <c r="K73" i="5"/>
  <c r="Q19" i="4"/>
  <c r="C43" i="5"/>
  <c r="M28" i="5"/>
  <c r="H73" i="4"/>
  <c r="B69" i="5"/>
  <c r="B65" i="5"/>
  <c r="I73" i="4"/>
  <c r="C28" i="5"/>
  <c r="B14" i="5"/>
  <c r="D14" i="5"/>
  <c r="B72" i="5"/>
  <c r="N14" i="1"/>
  <c r="N14" i="4"/>
  <c r="H58" i="4"/>
  <c r="E43" i="5"/>
  <c r="K28" i="5"/>
  <c r="J14" i="5"/>
  <c r="L14" i="5"/>
  <c r="P14" i="5"/>
  <c r="R14" i="5"/>
  <c r="F14" i="5"/>
  <c r="H14" i="5"/>
  <c r="E14" i="4"/>
  <c r="B58" i="4"/>
  <c r="H28" i="4"/>
  <c r="I58" i="4"/>
  <c r="M49" i="4"/>
  <c r="M58" i="4" s="1"/>
  <c r="B73" i="4"/>
  <c r="O64" i="4"/>
  <c r="O73" i="4" s="1"/>
  <c r="Q19" i="1"/>
  <c r="S28" i="1"/>
  <c r="X28" i="1"/>
  <c r="P28" i="1"/>
  <c r="H28" i="1"/>
  <c r="V19" i="5" l="1"/>
  <c r="U28" i="4"/>
  <c r="U27" i="5"/>
  <c r="U28" i="5" s="1"/>
  <c r="J20" i="4"/>
  <c r="Q19" i="5"/>
  <c r="N20" i="4"/>
  <c r="S28" i="5"/>
  <c r="N14" i="5"/>
  <c r="H28" i="5"/>
  <c r="X28" i="5"/>
  <c r="P28" i="5"/>
  <c r="B73" i="5"/>
  <c r="J20" i="1"/>
  <c r="N20" i="1" s="1"/>
  <c r="Y20" i="1"/>
  <c r="Y19" i="4"/>
  <c r="Y19" i="5" s="1"/>
  <c r="J20" i="5" l="1"/>
  <c r="Q20" i="4"/>
  <c r="N20" i="5"/>
  <c r="R20" i="4"/>
  <c r="R21" i="1"/>
  <c r="V21" i="1" s="1"/>
  <c r="B57" i="1"/>
  <c r="B56" i="1"/>
  <c r="B55" i="1"/>
  <c r="B54" i="1"/>
  <c r="B53" i="1"/>
  <c r="B52" i="1"/>
  <c r="B51" i="1"/>
  <c r="B50" i="1"/>
  <c r="I57" i="1"/>
  <c r="I57" i="5" s="1"/>
  <c r="I56" i="1"/>
  <c r="I55" i="1"/>
  <c r="I54" i="1"/>
  <c r="I53" i="1"/>
  <c r="I52" i="1"/>
  <c r="I51" i="1"/>
  <c r="I50" i="1"/>
  <c r="I49" i="1"/>
  <c r="I49" i="5" s="1"/>
  <c r="B49" i="1"/>
  <c r="A1" i="1"/>
  <c r="C88" i="1"/>
  <c r="B88" i="1"/>
  <c r="D87" i="1"/>
  <c r="D87" i="5" s="1"/>
  <c r="D86" i="1"/>
  <c r="D86" i="5" s="1"/>
  <c r="D85" i="1"/>
  <c r="D85" i="5" s="1"/>
  <c r="D84" i="1"/>
  <c r="D84" i="5" s="1"/>
  <c r="D83" i="1"/>
  <c r="D83" i="5" s="1"/>
  <c r="D82" i="1"/>
  <c r="D82" i="5" s="1"/>
  <c r="D81" i="1"/>
  <c r="D81" i="5" s="1"/>
  <c r="D80" i="1"/>
  <c r="D80" i="5" s="1"/>
  <c r="D79" i="1"/>
  <c r="D79" i="5" s="1"/>
  <c r="I88" i="1"/>
  <c r="H88" i="1"/>
  <c r="F88" i="1"/>
  <c r="E88" i="1"/>
  <c r="J87" i="1"/>
  <c r="J87" i="5" s="1"/>
  <c r="G87" i="1"/>
  <c r="G87" i="5" s="1"/>
  <c r="J86" i="1"/>
  <c r="J86" i="5" s="1"/>
  <c r="G86" i="1"/>
  <c r="G86" i="5" s="1"/>
  <c r="J85" i="1"/>
  <c r="J85" i="5" s="1"/>
  <c r="G85" i="1"/>
  <c r="G85" i="5" s="1"/>
  <c r="J84" i="1"/>
  <c r="J84" i="5" s="1"/>
  <c r="G84" i="1"/>
  <c r="G84" i="5" s="1"/>
  <c r="J83" i="1"/>
  <c r="J83" i="5" s="1"/>
  <c r="G83" i="1"/>
  <c r="G83" i="5" s="1"/>
  <c r="J82" i="1"/>
  <c r="J82" i="5" s="1"/>
  <c r="G82" i="1"/>
  <c r="G82" i="5" s="1"/>
  <c r="J81" i="1"/>
  <c r="J81" i="5" s="1"/>
  <c r="G81" i="1"/>
  <c r="G81" i="5" s="1"/>
  <c r="J80" i="1"/>
  <c r="J80" i="5" s="1"/>
  <c r="G80" i="1"/>
  <c r="G80" i="5" s="1"/>
  <c r="J79" i="1"/>
  <c r="J79" i="5" s="1"/>
  <c r="G79" i="1"/>
  <c r="G79" i="5" s="1"/>
  <c r="N73" i="1"/>
  <c r="M73" i="1"/>
  <c r="L73" i="1"/>
  <c r="K73" i="1"/>
  <c r="J73" i="1"/>
  <c r="G73" i="1"/>
  <c r="F73" i="1"/>
  <c r="E73" i="1"/>
  <c r="D73" i="1"/>
  <c r="C73" i="1"/>
  <c r="B73" i="1"/>
  <c r="H72" i="1"/>
  <c r="H72" i="5" s="1"/>
  <c r="H71" i="1"/>
  <c r="H71" i="5" s="1"/>
  <c r="H70" i="1"/>
  <c r="H70" i="5" s="1"/>
  <c r="H69" i="1"/>
  <c r="H69" i="5" s="1"/>
  <c r="H68" i="1"/>
  <c r="H68" i="5" s="1"/>
  <c r="H67" i="1"/>
  <c r="H67" i="5" s="1"/>
  <c r="H66" i="1"/>
  <c r="H66" i="5" s="1"/>
  <c r="H65" i="1"/>
  <c r="H65" i="5" s="1"/>
  <c r="H64" i="1"/>
  <c r="H64" i="5" s="1"/>
  <c r="M49" i="1"/>
  <c r="M49" i="5" s="1"/>
  <c r="L58" i="1"/>
  <c r="K58" i="1"/>
  <c r="J58" i="1"/>
  <c r="G58" i="1"/>
  <c r="F58" i="1"/>
  <c r="E58" i="1"/>
  <c r="D58" i="1"/>
  <c r="C58" i="1"/>
  <c r="V20" i="4" l="1"/>
  <c r="V20" i="5" s="1"/>
  <c r="R20" i="5"/>
  <c r="J21" i="4"/>
  <c r="G88" i="5"/>
  <c r="D88" i="5"/>
  <c r="J88" i="5"/>
  <c r="Q20" i="1"/>
  <c r="Q20" i="5" s="1"/>
  <c r="H73" i="5"/>
  <c r="M51" i="1"/>
  <c r="M51" i="5" s="1"/>
  <c r="I51" i="5"/>
  <c r="M53" i="1"/>
  <c r="M53" i="5" s="1"/>
  <c r="I53" i="5"/>
  <c r="M55" i="1"/>
  <c r="M55" i="5" s="1"/>
  <c r="I55" i="5"/>
  <c r="H51" i="1"/>
  <c r="H51" i="5" s="1"/>
  <c r="B51" i="5"/>
  <c r="H53" i="1"/>
  <c r="H53" i="5" s="1"/>
  <c r="B53" i="5"/>
  <c r="H55" i="1"/>
  <c r="H55" i="5" s="1"/>
  <c r="B55" i="5"/>
  <c r="H57" i="1"/>
  <c r="H57" i="5" s="1"/>
  <c r="B57" i="5"/>
  <c r="M57" i="1"/>
  <c r="M57" i="5" s="1"/>
  <c r="M50" i="1"/>
  <c r="M50" i="5" s="1"/>
  <c r="I50" i="5"/>
  <c r="M52" i="1"/>
  <c r="M52" i="5" s="1"/>
  <c r="I52" i="5"/>
  <c r="M54" i="1"/>
  <c r="M54" i="5" s="1"/>
  <c r="I54" i="5"/>
  <c r="M56" i="1"/>
  <c r="M56" i="5" s="1"/>
  <c r="I56" i="5"/>
  <c r="H50" i="1"/>
  <c r="H50" i="5" s="1"/>
  <c r="B50" i="5"/>
  <c r="H52" i="1"/>
  <c r="H52" i="5" s="1"/>
  <c r="B52" i="5"/>
  <c r="H54" i="1"/>
  <c r="H54" i="5" s="1"/>
  <c r="B54" i="5"/>
  <c r="H56" i="1"/>
  <c r="H56" i="5" s="1"/>
  <c r="B56" i="5"/>
  <c r="H49" i="1"/>
  <c r="H49" i="5" s="1"/>
  <c r="B49" i="5"/>
  <c r="I58" i="1"/>
  <c r="B58" i="1"/>
  <c r="N21" i="4" l="1"/>
  <c r="M58" i="5"/>
  <c r="I58" i="5"/>
  <c r="Y20" i="4"/>
  <c r="Y20" i="5" s="1"/>
  <c r="Y21" i="1"/>
  <c r="J21" i="1"/>
  <c r="N21" i="1" s="1"/>
  <c r="H58" i="5"/>
  <c r="B58" i="5"/>
  <c r="M43" i="1"/>
  <c r="L43" i="1"/>
  <c r="K43" i="1"/>
  <c r="J43" i="1"/>
  <c r="H43" i="1"/>
  <c r="G43" i="1"/>
  <c r="F43" i="1"/>
  <c r="I43" i="1"/>
  <c r="G28" i="1"/>
  <c r="E28" i="1"/>
  <c r="J21" i="5" l="1"/>
  <c r="Q21" i="4"/>
  <c r="N21" i="5"/>
  <c r="R21" i="4"/>
  <c r="R22" i="1"/>
  <c r="V22" i="1" s="1"/>
  <c r="E13" i="1"/>
  <c r="E12" i="1"/>
  <c r="E11" i="1"/>
  <c r="E10" i="1"/>
  <c r="E9" i="1"/>
  <c r="E8" i="1"/>
  <c r="E8" i="5" s="1"/>
  <c r="E7" i="1"/>
  <c r="E6" i="1"/>
  <c r="E5" i="1"/>
  <c r="B13" i="2"/>
  <c r="C13" i="2"/>
  <c r="A79" i="1" l="1"/>
  <c r="A80" i="1" s="1"/>
  <c r="A81" i="1" s="1"/>
  <c r="A82" i="1" s="1"/>
  <c r="A83" i="1" s="1"/>
  <c r="A84" i="1" s="1"/>
  <c r="A85" i="1" s="1"/>
  <c r="A86" i="1" s="1"/>
  <c r="A87" i="1" s="1"/>
  <c r="A19" i="4"/>
  <c r="A20" i="4" s="1"/>
  <c r="A21" i="4" s="1"/>
  <c r="A22" i="4" s="1"/>
  <c r="A23" i="4" s="1"/>
  <c r="A24" i="4" s="1"/>
  <c r="A25" i="4" s="1"/>
  <c r="A26" i="4" s="1"/>
  <c r="A27" i="4" s="1"/>
  <c r="A49" i="4"/>
  <c r="A50" i="4" s="1"/>
  <c r="A51" i="4" s="1"/>
  <c r="A52" i="4" s="1"/>
  <c r="A53" i="4" s="1"/>
  <c r="A54" i="4" s="1"/>
  <c r="A55" i="4" s="1"/>
  <c r="A56" i="4" s="1"/>
  <c r="A57" i="4" s="1"/>
  <c r="A79" i="4"/>
  <c r="A80" i="4" s="1"/>
  <c r="A81" i="4" s="1"/>
  <c r="A82" i="4" s="1"/>
  <c r="A83" i="4" s="1"/>
  <c r="A84" i="4" s="1"/>
  <c r="A85" i="4" s="1"/>
  <c r="A86" i="4" s="1"/>
  <c r="A87" i="4" s="1"/>
  <c r="A5" i="4"/>
  <c r="A6" i="4" s="1"/>
  <c r="A7" i="4" s="1"/>
  <c r="A8" i="4" s="1"/>
  <c r="A9" i="4" s="1"/>
  <c r="A10" i="4" s="1"/>
  <c r="A11" i="4" s="1"/>
  <c r="A12" i="4" s="1"/>
  <c r="A13" i="4" s="1"/>
  <c r="A34" i="4"/>
  <c r="A35" i="4" s="1"/>
  <c r="A36" i="4" s="1"/>
  <c r="A37" i="4" s="1"/>
  <c r="A38" i="4" s="1"/>
  <c r="A39" i="4" s="1"/>
  <c r="A40" i="4" s="1"/>
  <c r="A41" i="4" s="1"/>
  <c r="A42" i="4" s="1"/>
  <c r="A64" i="4"/>
  <c r="A65" i="4" s="1"/>
  <c r="A66" i="4" s="1"/>
  <c r="A67" i="4" s="1"/>
  <c r="A68" i="4" s="1"/>
  <c r="A69" i="4" s="1"/>
  <c r="A70" i="4" s="1"/>
  <c r="A71" i="4" s="1"/>
  <c r="A72" i="4" s="1"/>
  <c r="V21" i="4"/>
  <c r="V21" i="5" s="1"/>
  <c r="R21" i="5"/>
  <c r="J22" i="4"/>
  <c r="Q21" i="1"/>
  <c r="Q21" i="5" s="1"/>
  <c r="I65" i="1"/>
  <c r="E6" i="5"/>
  <c r="I69" i="1"/>
  <c r="E10" i="5"/>
  <c r="I71" i="1"/>
  <c r="E12" i="5"/>
  <c r="I64" i="1"/>
  <c r="I64" i="5" s="1"/>
  <c r="E5" i="5"/>
  <c r="I66" i="1"/>
  <c r="E7" i="5"/>
  <c r="I68" i="1"/>
  <c r="E9" i="5"/>
  <c r="I70" i="1"/>
  <c r="E11" i="5"/>
  <c r="I72" i="1"/>
  <c r="E13" i="5"/>
  <c r="E14" i="5" s="1"/>
  <c r="A5" i="1"/>
  <c r="A6" i="1" s="1"/>
  <c r="A7" i="1" s="1"/>
  <c r="A8" i="1" s="1"/>
  <c r="A9" i="1" s="1"/>
  <c r="A10" i="1" s="1"/>
  <c r="A11" i="1" s="1"/>
  <c r="A12" i="1" s="1"/>
  <c r="A13" i="1" s="1"/>
  <c r="A79" i="5"/>
  <c r="A80" i="5" s="1"/>
  <c r="A81" i="5" s="1"/>
  <c r="A82" i="5" s="1"/>
  <c r="A83" i="5" s="1"/>
  <c r="A84" i="5" s="1"/>
  <c r="A85" i="5" s="1"/>
  <c r="A86" i="5" s="1"/>
  <c r="A87" i="5" s="1"/>
  <c r="A49" i="5"/>
  <c r="A50" i="5" s="1"/>
  <c r="A51" i="5" s="1"/>
  <c r="A52" i="5" s="1"/>
  <c r="A53" i="5" s="1"/>
  <c r="A54" i="5" s="1"/>
  <c r="A55" i="5" s="1"/>
  <c r="A56" i="5" s="1"/>
  <c r="A57" i="5" s="1"/>
  <c r="A34" i="5"/>
  <c r="A35" i="5" s="1"/>
  <c r="A36" i="5" s="1"/>
  <c r="A37" i="5" s="1"/>
  <c r="A38" i="5" s="1"/>
  <c r="A39" i="5" s="1"/>
  <c r="A40" i="5" s="1"/>
  <c r="A41" i="5" s="1"/>
  <c r="A42" i="5" s="1"/>
  <c r="A19" i="5"/>
  <c r="A20" i="5" s="1"/>
  <c r="A21" i="5" s="1"/>
  <c r="A22" i="5" s="1"/>
  <c r="A23" i="5" s="1"/>
  <c r="A24" i="5" s="1"/>
  <c r="A25" i="5" s="1"/>
  <c r="A26" i="5" s="1"/>
  <c r="A27" i="5" s="1"/>
  <c r="A5" i="5"/>
  <c r="A6" i="5" s="1"/>
  <c r="A7" i="5" s="1"/>
  <c r="A8" i="5" s="1"/>
  <c r="A9" i="5" s="1"/>
  <c r="A10" i="5" s="1"/>
  <c r="A11" i="5" s="1"/>
  <c r="A12" i="5" s="1"/>
  <c r="A13" i="5" s="1"/>
  <c r="A64" i="5"/>
  <c r="A65" i="5" s="1"/>
  <c r="A66" i="5" s="1"/>
  <c r="A67" i="5" s="1"/>
  <c r="A68" i="5" s="1"/>
  <c r="A69" i="5" s="1"/>
  <c r="A70" i="5" s="1"/>
  <c r="A71" i="5" s="1"/>
  <c r="A72" i="5" s="1"/>
  <c r="A49" i="1"/>
  <c r="A50" i="1" s="1"/>
  <c r="A51" i="1" s="1"/>
  <c r="A52" i="1" s="1"/>
  <c r="A53" i="1" s="1"/>
  <c r="A54" i="1" s="1"/>
  <c r="A55" i="1" s="1"/>
  <c r="A56" i="1" s="1"/>
  <c r="A57" i="1" s="1"/>
  <c r="A64" i="1"/>
  <c r="A65" i="1" s="1"/>
  <c r="A66" i="1" s="1"/>
  <c r="A67" i="1" s="1"/>
  <c r="A68" i="1" s="1"/>
  <c r="A69" i="1" s="1"/>
  <c r="A70" i="1" s="1"/>
  <c r="A71" i="1" s="1"/>
  <c r="A72" i="1" s="1"/>
  <c r="A34" i="1"/>
  <c r="A35" i="1" s="1"/>
  <c r="A36" i="1" s="1"/>
  <c r="A37" i="1" s="1"/>
  <c r="A38" i="1" s="1"/>
  <c r="A39" i="1" s="1"/>
  <c r="A40" i="1" s="1"/>
  <c r="A41" i="1" s="1"/>
  <c r="A42" i="1" s="1"/>
  <c r="A19" i="1"/>
  <c r="A20" i="1" s="1"/>
  <c r="A21" i="1" s="1"/>
  <c r="A22" i="1" s="1"/>
  <c r="A23" i="1" s="1"/>
  <c r="A24" i="1" s="1"/>
  <c r="A25" i="1" s="1"/>
  <c r="A26" i="1" s="1"/>
  <c r="A27" i="1" s="1"/>
  <c r="I67" i="1"/>
  <c r="E14" i="1"/>
  <c r="O64" i="1"/>
  <c r="O64" i="5" s="1"/>
  <c r="N22" i="4" l="1"/>
  <c r="Y21" i="4"/>
  <c r="Y21" i="5" s="1"/>
  <c r="J22" i="1"/>
  <c r="N22" i="1" s="1"/>
  <c r="Y22" i="1"/>
  <c r="O67" i="1"/>
  <c r="O67" i="5" s="1"/>
  <c r="I67" i="5"/>
  <c r="O70" i="1"/>
  <c r="O70" i="5" s="1"/>
  <c r="I70" i="5"/>
  <c r="O68" i="1"/>
  <c r="O68" i="5" s="1"/>
  <c r="I68" i="5"/>
  <c r="O66" i="1"/>
  <c r="O66" i="5" s="1"/>
  <c r="I66" i="5"/>
  <c r="O69" i="1"/>
  <c r="O69" i="5" s="1"/>
  <c r="I69" i="5"/>
  <c r="O65" i="1"/>
  <c r="O65" i="5" s="1"/>
  <c r="I65" i="5"/>
  <c r="O71" i="1"/>
  <c r="O71" i="5" s="1"/>
  <c r="I71" i="5"/>
  <c r="O72" i="1"/>
  <c r="O72" i="5" s="1"/>
  <c r="I72" i="5"/>
  <c r="I73" i="5" s="1"/>
  <c r="I73" i="1"/>
  <c r="J22" i="5" l="1"/>
  <c r="Q22" i="4"/>
  <c r="N22" i="5"/>
  <c r="O73" i="5"/>
  <c r="R22" i="4"/>
  <c r="R23" i="1"/>
  <c r="V23" i="1" s="1"/>
  <c r="V22" i="4" l="1"/>
  <c r="V22" i="5" s="1"/>
  <c r="R22" i="5"/>
  <c r="J23" i="4"/>
  <c r="Q22" i="1"/>
  <c r="Q22" i="5" s="1"/>
  <c r="N23" i="4" l="1"/>
  <c r="Y22" i="4"/>
  <c r="Y22" i="5" s="1"/>
  <c r="J23" i="1"/>
  <c r="N23" i="1" s="1"/>
  <c r="Y23" i="1"/>
  <c r="J23" i="5" l="1"/>
  <c r="Q23" i="4"/>
  <c r="N23" i="5"/>
  <c r="R23" i="4"/>
  <c r="R24" i="1"/>
  <c r="V24" i="1" s="1"/>
  <c r="J24" i="4" l="1"/>
  <c r="V23" i="4"/>
  <c r="V23" i="5" s="1"/>
  <c r="R23" i="5"/>
  <c r="Q23" i="1"/>
  <c r="Q23" i="5" s="1"/>
  <c r="N24" i="4" l="1"/>
  <c r="Y23" i="4"/>
  <c r="Y23" i="5" s="1"/>
  <c r="Y24" i="1"/>
  <c r="J24" i="1"/>
  <c r="N24" i="1" s="1"/>
  <c r="J24" i="5" l="1"/>
  <c r="N24" i="5"/>
  <c r="Q24" i="4"/>
  <c r="R24" i="4"/>
  <c r="R25" i="1"/>
  <c r="V25" i="1" s="1"/>
  <c r="V24" i="4" l="1"/>
  <c r="V24" i="5" s="1"/>
  <c r="R24" i="5"/>
  <c r="J25" i="4"/>
  <c r="Q24" i="1"/>
  <c r="Q24" i="5" s="1"/>
  <c r="N25" i="4" l="1"/>
  <c r="Y24" i="4"/>
  <c r="Y24" i="5" s="1"/>
  <c r="J25" i="1"/>
  <c r="N25" i="1" s="1"/>
  <c r="Y25" i="1"/>
  <c r="J25" i="5" l="1"/>
  <c r="N25" i="5"/>
  <c r="Q25" i="4"/>
  <c r="R25" i="4"/>
  <c r="R26" i="1"/>
  <c r="V26" i="1" s="1"/>
  <c r="V25" i="4" l="1"/>
  <c r="V25" i="5" s="1"/>
  <c r="R25" i="5"/>
  <c r="J26" i="4"/>
  <c r="Q25" i="1"/>
  <c r="Q25" i="5" s="1"/>
  <c r="N26" i="4" l="1"/>
  <c r="Y25" i="4"/>
  <c r="Y25" i="5" s="1"/>
  <c r="Y26" i="1"/>
  <c r="J26" i="1"/>
  <c r="N26" i="1" s="1"/>
  <c r="J26" i="5" l="1"/>
  <c r="Q26" i="4"/>
  <c r="N26" i="5"/>
  <c r="R26" i="4"/>
  <c r="R27" i="1"/>
  <c r="V27" i="1" s="1"/>
  <c r="V26" i="4" l="1"/>
  <c r="V26" i="5" s="1"/>
  <c r="R26" i="5"/>
  <c r="J27" i="4"/>
  <c r="Q26" i="1"/>
  <c r="Q26" i="5" s="1"/>
  <c r="N27" i="4" l="1"/>
  <c r="Y26" i="4"/>
  <c r="Y26" i="5" s="1"/>
  <c r="J27" i="1"/>
  <c r="N27" i="1" s="1"/>
  <c r="Y27" i="1"/>
  <c r="V28" i="1"/>
  <c r="J27" i="5" l="1"/>
  <c r="Q27" i="4"/>
  <c r="N27" i="5"/>
  <c r="N28" i="4"/>
  <c r="R27" i="4"/>
  <c r="V27" i="4" l="1"/>
  <c r="V27" i="5" s="1"/>
  <c r="R27" i="5"/>
  <c r="Q27" i="1"/>
  <c r="Q27" i="5" s="1"/>
  <c r="N28" i="5"/>
  <c r="N28" i="1"/>
  <c r="Y27" i="4" l="1"/>
  <c r="Y27" i="5" s="1"/>
  <c r="V28" i="4"/>
  <c r="V28" i="5"/>
  <c r="D27" i="4"/>
  <c r="D27" i="5" s="1"/>
  <c r="D25" i="4"/>
  <c r="D25" i="5" s="1"/>
  <c r="D23" i="4"/>
  <c r="D23" i="5" s="1"/>
  <c r="D21" i="4"/>
  <c r="D21" i="5" s="1"/>
  <c r="D28" i="1"/>
  <c r="D26" i="4"/>
  <c r="D26" i="5" s="1"/>
  <c r="D24" i="4"/>
  <c r="D24" i="5" s="1"/>
  <c r="D22" i="4"/>
  <c r="D22" i="5" s="1"/>
  <c r="D20" i="4"/>
  <c r="D20" i="5" s="1"/>
  <c r="F19" i="1"/>
  <c r="I19" i="1"/>
  <c r="D19" i="4"/>
  <c r="D19" i="5" s="1"/>
  <c r="F19" i="4" l="1"/>
  <c r="B20" i="1"/>
  <c r="F19" i="5" l="1"/>
  <c r="I19" i="4"/>
  <c r="F20" i="1"/>
  <c r="I20" i="1" l="1"/>
  <c r="B20" i="4"/>
  <c r="I19" i="5"/>
  <c r="B21" i="1" l="1"/>
  <c r="F20" i="4"/>
  <c r="B20" i="5"/>
  <c r="F21" i="1" l="1"/>
  <c r="I20" i="4"/>
  <c r="F20" i="5"/>
  <c r="I21" i="1" l="1"/>
  <c r="B21" i="4"/>
  <c r="I20" i="5"/>
  <c r="B22" i="1" l="1"/>
  <c r="F21" i="4"/>
  <c r="B21" i="5"/>
  <c r="I21" i="4" l="1"/>
  <c r="F21" i="5"/>
  <c r="F22" i="1"/>
  <c r="I22" i="1" l="1"/>
  <c r="B22" i="4"/>
  <c r="I21" i="5"/>
  <c r="B23" i="1" l="1"/>
  <c r="F22" i="4"/>
  <c r="B22" i="5"/>
  <c r="F23" i="1" l="1"/>
  <c r="I22" i="4"/>
  <c r="F22" i="5"/>
  <c r="I23" i="1" l="1"/>
  <c r="B23" i="4"/>
  <c r="I22" i="5"/>
  <c r="F23" i="4" l="1"/>
  <c r="B23" i="5"/>
  <c r="B24" i="1"/>
  <c r="F24" i="1" l="1"/>
  <c r="I23" i="4"/>
  <c r="F23" i="5"/>
  <c r="I24" i="1" l="1"/>
  <c r="B24" i="4"/>
  <c r="I23" i="5"/>
  <c r="F24" i="4" l="1"/>
  <c r="B24" i="5"/>
  <c r="B25" i="1"/>
  <c r="F25" i="1" l="1"/>
  <c r="I24" i="4"/>
  <c r="F24" i="5"/>
  <c r="I25" i="1" l="1"/>
  <c r="B25" i="4"/>
  <c r="I24" i="5"/>
  <c r="B26" i="1" l="1"/>
  <c r="F25" i="4"/>
  <c r="B25" i="5"/>
  <c r="I25" i="4" l="1"/>
  <c r="F25" i="5"/>
  <c r="F26" i="1"/>
  <c r="I26" i="1" l="1"/>
  <c r="B26" i="4"/>
  <c r="I25" i="5"/>
  <c r="F26" i="4" l="1"/>
  <c r="B26" i="5"/>
  <c r="B27" i="1"/>
  <c r="F27" i="1" l="1"/>
  <c r="I26" i="4"/>
  <c r="F26" i="5"/>
  <c r="B27" i="4" l="1"/>
  <c r="I26" i="5"/>
  <c r="I27" i="1"/>
  <c r="F28" i="1"/>
  <c r="F27" i="4" l="1"/>
  <c r="B27" i="5"/>
  <c r="I27" i="4" l="1"/>
  <c r="I27" i="5" s="1"/>
  <c r="F28" i="4"/>
  <c r="F27" i="5"/>
  <c r="F28" i="5" s="1"/>
</calcChain>
</file>

<file path=xl/sharedStrings.xml><?xml version="1.0" encoding="utf-8"?>
<sst xmlns="http://schemas.openxmlformats.org/spreadsheetml/2006/main" count="1246" uniqueCount="352">
  <si>
    <t>Month</t>
  </si>
  <si>
    <t>Company Name</t>
  </si>
  <si>
    <t>Type of Company</t>
  </si>
  <si>
    <t>Company Address</t>
  </si>
  <si>
    <t>GST No</t>
  </si>
  <si>
    <t>Year Ended</t>
  </si>
  <si>
    <t>Period</t>
  </si>
  <si>
    <t>Taxable Value</t>
  </si>
  <si>
    <t>IGST</t>
  </si>
  <si>
    <t>CGST</t>
  </si>
  <si>
    <t>SGST</t>
  </si>
  <si>
    <t>Cess</t>
  </si>
  <si>
    <t>3.1 (e) Non -GST Outward Supplies</t>
  </si>
  <si>
    <t>3.1 (c) Nil Rated, Exempted</t>
  </si>
  <si>
    <t>3.1 (b) Zero Rated</t>
  </si>
  <si>
    <t>3.1 (a) other than zero rated, nil rated and exempted</t>
  </si>
  <si>
    <t>Outward Supplies</t>
  </si>
  <si>
    <t>3.2 Inter-State supplies</t>
  </si>
  <si>
    <t>URD Person</t>
  </si>
  <si>
    <t>Composition</t>
  </si>
  <si>
    <t>UIN</t>
  </si>
  <si>
    <t>Inward Supplies</t>
  </si>
  <si>
    <t>3.1 (d) Liable to reverse charge</t>
  </si>
  <si>
    <t>Available</t>
  </si>
  <si>
    <t>Reversed</t>
  </si>
  <si>
    <t>Net ITC</t>
  </si>
  <si>
    <t>Ineligible</t>
  </si>
  <si>
    <t>4. Eligible ITC</t>
  </si>
  <si>
    <t>5. 1 Interest &amp; Late Fees</t>
  </si>
  <si>
    <t>Interest</t>
  </si>
  <si>
    <t>Late Fees</t>
  </si>
  <si>
    <t>CESS</t>
  </si>
  <si>
    <t>5. Exempt, Nil and Non GST Inward Supplies</t>
  </si>
  <si>
    <t>Composition, Exempt, Nil Rated</t>
  </si>
  <si>
    <t>Inter</t>
  </si>
  <si>
    <t>Non - GST Supply</t>
  </si>
  <si>
    <t>Tax Payable</t>
  </si>
  <si>
    <t>Paid through ITC</t>
  </si>
  <si>
    <t>Interest Paid</t>
  </si>
  <si>
    <t>Late Fees Paid</t>
  </si>
  <si>
    <t>CSGT</t>
  </si>
  <si>
    <t xml:space="preserve">Tax Paid </t>
  </si>
  <si>
    <t>6.1 Payment of Tax (A) Other Than Reverse Charge</t>
  </si>
  <si>
    <t>Balance Payable</t>
  </si>
  <si>
    <t>INTEGRATED TAX</t>
  </si>
  <si>
    <t>CENTRAL TAX</t>
  </si>
  <si>
    <t>STATE TAX</t>
  </si>
  <si>
    <t>CESS ITC</t>
  </si>
  <si>
    <t>Intra</t>
  </si>
  <si>
    <t>6.1 Payment of Tax (B) Reverse Charge</t>
  </si>
  <si>
    <t>Value</t>
  </si>
  <si>
    <t>Opening ITC</t>
  </si>
  <si>
    <t>Closing ITC</t>
  </si>
  <si>
    <t>Set Off</t>
  </si>
  <si>
    <t>Non GST</t>
  </si>
  <si>
    <t>Petrol</t>
  </si>
  <si>
    <t>RCM ITC</t>
  </si>
  <si>
    <t xml:space="preserve">Import </t>
  </si>
  <si>
    <t xml:space="preserve">as per Books </t>
  </si>
  <si>
    <t>For the Sep</t>
  </si>
  <si>
    <t xml:space="preserve">This Import Purchase entry in Books of Account but not taken in the returns </t>
  </si>
  <si>
    <t>Import Purchase 7913/BE No.3223766</t>
  </si>
  <si>
    <t xml:space="preserve">Igst  Rs. </t>
  </si>
  <si>
    <t xml:space="preserve">as per books </t>
  </si>
  <si>
    <t>for the month of oct</t>
  </si>
  <si>
    <t xml:space="preserve">This Import Purchase Igst Tax not taken in the returns but entry made the Books </t>
  </si>
  <si>
    <t>Difference value 2232480</t>
  </si>
  <si>
    <t xml:space="preserve">Invocie </t>
  </si>
  <si>
    <t xml:space="preserve">Igst amount </t>
  </si>
  <si>
    <t>RGS 153</t>
  </si>
  <si>
    <t>For the Month of Nov</t>
  </si>
  <si>
    <t xml:space="preserve">Company name </t>
  </si>
  <si>
    <t>Dhatu</t>
  </si>
  <si>
    <t xml:space="preserve">Invoice </t>
  </si>
  <si>
    <t>Igst</t>
  </si>
  <si>
    <t xml:space="preserve">this entry  NOT books but shown the returns   </t>
  </si>
  <si>
    <t>For the month of Dec Difference Value Rs. 722822</t>
  </si>
  <si>
    <t xml:space="preserve">this adjusted for the month of jan </t>
  </si>
  <si>
    <t>Sep</t>
  </si>
  <si>
    <t xml:space="preserve">this invoice not taken for the month of Sep so we taken the Feb month in returns </t>
  </si>
  <si>
    <t xml:space="preserve">Oct </t>
  </si>
  <si>
    <t>Addr 1</t>
  </si>
  <si>
    <t>Addr 2</t>
  </si>
  <si>
    <t>Details of advances, inward and outward supplies on which tax is payable as declared in returns filed during the financial year</t>
  </si>
  <si>
    <t>Supplies made to un-registered persons (B2C)</t>
  </si>
  <si>
    <t>Supplies made to registered persons (B2B)</t>
  </si>
  <si>
    <t>Zero rated supply (Export) on payment of tax (except supplies to SEZs)</t>
  </si>
  <si>
    <t>Supply to SEZs on payment of tax</t>
  </si>
  <si>
    <t>Deemed Exports</t>
  </si>
  <si>
    <t>Advances on which tax has been paid but invoice has not been issued (not covered under (A) to (E) above)</t>
  </si>
  <si>
    <t>Credit Notes issued in respect of transactions specified in (B) to (E) above (-)</t>
  </si>
  <si>
    <t>Debit Notes issued in respect of transactions specified in (B) to (E) above (+)</t>
  </si>
  <si>
    <t>Supplies / tax declared through Amendments (+)</t>
  </si>
  <si>
    <t>Supplies / tax reduced through Amendments (-)</t>
  </si>
  <si>
    <t>Details of Outward supplies on which tax is not payable as declared in returns filed during the financial year</t>
  </si>
  <si>
    <t>Supply (Export) without payment of tax</t>
  </si>
  <si>
    <t>Supply to SEZs without payment of tax</t>
  </si>
  <si>
    <t>Exempted</t>
  </si>
  <si>
    <t>Nil Rated</t>
  </si>
  <si>
    <t>Non-GST supply</t>
  </si>
  <si>
    <t>Supplies on which tax is to be paid by the recipient on reverse charge basis</t>
  </si>
  <si>
    <t>Credit Note (-)</t>
  </si>
  <si>
    <t>Debit Note (-)</t>
  </si>
  <si>
    <t>Supplies declared through Amendments (+)</t>
  </si>
  <si>
    <t>Supplies declared through Amendments (-)</t>
  </si>
  <si>
    <t>GSTR 3B YEARLY SUMMARY</t>
  </si>
  <si>
    <t>Exempted Value</t>
  </si>
  <si>
    <t>3.1 (a)</t>
  </si>
  <si>
    <t>3.1 (b)</t>
  </si>
  <si>
    <t>3.1 (c)</t>
  </si>
  <si>
    <t>3.1 (d)</t>
  </si>
  <si>
    <t>3.1 (e)</t>
  </si>
  <si>
    <t xml:space="preserve">3.2 </t>
  </si>
  <si>
    <t>Other than zero rated, nil rated and exempted</t>
  </si>
  <si>
    <t>Zero Rated</t>
  </si>
  <si>
    <t>Nil Rated, Exempted</t>
  </si>
  <si>
    <t>Liable to reverse charge</t>
  </si>
  <si>
    <t>Non -GST Outward Supplies</t>
  </si>
  <si>
    <t>Inter-State supplies</t>
  </si>
  <si>
    <t>Eligible ITC</t>
  </si>
  <si>
    <t>Exempt, Nil and Non GST Inward Supplies</t>
  </si>
  <si>
    <t>Inter State</t>
  </si>
  <si>
    <t>Non - GST</t>
  </si>
  <si>
    <t>Interest &amp; Late Fees</t>
  </si>
  <si>
    <t xml:space="preserve">Interest </t>
  </si>
  <si>
    <t>Payment of Tax (A) Other Than Reverse Charge</t>
  </si>
  <si>
    <t>Integrated Tax</t>
  </si>
  <si>
    <t>Payment of Tax (B) Other Than Reverse Charge</t>
  </si>
  <si>
    <t>Central Tax</t>
  </si>
  <si>
    <t>State Tax</t>
  </si>
  <si>
    <t>Intergrated Tax</t>
  </si>
  <si>
    <t>GSTR 1 YEARLY SUMMARY</t>
  </si>
  <si>
    <t>Supplies  declared  through Amendments (-)</t>
  </si>
  <si>
    <t>Turnover As per Books</t>
  </si>
  <si>
    <t>Turnover As per GSTR 3B</t>
  </si>
  <si>
    <t>Turnover As per GSTR 1</t>
  </si>
  <si>
    <t>GSTR 1 TURNOVER WORKING</t>
  </si>
  <si>
    <t xml:space="preserve">Zero Rated Suppy </t>
  </si>
  <si>
    <t xml:space="preserve">“FORM GSTR-9 </t>
  </si>
  <si>
    <t xml:space="preserve">(See rule 80) </t>
  </si>
  <si>
    <t xml:space="preserve">Pt. I </t>
  </si>
  <si>
    <t xml:space="preserve">Basic Details </t>
  </si>
  <si>
    <t xml:space="preserve">Financial Year </t>
  </si>
  <si>
    <t xml:space="preserve">  </t>
  </si>
  <si>
    <t xml:space="preserve">GSTIN </t>
  </si>
  <si>
    <t xml:space="preserve">3A </t>
  </si>
  <si>
    <t xml:space="preserve">Legal Name </t>
  </si>
  <si>
    <t xml:space="preserve">3B </t>
  </si>
  <si>
    <t xml:space="preserve">Trade Name (if any) </t>
  </si>
  <si>
    <t xml:space="preserve">Pt. II </t>
  </si>
  <si>
    <t xml:space="preserve">Details of Outward and inward supplies declared during the financial year </t>
  </si>
  <si>
    <t xml:space="preserve">(Amount in Rs. all tables) </t>
  </si>
  <si>
    <t xml:space="preserve">Nature of Supplies </t>
  </si>
  <si>
    <t xml:space="preserve">Taxable Value </t>
  </si>
  <si>
    <t xml:space="preserve">Central Tax </t>
  </si>
  <si>
    <t xml:space="preserve">State / UT Tax </t>
  </si>
  <si>
    <t xml:space="preserve">Integrated Tax </t>
  </si>
  <si>
    <t xml:space="preserve">Cess </t>
  </si>
  <si>
    <t xml:space="preserve">Details of advances, inward and outward supplies on which tax is payable as declared in returns filed during the financial year </t>
  </si>
  <si>
    <t xml:space="preserve">A </t>
  </si>
  <si>
    <t xml:space="preserve">Supplies made to un-registered persons (B2C) </t>
  </si>
  <si>
    <t xml:space="preserve">B </t>
  </si>
  <si>
    <t xml:space="preserve">Supplies made to registered persons (B2B) </t>
  </si>
  <si>
    <t xml:space="preserve">C </t>
  </si>
  <si>
    <t xml:space="preserve">Zero rated supply (Export) on payment of tax (except supplies to SEZs) </t>
  </si>
  <si>
    <t xml:space="preserve">D </t>
  </si>
  <si>
    <t xml:space="preserve">Supply to SEZs on payment of tax </t>
  </si>
  <si>
    <t xml:space="preserve">E </t>
  </si>
  <si>
    <t xml:space="preserve">Deemed Exports </t>
  </si>
  <si>
    <t xml:space="preserve">F </t>
  </si>
  <si>
    <t xml:space="preserve">Advances on which tax has been paid but invoice has not been issued (not covered under (A) to (E) above) </t>
  </si>
  <si>
    <t xml:space="preserve">G </t>
  </si>
  <si>
    <t xml:space="preserve">Inward supplies on which tax is to be paid on reverse charge basis </t>
  </si>
  <si>
    <t xml:space="preserve">H </t>
  </si>
  <si>
    <t xml:space="preserve">Sub-total (A to G above) </t>
  </si>
  <si>
    <t xml:space="preserve">I </t>
  </si>
  <si>
    <t xml:space="preserve">Credit Notes issued in respect of transactions specified in (B) to (E) above (-) </t>
  </si>
  <si>
    <t xml:space="preserve">J </t>
  </si>
  <si>
    <t xml:space="preserve">Debit Notes issued in respect of transactions specified in (B) to (E) above (+) </t>
  </si>
  <si>
    <t xml:space="preserve">K </t>
  </si>
  <si>
    <t xml:space="preserve">Supplies/tax declared through Amendments (+) </t>
  </si>
  <si>
    <t xml:space="preserve">L </t>
  </si>
  <si>
    <t xml:space="preserve">Supplies / tax reduced through Amendments (-) </t>
  </si>
  <si>
    <t xml:space="preserve">M </t>
  </si>
  <si>
    <t xml:space="preserve">Sub-total (I to L above) </t>
  </si>
  <si>
    <t xml:space="preserve">N </t>
  </si>
  <si>
    <t xml:space="preserve">Supplies and advances on which tax is to be paid (H + M) above </t>
  </si>
  <si>
    <t xml:space="preserve">Details of Outward supplies on which tax is not payable as declared in returns filed during the financial year </t>
  </si>
  <si>
    <t xml:space="preserve">Zero rated supply (Export) without payment of tax </t>
  </si>
  <si>
    <t xml:space="preserve">Supply to SEZs without payment of tax </t>
  </si>
  <si>
    <t xml:space="preserve">Supplies on which tax is to be paid by the recipient on reverse charge basis </t>
  </si>
  <si>
    <t xml:space="preserve">Exempted  </t>
  </si>
  <si>
    <t xml:space="preserve">Nil Rated </t>
  </si>
  <si>
    <t xml:space="preserve">Non-GST supply </t>
  </si>
  <si>
    <t xml:space="preserve">Sub-total (A to F above) </t>
  </si>
  <si>
    <t xml:space="preserve">Credit Notes issued in respect of transactions specified  in A to F above (-) </t>
  </si>
  <si>
    <t xml:space="preserve">Debit Notes issued in respect of transactions specified  in A to F above (+) </t>
  </si>
  <si>
    <t xml:space="preserve"> Supplies declared through Amendments (+) </t>
  </si>
  <si>
    <t xml:space="preserve">Supplies reduced through Amendments (-) </t>
  </si>
  <si>
    <t xml:space="preserve">Sub-Total (H to K above) </t>
  </si>
  <si>
    <t xml:space="preserve">Turnover on which tax is not to be paid  (G + L above) </t>
  </si>
  <si>
    <t xml:space="preserve">Total Turnover (including advances) (4N+5M-4G above) </t>
  </si>
  <si>
    <t xml:space="preserve">Pt. III </t>
  </si>
  <si>
    <t xml:space="preserve">Details of ITC as declared in returns filed during the financial year </t>
  </si>
  <si>
    <t xml:space="preserve">Description </t>
  </si>
  <si>
    <t xml:space="preserve">Type </t>
  </si>
  <si>
    <t xml:space="preserve">Details of ITC availed as declared in returns filed during the financial year </t>
  </si>
  <si>
    <t xml:space="preserve">Total amount of input tax credit availed through FORM GSTR-3B (sum total of Table 4A of FORM GSTR-3B) </t>
  </si>
  <si>
    <t xml:space="preserve">&lt;Auto&gt; </t>
  </si>
  <si>
    <t xml:space="preserve">Inward supplies (other than imports and inward supplies liable to reverse charge but includes services received from SEZs) </t>
  </si>
  <si>
    <t xml:space="preserve">Inputs </t>
  </si>
  <si>
    <t xml:space="preserve">Capital Goods </t>
  </si>
  <si>
    <t xml:space="preserve">Input Services </t>
  </si>
  <si>
    <t xml:space="preserve">Inward supplies received from unregistered persons liable to reverse charge (other than B above) on which tax is paid &amp; ITC availed </t>
  </si>
  <si>
    <t xml:space="preserve">Inward supplies received from registered persons liable to reverse charge (other than B above) on which tax is paid and ITC availed </t>
  </si>
  <si>
    <t xml:space="preserve">Import of goods (including supplies from SEZs) </t>
  </si>
  <si>
    <t xml:space="preserve">Import of services (excluding inward supplies from SEZs) </t>
  </si>
  <si>
    <t xml:space="preserve">Input Tax credit received from ISD </t>
  </si>
  <si>
    <t xml:space="preserve">Amount of ITC reclaimed (other than B above) under the provisions of the Act  </t>
  </si>
  <si>
    <t xml:space="preserve"> I </t>
  </si>
  <si>
    <t xml:space="preserve">Sub-total (B to H above) </t>
  </si>
  <si>
    <t xml:space="preserve"> J </t>
  </si>
  <si>
    <t xml:space="preserve">Difference (I - A above) </t>
  </si>
  <si>
    <t xml:space="preserve">  K  </t>
  </si>
  <si>
    <t xml:space="preserve">Transition Credit through TRAN-I (including revisions if any) </t>
  </si>
  <si>
    <t xml:space="preserve"> L </t>
  </si>
  <si>
    <t xml:space="preserve">Transition Credit through TRAN-II </t>
  </si>
  <si>
    <t xml:space="preserve">Any other ITC availed but not specified above </t>
  </si>
  <si>
    <t xml:space="preserve"> </t>
  </si>
  <si>
    <t xml:space="preserve">N  </t>
  </si>
  <si>
    <t xml:space="preserve">Sub-total (K to M  above) </t>
  </si>
  <si>
    <t xml:space="preserve">O  </t>
  </si>
  <si>
    <t xml:space="preserve">Total ITC availed (I +  N above) </t>
  </si>
  <si>
    <t xml:space="preserve">Details of ITC Reversed and  Ineligible ITC as declared in returns filed during the financial year </t>
  </si>
  <si>
    <t xml:space="preserve">As per Rule 37 </t>
  </si>
  <si>
    <t xml:space="preserve">As per Rule 39 </t>
  </si>
  <si>
    <t xml:space="preserve">As per Rule 42 </t>
  </si>
  <si>
    <t xml:space="preserve">As per Rule 43 </t>
  </si>
  <si>
    <t xml:space="preserve">As per section 17(5) </t>
  </si>
  <si>
    <t xml:space="preserve">Reversal of TRAN-I credit </t>
  </si>
  <si>
    <t xml:space="preserve">Reversal of TRAN-II credit </t>
  </si>
  <si>
    <t xml:space="preserve">Other reversals (pl. specify) </t>
  </si>
  <si>
    <t xml:space="preserve">Total ITC Reversed (A to H above) </t>
  </si>
  <si>
    <t xml:space="preserve">Net ITC Available for Utilization (6O - 7I) </t>
  </si>
  <si>
    <t xml:space="preserve">Other ITC related information </t>
  </si>
  <si>
    <t xml:space="preserve">ITC as per sum total of 6(B) and 6(H) above </t>
  </si>
  <si>
    <t>ITC on inward supplies (other than imports and inward supplies liable to reverse charge but includes services received from SEZs) received during 17-18 but availed during April to September, 2018</t>
  </si>
  <si>
    <t xml:space="preserve">Difference [A-(B+C)] </t>
  </si>
  <si>
    <t xml:space="preserve">ITC available but not availed (out of D) </t>
  </si>
  <si>
    <t xml:space="preserve">ITC available but ineligible (out of D) </t>
  </si>
  <si>
    <t xml:space="preserve">IGST paid on import of goods (including supplies from SEZ) </t>
  </si>
  <si>
    <t xml:space="preserve">IGST credit availed on import of goods (as per 6(E) above) </t>
  </si>
  <si>
    <t xml:space="preserve">Difference (G-H) </t>
  </si>
  <si>
    <t xml:space="preserve">ITC available but not availed on import of goods (Equal to I) </t>
  </si>
  <si>
    <t xml:space="preserve">Total ITC to be lapsed in current financial year  (E + F + J) </t>
  </si>
  <si>
    <t xml:space="preserve">Pt. IV </t>
  </si>
  <si>
    <t xml:space="preserve">Details of tax paid as declared in returns filed during the financial year </t>
  </si>
  <si>
    <t xml:space="preserve">Tax Payable </t>
  </si>
  <si>
    <t xml:space="preserve">Paid through cash </t>
  </si>
  <si>
    <t xml:space="preserve">Paid through ITC </t>
  </si>
  <si>
    <t xml:space="preserve">State/UT Tax </t>
  </si>
  <si>
    <t xml:space="preserve">Late fee </t>
  </si>
  <si>
    <t xml:space="preserve">Penalty </t>
  </si>
  <si>
    <t xml:space="preserve">Other </t>
  </si>
  <si>
    <t xml:space="preserve">Pt. V </t>
  </si>
  <si>
    <t xml:space="preserve">Particulars of the transactions for the previous FY declared in returns of April to September of current </t>
  </si>
  <si>
    <t xml:space="preserve">FY or upto date of filing of annual return of previous FY   whichever is earlier </t>
  </si>
  <si>
    <t>State  / UT Tax</t>
  </si>
  <si>
    <t xml:space="preserve"> Supplies / tax declared through  Amendments (+) (net of debit notes) </t>
  </si>
  <si>
    <t xml:space="preserve">Supplies / tax reduced through Amendments (-) (net of credit notes) </t>
  </si>
  <si>
    <t xml:space="preserve">Reversal of ITC availed during previous financial year </t>
  </si>
  <si>
    <t xml:space="preserve">ITC availed for the previous financial year </t>
  </si>
  <si>
    <t xml:space="preserve">Differential tax paid on account of declaration in 10 &amp; 11 above </t>
  </si>
  <si>
    <t xml:space="preserve">Payable </t>
  </si>
  <si>
    <t xml:space="preserve">Paid </t>
  </si>
  <si>
    <t xml:space="preserve">Pt. VI </t>
  </si>
  <si>
    <t xml:space="preserve">Other Information </t>
  </si>
  <si>
    <t xml:space="preserve">Particulars of Demands and Refunds </t>
  </si>
  <si>
    <t xml:space="preserve">Details </t>
  </si>
  <si>
    <t xml:space="preserve">State Tax / UT Tax </t>
  </si>
  <si>
    <t xml:space="preserve">Late Fee /  Others </t>
  </si>
  <si>
    <t xml:space="preserve">Total Refund claimed  </t>
  </si>
  <si>
    <t xml:space="preserve">Total Refund sanctioned </t>
  </si>
  <si>
    <t xml:space="preserve">Total Refund Rejected </t>
  </si>
  <si>
    <t xml:space="preserve">Total Refund Pending </t>
  </si>
  <si>
    <t>Total demand of taxes</t>
  </si>
  <si>
    <t xml:space="preserve">Total taxes paid in respect of E above </t>
  </si>
  <si>
    <t xml:space="preserve">Total demands pending out of E above </t>
  </si>
  <si>
    <t xml:space="preserve">Information on supplies received from composition taxpayers, deemed supply under section 143 and goods sent on approval basis </t>
  </si>
  <si>
    <t xml:space="preserve">Supplies received from Composition taxpayers </t>
  </si>
  <si>
    <t xml:space="preserve">Deemed supply  under Section 143 </t>
  </si>
  <si>
    <t xml:space="preserve">Goods sent on approval basis but not returned </t>
  </si>
  <si>
    <t xml:space="preserve">HSN Wise Summary of outward supplies </t>
  </si>
  <si>
    <t>HSN  Code</t>
  </si>
  <si>
    <t xml:space="preserve">UQC </t>
  </si>
  <si>
    <t xml:space="preserve">Total Quantity </t>
  </si>
  <si>
    <t xml:space="preserve">Rate of Tax </t>
  </si>
  <si>
    <t xml:space="preserve">HSN Wise Summary of Inward supplies </t>
  </si>
  <si>
    <t xml:space="preserve">HSN </t>
  </si>
  <si>
    <t xml:space="preserve">Late fee payable and paid  </t>
  </si>
  <si>
    <t xml:space="preserve">State Tax </t>
  </si>
  <si>
    <t>Verification:</t>
  </si>
  <si>
    <t xml:space="preserve">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  </t>
  </si>
  <si>
    <t xml:space="preserve">   Signature</t>
  </si>
  <si>
    <t xml:space="preserve">Place    </t>
  </si>
  <si>
    <t xml:space="preserve">          Name of Authorised</t>
  </si>
  <si>
    <t xml:space="preserve">Signatory  </t>
  </si>
  <si>
    <t xml:space="preserve">Date </t>
  </si>
  <si>
    <t xml:space="preserve">                                                          Designation / Status</t>
  </si>
  <si>
    <r>
      <t>Annual Return</t>
    </r>
    <r>
      <rPr>
        <sz val="9"/>
        <color rgb="FF000000"/>
        <rFont val="Tahoma"/>
        <family val="2"/>
      </rPr>
      <t xml:space="preserve"> </t>
    </r>
  </si>
  <si>
    <r>
      <t>ITC as per GSTR-2A (Table 3 &amp; 5 thereof)</t>
    </r>
    <r>
      <rPr>
        <sz val="9"/>
        <color rgb="FFFF0000"/>
        <rFont val="Tahoma"/>
        <family val="2"/>
      </rPr>
      <t xml:space="preserve"> </t>
    </r>
  </si>
  <si>
    <t>Table 5A, 5B</t>
  </si>
  <si>
    <t>Table 7, 10 (Net Value)</t>
  </si>
  <si>
    <t>Table 5A, 5B + Table 7, 10</t>
  </si>
  <si>
    <t>B2C (Others)</t>
  </si>
  <si>
    <t xml:space="preserve">Table 6A </t>
  </si>
  <si>
    <t>Table 6B</t>
  </si>
  <si>
    <t xml:space="preserve">Table 6C </t>
  </si>
  <si>
    <t>Advances on which tax has been paid but invoice has not been issued</t>
  </si>
  <si>
    <t xml:space="preserve"> Credit Notes issued in respect of transactions specified in (B) to (E) above (-)</t>
  </si>
  <si>
    <t>Table 9B</t>
  </si>
  <si>
    <t xml:space="preserve">Table 9A, 9C </t>
  </si>
  <si>
    <t xml:space="preserve">Table 6B </t>
  </si>
  <si>
    <t xml:space="preserve">Table 8 </t>
  </si>
  <si>
    <t xml:space="preserve">Table 4B </t>
  </si>
  <si>
    <t xml:space="preserve">Table 9B </t>
  </si>
  <si>
    <t>Table 11A , 11B (Net Value)</t>
  </si>
  <si>
    <t xml:space="preserve">Table 4A, 4C, 6B </t>
  </si>
  <si>
    <t>Othes - Exempted / Nil Rated / Non GST</t>
  </si>
  <si>
    <t>B2C (Large) Invoice</t>
  </si>
  <si>
    <t>FILL THE DATA AND ADJUST NIL RATED, EXEMPTED SUPPLIES</t>
  </si>
  <si>
    <t>DEBIT NOTE / CREDIT NOTE / AMENDEDMENTS TO BE ADJUSTED MANUALLY</t>
  </si>
  <si>
    <t>Table</t>
  </si>
  <si>
    <t>Addr 3</t>
  </si>
  <si>
    <t xml:space="preserve">This template contains of 4 Parts </t>
  </si>
  <si>
    <t>2) Monthly GSTR 1 Data as per Returns</t>
  </si>
  <si>
    <t>1) Monthly GSTR 3B Data as per Returns, GSTR 3B Data as per Books and Difference between Returns &amp; Books 3B Data</t>
  </si>
  <si>
    <t>This template is for preparing the GSTR 9 Annual Return data required for filing the GSTR 9. This is not an utility for filing GSTR 9. Only data relating to Turnover as per GSTR 1, Inwards Supplies and Tax Paid Details as per GSTR 3B is linked to GSTR 9</t>
  </si>
  <si>
    <t>GSTR 9 ver1.00vk</t>
  </si>
  <si>
    <t xml:space="preserve">ITC Declared / Reversed / Ineligible, Refund, GST Adjustments in Next FY, HSN Summary data should be filled manually. </t>
  </si>
  <si>
    <t>4) GSTR 9 Linked to GSTR 3B and GSTR 1 as per Returns.</t>
  </si>
  <si>
    <t>The data in GSTR 9 is linked to GSTR 1 and GSTR 3B data which is available in Annual GSTR 3B &amp; 1 Compare Sheet.</t>
  </si>
  <si>
    <t>Disclaimer :</t>
  </si>
  <si>
    <t>Important Note :</t>
  </si>
  <si>
    <t>3) Annual GSTR 3B, GSTR 1 and Books data Reconciliation Summary</t>
  </si>
  <si>
    <t>Any difference in turnover comparison with GSTR 3B, 1 and Books of Accounts  may be rectified manually by giving appropriate link to the respective sheets subject to provisions of the Act</t>
  </si>
  <si>
    <t>Team ActivePro Training Academy</t>
  </si>
  <si>
    <t>Financial Year</t>
  </si>
  <si>
    <t>Please fill the data only in White Coloured Cells</t>
  </si>
  <si>
    <t>Proprietorship</t>
  </si>
  <si>
    <t xml:space="preserve">We have prepared this template to simplify the preparation of GSTR 9 by linking to GSTR 3B and GSTR 1. We have taken care to ensure that the links provided in this template are linked correctly. Please recheck the links and the data provided in the template before finalising the GSTR 9. We are not responsible for any errors or mistakes in this template. The sole responsibility is on the person who is preparing the GSTR 9 using this template.  This sheet is for educational purpose for understanding GSTR 9 </t>
  </si>
  <si>
    <r>
      <t xml:space="preserve">This sheet is prepared by </t>
    </r>
    <r>
      <rPr>
        <b/>
        <sz val="10"/>
        <color theme="1"/>
        <rFont val="Tahoma"/>
        <family val="2"/>
      </rPr>
      <t>CA. Vinodh Kothari</t>
    </r>
    <r>
      <rPr>
        <sz val="10"/>
        <color theme="1"/>
        <rFont val="Tahoma"/>
        <family val="2"/>
      </rPr>
      <t xml:space="preserve">, Chennai. In case of any error in linking the data or any suggestions for further improvement on this template please email to </t>
    </r>
    <r>
      <rPr>
        <b/>
        <sz val="10"/>
        <color theme="1"/>
        <rFont val="Tahoma"/>
        <family val="2"/>
      </rPr>
      <t>activepro2013@gmail.com</t>
    </r>
    <r>
      <rPr>
        <sz val="10"/>
        <color theme="1"/>
        <rFont val="Tahoma"/>
        <family val="2"/>
      </rPr>
      <t xml:space="preserve"> with subject </t>
    </r>
    <r>
      <rPr>
        <b/>
        <sz val="10"/>
        <color theme="1"/>
        <rFont val="Tahoma"/>
        <family val="2"/>
      </rPr>
      <t>#GSTR9 Template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</si>
</sst>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8" x14ac:knownFonts="1">
    <font>
      <sz val="10"/>
      <color theme="1"/>
      <name val="Tahoma"/>
      <family val="2"/>
    </font>
    <font>
      <b/>
      <sz val="10"/>
      <color theme="1"/>
      <name val="Tahoma"/>
      <family val="2"/>
    </font>
    <font>
      <b/>
      <sz val="9"/>
      <color theme="1"/>
      <name val="Tahoma"/>
      <family val="2"/>
    </font>
    <font>
      <b/>
      <sz val="8"/>
      <color theme="1"/>
      <name val="Tahoma"/>
      <family val="2"/>
    </font>
    <font>
      <b/>
      <sz val="11"/>
      <color theme="1"/>
      <name val="Calibri"/>
      <family val="2"/>
      <scheme val="minor"/>
    </font>
    <font>
      <sz val="10"/>
      <name val="Tahoma"/>
      <family val="2"/>
    </font>
    <font>
      <b/>
      <sz val="10"/>
      <name val="Tahoma"/>
      <family val="2"/>
    </font>
    <font>
      <b/>
      <sz val="9"/>
      <name val="Tahoma"/>
      <family val="2"/>
    </font>
    <font>
      <b/>
      <sz val="7"/>
      <name val="Tahoma"/>
      <family val="2"/>
    </font>
    <font>
      <sz val="9"/>
      <color theme="1"/>
      <name val="Times New Roman"/>
      <family val="1"/>
    </font>
    <font>
      <sz val="9"/>
      <color rgb="FF000000"/>
      <name val="Times New Roman"/>
      <family val="1"/>
    </font>
    <font>
      <sz val="9"/>
      <color theme="1"/>
      <name val="Tahoma"/>
      <family val="2"/>
    </font>
    <font>
      <b/>
      <sz val="9"/>
      <color rgb="FF000000"/>
      <name val="Tahoma"/>
      <family val="2"/>
    </font>
    <font>
      <sz val="9"/>
      <color rgb="FF000000"/>
      <name val="Tahoma"/>
      <family val="2"/>
    </font>
    <font>
      <sz val="9"/>
      <color rgb="FFFFFFFF"/>
      <name val="Tahoma"/>
      <family val="2"/>
    </font>
    <font>
      <sz val="9"/>
      <color rgb="FFFF0000"/>
      <name val="Tahoma"/>
      <family val="2"/>
    </font>
    <font>
      <sz val="9"/>
      <name val="Tahoma"/>
      <family val="2"/>
    </font>
    <font>
      <sz val="8"/>
      <color theme="1"/>
      <name val="Tahoma"/>
      <family val="2"/>
    </font>
  </fonts>
  <fills count="32">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D1FFFF"/>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CCC0DA"/>
        <bgColor indexed="64"/>
      </patternFill>
    </fill>
    <fill>
      <patternFill patternType="solid">
        <fgColor rgb="FF538DD5"/>
        <bgColor indexed="64"/>
      </patternFill>
    </fill>
    <fill>
      <patternFill patternType="solid">
        <fgColor rgb="FF1F497D"/>
        <bgColor indexed="64"/>
      </patternFill>
    </fill>
    <fill>
      <patternFill patternType="solid">
        <fgColor rgb="FFDCE6F1"/>
        <bgColor indexed="64"/>
      </patternFill>
    </fill>
    <fill>
      <patternFill patternType="solid">
        <fgColor rgb="FFDDD9C4"/>
        <bgColor indexed="64"/>
      </patternFill>
    </fill>
    <fill>
      <patternFill patternType="solid">
        <fgColor rgb="FFD9D9D9"/>
        <bgColor indexed="64"/>
      </patternFill>
    </fill>
    <fill>
      <patternFill patternType="solid">
        <fgColor rgb="FF8DB4E2"/>
        <bgColor indexed="64"/>
      </patternFill>
    </fill>
    <fill>
      <patternFill patternType="solid">
        <fgColor rgb="FF808080"/>
        <bgColor indexed="64"/>
      </patternFill>
    </fill>
    <fill>
      <patternFill patternType="solid">
        <fgColor rgb="FFE6B8B7"/>
        <bgColor indexed="64"/>
      </patternFill>
    </fill>
    <fill>
      <patternFill patternType="solid">
        <fgColor rgb="FFF2DCDB"/>
        <bgColor indexed="64"/>
      </patternFill>
    </fill>
    <fill>
      <patternFill patternType="solid">
        <fgColor theme="0" tint="-0.499984740745262"/>
        <bgColor indexed="64"/>
      </patternFill>
    </fill>
    <fill>
      <patternFill patternType="solid">
        <fgColor rgb="FFC5D9F1"/>
        <bgColor indexed="64"/>
      </patternFill>
    </fill>
    <fill>
      <patternFill patternType="solid">
        <fgColor rgb="FFC4BC96"/>
        <bgColor indexed="64"/>
      </patternFill>
    </fill>
    <fill>
      <patternFill patternType="solid">
        <fgColor theme="2" tint="-9.9978637043366805E-2"/>
        <bgColor indexed="64"/>
      </patternFill>
    </fill>
    <fill>
      <patternFill patternType="solid">
        <fgColor theme="8" tint="0.399975585192419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bottom/>
      <diagonal/>
    </border>
    <border>
      <left/>
      <right/>
      <top style="thin">
        <color indexed="64"/>
      </top>
      <bottom/>
      <diagonal/>
    </border>
    <border>
      <left/>
      <right style="thin">
        <color indexed="64"/>
      </right>
      <top/>
      <bottom/>
      <diagonal/>
    </border>
  </borders>
  <cellStyleXfs count="1">
    <xf numFmtId="0" fontId="0" fillId="0" borderId="0"/>
  </cellStyleXfs>
  <cellXfs count="849">
    <xf numFmtId="0" fontId="0" fillId="0" borderId="0" xfId="0"/>
    <xf numFmtId="0" fontId="0" fillId="0" borderId="0" xfId="0" applyAlignment="1">
      <alignment horizontal="left"/>
    </xf>
    <xf numFmtId="4" fontId="0" fillId="0" borderId="1" xfId="0" applyNumberFormat="1" applyBorder="1"/>
    <xf numFmtId="0" fontId="0" fillId="0" borderId="4" xfId="0" applyBorder="1"/>
    <xf numFmtId="17" fontId="0" fillId="0" borderId="4" xfId="0" applyNumberFormat="1" applyBorder="1" applyAlignment="1">
      <alignment horizontal="center"/>
    </xf>
    <xf numFmtId="0" fontId="0" fillId="0" borderId="0" xfId="0" applyFill="1" applyBorder="1" applyAlignment="1"/>
    <xf numFmtId="0" fontId="0" fillId="0" borderId="0" xfId="0" applyFill="1" applyBorder="1"/>
    <xf numFmtId="3" fontId="0" fillId="2" borderId="1" xfId="0" applyNumberFormat="1" applyFill="1" applyBorder="1"/>
    <xf numFmtId="3" fontId="0" fillId="4" borderId="1" xfId="0" applyNumberFormat="1" applyFill="1" applyBorder="1"/>
    <xf numFmtId="3" fontId="0" fillId="5" borderId="1" xfId="0" applyNumberFormat="1" applyFill="1" applyBorder="1"/>
    <xf numFmtId="3" fontId="0" fillId="6" borderId="1" xfId="0" applyNumberFormat="1" applyFill="1" applyBorder="1"/>
    <xf numFmtId="3" fontId="0" fillId="5" borderId="20" xfId="0" applyNumberFormat="1" applyFill="1" applyBorder="1"/>
    <xf numFmtId="3" fontId="0" fillId="4" borderId="21" xfId="0" applyNumberFormat="1" applyFill="1" applyBorder="1"/>
    <xf numFmtId="3" fontId="0" fillId="2" borderId="20" xfId="0" applyNumberFormat="1" applyFill="1" applyBorder="1"/>
    <xf numFmtId="3" fontId="0" fillId="7" borderId="1" xfId="0" applyNumberFormat="1" applyFill="1" applyBorder="1"/>
    <xf numFmtId="3" fontId="0" fillId="7" borderId="21" xfId="0" applyNumberFormat="1" applyFill="1" applyBorder="1"/>
    <xf numFmtId="3" fontId="0" fillId="4" borderId="20" xfId="0" applyNumberFormat="1" applyFill="1" applyBorder="1"/>
    <xf numFmtId="3" fontId="0" fillId="5" borderId="21" xfId="0" applyNumberFormat="1" applyFill="1" applyBorder="1"/>
    <xf numFmtId="3" fontId="0" fillId="11" borderId="1" xfId="0" applyNumberFormat="1" applyFill="1" applyBorder="1"/>
    <xf numFmtId="3" fontId="0" fillId="11" borderId="20" xfId="0" applyNumberFormat="1" applyFill="1" applyBorder="1"/>
    <xf numFmtId="3" fontId="0" fillId="6" borderId="20" xfId="0" applyNumberFormat="1" applyFill="1" applyBorder="1"/>
    <xf numFmtId="3" fontId="0" fillId="4" borderId="6" xfId="0" applyNumberFormat="1" applyFill="1" applyBorder="1"/>
    <xf numFmtId="0" fontId="1" fillId="0" borderId="0" xfId="0" applyFont="1" applyFill="1" applyBorder="1" applyAlignment="1"/>
    <xf numFmtId="0" fontId="3" fillId="5" borderId="20" xfId="0" applyFont="1" applyFill="1" applyBorder="1" applyAlignment="1">
      <alignment horizontal="center"/>
    </xf>
    <xf numFmtId="0" fontId="3" fillId="6" borderId="20" xfId="0" applyFont="1" applyFill="1" applyBorder="1" applyAlignment="1">
      <alignment horizontal="center"/>
    </xf>
    <xf numFmtId="0" fontId="3" fillId="4" borderId="20" xfId="0" applyFont="1" applyFill="1" applyBorder="1" applyAlignment="1">
      <alignment horizontal="center"/>
    </xf>
    <xf numFmtId="0" fontId="1" fillId="11" borderId="20" xfId="0" applyFont="1" applyFill="1" applyBorder="1" applyAlignment="1">
      <alignment horizontal="center"/>
    </xf>
    <xf numFmtId="0" fontId="1" fillId="11" borderId="1" xfId="0" applyFont="1" applyFill="1" applyBorder="1" applyAlignment="1">
      <alignment horizontal="center"/>
    </xf>
    <xf numFmtId="0" fontId="1" fillId="10" borderId="1" xfId="0" applyFont="1" applyFill="1" applyBorder="1" applyAlignment="1">
      <alignment horizontal="center"/>
    </xf>
    <xf numFmtId="0" fontId="1" fillId="10" borderId="21" xfId="0" applyFont="1" applyFill="1" applyBorder="1" applyAlignment="1">
      <alignment horizontal="center"/>
    </xf>
    <xf numFmtId="0" fontId="1" fillId="2" borderId="20" xfId="0" applyFont="1" applyFill="1" applyBorder="1" applyAlignment="1">
      <alignment horizontal="center"/>
    </xf>
    <xf numFmtId="0" fontId="1" fillId="2" borderId="1" xfId="0" applyFont="1" applyFill="1" applyBorder="1" applyAlignment="1">
      <alignment horizontal="center"/>
    </xf>
    <xf numFmtId="0" fontId="1" fillId="7" borderId="1" xfId="0" applyFont="1" applyFill="1" applyBorder="1" applyAlignment="1">
      <alignment horizontal="center"/>
    </xf>
    <xf numFmtId="0" fontId="1" fillId="7" borderId="21" xfId="0" applyFont="1" applyFill="1" applyBorder="1" applyAlignment="1">
      <alignment horizontal="center"/>
    </xf>
    <xf numFmtId="0" fontId="2" fillId="6" borderId="1" xfId="0" applyFont="1" applyFill="1" applyBorder="1" applyAlignment="1">
      <alignment horizontal="center"/>
    </xf>
    <xf numFmtId="0" fontId="2" fillId="11" borderId="1" xfId="0" applyFont="1" applyFill="1" applyBorder="1" applyAlignment="1">
      <alignment horizontal="center"/>
    </xf>
    <xf numFmtId="0" fontId="2" fillId="4" borderId="1" xfId="0" applyFont="1" applyFill="1" applyBorder="1" applyAlignment="1">
      <alignment horizontal="center"/>
    </xf>
    <xf numFmtId="0" fontId="2" fillId="5" borderId="20" xfId="0" applyFont="1" applyFill="1" applyBorder="1" applyAlignment="1">
      <alignment horizontal="center"/>
    </xf>
    <xf numFmtId="0" fontId="2" fillId="5" borderId="6" xfId="0" applyFont="1" applyFill="1" applyBorder="1" applyAlignment="1">
      <alignment horizontal="center"/>
    </xf>
    <xf numFmtId="0" fontId="2" fillId="5" borderId="1" xfId="0" applyFont="1" applyFill="1" applyBorder="1" applyAlignment="1">
      <alignment horizontal="center"/>
    </xf>
    <xf numFmtId="0" fontId="2" fillId="6" borderId="20" xfId="0" applyFont="1" applyFill="1" applyBorder="1" applyAlignment="1">
      <alignment horizontal="center"/>
    </xf>
    <xf numFmtId="0" fontId="2" fillId="6" borderId="6" xfId="0" applyFont="1" applyFill="1" applyBorder="1" applyAlignment="1">
      <alignment horizontal="center"/>
    </xf>
    <xf numFmtId="0" fontId="2" fillId="4" borderId="20" xfId="0" applyFont="1" applyFill="1" applyBorder="1" applyAlignment="1">
      <alignment horizontal="center"/>
    </xf>
    <xf numFmtId="0" fontId="2" fillId="4" borderId="6" xfId="0" applyFont="1" applyFill="1" applyBorder="1" applyAlignment="1">
      <alignment horizontal="center"/>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0" borderId="4" xfId="0" applyFont="1" applyBorder="1"/>
    <xf numFmtId="3" fontId="1" fillId="5" borderId="22" xfId="0" applyNumberFormat="1" applyFont="1" applyFill="1" applyBorder="1"/>
    <xf numFmtId="3" fontId="1" fillId="5" borderId="28" xfId="0" applyNumberFormat="1" applyFont="1" applyFill="1" applyBorder="1"/>
    <xf numFmtId="3" fontId="1" fillId="5" borderId="23" xfId="0" applyNumberFormat="1" applyFont="1" applyFill="1" applyBorder="1"/>
    <xf numFmtId="3" fontId="1" fillId="6" borderId="22" xfId="0" applyNumberFormat="1" applyFont="1" applyFill="1" applyBorder="1"/>
    <xf numFmtId="3" fontId="1" fillId="6" borderId="28" xfId="0" applyNumberFormat="1" applyFont="1" applyFill="1" applyBorder="1"/>
    <xf numFmtId="3" fontId="1" fillId="6" borderId="23" xfId="0" applyNumberFormat="1" applyFont="1" applyFill="1" applyBorder="1"/>
    <xf numFmtId="3" fontId="1" fillId="4" borderId="22" xfId="0" applyNumberFormat="1" applyFont="1" applyFill="1" applyBorder="1"/>
    <xf numFmtId="3" fontId="1" fillId="4" borderId="28" xfId="0" applyNumberFormat="1" applyFont="1" applyFill="1" applyBorder="1"/>
    <xf numFmtId="3" fontId="1" fillId="4" borderId="23" xfId="0" applyNumberFormat="1" applyFont="1" applyFill="1" applyBorder="1"/>
    <xf numFmtId="3" fontId="1" fillId="11" borderId="22" xfId="0" applyNumberFormat="1" applyFont="1" applyFill="1" applyBorder="1" applyAlignment="1"/>
    <xf numFmtId="3" fontId="1" fillId="10" borderId="23" xfId="0" applyNumberFormat="1" applyFont="1" applyFill="1" applyBorder="1" applyAlignment="1"/>
    <xf numFmtId="3" fontId="1" fillId="10" borderId="24" xfId="0" applyNumberFormat="1" applyFont="1" applyFill="1" applyBorder="1" applyAlignment="1"/>
    <xf numFmtId="3" fontId="1" fillId="2" borderId="22" xfId="0" applyNumberFormat="1" applyFont="1" applyFill="1" applyBorder="1"/>
    <xf numFmtId="3" fontId="1" fillId="2" borderId="23" xfId="0" applyNumberFormat="1" applyFont="1" applyFill="1" applyBorder="1"/>
    <xf numFmtId="3" fontId="1" fillId="7" borderId="23" xfId="0" applyNumberFormat="1" applyFont="1" applyFill="1" applyBorder="1"/>
    <xf numFmtId="3" fontId="1" fillId="7" borderId="24" xfId="0" applyNumberFormat="1" applyFont="1" applyFill="1" applyBorder="1"/>
    <xf numFmtId="3" fontId="1" fillId="5" borderId="24" xfId="0" applyNumberFormat="1" applyFont="1" applyFill="1" applyBorder="1"/>
    <xf numFmtId="3" fontId="1" fillId="7" borderId="23" xfId="0" applyNumberFormat="1" applyFont="1" applyFill="1" applyBorder="1" applyAlignment="1"/>
    <xf numFmtId="3" fontId="0" fillId="0" borderId="0" xfId="0" applyNumberFormat="1"/>
    <xf numFmtId="3" fontId="0" fillId="0" borderId="1" xfId="0" applyNumberFormat="1" applyBorder="1"/>
    <xf numFmtId="17" fontId="1" fillId="0" borderId="4" xfId="0" applyNumberFormat="1" applyFont="1" applyBorder="1" applyAlignment="1">
      <alignment horizontal="center"/>
    </xf>
    <xf numFmtId="0" fontId="2" fillId="5" borderId="2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3" fontId="0" fillId="6" borderId="21" xfId="0" applyNumberFormat="1" applyFill="1" applyBorder="1"/>
    <xf numFmtId="3" fontId="1" fillId="6" borderId="24" xfId="0" applyNumberFormat="1" applyFont="1" applyFill="1" applyBorder="1"/>
    <xf numFmtId="0" fontId="2" fillId="4" borderId="33" xfId="0" applyFont="1" applyFill="1" applyBorder="1" applyAlignment="1">
      <alignment horizontal="center" vertical="center" wrapText="1"/>
    </xf>
    <xf numFmtId="3" fontId="1" fillId="4" borderId="34" xfId="0" applyNumberFormat="1" applyFont="1" applyFill="1" applyBorder="1" applyAlignment="1"/>
    <xf numFmtId="3" fontId="1" fillId="3" borderId="22" xfId="0" applyNumberFormat="1" applyFont="1" applyFill="1" applyBorder="1"/>
    <xf numFmtId="3" fontId="1" fillId="3" borderId="23" xfId="0" applyNumberFormat="1" applyFont="1" applyFill="1" applyBorder="1"/>
    <xf numFmtId="3" fontId="1" fillId="3" borderId="24" xfId="0" applyNumberFormat="1" applyFont="1" applyFill="1" applyBorder="1"/>
    <xf numFmtId="3" fontId="0" fillId="4" borderId="33" xfId="0" applyNumberFormat="1" applyFill="1" applyBorder="1"/>
    <xf numFmtId="3" fontId="0" fillId="7" borderId="20" xfId="0" applyNumberFormat="1" applyFill="1" applyBorder="1"/>
    <xf numFmtId="3" fontId="1" fillId="7" borderId="22" xfId="0" applyNumberFormat="1" applyFont="1" applyFill="1" applyBorder="1"/>
    <xf numFmtId="0" fontId="2" fillId="5" borderId="21" xfId="0" applyFont="1" applyFill="1" applyBorder="1" applyAlignment="1">
      <alignment horizontal="center"/>
    </xf>
    <xf numFmtId="0" fontId="2" fillId="6" borderId="21" xfId="0" applyFont="1" applyFill="1" applyBorder="1" applyAlignment="1">
      <alignment horizontal="center"/>
    </xf>
    <xf numFmtId="0" fontId="2" fillId="4" borderId="21" xfId="0" applyFont="1" applyFill="1" applyBorder="1" applyAlignment="1">
      <alignment horizontal="center"/>
    </xf>
    <xf numFmtId="3" fontId="1" fillId="4" borderId="24" xfId="0" applyNumberFormat="1" applyFont="1" applyFill="1" applyBorder="1"/>
    <xf numFmtId="3" fontId="0" fillId="11" borderId="21" xfId="0" applyNumberFormat="1" applyFill="1" applyBorder="1"/>
    <xf numFmtId="3" fontId="1" fillId="11" borderId="23" xfId="0" applyNumberFormat="1" applyFont="1" applyFill="1" applyBorder="1"/>
    <xf numFmtId="3" fontId="1" fillId="11" borderId="24" xfId="0" applyNumberFormat="1" applyFont="1" applyFill="1" applyBorder="1"/>
    <xf numFmtId="3" fontId="1" fillId="11" borderId="22" xfId="0" applyNumberFormat="1" applyFont="1" applyFill="1" applyBorder="1"/>
    <xf numFmtId="3" fontId="1" fillId="3" borderId="28" xfId="0" applyNumberFormat="1" applyFont="1" applyFill="1" applyBorder="1"/>
    <xf numFmtId="0" fontId="3" fillId="6" borderId="21" xfId="0" applyFont="1" applyFill="1" applyBorder="1" applyAlignment="1">
      <alignment horizontal="center"/>
    </xf>
    <xf numFmtId="0" fontId="3" fillId="5" borderId="21" xfId="0" applyFont="1" applyFill="1" applyBorder="1" applyAlignment="1">
      <alignment horizontal="center"/>
    </xf>
    <xf numFmtId="0" fontId="3" fillId="4" borderId="21" xfId="0" applyFont="1" applyFill="1" applyBorder="1" applyAlignment="1">
      <alignment horizontal="center"/>
    </xf>
    <xf numFmtId="0" fontId="1" fillId="2" borderId="21" xfId="0" applyFont="1" applyFill="1" applyBorder="1" applyAlignment="1">
      <alignment horizontal="center"/>
    </xf>
    <xf numFmtId="3" fontId="1" fillId="2" borderId="24" xfId="0" applyNumberFormat="1" applyFont="1" applyFill="1" applyBorder="1"/>
    <xf numFmtId="0" fontId="1" fillId="7" borderId="20" xfId="0" applyFont="1" applyFill="1" applyBorder="1" applyAlignment="1">
      <alignment horizontal="center"/>
    </xf>
    <xf numFmtId="17" fontId="0" fillId="14" borderId="4" xfId="0" applyNumberFormat="1" applyFill="1" applyBorder="1" applyAlignment="1">
      <alignment horizontal="center"/>
    </xf>
    <xf numFmtId="0" fontId="0" fillId="14" borderId="4" xfId="0" applyFill="1" applyBorder="1"/>
    <xf numFmtId="0" fontId="1" fillId="14" borderId="4" xfId="0" applyFont="1" applyFill="1" applyBorder="1"/>
    <xf numFmtId="17" fontId="1" fillId="14" borderId="4" xfId="0" applyNumberFormat="1" applyFont="1" applyFill="1" applyBorder="1" applyAlignment="1">
      <alignment horizontal="center"/>
    </xf>
    <xf numFmtId="0" fontId="2" fillId="4" borderId="6" xfId="0" applyFont="1" applyFill="1" applyBorder="1" applyAlignment="1">
      <alignment horizontal="center"/>
    </xf>
    <xf numFmtId="0" fontId="2" fillId="6" borderId="6" xfId="0" applyFont="1" applyFill="1" applyBorder="1" applyAlignment="1">
      <alignment horizontal="center"/>
    </xf>
    <xf numFmtId="3" fontId="1" fillId="4" borderId="48" xfId="0" applyNumberFormat="1" applyFont="1" applyFill="1" applyBorder="1"/>
    <xf numFmtId="3" fontId="1" fillId="4" borderId="49" xfId="0" applyNumberFormat="1" applyFont="1" applyFill="1" applyBorder="1"/>
    <xf numFmtId="3" fontId="1" fillId="4" borderId="50" xfId="0" applyNumberFormat="1" applyFont="1" applyFill="1" applyBorder="1"/>
    <xf numFmtId="3" fontId="1" fillId="4" borderId="51" xfId="0" applyNumberFormat="1" applyFont="1" applyFill="1" applyBorder="1"/>
    <xf numFmtId="3" fontId="0" fillId="4" borderId="22" xfId="0" applyNumberFormat="1" applyFill="1" applyBorder="1"/>
    <xf numFmtId="3" fontId="0" fillId="4" borderId="28" xfId="0" applyNumberFormat="1" applyFill="1" applyBorder="1"/>
    <xf numFmtId="3" fontId="0" fillId="4" borderId="24" xfId="0" applyNumberFormat="1" applyFill="1" applyBorder="1"/>
    <xf numFmtId="0" fontId="4" fillId="0" borderId="0" xfId="0" applyFont="1"/>
    <xf numFmtId="0" fontId="1" fillId="0" borderId="0" xfId="0" applyFont="1"/>
    <xf numFmtId="0" fontId="0" fillId="0" borderId="0" xfId="0" applyFont="1"/>
    <xf numFmtId="0" fontId="0" fillId="14" borderId="1" xfId="0" applyFont="1" applyFill="1" applyBorder="1" applyAlignment="1">
      <alignment horizontal="center"/>
    </xf>
    <xf numFmtId="3" fontId="0" fillId="0" borderId="1" xfId="0" applyNumberFormat="1" applyFont="1" applyFill="1" applyBorder="1" applyProtection="1">
      <protection locked="0"/>
    </xf>
    <xf numFmtId="0" fontId="0" fillId="0" borderId="1" xfId="0" applyFont="1" applyFill="1" applyBorder="1" applyProtection="1">
      <protection locked="0"/>
    </xf>
    <xf numFmtId="3" fontId="6" fillId="7"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4" borderId="1" xfId="0" applyNumberFormat="1" applyFont="1" applyFill="1" applyBorder="1" applyAlignment="1">
      <alignment horizontal="center" vertical="center" wrapText="1"/>
    </xf>
    <xf numFmtId="3" fontId="6" fillId="15" borderId="1" xfId="0" applyNumberFormat="1"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1" fillId="14" borderId="1" xfId="0" applyFont="1" applyFill="1" applyBorder="1" applyAlignment="1">
      <alignment horizontal="center"/>
    </xf>
    <xf numFmtId="3" fontId="6" fillId="11" borderId="1" xfId="0" applyNumberFormat="1" applyFont="1" applyFill="1" applyBorder="1" applyAlignment="1">
      <alignment horizontal="center" vertical="center" wrapText="1"/>
    </xf>
    <xf numFmtId="3" fontId="1" fillId="6" borderId="1" xfId="0" applyNumberFormat="1" applyFont="1" applyFill="1" applyBorder="1"/>
    <xf numFmtId="3" fontId="1" fillId="4" borderId="1" xfId="0" applyNumberFormat="1" applyFont="1" applyFill="1" applyBorder="1"/>
    <xf numFmtId="3" fontId="1" fillId="11" borderId="1" xfId="0" applyNumberFormat="1" applyFont="1" applyFill="1" applyBorder="1"/>
    <xf numFmtId="3" fontId="1" fillId="9" borderId="1" xfId="0" applyNumberFormat="1" applyFont="1" applyFill="1" applyBorder="1"/>
    <xf numFmtId="3" fontId="1" fillId="7" borderId="1" xfId="0" applyNumberFormat="1" applyFont="1" applyFill="1" applyBorder="1"/>
    <xf numFmtId="3" fontId="1" fillId="2" borderId="1" xfId="0" applyNumberFormat="1" applyFont="1" applyFill="1" applyBorder="1"/>
    <xf numFmtId="3" fontId="1" fillId="5" borderId="1" xfId="0" applyNumberFormat="1" applyFont="1" applyFill="1" applyBorder="1"/>
    <xf numFmtId="3" fontId="1" fillId="15" borderId="1" xfId="0" applyNumberFormat="1" applyFont="1" applyFill="1" applyBorder="1"/>
    <xf numFmtId="0" fontId="0" fillId="0" borderId="0" xfId="0" applyFont="1" applyAlignment="1">
      <alignment vertical="top"/>
    </xf>
    <xf numFmtId="0" fontId="0" fillId="7" borderId="1" xfId="0" applyFont="1" applyFill="1" applyBorder="1" applyAlignment="1" applyProtection="1">
      <alignment vertical="top"/>
    </xf>
    <xf numFmtId="3" fontId="0" fillId="0" borderId="1" xfId="0" applyNumberFormat="1" applyFont="1" applyFill="1" applyBorder="1" applyAlignment="1" applyProtection="1">
      <alignment vertical="top"/>
    </xf>
    <xf numFmtId="3" fontId="0" fillId="7" borderId="0" xfId="0" applyNumberFormat="1" applyFont="1" applyFill="1" applyBorder="1" applyAlignment="1" applyProtection="1">
      <alignment vertical="top"/>
    </xf>
    <xf numFmtId="3" fontId="0" fillId="7" borderId="57" xfId="0" applyNumberFormat="1" applyFont="1" applyFill="1" applyBorder="1" applyAlignment="1" applyProtection="1">
      <alignment vertical="top"/>
    </xf>
    <xf numFmtId="3" fontId="0" fillId="7" borderId="12" xfId="0" applyNumberFormat="1" applyFont="1" applyFill="1" applyBorder="1" applyAlignment="1" applyProtection="1">
      <alignment vertical="top"/>
    </xf>
    <xf numFmtId="3" fontId="0" fillId="7" borderId="10" xfId="0" applyNumberFormat="1" applyFont="1" applyFill="1" applyBorder="1" applyAlignment="1" applyProtection="1">
      <alignment vertical="top"/>
    </xf>
    <xf numFmtId="3" fontId="0" fillId="7" borderId="47" xfId="0" applyNumberFormat="1" applyFont="1" applyFill="1" applyBorder="1" applyAlignment="1" applyProtection="1">
      <alignment vertical="top"/>
    </xf>
    <xf numFmtId="3" fontId="0" fillId="7" borderId="11" xfId="0" applyNumberFormat="1" applyFont="1" applyFill="1" applyBorder="1" applyAlignment="1" applyProtection="1">
      <alignment vertical="top"/>
    </xf>
    <xf numFmtId="0" fontId="1" fillId="2" borderId="1" xfId="0" applyFont="1" applyFill="1" applyBorder="1" applyAlignment="1" applyProtection="1">
      <alignment horizontal="center" vertical="top"/>
    </xf>
    <xf numFmtId="0" fontId="1" fillId="2" borderId="1" xfId="0" applyFont="1" applyFill="1" applyBorder="1" applyAlignment="1" applyProtection="1">
      <alignment horizontal="left" vertical="center" wrapText="1"/>
    </xf>
    <xf numFmtId="3" fontId="0" fillId="0" borderId="1" xfId="0" applyNumberFormat="1" applyFont="1" applyBorder="1" applyAlignment="1" applyProtection="1">
      <alignment vertical="top"/>
    </xf>
    <xf numFmtId="0" fontId="0" fillId="0" borderId="0" xfId="0" applyFont="1" applyAlignment="1" applyProtection="1">
      <alignment vertical="top"/>
    </xf>
    <xf numFmtId="0" fontId="1" fillId="11" borderId="1" xfId="0" applyFont="1" applyFill="1" applyBorder="1" applyAlignment="1" applyProtection="1">
      <alignment horizontal="center" vertical="center"/>
    </xf>
    <xf numFmtId="3" fontId="0" fillId="11" borderId="1" xfId="0" applyNumberFormat="1" applyFont="1" applyFill="1" applyBorder="1" applyAlignment="1" applyProtection="1">
      <alignment vertical="top"/>
    </xf>
    <xf numFmtId="3" fontId="0" fillId="0" borderId="4" xfId="0" applyNumberFormat="1" applyFont="1" applyBorder="1" applyAlignment="1" applyProtection="1">
      <alignment vertical="top"/>
    </xf>
    <xf numFmtId="3" fontId="0" fillId="11" borderId="4" xfId="0" applyNumberFormat="1" applyFont="1" applyFill="1" applyBorder="1" applyAlignment="1" applyProtection="1">
      <alignment vertical="top"/>
    </xf>
    <xf numFmtId="3" fontId="0" fillId="11" borderId="5" xfId="0" applyNumberFormat="1" applyFont="1" applyFill="1" applyBorder="1" applyAlignment="1" applyProtection="1">
      <alignment vertical="top"/>
    </xf>
    <xf numFmtId="3" fontId="0" fillId="11" borderId="6" xfId="0" applyNumberFormat="1" applyFont="1" applyFill="1" applyBorder="1" applyAlignment="1" applyProtection="1">
      <alignment vertical="top"/>
    </xf>
    <xf numFmtId="3" fontId="0" fillId="0" borderId="6" xfId="0" applyNumberFormat="1" applyFont="1" applyBorder="1" applyAlignment="1" applyProtection="1">
      <alignment vertical="top"/>
    </xf>
    <xf numFmtId="3" fontId="0" fillId="11" borderId="3" xfId="0" applyNumberFormat="1" applyFont="1" applyFill="1" applyBorder="1" applyAlignment="1" applyProtection="1">
      <alignment vertical="top"/>
    </xf>
    <xf numFmtId="0" fontId="1" fillId="0" borderId="0" xfId="0" applyFont="1" applyAlignment="1" applyProtection="1">
      <alignment vertical="top"/>
    </xf>
    <xf numFmtId="0" fontId="0" fillId="0" borderId="0" xfId="0" applyFont="1" applyAlignment="1"/>
    <xf numFmtId="3" fontId="5" fillId="0" borderId="0" xfId="0" applyNumberFormat="1" applyFont="1" applyFill="1" applyBorder="1" applyAlignment="1">
      <alignment vertical="center"/>
    </xf>
    <xf numFmtId="3" fontId="5" fillId="0" borderId="7" xfId="0" applyNumberFormat="1" applyFont="1" applyFill="1" applyBorder="1" applyAlignment="1">
      <alignment vertical="center"/>
    </xf>
    <xf numFmtId="3" fontId="5" fillId="0" borderId="57" xfId="0" applyNumberFormat="1" applyFont="1" applyFill="1" applyBorder="1" applyAlignment="1">
      <alignment vertical="center"/>
    </xf>
    <xf numFmtId="0" fontId="0" fillId="11" borderId="1" xfId="0" applyFont="1" applyFill="1" applyBorder="1" applyAlignment="1" applyProtection="1">
      <alignment vertical="top"/>
    </xf>
    <xf numFmtId="0" fontId="1" fillId="7" borderId="1" xfId="0" applyFont="1" applyFill="1" applyBorder="1" applyAlignment="1" applyProtection="1">
      <alignment vertical="top"/>
    </xf>
    <xf numFmtId="0" fontId="0" fillId="2" borderId="1" xfId="0" applyFont="1" applyFill="1" applyBorder="1" applyAlignment="1" applyProtection="1">
      <alignment vertical="top"/>
    </xf>
    <xf numFmtId="0" fontId="0" fillId="0" borderId="0" xfId="0" applyFont="1" applyBorder="1" applyAlignment="1" applyProtection="1">
      <alignment vertical="top"/>
    </xf>
    <xf numFmtId="0" fontId="0" fillId="4" borderId="1" xfId="0" applyFont="1" applyFill="1" applyBorder="1" applyAlignment="1" applyProtection="1">
      <alignment vertical="top"/>
    </xf>
    <xf numFmtId="0" fontId="0" fillId="6" borderId="1" xfId="0" applyFont="1" applyFill="1" applyBorder="1" applyAlignment="1" applyProtection="1">
      <alignment vertical="top"/>
    </xf>
    <xf numFmtId="3" fontId="0" fillId="4" borderId="1" xfId="0" applyNumberFormat="1" applyFont="1" applyFill="1" applyBorder="1" applyAlignment="1">
      <alignment vertical="top"/>
    </xf>
    <xf numFmtId="3" fontId="6" fillId="8" borderId="1" xfId="0" applyNumberFormat="1" applyFont="1" applyFill="1" applyBorder="1" applyAlignment="1">
      <alignment horizontal="center" vertical="center"/>
    </xf>
    <xf numFmtId="3" fontId="6" fillId="9" borderId="1" xfId="0" applyNumberFormat="1" applyFont="1" applyFill="1" applyBorder="1" applyAlignment="1">
      <alignment horizontal="center" vertical="center" wrapText="1"/>
    </xf>
    <xf numFmtId="3" fontId="5" fillId="4" borderId="1" xfId="0" applyNumberFormat="1" applyFont="1" applyFill="1" applyBorder="1" applyAlignment="1">
      <alignment vertical="top"/>
    </xf>
    <xf numFmtId="3" fontId="0" fillId="5" borderId="1" xfId="0" applyNumberFormat="1" applyFont="1" applyFill="1" applyBorder="1" applyAlignment="1">
      <alignment vertical="top"/>
    </xf>
    <xf numFmtId="3" fontId="5" fillId="5" borderId="4" xfId="0" applyNumberFormat="1" applyFont="1" applyFill="1" applyBorder="1" applyAlignment="1">
      <alignment vertical="center"/>
    </xf>
    <xf numFmtId="3" fontId="0" fillId="5" borderId="4" xfId="0" applyNumberFormat="1" applyFont="1" applyFill="1" applyBorder="1" applyAlignment="1"/>
    <xf numFmtId="3" fontId="6" fillId="9" borderId="2" xfId="0" applyNumberFormat="1" applyFont="1" applyFill="1" applyBorder="1" applyAlignment="1">
      <alignment horizontal="center" vertical="center" wrapText="1"/>
    </xf>
    <xf numFmtId="3" fontId="0" fillId="5" borderId="0" xfId="0" applyNumberFormat="1" applyFont="1" applyFill="1" applyBorder="1" applyAlignment="1"/>
    <xf numFmtId="3" fontId="0" fillId="5" borderId="56" xfId="0" applyNumberFormat="1" applyFont="1" applyFill="1" applyBorder="1" applyAlignment="1"/>
    <xf numFmtId="3" fontId="0" fillId="5" borderId="12" xfId="0" applyNumberFormat="1" applyFont="1" applyFill="1" applyBorder="1" applyAlignment="1"/>
    <xf numFmtId="3" fontId="0" fillId="5" borderId="7" xfId="0" applyNumberFormat="1" applyFont="1" applyFill="1" applyBorder="1" applyAlignment="1"/>
    <xf numFmtId="3" fontId="0" fillId="5" borderId="57" xfId="0" applyNumberFormat="1" applyFont="1" applyFill="1" applyBorder="1" applyAlignment="1"/>
    <xf numFmtId="3" fontId="0" fillId="5" borderId="47" xfId="0" applyNumberFormat="1" applyFont="1" applyFill="1" applyBorder="1" applyAlignment="1"/>
    <xf numFmtId="3" fontId="0" fillId="5" borderId="11" xfId="0" applyNumberFormat="1" applyFont="1" applyFill="1" applyBorder="1" applyAlignment="1"/>
    <xf numFmtId="3" fontId="0" fillId="5" borderId="4" xfId="0" applyNumberFormat="1" applyFont="1" applyFill="1" applyBorder="1" applyAlignment="1">
      <alignment vertical="top"/>
    </xf>
    <xf numFmtId="3" fontId="0" fillId="5" borderId="9" xfId="0" applyNumberFormat="1" applyFont="1" applyFill="1" applyBorder="1" applyAlignment="1">
      <alignment vertical="top"/>
    </xf>
    <xf numFmtId="3" fontId="0" fillId="5" borderId="8" xfId="0" applyNumberFormat="1" applyFont="1" applyFill="1" applyBorder="1" applyAlignment="1"/>
    <xf numFmtId="3" fontId="0" fillId="7" borderId="1" xfId="0" applyNumberFormat="1" applyFont="1" applyFill="1" applyBorder="1" applyAlignment="1" applyProtection="1">
      <alignment vertical="top"/>
    </xf>
    <xf numFmtId="0" fontId="0" fillId="7" borderId="4" xfId="0" applyFont="1" applyFill="1" applyBorder="1" applyAlignment="1" applyProtection="1">
      <alignment vertical="top"/>
    </xf>
    <xf numFmtId="0" fontId="0" fillId="7" borderId="2" xfId="0" applyFont="1" applyFill="1" applyBorder="1" applyAlignment="1" applyProtection="1">
      <alignment vertical="top"/>
    </xf>
    <xf numFmtId="0" fontId="0" fillId="7" borderId="3" xfId="0" applyFont="1" applyFill="1" applyBorder="1" applyAlignment="1" applyProtection="1">
      <alignment vertical="top"/>
    </xf>
    <xf numFmtId="4" fontId="0" fillId="2" borderId="2" xfId="0" applyNumberFormat="1" applyFont="1" applyFill="1" applyBorder="1" applyAlignment="1">
      <alignment vertical="top"/>
    </xf>
    <xf numFmtId="4" fontId="0" fillId="2" borderId="8" xfId="0" applyNumberFormat="1" applyFont="1" applyFill="1" applyBorder="1" applyAlignment="1">
      <alignment vertical="top"/>
    </xf>
    <xf numFmtId="4" fontId="0" fillId="2" borderId="6" xfId="0" applyNumberFormat="1" applyFont="1" applyFill="1" applyBorder="1" applyAlignment="1">
      <alignment vertical="top"/>
    </xf>
    <xf numFmtId="4" fontId="0" fillId="2" borderId="56" xfId="0" applyNumberFormat="1" applyFont="1" applyFill="1" applyBorder="1" applyAlignment="1">
      <alignment vertical="top"/>
    </xf>
    <xf numFmtId="4" fontId="0" fillId="2" borderId="10" xfId="0" applyNumberFormat="1" applyFont="1" applyFill="1" applyBorder="1" applyAlignment="1">
      <alignment vertical="top"/>
    </xf>
    <xf numFmtId="4" fontId="0" fillId="2" borderId="47" xfId="0" applyNumberFormat="1" applyFont="1" applyFill="1" applyBorder="1" applyAlignment="1">
      <alignment vertical="top"/>
    </xf>
    <xf numFmtId="4" fontId="0" fillId="2" borderId="5" xfId="0" applyNumberFormat="1" applyFont="1" applyFill="1" applyBorder="1" applyAlignment="1">
      <alignment vertical="top"/>
    </xf>
    <xf numFmtId="4" fontId="0" fillId="2" borderId="3" xfId="0" applyNumberFormat="1" applyFont="1" applyFill="1" applyBorder="1" applyAlignment="1">
      <alignment vertical="top"/>
    </xf>
    <xf numFmtId="4" fontId="0" fillId="12" borderId="4" xfId="0" applyNumberFormat="1" applyFont="1" applyFill="1" applyBorder="1" applyAlignment="1">
      <alignment vertical="top"/>
    </xf>
    <xf numFmtId="4" fontId="0" fillId="12" borderId="6" xfId="0" applyNumberFormat="1" applyFont="1" applyFill="1" applyBorder="1" applyAlignment="1">
      <alignment vertical="top"/>
    </xf>
    <xf numFmtId="4" fontId="0" fillId="12" borderId="8" xfId="0" applyNumberFormat="1" applyFont="1" applyFill="1" applyBorder="1" applyAlignment="1">
      <alignment vertical="top"/>
    </xf>
    <xf numFmtId="4" fontId="0" fillId="12" borderId="56" xfId="0" applyNumberFormat="1" applyFont="1" applyFill="1" applyBorder="1" applyAlignment="1">
      <alignment vertical="top"/>
    </xf>
    <xf numFmtId="4" fontId="0" fillId="12" borderId="0" xfId="0" applyNumberFormat="1" applyFont="1" applyFill="1" applyBorder="1" applyAlignment="1">
      <alignment vertical="top"/>
    </xf>
    <xf numFmtId="4" fontId="0" fillId="12" borderId="12" xfId="0" applyNumberFormat="1" applyFont="1" applyFill="1" applyBorder="1" applyAlignment="1">
      <alignment vertical="top"/>
    </xf>
    <xf numFmtId="4" fontId="0" fillId="12" borderId="7" xfId="0" applyNumberFormat="1" applyFont="1" applyFill="1" applyBorder="1" applyAlignment="1">
      <alignment vertical="top"/>
    </xf>
    <xf numFmtId="4" fontId="0" fillId="12" borderId="57" xfId="0" applyNumberFormat="1" applyFont="1" applyFill="1" applyBorder="1" applyAlignment="1">
      <alignment vertical="top"/>
    </xf>
    <xf numFmtId="4" fontId="0" fillId="12" borderId="10" xfId="0" applyNumberFormat="1" applyFont="1" applyFill="1" applyBorder="1" applyAlignment="1">
      <alignment vertical="top"/>
    </xf>
    <xf numFmtId="4" fontId="0" fillId="12" borderId="47" xfId="0" applyNumberFormat="1" applyFont="1" applyFill="1" applyBorder="1" applyAlignment="1">
      <alignment vertical="top"/>
    </xf>
    <xf numFmtId="4" fontId="0" fillId="12" borderId="11" xfId="0" applyNumberFormat="1" applyFont="1" applyFill="1" applyBorder="1" applyAlignment="1">
      <alignment vertical="top"/>
    </xf>
    <xf numFmtId="0" fontId="0" fillId="12" borderId="1" xfId="0" applyFont="1" applyFill="1" applyBorder="1" applyAlignment="1" applyProtection="1">
      <alignment vertical="top"/>
    </xf>
    <xf numFmtId="0" fontId="0" fillId="12" borderId="4" xfId="0" applyFont="1" applyFill="1" applyBorder="1" applyAlignment="1" applyProtection="1">
      <alignment vertical="top"/>
    </xf>
    <xf numFmtId="0" fontId="0" fillId="12" borderId="2" xfId="0" applyFont="1" applyFill="1" applyBorder="1" applyAlignment="1" applyProtection="1">
      <alignment vertical="top"/>
    </xf>
    <xf numFmtId="4" fontId="1" fillId="12" borderId="9" xfId="0" applyNumberFormat="1" applyFont="1" applyFill="1" applyBorder="1" applyAlignment="1">
      <alignment vertical="top"/>
    </xf>
    <xf numFmtId="4" fontId="1" fillId="12" borderId="2" xfId="0" applyNumberFormat="1" applyFont="1" applyFill="1" applyBorder="1" applyAlignment="1">
      <alignment vertical="top"/>
    </xf>
    <xf numFmtId="0" fontId="0" fillId="12" borderId="3" xfId="0" applyFont="1" applyFill="1" applyBorder="1" applyAlignment="1" applyProtection="1">
      <alignment vertical="top"/>
    </xf>
    <xf numFmtId="0" fontId="0" fillId="12" borderId="4" xfId="0" applyFont="1" applyFill="1" applyBorder="1" applyAlignment="1">
      <alignment vertical="top"/>
    </xf>
    <xf numFmtId="4" fontId="0" fillId="12" borderId="5" xfId="0" applyNumberFormat="1" applyFont="1" applyFill="1" applyBorder="1" applyAlignment="1">
      <alignment vertical="top"/>
    </xf>
    <xf numFmtId="4" fontId="0" fillId="7" borderId="4" xfId="0" applyNumberFormat="1" applyFont="1" applyFill="1" applyBorder="1" applyAlignment="1">
      <alignment vertical="top"/>
    </xf>
    <xf numFmtId="4" fontId="0" fillId="7" borderId="6" xfId="0" applyNumberFormat="1" applyFont="1" applyFill="1" applyBorder="1" applyAlignment="1">
      <alignment vertical="top"/>
    </xf>
    <xf numFmtId="4" fontId="0" fillId="7" borderId="56" xfId="0" applyNumberFormat="1" applyFont="1" applyFill="1" applyBorder="1" applyAlignment="1">
      <alignment vertical="top"/>
    </xf>
    <xf numFmtId="4" fontId="0" fillId="7" borderId="10" xfId="0" applyNumberFormat="1" applyFont="1" applyFill="1" applyBorder="1" applyAlignment="1">
      <alignment vertical="top"/>
    </xf>
    <xf numFmtId="4" fontId="0" fillId="7" borderId="0" xfId="0" applyNumberFormat="1" applyFont="1" applyFill="1" applyBorder="1" applyAlignment="1">
      <alignment vertical="top"/>
    </xf>
    <xf numFmtId="4" fontId="0" fillId="7" borderId="57" xfId="0" applyNumberFormat="1" applyFont="1" applyFill="1" applyBorder="1" applyAlignment="1">
      <alignment vertical="top"/>
    </xf>
    <xf numFmtId="4" fontId="0" fillId="7" borderId="8" xfId="0" applyNumberFormat="1" applyFont="1" applyFill="1" applyBorder="1" applyAlignment="1">
      <alignment vertical="top"/>
    </xf>
    <xf numFmtId="4" fontId="0" fillId="7" borderId="12" xfId="0" applyNumberFormat="1" applyFont="1" applyFill="1" applyBorder="1" applyAlignment="1">
      <alignment vertical="top"/>
    </xf>
    <xf numFmtId="4" fontId="0" fillId="7" borderId="47" xfId="0" applyNumberFormat="1" applyFont="1" applyFill="1" applyBorder="1" applyAlignment="1">
      <alignment vertical="top"/>
    </xf>
    <xf numFmtId="4" fontId="0" fillId="7" borderId="7" xfId="0" applyNumberFormat="1" applyFont="1" applyFill="1" applyBorder="1" applyAlignment="1">
      <alignment vertical="top"/>
    </xf>
    <xf numFmtId="4" fontId="0" fillId="7" borderId="5" xfId="0" applyNumberFormat="1" applyFont="1" applyFill="1" applyBorder="1" applyAlignment="1">
      <alignment vertical="top"/>
    </xf>
    <xf numFmtId="4" fontId="0" fillId="7" borderId="11" xfId="0" applyNumberFormat="1" applyFont="1" applyFill="1" applyBorder="1" applyAlignment="1">
      <alignment vertical="top"/>
    </xf>
    <xf numFmtId="4" fontId="0" fillId="7" borderId="3" xfId="0" applyNumberFormat="1" applyFont="1" applyFill="1" applyBorder="1" applyAlignment="1">
      <alignment vertical="top"/>
    </xf>
    <xf numFmtId="4" fontId="1" fillId="7" borderId="9" xfId="0" applyNumberFormat="1" applyFont="1" applyFill="1" applyBorder="1" applyAlignment="1">
      <alignment vertical="top"/>
    </xf>
    <xf numFmtId="4" fontId="1" fillId="7" borderId="2" xfId="0" applyNumberFormat="1" applyFont="1" applyFill="1" applyBorder="1" applyAlignment="1">
      <alignment vertical="top"/>
    </xf>
    <xf numFmtId="0" fontId="0" fillId="7" borderId="4" xfId="0" applyFont="1" applyFill="1" applyBorder="1" applyAlignment="1">
      <alignment vertical="top"/>
    </xf>
    <xf numFmtId="4" fontId="0" fillId="16" borderId="2" xfId="0" applyNumberFormat="1" applyFont="1" applyFill="1" applyBorder="1" applyAlignment="1">
      <alignment vertical="top"/>
    </xf>
    <xf numFmtId="4" fontId="0" fillId="16" borderId="56" xfId="0" applyNumberFormat="1" applyFont="1" applyFill="1" applyBorder="1" applyAlignment="1">
      <alignment vertical="top"/>
    </xf>
    <xf numFmtId="4" fontId="0" fillId="16" borderId="47" xfId="0" applyNumberFormat="1" applyFont="1" applyFill="1" applyBorder="1" applyAlignment="1">
      <alignment vertical="top"/>
    </xf>
    <xf numFmtId="4" fontId="0" fillId="16" borderId="5" xfId="0" applyNumberFormat="1" applyFont="1" applyFill="1" applyBorder="1" applyAlignment="1">
      <alignment vertical="top"/>
    </xf>
    <xf numFmtId="4" fontId="0" fillId="16" borderId="3" xfId="0" applyNumberFormat="1" applyFont="1" applyFill="1" applyBorder="1" applyAlignment="1">
      <alignment vertical="top"/>
    </xf>
    <xf numFmtId="0" fontId="0" fillId="9" borderId="1" xfId="0" applyFont="1" applyFill="1" applyBorder="1" applyAlignment="1" applyProtection="1">
      <alignment vertical="top"/>
    </xf>
    <xf numFmtId="4" fontId="0" fillId="9" borderId="8" xfId="0" applyNumberFormat="1" applyFont="1" applyFill="1" applyBorder="1" applyAlignment="1">
      <alignment vertical="top"/>
    </xf>
    <xf numFmtId="4" fontId="0" fillId="9" borderId="4" xfId="0" applyNumberFormat="1" applyFont="1" applyFill="1" applyBorder="1" applyAlignment="1">
      <alignment vertical="top"/>
    </xf>
    <xf numFmtId="4" fontId="0" fillId="9" borderId="6" xfId="0" applyNumberFormat="1" applyFont="1" applyFill="1" applyBorder="1" applyAlignment="1">
      <alignment vertical="top"/>
    </xf>
    <xf numFmtId="4" fontId="0" fillId="9" borderId="56" xfId="0" applyNumberFormat="1" applyFont="1" applyFill="1" applyBorder="1" applyAlignment="1">
      <alignment vertical="top"/>
    </xf>
    <xf numFmtId="4" fontId="0" fillId="9" borderId="10" xfId="0" applyNumberFormat="1" applyFont="1" applyFill="1" applyBorder="1" applyAlignment="1">
      <alignment vertical="top"/>
    </xf>
    <xf numFmtId="4" fontId="0" fillId="9" borderId="0" xfId="0" applyNumberFormat="1" applyFont="1" applyFill="1" applyBorder="1" applyAlignment="1">
      <alignment vertical="top"/>
    </xf>
    <xf numFmtId="4" fontId="0" fillId="9" borderId="57" xfId="0" applyNumberFormat="1" applyFont="1" applyFill="1" applyBorder="1" applyAlignment="1">
      <alignment vertical="top"/>
    </xf>
    <xf numFmtId="0" fontId="0" fillId="9" borderId="4" xfId="0" applyFont="1" applyFill="1" applyBorder="1" applyAlignment="1" applyProtection="1">
      <alignment vertical="top"/>
    </xf>
    <xf numFmtId="4" fontId="0" fillId="9" borderId="12" xfId="0" applyNumberFormat="1" applyFont="1" applyFill="1" applyBorder="1" applyAlignment="1">
      <alignment vertical="top"/>
    </xf>
    <xf numFmtId="4" fontId="0" fillId="9" borderId="47" xfId="0" applyNumberFormat="1" applyFont="1" applyFill="1" applyBorder="1" applyAlignment="1">
      <alignment vertical="top"/>
    </xf>
    <xf numFmtId="4" fontId="0" fillId="9" borderId="7" xfId="0" applyNumberFormat="1" applyFont="1" applyFill="1" applyBorder="1" applyAlignment="1">
      <alignment vertical="top"/>
    </xf>
    <xf numFmtId="4" fontId="0" fillId="9" borderId="5" xfId="0" applyNumberFormat="1" applyFont="1" applyFill="1" applyBorder="1" applyAlignment="1">
      <alignment vertical="top"/>
    </xf>
    <xf numFmtId="4" fontId="0" fillId="9" borderId="11" xfId="0" applyNumberFormat="1" applyFont="1" applyFill="1" applyBorder="1" applyAlignment="1">
      <alignment vertical="top"/>
    </xf>
    <xf numFmtId="4" fontId="0" fillId="9" borderId="3" xfId="0" applyNumberFormat="1" applyFont="1" applyFill="1" applyBorder="1" applyAlignment="1">
      <alignment vertical="top"/>
    </xf>
    <xf numFmtId="0" fontId="0" fillId="9" borderId="2" xfId="0" applyFont="1" applyFill="1" applyBorder="1" applyAlignment="1" applyProtection="1">
      <alignment vertical="top"/>
    </xf>
    <xf numFmtId="4" fontId="1" fillId="9" borderId="9" xfId="0" applyNumberFormat="1" applyFont="1" applyFill="1" applyBorder="1" applyAlignment="1">
      <alignment vertical="top"/>
    </xf>
    <xf numFmtId="4" fontId="1" fillId="9" borderId="2" xfId="0" applyNumberFormat="1" applyFont="1" applyFill="1" applyBorder="1" applyAlignment="1">
      <alignment vertical="top"/>
    </xf>
    <xf numFmtId="0" fontId="0" fillId="9" borderId="4" xfId="0" applyFont="1" applyFill="1" applyBorder="1" applyAlignment="1">
      <alignment vertical="top"/>
    </xf>
    <xf numFmtId="0" fontId="0" fillId="9" borderId="3" xfId="0" applyFont="1" applyFill="1" applyBorder="1" applyAlignment="1" applyProtection="1">
      <alignment vertical="top"/>
    </xf>
    <xf numFmtId="4" fontId="0" fillId="5" borderId="56" xfId="0" applyNumberFormat="1" applyFont="1" applyFill="1" applyBorder="1" applyAlignment="1">
      <alignment vertical="top"/>
    </xf>
    <xf numFmtId="4" fontId="0" fillId="5" borderId="2" xfId="0" applyNumberFormat="1" applyFont="1" applyFill="1" applyBorder="1" applyAlignment="1">
      <alignment vertical="top"/>
    </xf>
    <xf numFmtId="4" fontId="0" fillId="5" borderId="8" xfId="0" applyNumberFormat="1" applyFont="1" applyFill="1" applyBorder="1" applyAlignment="1">
      <alignment vertical="top"/>
    </xf>
    <xf numFmtId="4" fontId="0" fillId="5" borderId="47" xfId="0" applyNumberFormat="1" applyFont="1" applyFill="1" applyBorder="1" applyAlignment="1">
      <alignment vertical="top"/>
    </xf>
    <xf numFmtId="4" fontId="0" fillId="5" borderId="5" xfId="0" applyNumberFormat="1" applyFont="1" applyFill="1" applyBorder="1" applyAlignment="1">
      <alignment vertical="top"/>
    </xf>
    <xf numFmtId="4" fontId="0" fillId="5" borderId="3" xfId="0" applyNumberFormat="1" applyFont="1" applyFill="1" applyBorder="1" applyAlignment="1">
      <alignment vertical="top"/>
    </xf>
    <xf numFmtId="0" fontId="9" fillId="0" borderId="0" xfId="0" applyFont="1"/>
    <xf numFmtId="0" fontId="14" fillId="18" borderId="3" xfId="0" applyFont="1" applyFill="1" applyBorder="1" applyAlignment="1">
      <alignment horizontal="center" vertical="top" wrapText="1"/>
    </xf>
    <xf numFmtId="0" fontId="13" fillId="20" borderId="1" xfId="0" applyFont="1" applyFill="1" applyBorder="1" applyAlignment="1">
      <alignment horizontal="center" vertical="top" wrapText="1"/>
    </xf>
    <xf numFmtId="0" fontId="14" fillId="18"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12" fillId="20" borderId="2" xfId="0" applyFont="1" applyFill="1" applyBorder="1" applyAlignment="1">
      <alignment horizontal="center" vertical="top" wrapText="1"/>
    </xf>
    <xf numFmtId="0" fontId="13" fillId="20" borderId="2" xfId="0" applyFont="1" applyFill="1" applyBorder="1" applyAlignment="1">
      <alignment horizontal="center" vertical="top" wrapText="1"/>
    </xf>
    <xf numFmtId="3" fontId="13" fillId="0" borderId="2" xfId="0" applyNumberFormat="1" applyFont="1" applyBorder="1" applyAlignment="1" applyProtection="1">
      <alignment horizontal="right" vertical="top" wrapText="1"/>
      <protection locked="0"/>
    </xf>
    <xf numFmtId="3" fontId="13" fillId="0" borderId="2" xfId="0" applyNumberFormat="1" applyFont="1" applyBorder="1" applyAlignment="1" applyProtection="1">
      <alignment horizontal="right" vertical="top" wrapText="1"/>
      <protection locked="0"/>
    </xf>
    <xf numFmtId="0" fontId="13" fillId="24" borderId="2" xfId="0" applyFont="1" applyFill="1" applyBorder="1" applyAlignment="1" applyProtection="1">
      <alignment horizontal="center" vertical="top" wrapText="1"/>
    </xf>
    <xf numFmtId="3" fontId="13" fillId="0" borderId="1" xfId="0" applyNumberFormat="1" applyFont="1" applyBorder="1" applyAlignment="1" applyProtection="1">
      <alignment horizontal="right" vertical="top" wrapText="1"/>
      <protection locked="0"/>
    </xf>
    <xf numFmtId="3" fontId="13" fillId="26" borderId="1" xfId="0" applyNumberFormat="1" applyFont="1" applyFill="1" applyBorder="1" applyAlignment="1">
      <alignment horizontal="right" vertical="top" wrapText="1"/>
    </xf>
    <xf numFmtId="0" fontId="12" fillId="20" borderId="1" xfId="0" applyFont="1" applyFill="1" applyBorder="1" applyAlignment="1">
      <alignment horizontal="center" vertical="top" wrapText="1"/>
    </xf>
    <xf numFmtId="3" fontId="13" fillId="27" borderId="2" xfId="0" applyNumberFormat="1" applyFont="1" applyFill="1" applyBorder="1" applyAlignment="1">
      <alignment horizontal="right" vertical="top" wrapText="1"/>
    </xf>
    <xf numFmtId="0" fontId="13" fillId="0" borderId="1" xfId="0" applyFont="1" applyBorder="1" applyAlignment="1" applyProtection="1">
      <alignment horizontal="left" vertical="top" wrapText="1"/>
      <protection locked="0"/>
    </xf>
    <xf numFmtId="0" fontId="13" fillId="24" borderId="1" xfId="0" applyFont="1" applyFill="1" applyBorder="1" applyAlignment="1">
      <alignment horizontal="left" vertical="top" wrapText="1"/>
    </xf>
    <xf numFmtId="3" fontId="13" fillId="26" borderId="2" xfId="0" applyNumberFormat="1" applyFont="1" applyFill="1" applyBorder="1" applyAlignment="1">
      <alignment horizontal="right" vertical="top" wrapText="1"/>
    </xf>
    <xf numFmtId="0" fontId="13" fillId="21" borderId="1" xfId="0" applyFont="1" applyFill="1" applyBorder="1" applyAlignment="1">
      <alignment horizontal="left" vertical="top" wrapText="1"/>
    </xf>
    <xf numFmtId="3" fontId="13" fillId="0" borderId="1" xfId="0" applyNumberFormat="1" applyFont="1" applyFill="1" applyBorder="1" applyAlignment="1" applyProtection="1">
      <alignment horizontal="right" vertical="top" wrapText="1"/>
      <protection locked="0"/>
    </xf>
    <xf numFmtId="0" fontId="14" fillId="18" borderId="1" xfId="0" applyFont="1" applyFill="1" applyBorder="1" applyAlignment="1">
      <alignment horizontal="left" vertical="top" wrapText="1"/>
    </xf>
    <xf numFmtId="0" fontId="13" fillId="28" borderId="1" xfId="0" applyFont="1" applyFill="1" applyBorder="1" applyAlignment="1">
      <alignment horizontal="left" vertical="top" wrapText="1"/>
    </xf>
    <xf numFmtId="0" fontId="13" fillId="21" borderId="1" xfId="0" applyFont="1" applyFill="1" applyBorder="1" applyAlignment="1">
      <alignment vertical="top" wrapText="1"/>
    </xf>
    <xf numFmtId="3" fontId="13" fillId="0" borderId="1" xfId="0" applyNumberFormat="1" applyFont="1" applyFill="1" applyBorder="1" applyAlignment="1">
      <alignment horizontal="right" vertical="top" wrapText="1"/>
    </xf>
    <xf numFmtId="3" fontId="13" fillId="0" borderId="1" xfId="0" applyNumberFormat="1" applyFont="1" applyBorder="1" applyAlignment="1" applyProtection="1">
      <alignment vertical="top" wrapText="1"/>
      <protection locked="0"/>
    </xf>
    <xf numFmtId="0" fontId="13" fillId="2" borderId="1" xfId="0" applyFont="1" applyFill="1" applyBorder="1" applyAlignment="1">
      <alignment horizontal="left" vertical="top" wrapText="1"/>
    </xf>
    <xf numFmtId="0" fontId="13" fillId="2" borderId="1" xfId="0" applyFont="1" applyFill="1" applyBorder="1" applyAlignment="1">
      <alignment horizontal="justify" vertical="top" wrapText="1"/>
    </xf>
    <xf numFmtId="0" fontId="13" fillId="29" borderId="1" xfId="0" applyFont="1" applyFill="1" applyBorder="1" applyAlignment="1">
      <alignment horizontal="left" vertical="top" wrapText="1"/>
    </xf>
    <xf numFmtId="0" fontId="13" fillId="19" borderId="1" xfId="0" applyFont="1" applyFill="1" applyBorder="1" applyAlignment="1">
      <alignment horizontal="left" vertical="top" wrapText="1"/>
    </xf>
    <xf numFmtId="3" fontId="0" fillId="7" borderId="1" xfId="0" applyNumberFormat="1" applyFont="1" applyFill="1" applyBorder="1" applyProtection="1">
      <protection locked="0"/>
    </xf>
    <xf numFmtId="3" fontId="6" fillId="30" borderId="1" xfId="0" applyNumberFormat="1" applyFont="1" applyFill="1" applyBorder="1" applyAlignment="1">
      <alignment horizontal="center" vertical="center" wrapText="1"/>
    </xf>
    <xf numFmtId="3" fontId="1" fillId="30" borderId="1" xfId="0" applyNumberFormat="1" applyFont="1" applyFill="1" applyBorder="1"/>
    <xf numFmtId="0" fontId="1" fillId="14" borderId="0" xfId="0" applyFont="1" applyFill="1"/>
    <xf numFmtId="0" fontId="1" fillId="0" borderId="0" xfId="0" applyFont="1" applyFill="1" applyBorder="1" applyAlignment="1">
      <alignment horizontal="center"/>
    </xf>
    <xf numFmtId="3" fontId="1" fillId="0" borderId="0" xfId="0" applyNumberFormat="1" applyFont="1" applyFill="1" applyBorder="1"/>
    <xf numFmtId="0" fontId="1" fillId="14" borderId="1" xfId="0" applyFont="1" applyFill="1" applyBorder="1"/>
    <xf numFmtId="0" fontId="0" fillId="14" borderId="1" xfId="0" applyFont="1" applyFill="1" applyBorder="1" applyAlignment="1">
      <alignment vertical="top" wrapText="1"/>
    </xf>
    <xf numFmtId="4" fontId="0" fillId="14" borderId="1" xfId="0" applyNumberFormat="1" applyFont="1" applyFill="1" applyBorder="1" applyAlignment="1">
      <alignment horizontal="right" vertical="top"/>
    </xf>
    <xf numFmtId="0" fontId="0" fillId="14" borderId="1" xfId="0" applyFont="1" applyFill="1" applyBorder="1" applyAlignment="1">
      <alignment vertical="top"/>
    </xf>
    <xf numFmtId="0" fontId="1" fillId="14" borderId="1" xfId="0" applyFont="1" applyFill="1" applyBorder="1" applyAlignment="1">
      <alignment vertical="top" wrapText="1"/>
    </xf>
    <xf numFmtId="3" fontId="0" fillId="14" borderId="1" xfId="0" applyNumberFormat="1" applyFont="1" applyFill="1" applyBorder="1" applyAlignment="1">
      <alignment vertical="top" wrapText="1"/>
    </xf>
    <xf numFmtId="3" fontId="0" fillId="14" borderId="1" xfId="0" applyNumberFormat="1" applyFont="1" applyFill="1" applyBorder="1" applyAlignment="1">
      <alignment vertical="top"/>
    </xf>
    <xf numFmtId="3" fontId="1" fillId="14" borderId="1" xfId="0" applyNumberFormat="1" applyFont="1" applyFill="1" applyBorder="1" applyAlignment="1">
      <alignment vertical="top"/>
    </xf>
    <xf numFmtId="4" fontId="0" fillId="14" borderId="4" xfId="0" applyNumberFormat="1" applyFont="1" applyFill="1" applyBorder="1" applyAlignment="1">
      <alignment horizontal="right" vertical="top"/>
    </xf>
    <xf numFmtId="4" fontId="1" fillId="14" borderId="4" xfId="0" applyNumberFormat="1" applyFont="1" applyFill="1" applyBorder="1" applyAlignment="1">
      <alignment horizontal="right" vertical="top"/>
    </xf>
    <xf numFmtId="0" fontId="0" fillId="14" borderId="4" xfId="0" applyFont="1" applyFill="1" applyBorder="1" applyAlignment="1">
      <alignment vertical="top"/>
    </xf>
    <xf numFmtId="4" fontId="0" fillId="14" borderId="0" xfId="0" applyNumberFormat="1" applyFont="1" applyFill="1" applyBorder="1" applyAlignment="1">
      <alignment horizontal="right" vertical="top"/>
    </xf>
    <xf numFmtId="0" fontId="0" fillId="14" borderId="0" xfId="0" applyFont="1" applyFill="1" applyBorder="1" applyAlignment="1">
      <alignment vertical="top"/>
    </xf>
    <xf numFmtId="4" fontId="0" fillId="14" borderId="7" xfId="0" applyNumberFormat="1" applyFont="1" applyFill="1" applyBorder="1" applyAlignment="1">
      <alignment horizontal="right" vertical="top"/>
    </xf>
    <xf numFmtId="4" fontId="0" fillId="14" borderId="57" xfId="0" applyNumberFormat="1" applyFont="1" applyFill="1" applyBorder="1" applyAlignment="1">
      <alignment horizontal="right" vertical="top"/>
    </xf>
    <xf numFmtId="0" fontId="0" fillId="14" borderId="7" xfId="0" applyFont="1" applyFill="1" applyBorder="1" applyAlignment="1">
      <alignment vertical="top"/>
    </xf>
    <xf numFmtId="0" fontId="0" fillId="14" borderId="57" xfId="0" applyFont="1" applyFill="1" applyBorder="1" applyAlignment="1">
      <alignment vertical="top"/>
    </xf>
    <xf numFmtId="0" fontId="0" fillId="14" borderId="10" xfId="0" applyFont="1" applyFill="1" applyBorder="1" applyAlignment="1">
      <alignment vertical="top"/>
    </xf>
    <xf numFmtId="0" fontId="0" fillId="14" borderId="47" xfId="0" applyFont="1" applyFill="1" applyBorder="1" applyAlignment="1">
      <alignment vertical="top"/>
    </xf>
    <xf numFmtId="0" fontId="0" fillId="14" borderId="11" xfId="0" applyFont="1" applyFill="1" applyBorder="1" applyAlignment="1">
      <alignment vertical="top"/>
    </xf>
    <xf numFmtId="4" fontId="1" fillId="14" borderId="6" xfId="0" applyNumberFormat="1" applyFont="1" applyFill="1" applyBorder="1" applyAlignment="1">
      <alignment horizontal="right" vertical="top"/>
    </xf>
    <xf numFmtId="4" fontId="0" fillId="14" borderId="2" xfId="0" applyNumberFormat="1" applyFont="1" applyFill="1" applyBorder="1" applyAlignment="1">
      <alignment horizontal="right" vertical="top"/>
    </xf>
    <xf numFmtId="4" fontId="0" fillId="14" borderId="8" xfId="0" applyNumberFormat="1" applyFont="1" applyFill="1" applyBorder="1" applyAlignment="1">
      <alignment horizontal="right" vertical="top"/>
    </xf>
    <xf numFmtId="4" fontId="0" fillId="14" borderId="12" xfId="0" applyNumberFormat="1" applyFont="1" applyFill="1" applyBorder="1" applyAlignment="1">
      <alignment horizontal="right" vertical="top"/>
    </xf>
    <xf numFmtId="0" fontId="0" fillId="14" borderId="8" xfId="0" applyFont="1" applyFill="1" applyBorder="1" applyAlignment="1">
      <alignment vertical="top"/>
    </xf>
    <xf numFmtId="0" fontId="0" fillId="14" borderId="12" xfId="0" applyFont="1" applyFill="1" applyBorder="1" applyAlignment="1">
      <alignment vertical="top"/>
    </xf>
    <xf numFmtId="0" fontId="0" fillId="14" borderId="5" xfId="0" applyFont="1" applyFill="1" applyBorder="1" applyAlignment="1">
      <alignment vertical="top"/>
    </xf>
    <xf numFmtId="0" fontId="0" fillId="14" borderId="6" xfId="0" applyFont="1" applyFill="1" applyBorder="1" applyAlignment="1">
      <alignment vertical="top"/>
    </xf>
    <xf numFmtId="0" fontId="0" fillId="14" borderId="56" xfId="0" applyFont="1" applyFill="1" applyBorder="1" applyAlignment="1">
      <alignment vertical="top"/>
    </xf>
    <xf numFmtId="3" fontId="0" fillId="14" borderId="2" xfId="0" applyNumberFormat="1" applyFont="1" applyFill="1" applyBorder="1" applyAlignment="1">
      <alignment vertical="top"/>
    </xf>
    <xf numFmtId="3" fontId="0" fillId="14" borderId="8" xfId="0" applyNumberFormat="1" applyFont="1" applyFill="1" applyBorder="1" applyAlignment="1">
      <alignment vertical="top"/>
    </xf>
    <xf numFmtId="3" fontId="0" fillId="14" borderId="4" xfId="0" applyNumberFormat="1" applyFont="1" applyFill="1" applyBorder="1" applyAlignment="1">
      <alignment vertical="top" wrapText="1"/>
    </xf>
    <xf numFmtId="3" fontId="0" fillId="14" borderId="5" xfId="0" applyNumberFormat="1" applyFont="1" applyFill="1" applyBorder="1" applyAlignment="1">
      <alignment vertical="top"/>
    </xf>
    <xf numFmtId="3" fontId="5" fillId="5" borderId="8" xfId="0" applyNumberFormat="1" applyFont="1" applyFill="1" applyBorder="1" applyAlignment="1">
      <alignment vertical="center"/>
    </xf>
    <xf numFmtId="3" fontId="5" fillId="5" borderId="56" xfId="0" applyNumberFormat="1" applyFont="1" applyFill="1" applyBorder="1" applyAlignment="1">
      <alignment vertical="center"/>
    </xf>
    <xf numFmtId="3" fontId="5" fillId="5" borderId="12" xfId="0" applyNumberFormat="1" applyFont="1" applyFill="1" applyBorder="1" applyAlignment="1">
      <alignment vertical="center"/>
    </xf>
    <xf numFmtId="3" fontId="5" fillId="5" borderId="7" xfId="0" applyNumberFormat="1" applyFont="1" applyFill="1" applyBorder="1" applyAlignment="1">
      <alignment vertical="center"/>
    </xf>
    <xf numFmtId="3" fontId="5" fillId="5" borderId="0" xfId="0" applyNumberFormat="1" applyFont="1" applyFill="1" applyBorder="1" applyAlignment="1">
      <alignment vertical="center"/>
    </xf>
    <xf numFmtId="3" fontId="5" fillId="5" borderId="57" xfId="0" applyNumberFormat="1" applyFont="1" applyFill="1" applyBorder="1" applyAlignment="1">
      <alignment vertical="center"/>
    </xf>
    <xf numFmtId="3" fontId="5" fillId="5" borderId="10" xfId="0" applyNumberFormat="1" applyFont="1" applyFill="1" applyBorder="1" applyAlignment="1">
      <alignment vertical="center"/>
    </xf>
    <xf numFmtId="3" fontId="5" fillId="5" borderId="47" xfId="0" applyNumberFormat="1" applyFont="1" applyFill="1" applyBorder="1" applyAlignment="1">
      <alignment vertical="center"/>
    </xf>
    <xf numFmtId="3" fontId="5" fillId="5" borderId="11" xfId="0" applyNumberFormat="1" applyFont="1" applyFill="1" applyBorder="1" applyAlignment="1">
      <alignment vertical="center"/>
    </xf>
    <xf numFmtId="3" fontId="0" fillId="5" borderId="10" xfId="0" applyNumberFormat="1" applyFont="1" applyFill="1" applyBorder="1" applyAlignment="1"/>
    <xf numFmtId="3" fontId="13" fillId="0" borderId="1" xfId="0" applyNumberFormat="1" applyFont="1" applyBorder="1" applyAlignment="1" applyProtection="1">
      <alignment horizontal="left" vertical="top" wrapText="1"/>
      <protection locked="0"/>
    </xf>
    <xf numFmtId="0" fontId="13" fillId="0" borderId="1" xfId="0" applyFont="1" applyBorder="1" applyAlignment="1" applyProtection="1">
      <alignment horizontal="right" vertical="top" wrapText="1"/>
      <protection locked="0"/>
    </xf>
    <xf numFmtId="3" fontId="13" fillId="0" borderId="2" xfId="0" applyNumberFormat="1" applyFont="1" applyBorder="1" applyAlignment="1" applyProtection="1">
      <alignment horizontal="right" vertical="top" wrapText="1"/>
      <protection locked="0"/>
    </xf>
    <xf numFmtId="0" fontId="13" fillId="0" borderId="1" xfId="0" applyFont="1" applyBorder="1" applyAlignment="1" applyProtection="1">
      <alignment horizontal="center" vertical="top" wrapText="1"/>
      <protection locked="0"/>
    </xf>
    <xf numFmtId="0" fontId="0" fillId="31" borderId="8" xfId="0" applyFill="1" applyBorder="1" applyAlignment="1">
      <alignment vertical="center"/>
    </xf>
    <xf numFmtId="0" fontId="0" fillId="31" borderId="7" xfId="0" applyFill="1" applyBorder="1" applyAlignment="1">
      <alignment vertical="center"/>
    </xf>
    <xf numFmtId="0" fontId="0" fillId="31" borderId="0" xfId="0" applyFill="1" applyBorder="1" applyAlignment="1">
      <alignment vertical="center"/>
    </xf>
    <xf numFmtId="0" fontId="0" fillId="31" borderId="57" xfId="0" applyFill="1" applyBorder="1" applyAlignment="1">
      <alignment vertical="center"/>
    </xf>
    <xf numFmtId="0" fontId="0" fillId="31" borderId="10" xfId="0" applyFill="1" applyBorder="1" applyAlignment="1">
      <alignment vertical="center"/>
    </xf>
    <xf numFmtId="0" fontId="1" fillId="0" borderId="0" xfId="0" applyFont="1" applyAlignment="1">
      <alignment vertical="top"/>
    </xf>
    <xf numFmtId="0" fontId="0" fillId="4" borderId="1" xfId="0" applyFill="1" applyBorder="1" applyAlignment="1">
      <alignment vertical="top"/>
    </xf>
    <xf numFmtId="0" fontId="1" fillId="4" borderId="1" xfId="0" applyFont="1" applyFill="1" applyBorder="1" applyAlignment="1">
      <alignment vertical="top"/>
    </xf>
    <xf numFmtId="0" fontId="0" fillId="8" borderId="1" xfId="0" applyFill="1" applyBorder="1" applyAlignment="1">
      <alignment vertical="top"/>
    </xf>
    <xf numFmtId="0" fontId="0" fillId="8" borderId="1" xfId="0" applyFill="1" applyBorder="1"/>
    <xf numFmtId="0" fontId="1" fillId="4" borderId="1" xfId="0" applyFont="1" applyFill="1" applyBorder="1"/>
    <xf numFmtId="0" fontId="0" fillId="4" borderId="1" xfId="0" applyFill="1" applyBorder="1"/>
    <xf numFmtId="14" fontId="0" fillId="0" borderId="0" xfId="0" applyNumberFormat="1" applyFill="1" applyBorder="1" applyAlignment="1" applyProtection="1">
      <alignment horizontal="center" vertical="center"/>
      <protection locked="0"/>
    </xf>
    <xf numFmtId="0" fontId="0" fillId="0" borderId="47" xfId="0" applyFill="1" applyBorder="1" applyAlignment="1" applyProtection="1">
      <alignment horizontal="center" vertical="center"/>
      <protection locked="0"/>
    </xf>
    <xf numFmtId="14" fontId="0" fillId="0" borderId="11" xfId="0" applyNumberFormat="1" applyFill="1" applyBorder="1" applyAlignment="1" applyProtection="1">
      <alignment horizontal="center" vertical="center"/>
      <protection locked="0"/>
    </xf>
    <xf numFmtId="0" fontId="1" fillId="0" borderId="0" xfId="0" applyFont="1" applyAlignment="1">
      <alignment horizontal="left"/>
    </xf>
    <xf numFmtId="3" fontId="0" fillId="0" borderId="20" xfId="0" applyNumberFormat="1" applyFill="1" applyBorder="1" applyProtection="1">
      <protection locked="0"/>
    </xf>
    <xf numFmtId="3" fontId="0" fillId="0" borderId="1" xfId="0" applyNumberFormat="1" applyFill="1" applyBorder="1" applyProtection="1">
      <protection locked="0"/>
    </xf>
    <xf numFmtId="3" fontId="0" fillId="2" borderId="1" xfId="0" applyNumberFormat="1" applyFill="1" applyBorder="1" applyProtection="1">
      <protection locked="0"/>
    </xf>
    <xf numFmtId="3" fontId="0" fillId="0" borderId="21" xfId="0" applyNumberFormat="1" applyFill="1" applyBorder="1" applyProtection="1">
      <protection locked="0"/>
    </xf>
    <xf numFmtId="3" fontId="0" fillId="6" borderId="1" xfId="0" applyNumberFormat="1" applyFill="1" applyBorder="1" applyProtection="1">
      <protection locked="0"/>
    </xf>
    <xf numFmtId="3" fontId="0" fillId="0" borderId="33" xfId="0" applyNumberFormat="1" applyFill="1" applyBorder="1" applyAlignment="1" applyProtection="1">
      <protection locked="0"/>
    </xf>
    <xf numFmtId="3" fontId="0" fillId="0" borderId="6" xfId="0" applyNumberFormat="1" applyFill="1" applyBorder="1" applyProtection="1">
      <protection locked="0"/>
    </xf>
    <xf numFmtId="3" fontId="0" fillId="5" borderId="1" xfId="0" applyNumberFormat="1" applyFill="1" applyBorder="1" applyProtection="1">
      <protection locked="0"/>
    </xf>
    <xf numFmtId="3" fontId="0" fillId="4" borderId="1" xfId="0" applyNumberFormat="1" applyFill="1" applyBorder="1" applyProtection="1">
      <protection locked="0"/>
    </xf>
    <xf numFmtId="3" fontId="0" fillId="0" borderId="20" xfId="0" applyNumberFormat="1" applyFill="1" applyBorder="1" applyAlignment="1" applyProtection="1">
      <protection locked="0"/>
    </xf>
    <xf numFmtId="3" fontId="0" fillId="0" borderId="1" xfId="0" applyNumberFormat="1" applyFill="1" applyBorder="1" applyAlignment="1" applyProtection="1">
      <protection locked="0"/>
    </xf>
    <xf numFmtId="3" fontId="0" fillId="0" borderId="21" xfId="0" applyNumberFormat="1" applyFill="1" applyBorder="1" applyAlignment="1" applyProtection="1">
      <protection locked="0"/>
    </xf>
    <xf numFmtId="3" fontId="0" fillId="4" borderId="6" xfId="0" applyNumberFormat="1" applyFill="1" applyBorder="1" applyProtection="1">
      <protection locked="0"/>
    </xf>
    <xf numFmtId="3" fontId="0" fillId="4" borderId="28" xfId="0" applyNumberFormat="1" applyFill="1" applyBorder="1" applyProtection="1">
      <protection locked="0"/>
    </xf>
    <xf numFmtId="3" fontId="0" fillId="0" borderId="23" xfId="0" applyNumberFormat="1" applyFill="1" applyBorder="1" applyProtection="1">
      <protection locked="0"/>
    </xf>
    <xf numFmtId="3" fontId="0" fillId="4" borderId="23" xfId="0" applyNumberFormat="1" applyFill="1" applyBorder="1" applyProtection="1">
      <protection locked="0"/>
    </xf>
    <xf numFmtId="0" fontId="0" fillId="0" borderId="0" xfId="0" applyFill="1" applyBorder="1" applyAlignment="1">
      <alignment vertical="center" wrapText="1"/>
    </xf>
    <xf numFmtId="3" fontId="0" fillId="0" borderId="0" xfId="0" applyNumberFormat="1" applyFill="1" applyBorder="1"/>
    <xf numFmtId="3" fontId="0" fillId="2" borderId="1" xfId="0" applyNumberFormat="1" applyFont="1" applyFill="1" applyBorder="1" applyProtection="1">
      <protection locked="0"/>
    </xf>
    <xf numFmtId="3" fontId="0" fillId="30" borderId="1" xfId="0" applyNumberFormat="1" applyFont="1" applyFill="1" applyBorder="1" applyProtection="1">
      <protection locked="0"/>
    </xf>
    <xf numFmtId="3" fontId="0" fillId="5" borderId="1" xfId="0" applyNumberFormat="1" applyFont="1" applyFill="1" applyBorder="1" applyProtection="1">
      <protection locked="0"/>
    </xf>
    <xf numFmtId="3" fontId="0" fillId="11" borderId="1" xfId="0" applyNumberFormat="1" applyFont="1" applyFill="1" applyBorder="1" applyProtection="1">
      <protection locked="0"/>
    </xf>
    <xf numFmtId="3" fontId="0" fillId="4" borderId="1" xfId="0" applyNumberFormat="1" applyFont="1" applyFill="1" applyBorder="1" applyProtection="1">
      <protection locked="0"/>
    </xf>
    <xf numFmtId="0" fontId="13" fillId="24" borderId="1" xfId="0" applyFont="1" applyFill="1" applyBorder="1" applyAlignment="1" applyProtection="1">
      <alignment horizontal="left" vertical="top" wrapText="1"/>
      <protection locked="0"/>
    </xf>
    <xf numFmtId="3" fontId="13" fillId="26" borderId="1" xfId="0" applyNumberFormat="1" applyFont="1" applyFill="1" applyBorder="1" applyAlignment="1" applyProtection="1">
      <alignment horizontal="right" vertical="top" wrapText="1"/>
      <protection locked="0"/>
    </xf>
    <xf numFmtId="0" fontId="9" fillId="0" borderId="0" xfId="0" applyFont="1" applyProtection="1">
      <protection locked="0"/>
    </xf>
    <xf numFmtId="0" fontId="10" fillId="0" borderId="0" xfId="0" applyFont="1" applyAlignment="1" applyProtection="1">
      <alignment horizontal="left" vertical="center"/>
      <protection locked="0"/>
    </xf>
    <xf numFmtId="14" fontId="1" fillId="0" borderId="0" xfId="0" applyNumberFormat="1" applyFont="1" applyAlignment="1">
      <alignment horizontal="center" vertical="top"/>
    </xf>
    <xf numFmtId="164" fontId="0" fillId="4" borderId="1" xfId="0" applyNumberFormat="1" applyFill="1" applyBorder="1" applyAlignment="1">
      <alignment horizontal="center" vertical="top"/>
    </xf>
    <xf numFmtId="0" fontId="0" fillId="0" borderId="0" xfId="0" applyFill="1" applyBorder="1" applyAlignment="1" applyProtection="1">
      <alignment horizontal="center" vertical="center"/>
      <protection locked="0"/>
    </xf>
    <xf numFmtId="0" fontId="0" fillId="0" borderId="57" xfId="0" applyFill="1" applyBorder="1" applyAlignment="1" applyProtection="1">
      <alignment horizontal="center" vertical="center"/>
      <protection locked="0"/>
    </xf>
    <xf numFmtId="0" fontId="0" fillId="0" borderId="56" xfId="0" applyFill="1" applyBorder="1" applyAlignment="1" applyProtection="1">
      <alignment horizontal="center" vertical="center"/>
      <protection locked="0"/>
    </xf>
    <xf numFmtId="0" fontId="0" fillId="0" borderId="12" xfId="0" applyFill="1" applyBorder="1" applyAlignment="1" applyProtection="1">
      <alignment horizontal="center" vertical="center"/>
      <protection locked="0"/>
    </xf>
    <xf numFmtId="0" fontId="0" fillId="0" borderId="0" xfId="0" applyFill="1" applyBorder="1" applyAlignment="1" applyProtection="1">
      <alignment horizontal="left" vertical="center"/>
      <protection locked="0"/>
    </xf>
    <xf numFmtId="0" fontId="0" fillId="0" borderId="57" xfId="0" applyFill="1" applyBorder="1" applyAlignment="1" applyProtection="1">
      <alignment horizontal="left" vertical="center"/>
      <protection locked="0"/>
    </xf>
    <xf numFmtId="0" fontId="1" fillId="4" borderId="4" xfId="0" applyFont="1" applyFill="1" applyBorder="1" applyAlignment="1">
      <alignment horizontal="right" vertical="top"/>
    </xf>
    <xf numFmtId="0" fontId="1" fillId="4" borderId="6" xfId="0" applyFont="1" applyFill="1" applyBorder="1" applyAlignment="1">
      <alignment horizontal="right" vertical="top"/>
    </xf>
    <xf numFmtId="0" fontId="0" fillId="4" borderId="1" xfId="0" applyFill="1" applyBorder="1" applyAlignment="1">
      <alignment horizontal="left" vertical="top" wrapText="1"/>
    </xf>
    <xf numFmtId="0" fontId="0" fillId="8" borderId="1" xfId="0" applyFill="1" applyBorder="1" applyAlignment="1">
      <alignment horizontal="justify" vertical="top" wrapText="1"/>
    </xf>
    <xf numFmtId="164" fontId="0" fillId="8" borderId="2" xfId="0" applyNumberFormat="1" applyFill="1" applyBorder="1" applyAlignment="1">
      <alignment horizontal="center" vertical="top"/>
    </xf>
    <xf numFmtId="164" fontId="0" fillId="8" borderId="9" xfId="0" applyNumberFormat="1" applyFill="1" applyBorder="1" applyAlignment="1">
      <alignment horizontal="center" vertical="top"/>
    </xf>
    <xf numFmtId="164" fontId="0" fillId="8" borderId="3" xfId="0" applyNumberFormat="1" applyFill="1" applyBorder="1" applyAlignment="1">
      <alignment horizontal="center" vertical="top"/>
    </xf>
    <xf numFmtId="164" fontId="0" fillId="4" borderId="2" xfId="0" applyNumberFormat="1" applyFill="1" applyBorder="1" applyAlignment="1">
      <alignment horizontal="center" vertical="top"/>
    </xf>
    <xf numFmtId="164" fontId="0" fillId="4" borderId="3" xfId="0" applyNumberFormat="1" applyFill="1" applyBorder="1" applyAlignment="1">
      <alignment horizontal="center" vertical="top"/>
    </xf>
    <xf numFmtId="164" fontId="0" fillId="4" borderId="9" xfId="0" applyNumberFormat="1" applyFill="1" applyBorder="1" applyAlignment="1">
      <alignment horizontal="center" vertical="top"/>
    </xf>
    <xf numFmtId="0" fontId="0" fillId="8" borderId="1" xfId="0" applyFill="1" applyBorder="1" applyAlignment="1">
      <alignment horizontal="left" vertical="top" wrapText="1"/>
    </xf>
    <xf numFmtId="0" fontId="2" fillId="5"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0" fillId="14" borderId="8" xfId="0" applyFill="1" applyBorder="1" applyAlignment="1">
      <alignment horizontal="center" vertical="center"/>
    </xf>
    <xf numFmtId="0" fontId="0" fillId="14" borderId="7" xfId="0" applyFill="1" applyBorder="1" applyAlignment="1">
      <alignment horizontal="center" vertical="center"/>
    </xf>
    <xf numFmtId="0" fontId="0" fillId="14" borderId="10" xfId="0" applyFill="1" applyBorder="1" applyAlignment="1">
      <alignment horizontal="center" vertical="center"/>
    </xf>
    <xf numFmtId="0" fontId="1" fillId="11" borderId="16" xfId="0" applyFont="1" applyFill="1" applyBorder="1" applyAlignment="1">
      <alignment horizontal="center" wrapText="1"/>
    </xf>
    <xf numFmtId="0" fontId="1" fillId="11" borderId="12" xfId="0" applyFont="1" applyFill="1" applyBorder="1" applyAlignment="1">
      <alignment horizontal="center" wrapText="1"/>
    </xf>
    <xf numFmtId="0" fontId="1" fillId="11" borderId="18" xfId="0" applyFont="1" applyFill="1" applyBorder="1" applyAlignment="1">
      <alignment horizontal="center" wrapText="1"/>
    </xf>
    <xf numFmtId="0" fontId="1" fillId="11" borderId="11" xfId="0" applyFont="1" applyFill="1" applyBorder="1" applyAlignment="1">
      <alignment horizontal="center" wrapText="1"/>
    </xf>
    <xf numFmtId="0" fontId="2" fillId="9" borderId="44" xfId="0" applyFont="1" applyFill="1" applyBorder="1" applyAlignment="1">
      <alignment horizontal="center"/>
    </xf>
    <xf numFmtId="0" fontId="2" fillId="9" borderId="45" xfId="0" applyFont="1" applyFill="1" applyBorder="1" applyAlignment="1">
      <alignment horizontal="center"/>
    </xf>
    <xf numFmtId="0" fontId="2" fillId="9" borderId="46" xfId="0" applyFont="1" applyFill="1" applyBorder="1" applyAlignment="1">
      <alignment horizontal="center"/>
    </xf>
    <xf numFmtId="0" fontId="3" fillId="4" borderId="13" xfId="0" applyFont="1" applyFill="1" applyBorder="1" applyAlignment="1">
      <alignment horizontal="center"/>
    </xf>
    <xf numFmtId="0" fontId="3" fillId="4" borderId="14" xfId="0" applyFont="1" applyFill="1" applyBorder="1" applyAlignment="1">
      <alignment horizontal="center"/>
    </xf>
    <xf numFmtId="0" fontId="3" fillId="4" borderId="15" xfId="0" applyFont="1" applyFill="1" applyBorder="1" applyAlignment="1">
      <alignment horizontal="center"/>
    </xf>
    <xf numFmtId="0" fontId="3" fillId="5" borderId="13" xfId="0" applyFont="1" applyFill="1" applyBorder="1" applyAlignment="1">
      <alignment horizontal="center"/>
    </xf>
    <xf numFmtId="0" fontId="3" fillId="5" borderId="14" xfId="0" applyFont="1" applyFill="1" applyBorder="1" applyAlignment="1">
      <alignment horizontal="center"/>
    </xf>
    <xf numFmtId="0" fontId="3" fillId="5" borderId="15" xfId="0" applyFont="1" applyFill="1" applyBorder="1" applyAlignment="1">
      <alignment horizontal="center"/>
    </xf>
    <xf numFmtId="0" fontId="1" fillId="8" borderId="41" xfId="0" applyFont="1" applyFill="1" applyBorder="1" applyAlignment="1">
      <alignment horizontal="center"/>
    </xf>
    <xf numFmtId="0" fontId="1" fillId="8" borderId="42" xfId="0" applyFont="1" applyFill="1" applyBorder="1" applyAlignment="1">
      <alignment horizontal="center"/>
    </xf>
    <xf numFmtId="0" fontId="1" fillId="8" borderId="43" xfId="0" applyFont="1" applyFill="1" applyBorder="1" applyAlignment="1">
      <alignment horizontal="center"/>
    </xf>
    <xf numFmtId="0" fontId="2" fillId="13" borderId="13" xfId="0" applyFont="1" applyFill="1" applyBorder="1" applyAlignment="1">
      <alignment horizontal="center"/>
    </xf>
    <xf numFmtId="0" fontId="2" fillId="13" borderId="14" xfId="0" applyFont="1" applyFill="1" applyBorder="1" applyAlignment="1">
      <alignment horizontal="center"/>
    </xf>
    <xf numFmtId="0" fontId="2" fillId="13" borderId="15" xfId="0" applyFont="1" applyFill="1" applyBorder="1" applyAlignment="1">
      <alignment horizontal="center"/>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5" borderId="15" xfId="0" applyFont="1" applyFill="1" applyBorder="1" applyAlignment="1">
      <alignment horizontal="center"/>
    </xf>
    <xf numFmtId="0" fontId="2" fillId="6" borderId="13" xfId="0" applyFont="1" applyFill="1" applyBorder="1" applyAlignment="1">
      <alignment horizontal="center"/>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4" borderId="18" xfId="0" applyFont="1" applyFill="1" applyBorder="1" applyAlignment="1">
      <alignment horizontal="center"/>
    </xf>
    <xf numFmtId="0" fontId="2" fillId="4" borderId="47" xfId="0" applyFont="1" applyFill="1" applyBorder="1" applyAlignment="1">
      <alignment horizontal="center"/>
    </xf>
    <xf numFmtId="0" fontId="1" fillId="0" borderId="40" xfId="0" applyFont="1" applyBorder="1" applyAlignment="1">
      <alignment horizontal="center"/>
    </xf>
    <xf numFmtId="0" fontId="1" fillId="0" borderId="38" xfId="0" applyFont="1" applyBorder="1" applyAlignment="1">
      <alignment horizontal="center"/>
    </xf>
    <xf numFmtId="0" fontId="1" fillId="0" borderId="39" xfId="0" applyFont="1" applyBorder="1" applyAlignment="1">
      <alignment horizontal="center"/>
    </xf>
    <xf numFmtId="0" fontId="2" fillId="6" borderId="37"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25" xfId="0" applyFont="1" applyFill="1" applyBorder="1" applyAlignment="1">
      <alignment horizontal="center" wrapText="1"/>
    </xf>
    <xf numFmtId="0" fontId="2" fillId="6" borderId="26" xfId="0" applyFont="1" applyFill="1" applyBorder="1" applyAlignment="1">
      <alignment horizontal="center" wrapText="1"/>
    </xf>
    <xf numFmtId="0" fontId="2" fillId="11" borderId="37" xfId="0" applyFont="1" applyFill="1" applyBorder="1" applyAlignment="1">
      <alignment horizontal="center" wrapText="1"/>
    </xf>
    <xf numFmtId="0" fontId="2" fillId="11" borderId="27" xfId="0" applyFont="1" applyFill="1" applyBorder="1" applyAlignment="1">
      <alignment horizontal="center" wrapText="1"/>
    </xf>
    <xf numFmtId="0" fontId="2" fillId="11" borderId="2"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25" xfId="0" applyFont="1" applyFill="1" applyBorder="1" applyAlignment="1">
      <alignment horizontal="center" wrapText="1"/>
    </xf>
    <xf numFmtId="0" fontId="2" fillId="11" borderId="26" xfId="0" applyFont="1" applyFill="1" applyBorder="1" applyAlignment="1">
      <alignment horizontal="center" wrapText="1"/>
    </xf>
    <xf numFmtId="0" fontId="2" fillId="4" borderId="2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1" xfId="0" applyFont="1" applyFill="1" applyBorder="1" applyAlignment="1">
      <alignment horizontal="center" wrapText="1"/>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11" borderId="13" xfId="0" applyFont="1" applyFill="1" applyBorder="1" applyAlignment="1">
      <alignment horizontal="center"/>
    </xf>
    <xf numFmtId="0" fontId="2" fillId="11" borderId="14" xfId="0" applyFont="1" applyFill="1" applyBorder="1" applyAlignment="1">
      <alignment horizontal="center"/>
    </xf>
    <xf numFmtId="0" fontId="2" fillId="11" borderId="15" xfId="0" applyFont="1" applyFill="1" applyBorder="1" applyAlignment="1">
      <alignment horizontal="center"/>
    </xf>
    <xf numFmtId="0" fontId="2" fillId="6" borderId="20" xfId="0" applyFont="1" applyFill="1" applyBorder="1" applyAlignment="1">
      <alignment horizontal="center" wrapText="1"/>
    </xf>
    <xf numFmtId="0" fontId="2" fillId="6" borderId="21" xfId="0" applyFont="1" applyFill="1" applyBorder="1" applyAlignment="1">
      <alignment horizontal="center" wrapText="1"/>
    </xf>
    <xf numFmtId="0" fontId="1" fillId="6" borderId="13" xfId="0" applyFont="1" applyFill="1" applyBorder="1" applyAlignment="1">
      <alignment horizontal="center"/>
    </xf>
    <xf numFmtId="0" fontId="1" fillId="6" borderId="14" xfId="0" applyFont="1" applyFill="1" applyBorder="1" applyAlignment="1">
      <alignment horizontal="center"/>
    </xf>
    <xf numFmtId="0" fontId="1" fillId="6" borderId="15" xfId="0" applyFont="1" applyFill="1" applyBorder="1" applyAlignment="1">
      <alignment horizontal="center"/>
    </xf>
    <xf numFmtId="0" fontId="1" fillId="11" borderId="13" xfId="0" applyFont="1" applyFill="1" applyBorder="1" applyAlignment="1">
      <alignment horizontal="center"/>
    </xf>
    <xf numFmtId="0" fontId="1" fillId="11" borderId="14" xfId="0" applyFont="1" applyFill="1" applyBorder="1" applyAlignment="1">
      <alignment horizontal="center"/>
    </xf>
    <xf numFmtId="0" fontId="1" fillId="11" borderId="15" xfId="0" applyFont="1" applyFill="1" applyBorder="1" applyAlignment="1">
      <alignment horizontal="center"/>
    </xf>
    <xf numFmtId="0" fontId="1" fillId="0" borderId="41" xfId="0" applyFont="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6" borderId="4" xfId="0" applyFont="1" applyFill="1" applyBorder="1" applyAlignment="1">
      <alignment horizontal="center"/>
    </xf>
    <xf numFmtId="0" fontId="2" fillId="6" borderId="6" xfId="0" applyFont="1" applyFill="1" applyBorder="1" applyAlignment="1">
      <alignment horizontal="center"/>
    </xf>
    <xf numFmtId="0" fontId="1" fillId="10" borderId="8" xfId="0" applyFont="1" applyFill="1" applyBorder="1" applyAlignment="1">
      <alignment horizontal="center" vertical="center" wrapText="1"/>
    </xf>
    <xf numFmtId="0" fontId="1" fillId="10" borderId="17"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2" borderId="41" xfId="0" applyFont="1" applyFill="1" applyBorder="1" applyAlignment="1">
      <alignment horizontal="center"/>
    </xf>
    <xf numFmtId="0" fontId="1" fillId="12" borderId="42" xfId="0" applyFont="1" applyFill="1" applyBorder="1" applyAlignment="1">
      <alignment horizontal="center"/>
    </xf>
    <xf numFmtId="0" fontId="1" fillId="12" borderId="43" xfId="0" applyFont="1" applyFill="1" applyBorder="1" applyAlignment="1">
      <alignment horizontal="center"/>
    </xf>
    <xf numFmtId="0" fontId="2" fillId="11" borderId="4" xfId="0" applyFont="1" applyFill="1" applyBorder="1" applyAlignment="1">
      <alignment horizontal="center"/>
    </xf>
    <xf numFmtId="0" fontId="2" fillId="11" borderId="6" xfId="0" applyFont="1" applyFill="1" applyBorder="1" applyAlignment="1">
      <alignment horizont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1"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31" xfId="0" applyFont="1" applyFill="1" applyBorder="1" applyAlignment="1">
      <alignment horizontal="center" vertical="center"/>
    </xf>
    <xf numFmtId="0" fontId="1" fillId="7" borderId="32" xfId="0" applyFont="1" applyFill="1" applyBorder="1" applyAlignment="1">
      <alignment horizontal="center" vertical="center"/>
    </xf>
    <xf numFmtId="0" fontId="1" fillId="7" borderId="20"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21"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14" borderId="4"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2" borderId="2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4" borderId="35"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0" borderId="29" xfId="0" applyFont="1" applyBorder="1" applyAlignment="1">
      <alignment horizontal="center"/>
    </xf>
    <xf numFmtId="4" fontId="0" fillId="0" borderId="2" xfId="0" applyNumberFormat="1" applyBorder="1" applyAlignment="1">
      <alignment horizontal="center" vertical="center"/>
    </xf>
    <xf numFmtId="4" fontId="0" fillId="0" borderId="9" xfId="0" applyNumberFormat="1" applyBorder="1" applyAlignment="1">
      <alignment horizontal="center" vertical="center"/>
    </xf>
    <xf numFmtId="4" fontId="0" fillId="0" borderId="3" xfId="0" applyNumberFormat="1" applyBorder="1" applyAlignment="1">
      <alignment horizontal="center" vertical="center"/>
    </xf>
    <xf numFmtId="0" fontId="0" fillId="14" borderId="25" xfId="0" applyFill="1" applyBorder="1" applyAlignment="1">
      <alignment horizontal="center" vertical="center"/>
    </xf>
    <xf numFmtId="0" fontId="0" fillId="14" borderId="55" xfId="0" applyFill="1" applyBorder="1" applyAlignment="1">
      <alignment horizontal="center" vertical="center"/>
    </xf>
    <xf numFmtId="0" fontId="0" fillId="14" borderId="26" xfId="0" applyFill="1" applyBorder="1" applyAlignment="1">
      <alignment horizontal="center" vertical="center"/>
    </xf>
    <xf numFmtId="0" fontId="2" fillId="14" borderId="25" xfId="0" applyFont="1" applyFill="1" applyBorder="1" applyAlignment="1">
      <alignment horizontal="center" vertical="center"/>
    </xf>
    <xf numFmtId="0" fontId="2" fillId="14" borderId="55" xfId="0" applyFont="1" applyFill="1" applyBorder="1" applyAlignment="1">
      <alignment horizontal="center" vertical="center"/>
    </xf>
    <xf numFmtId="0" fontId="2" fillId="14" borderId="26"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9" borderId="52" xfId="0" applyFont="1" applyFill="1" applyBorder="1" applyAlignment="1">
      <alignment horizontal="center"/>
    </xf>
    <xf numFmtId="0" fontId="2" fillId="9" borderId="53" xfId="0" applyFont="1" applyFill="1" applyBorder="1" applyAlignment="1">
      <alignment horizontal="center"/>
    </xf>
    <xf numFmtId="0" fontId="2" fillId="9" borderId="54" xfId="0" applyFont="1" applyFill="1" applyBorder="1" applyAlignment="1">
      <alignment horizontal="center"/>
    </xf>
    <xf numFmtId="0" fontId="2" fillId="9" borderId="0" xfId="0" applyFont="1" applyFill="1" applyBorder="1" applyAlignment="1">
      <alignment horizont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1" fillId="7" borderId="8"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2" fillId="5" borderId="30" xfId="0" applyFont="1" applyFill="1" applyBorder="1" applyAlignment="1">
      <alignment horizontal="center"/>
    </xf>
    <xf numFmtId="0" fontId="2" fillId="5" borderId="31" xfId="0" applyFont="1" applyFill="1" applyBorder="1" applyAlignment="1">
      <alignment horizontal="center"/>
    </xf>
    <xf numFmtId="0" fontId="2" fillId="5" borderId="32" xfId="0" applyFont="1" applyFill="1" applyBorder="1" applyAlignment="1">
      <alignment horizontal="center"/>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0" borderId="4" xfId="0" applyFont="1" applyBorder="1" applyAlignment="1">
      <alignment horizontal="center" vertical="center"/>
    </xf>
    <xf numFmtId="0" fontId="2" fillId="7" borderId="37"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1" fillId="12" borderId="13" xfId="0" applyFont="1" applyFill="1" applyBorder="1" applyAlignment="1">
      <alignment horizontal="center"/>
    </xf>
    <xf numFmtId="0" fontId="1" fillId="12" borderId="14" xfId="0" applyFont="1" applyFill="1" applyBorder="1" applyAlignment="1">
      <alignment horizontal="center"/>
    </xf>
    <xf numFmtId="0" fontId="1" fillId="12" borderId="15" xfId="0" applyFont="1" applyFill="1" applyBorder="1" applyAlignment="1">
      <alignment horizontal="center"/>
    </xf>
    <xf numFmtId="0" fontId="1" fillId="14" borderId="2" xfId="0" applyFont="1" applyFill="1" applyBorder="1" applyAlignment="1">
      <alignment horizontal="center" vertical="center"/>
    </xf>
    <xf numFmtId="0" fontId="1" fillId="14" borderId="9" xfId="0" applyFont="1" applyFill="1" applyBorder="1" applyAlignment="1">
      <alignment horizontal="center" vertical="center"/>
    </xf>
    <xf numFmtId="0" fontId="1" fillId="14" borderId="3" xfId="0" applyFont="1" applyFill="1" applyBorder="1" applyAlignment="1">
      <alignment horizontal="center" vertical="center"/>
    </xf>
    <xf numFmtId="3" fontId="6" fillId="11" borderId="8" xfId="0" applyNumberFormat="1" applyFont="1" applyFill="1" applyBorder="1" applyAlignment="1">
      <alignment horizontal="center" vertical="center" wrapText="1"/>
    </xf>
    <xf numFmtId="3" fontId="6" fillId="11" borderId="56" xfId="0" applyNumberFormat="1" applyFont="1" applyFill="1" applyBorder="1" applyAlignment="1">
      <alignment horizontal="center" vertical="center" wrapText="1"/>
    </xf>
    <xf numFmtId="3" fontId="6" fillId="11" borderId="12" xfId="0" applyNumberFormat="1" applyFont="1" applyFill="1" applyBorder="1" applyAlignment="1">
      <alignment horizontal="center" vertical="center" wrapText="1"/>
    </xf>
    <xf numFmtId="3" fontId="6" fillId="11" borderId="10" xfId="0" applyNumberFormat="1" applyFont="1" applyFill="1" applyBorder="1" applyAlignment="1">
      <alignment horizontal="center" vertical="center" wrapText="1"/>
    </xf>
    <xf numFmtId="3" fontId="6" fillId="11" borderId="47" xfId="0" applyNumberFormat="1" applyFont="1" applyFill="1" applyBorder="1" applyAlignment="1">
      <alignment horizontal="center" vertical="center" wrapText="1"/>
    </xf>
    <xf numFmtId="3" fontId="6" fillId="11" borderId="11" xfId="0" applyNumberFormat="1" applyFont="1" applyFill="1" applyBorder="1" applyAlignment="1">
      <alignment horizontal="center" vertical="center" wrapText="1"/>
    </xf>
    <xf numFmtId="0" fontId="1" fillId="14" borderId="4" xfId="0" applyFont="1" applyFill="1" applyBorder="1" applyAlignment="1">
      <alignment horizontal="center"/>
    </xf>
    <xf numFmtId="0" fontId="1" fillId="14" borderId="5" xfId="0" applyFont="1" applyFill="1" applyBorder="1" applyAlignment="1">
      <alignment horizontal="center"/>
    </xf>
    <xf numFmtId="0" fontId="1" fillId="14" borderId="6" xfId="0" applyFont="1" applyFill="1" applyBorder="1" applyAlignment="1">
      <alignment horizontal="center"/>
    </xf>
    <xf numFmtId="3" fontId="7" fillId="6" borderId="2" xfId="0" applyNumberFormat="1" applyFont="1" applyFill="1" applyBorder="1" applyAlignment="1">
      <alignment horizontal="center" vertical="center" wrapText="1"/>
    </xf>
    <xf numFmtId="3" fontId="7" fillId="6" borderId="9" xfId="0" applyNumberFormat="1" applyFont="1" applyFill="1" applyBorder="1" applyAlignment="1">
      <alignment horizontal="center" vertical="center" wrapText="1"/>
    </xf>
    <xf numFmtId="3" fontId="7" fillId="6" borderId="3" xfId="0" applyNumberFormat="1" applyFont="1" applyFill="1" applyBorder="1" applyAlignment="1">
      <alignment horizontal="center" vertical="center" wrapText="1"/>
    </xf>
    <xf numFmtId="3" fontId="6" fillId="6" borderId="2" xfId="0" applyNumberFormat="1" applyFont="1" applyFill="1" applyBorder="1" applyAlignment="1">
      <alignment horizontal="center" vertical="center" wrapText="1"/>
    </xf>
    <xf numFmtId="3" fontId="6" fillId="6" borderId="9" xfId="0" applyNumberFormat="1" applyFont="1" applyFill="1" applyBorder="1" applyAlignment="1">
      <alignment horizontal="center" vertical="center" wrapText="1"/>
    </xf>
    <xf numFmtId="3" fontId="6" fillId="6" borderId="3" xfId="0" applyNumberFormat="1" applyFont="1" applyFill="1" applyBorder="1" applyAlignment="1">
      <alignment horizontal="center" vertical="center" wrapText="1"/>
    </xf>
    <xf numFmtId="0" fontId="1" fillId="14" borderId="1" xfId="0" applyFont="1" applyFill="1" applyBorder="1" applyAlignment="1">
      <alignment horizontal="center"/>
    </xf>
    <xf numFmtId="0" fontId="3" fillId="9" borderId="1" xfId="0" applyFont="1" applyFill="1" applyBorder="1" applyAlignment="1">
      <alignment horizontal="center" vertical="center" wrapText="1"/>
    </xf>
    <xf numFmtId="3" fontId="6" fillId="5" borderId="8" xfId="0" applyNumberFormat="1" applyFont="1" applyFill="1" applyBorder="1" applyAlignment="1">
      <alignment horizontal="center" vertical="center" wrapText="1"/>
    </xf>
    <xf numFmtId="3" fontId="6" fillId="5" borderId="56" xfId="0" applyNumberFormat="1" applyFont="1" applyFill="1" applyBorder="1" applyAlignment="1">
      <alignment horizontal="center" vertical="center" wrapText="1"/>
    </xf>
    <xf numFmtId="3" fontId="6" fillId="5" borderId="12" xfId="0" applyNumberFormat="1" applyFont="1" applyFill="1" applyBorder="1" applyAlignment="1">
      <alignment horizontal="center" vertical="center" wrapText="1"/>
    </xf>
    <xf numFmtId="3" fontId="6" fillId="5" borderId="10" xfId="0" applyNumberFormat="1" applyFont="1" applyFill="1" applyBorder="1" applyAlignment="1">
      <alignment horizontal="center" vertical="center" wrapText="1"/>
    </xf>
    <xf numFmtId="3" fontId="6" fillId="5" borderId="47" xfId="0" applyNumberFormat="1" applyFont="1" applyFill="1" applyBorder="1" applyAlignment="1">
      <alignment horizontal="center" vertical="center" wrapText="1"/>
    </xf>
    <xf numFmtId="3" fontId="6" fillId="5" borderId="11" xfId="0" applyNumberFormat="1" applyFont="1" applyFill="1" applyBorder="1" applyAlignment="1">
      <alignment horizontal="center" vertical="center" wrapText="1"/>
    </xf>
    <xf numFmtId="3" fontId="6" fillId="15" borderId="8" xfId="0" applyNumberFormat="1" applyFont="1" applyFill="1" applyBorder="1" applyAlignment="1">
      <alignment horizontal="center" vertical="center" wrapText="1"/>
    </xf>
    <xf numFmtId="3" fontId="6" fillId="15" borderId="12" xfId="0" applyNumberFormat="1" applyFont="1" applyFill="1" applyBorder="1" applyAlignment="1">
      <alignment horizontal="center" vertical="center" wrapText="1"/>
    </xf>
    <xf numFmtId="3" fontId="6" fillId="15" borderId="10" xfId="0" applyNumberFormat="1" applyFont="1" applyFill="1" applyBorder="1" applyAlignment="1">
      <alignment horizontal="center" vertical="center" wrapText="1"/>
    </xf>
    <xf numFmtId="3" fontId="6" fillId="15" borderId="11" xfId="0" applyNumberFormat="1" applyFont="1" applyFill="1" applyBorder="1" applyAlignment="1">
      <alignment horizontal="center" vertical="center" wrapText="1"/>
    </xf>
    <xf numFmtId="3" fontId="6" fillId="2" borderId="8" xfId="0" applyNumberFormat="1" applyFont="1" applyFill="1" applyBorder="1" applyAlignment="1">
      <alignment horizontal="center" vertical="top" wrapText="1"/>
    </xf>
    <xf numFmtId="3" fontId="6" fillId="2" borderId="56" xfId="0" applyNumberFormat="1" applyFont="1" applyFill="1" applyBorder="1" applyAlignment="1">
      <alignment horizontal="center" vertical="top" wrapText="1"/>
    </xf>
    <xf numFmtId="3" fontId="6" fillId="2" borderId="12" xfId="0" applyNumberFormat="1" applyFont="1" applyFill="1" applyBorder="1" applyAlignment="1">
      <alignment horizontal="center" vertical="top" wrapText="1"/>
    </xf>
    <xf numFmtId="3" fontId="6" fillId="2" borderId="10" xfId="0" applyNumberFormat="1" applyFont="1" applyFill="1" applyBorder="1" applyAlignment="1">
      <alignment horizontal="center" vertical="top" wrapText="1"/>
    </xf>
    <xf numFmtId="3" fontId="6" fillId="2" borderId="47" xfId="0" applyNumberFormat="1" applyFont="1" applyFill="1" applyBorder="1" applyAlignment="1">
      <alignment horizontal="center" vertical="top" wrapText="1"/>
    </xf>
    <xf numFmtId="3" fontId="6" fillId="2" borderId="11" xfId="0" applyNumberFormat="1" applyFont="1" applyFill="1" applyBorder="1" applyAlignment="1">
      <alignment horizontal="center" vertical="top" wrapText="1"/>
    </xf>
    <xf numFmtId="3" fontId="6" fillId="4" borderId="8" xfId="0" applyNumberFormat="1" applyFont="1" applyFill="1" applyBorder="1" applyAlignment="1">
      <alignment horizontal="center" vertical="center" wrapText="1"/>
    </xf>
    <xf numFmtId="3" fontId="6" fillId="4" borderId="56" xfId="0" applyNumberFormat="1" applyFont="1" applyFill="1" applyBorder="1" applyAlignment="1">
      <alignment horizontal="center" vertical="center" wrapText="1"/>
    </xf>
    <xf numFmtId="3" fontId="6" fillId="4" borderId="12" xfId="0" applyNumberFormat="1" applyFont="1" applyFill="1" applyBorder="1" applyAlignment="1">
      <alignment horizontal="center" vertical="center" wrapText="1"/>
    </xf>
    <xf numFmtId="3" fontId="6" fillId="4" borderId="10" xfId="0" applyNumberFormat="1" applyFont="1" applyFill="1" applyBorder="1" applyAlignment="1">
      <alignment horizontal="center" vertical="center" wrapText="1"/>
    </xf>
    <xf numFmtId="3" fontId="6" fillId="4" borderId="47" xfId="0" applyNumberFormat="1" applyFont="1" applyFill="1" applyBorder="1" applyAlignment="1">
      <alignment horizontal="center" vertical="center" wrapText="1"/>
    </xf>
    <xf numFmtId="3" fontId="6" fillId="4" borderId="11" xfId="0" applyNumberFormat="1"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4" borderId="10" xfId="0" applyFont="1" applyFill="1" applyBorder="1" applyAlignment="1">
      <alignment horizontal="center"/>
    </xf>
    <xf numFmtId="0" fontId="1" fillId="14" borderId="47" xfId="0" applyFont="1" applyFill="1" applyBorder="1" applyAlignment="1">
      <alignment horizontal="center"/>
    </xf>
    <xf numFmtId="3" fontId="6" fillId="7" borderId="8" xfId="0" applyNumberFormat="1" applyFont="1" applyFill="1" applyBorder="1" applyAlignment="1">
      <alignment horizontal="center" vertical="center" wrapText="1"/>
    </xf>
    <xf numFmtId="3" fontId="6" fillId="7" borderId="56" xfId="0" applyNumberFormat="1" applyFont="1" applyFill="1" applyBorder="1" applyAlignment="1">
      <alignment horizontal="center" vertical="center" wrapText="1"/>
    </xf>
    <xf numFmtId="3" fontId="6" fillId="7" borderId="12" xfId="0" applyNumberFormat="1" applyFont="1" applyFill="1" applyBorder="1" applyAlignment="1">
      <alignment horizontal="center" vertical="center" wrapText="1"/>
    </xf>
    <xf numFmtId="3" fontId="6" fillId="7" borderId="10" xfId="0" applyNumberFormat="1" applyFont="1" applyFill="1" applyBorder="1" applyAlignment="1">
      <alignment horizontal="center" vertical="center" wrapText="1"/>
    </xf>
    <xf numFmtId="3" fontId="6" fillId="7" borderId="47" xfId="0" applyNumberFormat="1" applyFont="1" applyFill="1" applyBorder="1" applyAlignment="1">
      <alignment horizontal="center" vertical="center" wrapText="1"/>
    </xf>
    <xf numFmtId="3" fontId="6" fillId="7" borderId="11" xfId="0" applyNumberFormat="1" applyFont="1" applyFill="1" applyBorder="1" applyAlignment="1">
      <alignment horizontal="center" vertical="center" wrapText="1"/>
    </xf>
    <xf numFmtId="3" fontId="6" fillId="30" borderId="8" xfId="0" applyNumberFormat="1" applyFont="1" applyFill="1" applyBorder="1" applyAlignment="1">
      <alignment horizontal="center" vertical="center" wrapText="1"/>
    </xf>
    <xf numFmtId="3" fontId="6" fillId="30" borderId="56" xfId="0" applyNumberFormat="1" applyFont="1" applyFill="1" applyBorder="1" applyAlignment="1">
      <alignment horizontal="center" vertical="center" wrapText="1"/>
    </xf>
    <xf numFmtId="3" fontId="6" fillId="30" borderId="12" xfId="0" applyNumberFormat="1" applyFont="1" applyFill="1" applyBorder="1" applyAlignment="1">
      <alignment horizontal="center" vertical="center" wrapText="1"/>
    </xf>
    <xf numFmtId="3" fontId="6" fillId="30" borderId="10" xfId="0" applyNumberFormat="1" applyFont="1" applyFill="1" applyBorder="1" applyAlignment="1">
      <alignment horizontal="center" vertical="center" wrapText="1"/>
    </xf>
    <xf numFmtId="3" fontId="6" fillId="30" borderId="47" xfId="0" applyNumberFormat="1" applyFont="1" applyFill="1" applyBorder="1" applyAlignment="1">
      <alignment horizontal="center" vertical="center" wrapText="1"/>
    </xf>
    <xf numFmtId="3" fontId="6" fillId="30" borderId="11" xfId="0" applyNumberFormat="1" applyFont="1" applyFill="1" applyBorder="1" applyAlignment="1">
      <alignment horizontal="center" vertical="center" wrapText="1"/>
    </xf>
    <xf numFmtId="3" fontId="6" fillId="2" borderId="8" xfId="0" applyNumberFormat="1" applyFont="1" applyFill="1" applyBorder="1" applyAlignment="1">
      <alignment horizontal="center" vertical="center" wrapText="1"/>
    </xf>
    <xf numFmtId="3" fontId="6" fillId="2" borderId="56" xfId="0" applyNumberFormat="1" applyFont="1" applyFill="1" applyBorder="1" applyAlignment="1">
      <alignment horizontal="center" vertical="center" wrapText="1"/>
    </xf>
    <xf numFmtId="3" fontId="6" fillId="2" borderId="12" xfId="0" applyNumberFormat="1" applyFont="1" applyFill="1" applyBorder="1" applyAlignment="1">
      <alignment horizontal="center" vertical="center" wrapText="1"/>
    </xf>
    <xf numFmtId="3" fontId="6" fillId="2" borderId="10" xfId="0" applyNumberFormat="1" applyFont="1" applyFill="1" applyBorder="1" applyAlignment="1">
      <alignment horizontal="center" vertical="center" wrapText="1"/>
    </xf>
    <xf numFmtId="3" fontId="6" fillId="2" borderId="47" xfId="0" applyNumberFormat="1" applyFont="1" applyFill="1" applyBorder="1" applyAlignment="1">
      <alignment horizontal="center" vertical="center" wrapText="1"/>
    </xf>
    <xf numFmtId="3" fontId="6" fillId="2" borderId="11" xfId="0" applyNumberFormat="1" applyFont="1" applyFill="1" applyBorder="1" applyAlignment="1">
      <alignment horizontal="center" vertical="center" wrapText="1"/>
    </xf>
    <xf numFmtId="3" fontId="8" fillId="4" borderId="8" xfId="0" applyNumberFormat="1" applyFont="1" applyFill="1" applyBorder="1" applyAlignment="1">
      <alignment horizontal="center" vertical="center" wrapText="1"/>
    </xf>
    <xf numFmtId="3" fontId="8" fillId="4" borderId="12" xfId="0" applyNumberFormat="1" applyFont="1" applyFill="1" applyBorder="1" applyAlignment="1">
      <alignment horizontal="center" vertical="center" wrapText="1"/>
    </xf>
    <xf numFmtId="3" fontId="8" fillId="4" borderId="10" xfId="0" applyNumberFormat="1" applyFont="1" applyFill="1" applyBorder="1" applyAlignment="1">
      <alignment horizontal="center" vertical="center" wrapText="1"/>
    </xf>
    <xf numFmtId="3" fontId="8" fillId="4" borderId="11" xfId="0" applyNumberFormat="1" applyFont="1" applyFill="1" applyBorder="1" applyAlignment="1">
      <alignment horizontal="center" vertical="center" wrapText="1"/>
    </xf>
    <xf numFmtId="4" fontId="0" fillId="14" borderId="8" xfId="0" applyNumberFormat="1" applyFont="1" applyFill="1" applyBorder="1" applyAlignment="1">
      <alignment horizontal="right" vertical="top"/>
    </xf>
    <xf numFmtId="4" fontId="0" fillId="14" borderId="7" xfId="0" applyNumberFormat="1" applyFont="1" applyFill="1" applyBorder="1" applyAlignment="1">
      <alignment horizontal="right" vertical="top"/>
    </xf>
    <xf numFmtId="4" fontId="0" fillId="14" borderId="56" xfId="0" applyNumberFormat="1" applyFont="1" applyFill="1" applyBorder="1" applyAlignment="1">
      <alignment horizontal="right" vertical="top"/>
    </xf>
    <xf numFmtId="4" fontId="0" fillId="14" borderId="0" xfId="0" applyNumberFormat="1" applyFont="1" applyFill="1" applyBorder="1" applyAlignment="1">
      <alignment horizontal="right" vertical="top"/>
    </xf>
    <xf numFmtId="4" fontId="0" fillId="14" borderId="12" xfId="0" applyNumberFormat="1" applyFont="1" applyFill="1" applyBorder="1" applyAlignment="1">
      <alignment horizontal="right" vertical="top"/>
    </xf>
    <xf numFmtId="4" fontId="0" fillId="14" borderId="57" xfId="0" applyNumberFormat="1" applyFont="1" applyFill="1" applyBorder="1" applyAlignment="1">
      <alignment horizontal="right" vertical="top"/>
    </xf>
    <xf numFmtId="0" fontId="1" fillId="14" borderId="1" xfId="0" applyFont="1" applyFill="1" applyBorder="1" applyAlignment="1" applyProtection="1">
      <alignment horizontal="center" vertical="center"/>
    </xf>
    <xf numFmtId="0" fontId="0" fillId="14" borderId="1" xfId="0" applyFont="1" applyFill="1" applyBorder="1" applyAlignment="1" applyProtection="1">
      <alignment horizontal="center" vertical="center"/>
    </xf>
    <xf numFmtId="4" fontId="1" fillId="14" borderId="1" xfId="0" applyNumberFormat="1" applyFont="1" applyFill="1" applyBorder="1" applyAlignment="1">
      <alignment horizontal="right" vertical="top"/>
    </xf>
    <xf numFmtId="0" fontId="1" fillId="14" borderId="1" xfId="0" applyFont="1" applyFill="1" applyBorder="1" applyAlignment="1" applyProtection="1">
      <alignment horizontal="center" vertical="center" wrapText="1"/>
    </xf>
    <xf numFmtId="0" fontId="0" fillId="14" borderId="2" xfId="0" applyFont="1" applyFill="1" applyBorder="1" applyAlignment="1" applyProtection="1">
      <alignment horizontal="center" vertical="center" wrapText="1"/>
    </xf>
    <xf numFmtId="0" fontId="0" fillId="14" borderId="2" xfId="0" applyFont="1" applyFill="1" applyBorder="1" applyAlignment="1" applyProtection="1">
      <alignment horizontal="center" vertical="center"/>
    </xf>
    <xf numFmtId="4" fontId="0" fillId="7" borderId="56" xfId="0" applyNumberFormat="1" applyFont="1" applyFill="1" applyBorder="1" applyAlignment="1">
      <alignment horizontal="right" vertical="top"/>
    </xf>
    <xf numFmtId="4" fontId="0" fillId="7" borderId="0" xfId="0" applyNumberFormat="1" applyFont="1" applyFill="1" applyBorder="1" applyAlignment="1">
      <alignment horizontal="right" vertical="top"/>
    </xf>
    <xf numFmtId="4" fontId="0" fillId="7" borderId="12" xfId="0" applyNumberFormat="1" applyFont="1" applyFill="1" applyBorder="1" applyAlignment="1">
      <alignment horizontal="right" vertical="top"/>
    </xf>
    <xf numFmtId="4" fontId="0" fillId="7" borderId="57" xfId="0" applyNumberFormat="1" applyFont="1" applyFill="1" applyBorder="1" applyAlignment="1">
      <alignment horizontal="right" vertical="top"/>
    </xf>
    <xf numFmtId="0" fontId="1" fillId="7" borderId="1" xfId="0" applyFont="1" applyFill="1" applyBorder="1" applyAlignment="1" applyProtection="1">
      <alignment horizontal="center" vertical="center"/>
    </xf>
    <xf numFmtId="0" fontId="0" fillId="7" borderId="1" xfId="0" applyFont="1" applyFill="1" applyBorder="1" applyAlignment="1" applyProtection="1">
      <alignment horizontal="center" vertical="center"/>
    </xf>
    <xf numFmtId="0" fontId="1" fillId="9" borderId="1" xfId="0" applyFont="1" applyFill="1" applyBorder="1" applyAlignment="1" applyProtection="1">
      <alignment horizontal="center" vertical="center"/>
    </xf>
    <xf numFmtId="0" fontId="0" fillId="9" borderId="1" xfId="0" applyFont="1" applyFill="1" applyBorder="1" applyAlignment="1" applyProtection="1">
      <alignment horizontal="center" vertical="center"/>
    </xf>
    <xf numFmtId="0" fontId="1" fillId="9" borderId="1" xfId="0" applyFont="1" applyFill="1" applyBorder="1" applyAlignment="1" applyProtection="1">
      <alignment horizontal="center" vertical="center" wrapText="1"/>
    </xf>
    <xf numFmtId="0" fontId="0" fillId="9" borderId="2" xfId="0" applyFont="1" applyFill="1" applyBorder="1" applyAlignment="1" applyProtection="1">
      <alignment horizontal="center" vertical="center" wrapText="1"/>
    </xf>
    <xf numFmtId="0" fontId="0" fillId="9" borderId="2" xfId="0" applyFont="1" applyFill="1" applyBorder="1" applyAlignment="1" applyProtection="1">
      <alignment horizontal="center" vertical="center"/>
    </xf>
    <xf numFmtId="4" fontId="0" fillId="9" borderId="56" xfId="0" applyNumberFormat="1" applyFont="1" applyFill="1" applyBorder="1" applyAlignment="1">
      <alignment horizontal="right" vertical="top"/>
    </xf>
    <xf numFmtId="4" fontId="0" fillId="9" borderId="0" xfId="0" applyNumberFormat="1" applyFont="1" applyFill="1" applyBorder="1" applyAlignment="1">
      <alignment horizontal="right" vertical="top"/>
    </xf>
    <xf numFmtId="4" fontId="0" fillId="9" borderId="12" xfId="0" applyNumberFormat="1" applyFont="1" applyFill="1" applyBorder="1" applyAlignment="1">
      <alignment horizontal="right" vertical="top"/>
    </xf>
    <xf numFmtId="4" fontId="0" fillId="9" borderId="57" xfId="0" applyNumberFormat="1" applyFont="1" applyFill="1" applyBorder="1" applyAlignment="1">
      <alignment horizontal="right" vertical="top"/>
    </xf>
    <xf numFmtId="4" fontId="0" fillId="5" borderId="2" xfId="0" applyNumberFormat="1" applyFont="1" applyFill="1" applyBorder="1" applyAlignment="1">
      <alignment horizontal="right" vertical="top"/>
    </xf>
    <xf numFmtId="4" fontId="0" fillId="5" borderId="3" xfId="0" applyNumberFormat="1" applyFont="1" applyFill="1" applyBorder="1" applyAlignment="1">
      <alignment horizontal="right" vertical="top"/>
    </xf>
    <xf numFmtId="4" fontId="0" fillId="12" borderId="56" xfId="0" applyNumberFormat="1" applyFont="1" applyFill="1" applyBorder="1" applyAlignment="1">
      <alignment horizontal="right" vertical="top"/>
    </xf>
    <xf numFmtId="4" fontId="0" fillId="12" borderId="0" xfId="0" applyNumberFormat="1" applyFont="1" applyFill="1" applyBorder="1" applyAlignment="1">
      <alignment horizontal="right" vertical="top"/>
    </xf>
    <xf numFmtId="4" fontId="0" fillId="12" borderId="12" xfId="0" applyNumberFormat="1" applyFont="1" applyFill="1" applyBorder="1" applyAlignment="1">
      <alignment horizontal="right" vertical="top"/>
    </xf>
    <xf numFmtId="4" fontId="0" fillId="12" borderId="57" xfId="0" applyNumberFormat="1" applyFont="1" applyFill="1" applyBorder="1" applyAlignment="1">
      <alignment horizontal="right" vertical="top"/>
    </xf>
    <xf numFmtId="0" fontId="1" fillId="12" borderId="1" xfId="0" applyFont="1" applyFill="1" applyBorder="1" applyAlignment="1" applyProtection="1">
      <alignment horizontal="center" vertical="center" wrapText="1"/>
    </xf>
    <xf numFmtId="0" fontId="0" fillId="12" borderId="2" xfId="0" applyFont="1" applyFill="1" applyBorder="1" applyAlignment="1" applyProtection="1">
      <alignment horizontal="center" vertical="center" wrapText="1"/>
    </xf>
    <xf numFmtId="0" fontId="1" fillId="12" borderId="1" xfId="0" applyFont="1" applyFill="1" applyBorder="1" applyAlignment="1" applyProtection="1">
      <alignment horizontal="center" vertical="center"/>
    </xf>
    <xf numFmtId="0" fontId="0" fillId="12" borderId="2" xfId="0" applyFont="1" applyFill="1" applyBorder="1" applyAlignment="1" applyProtection="1">
      <alignment horizontal="center" vertical="center"/>
    </xf>
    <xf numFmtId="0" fontId="1" fillId="12" borderId="1" xfId="0" applyFont="1" applyFill="1" applyBorder="1" applyAlignment="1">
      <alignment horizontal="center" vertical="center"/>
    </xf>
    <xf numFmtId="0" fontId="1" fillId="7" borderId="1" xfId="0" applyFont="1" applyFill="1" applyBorder="1" applyAlignment="1" applyProtection="1">
      <alignment horizontal="center" vertical="center" wrapText="1"/>
    </xf>
    <xf numFmtId="0" fontId="0" fillId="7" borderId="2" xfId="0" applyFont="1" applyFill="1" applyBorder="1" applyAlignment="1" applyProtection="1">
      <alignment horizontal="center" vertical="center" wrapText="1"/>
    </xf>
    <xf numFmtId="0" fontId="0" fillId="7" borderId="2" xfId="0" applyFont="1" applyFill="1" applyBorder="1" applyAlignment="1" applyProtection="1">
      <alignment horizontal="center" vertical="center"/>
    </xf>
    <xf numFmtId="0" fontId="0" fillId="7" borderId="2" xfId="0" applyFont="1" applyFill="1" applyBorder="1" applyAlignment="1" applyProtection="1">
      <alignment horizontal="left" vertical="top"/>
    </xf>
    <xf numFmtId="0" fontId="0" fillId="7" borderId="3" xfId="0" applyFont="1" applyFill="1" applyBorder="1" applyAlignment="1" applyProtection="1">
      <alignment horizontal="left" vertical="top"/>
    </xf>
    <xf numFmtId="0" fontId="0" fillId="7" borderId="2" xfId="0" applyFont="1" applyFill="1" applyBorder="1" applyAlignment="1" applyProtection="1">
      <alignment horizontal="left" vertical="top" wrapText="1"/>
    </xf>
    <xf numFmtId="0" fontId="0" fillId="7" borderId="3" xfId="0" applyFont="1" applyFill="1" applyBorder="1" applyAlignment="1" applyProtection="1">
      <alignment horizontal="left" vertical="top" wrapText="1"/>
    </xf>
    <xf numFmtId="3" fontId="0" fillId="7" borderId="2" xfId="0" applyNumberFormat="1" applyFont="1" applyFill="1" applyBorder="1" applyAlignment="1" applyProtection="1">
      <alignment vertical="top"/>
    </xf>
    <xf numFmtId="3" fontId="0" fillId="7" borderId="3" xfId="0" applyNumberFormat="1" applyFont="1" applyFill="1" applyBorder="1" applyAlignment="1" applyProtection="1">
      <alignment vertical="top"/>
    </xf>
    <xf numFmtId="0" fontId="1" fillId="7" borderId="12" xfId="0" applyFont="1" applyFill="1" applyBorder="1" applyAlignment="1" applyProtection="1">
      <alignment horizontal="center" vertical="center"/>
    </xf>
    <xf numFmtId="0" fontId="1" fillId="7" borderId="11" xfId="0" applyFont="1" applyFill="1" applyBorder="1" applyAlignment="1" applyProtection="1">
      <alignment horizontal="center" vertical="center"/>
    </xf>
    <xf numFmtId="4" fontId="0" fillId="12" borderId="8" xfId="0" applyNumberFormat="1" applyFont="1" applyFill="1" applyBorder="1" applyAlignment="1">
      <alignment horizontal="right" vertical="top"/>
    </xf>
    <xf numFmtId="4" fontId="0" fillId="12" borderId="7" xfId="0" applyNumberFormat="1" applyFont="1" applyFill="1" applyBorder="1" applyAlignment="1">
      <alignment horizontal="right" vertical="top"/>
    </xf>
    <xf numFmtId="0" fontId="0" fillId="7" borderId="1" xfId="0" applyFont="1" applyFill="1" applyBorder="1" applyAlignment="1" applyProtection="1">
      <alignment horizontal="left" vertical="top" wrapText="1"/>
    </xf>
    <xf numFmtId="4" fontId="0" fillId="16" borderId="2" xfId="0" applyNumberFormat="1" applyFont="1" applyFill="1" applyBorder="1" applyAlignment="1">
      <alignment horizontal="right" vertical="top"/>
    </xf>
    <xf numFmtId="4" fontId="0" fillId="16" borderId="3" xfId="0" applyNumberFormat="1" applyFont="1" applyFill="1" applyBorder="1" applyAlignment="1">
      <alignment horizontal="right" vertical="top"/>
    </xf>
    <xf numFmtId="4" fontId="0" fillId="7" borderId="8" xfId="0" applyNumberFormat="1" applyFont="1" applyFill="1" applyBorder="1" applyAlignment="1">
      <alignment horizontal="right" vertical="top"/>
    </xf>
    <xf numFmtId="4" fontId="0" fillId="7" borderId="7" xfId="0" applyNumberFormat="1" applyFont="1" applyFill="1" applyBorder="1" applyAlignment="1">
      <alignment horizontal="right" vertical="top"/>
    </xf>
    <xf numFmtId="0" fontId="1" fillId="9" borderId="1" xfId="0" applyFont="1" applyFill="1" applyBorder="1" applyAlignment="1">
      <alignment horizontal="center" vertical="center"/>
    </xf>
    <xf numFmtId="4" fontId="0" fillId="5" borderId="8" xfId="0" applyNumberFormat="1" applyFont="1" applyFill="1" applyBorder="1" applyAlignment="1">
      <alignment horizontal="right" vertical="top"/>
    </xf>
    <xf numFmtId="4" fontId="0" fillId="5" borderId="10" xfId="0" applyNumberFormat="1" applyFont="1" applyFill="1" applyBorder="1" applyAlignment="1">
      <alignment horizontal="right" vertical="top"/>
    </xf>
    <xf numFmtId="4" fontId="0" fillId="9" borderId="8" xfId="0" applyNumberFormat="1" applyFont="1" applyFill="1" applyBorder="1" applyAlignment="1">
      <alignment horizontal="right" vertical="top"/>
    </xf>
    <xf numFmtId="4" fontId="0" fillId="9" borderId="7" xfId="0" applyNumberFormat="1" applyFont="1" applyFill="1" applyBorder="1" applyAlignment="1">
      <alignment horizontal="right" vertical="top"/>
    </xf>
    <xf numFmtId="0" fontId="0" fillId="7" borderId="1" xfId="0" applyFont="1" applyFill="1" applyBorder="1" applyAlignment="1" applyProtection="1">
      <alignment horizontal="center" vertical="center" wrapText="1"/>
    </xf>
    <xf numFmtId="3" fontId="0" fillId="4" borderId="4" xfId="0" applyNumberFormat="1" applyFont="1" applyFill="1" applyBorder="1" applyAlignment="1">
      <alignment horizontal="center" vertical="top"/>
    </xf>
    <xf numFmtId="3" fontId="0" fillId="4" borderId="6" xfId="0" applyNumberFormat="1" applyFont="1" applyFill="1" applyBorder="1" applyAlignment="1">
      <alignment horizontal="center" vertical="top"/>
    </xf>
    <xf numFmtId="0" fontId="0" fillId="12" borderId="1" xfId="0" applyFont="1" applyFill="1" applyBorder="1" applyAlignment="1" applyProtection="1">
      <alignment horizontal="left" vertical="top" wrapText="1"/>
    </xf>
    <xf numFmtId="0" fontId="0" fillId="12" borderId="1" xfId="0" applyFont="1" applyFill="1" applyBorder="1" applyAlignment="1" applyProtection="1">
      <alignment horizontal="center" vertical="center"/>
    </xf>
    <xf numFmtId="4" fontId="0" fillId="2" borderId="2" xfId="0" applyNumberFormat="1" applyFont="1" applyFill="1" applyBorder="1" applyAlignment="1">
      <alignment horizontal="right" vertical="top"/>
    </xf>
    <xf numFmtId="4" fontId="0" fillId="2" borderId="3" xfId="0" applyNumberFormat="1" applyFont="1" applyFill="1" applyBorder="1" applyAlignment="1">
      <alignment horizontal="right" vertical="top"/>
    </xf>
    <xf numFmtId="4" fontId="0" fillId="2" borderId="9" xfId="0" applyNumberFormat="1" applyFont="1" applyFill="1" applyBorder="1" applyAlignment="1">
      <alignment horizontal="right" vertical="top"/>
    </xf>
    <xf numFmtId="4" fontId="0" fillId="2" borderId="8" xfId="0" applyNumberFormat="1" applyFont="1" applyFill="1" applyBorder="1" applyAlignment="1">
      <alignment horizontal="right" vertical="top"/>
    </xf>
    <xf numFmtId="4" fontId="0" fillId="2" borderId="10" xfId="0" applyNumberFormat="1" applyFont="1" applyFill="1" applyBorder="1" applyAlignment="1">
      <alignment horizontal="right" vertical="top"/>
    </xf>
    <xf numFmtId="0" fontId="1" fillId="14" borderId="1" xfId="0" applyFont="1" applyFill="1" applyBorder="1" applyAlignment="1">
      <alignment horizontal="left" vertical="top" wrapText="1"/>
    </xf>
    <xf numFmtId="0" fontId="0" fillId="9" borderId="1" xfId="0" applyFont="1" applyFill="1" applyBorder="1" applyAlignment="1" applyProtection="1">
      <alignment horizontal="left" vertical="top" wrapText="1"/>
    </xf>
    <xf numFmtId="4" fontId="0" fillId="5" borderId="9" xfId="0" applyNumberFormat="1" applyFont="1" applyFill="1" applyBorder="1" applyAlignment="1">
      <alignment horizontal="right" vertical="top"/>
    </xf>
    <xf numFmtId="0" fontId="1" fillId="14" borderId="1" xfId="0" applyFont="1" applyFill="1" applyBorder="1" applyAlignment="1">
      <alignment horizontal="center" vertical="center" wrapText="1"/>
    </xf>
    <xf numFmtId="4" fontId="1" fillId="14" borderId="4" xfId="0" applyNumberFormat="1" applyFont="1" applyFill="1" applyBorder="1" applyAlignment="1">
      <alignment horizontal="right" vertical="top"/>
    </xf>
    <xf numFmtId="0" fontId="1" fillId="11" borderId="1" xfId="0" applyFont="1" applyFill="1" applyBorder="1" applyAlignment="1" applyProtection="1">
      <alignment horizontal="center" vertical="center" wrapText="1"/>
    </xf>
    <xf numFmtId="0" fontId="0" fillId="5" borderId="1" xfId="0" applyFont="1" applyFill="1" applyBorder="1" applyAlignment="1" applyProtection="1">
      <alignment horizontal="left" vertical="top"/>
    </xf>
    <xf numFmtId="0" fontId="1" fillId="11" borderId="1" xfId="0" applyFont="1" applyFill="1" applyBorder="1" applyAlignment="1" applyProtection="1">
      <alignment horizontal="center" vertical="center"/>
    </xf>
    <xf numFmtId="0" fontId="1" fillId="5" borderId="2" xfId="0" applyFont="1" applyFill="1" applyBorder="1" applyAlignment="1" applyProtection="1">
      <alignment horizontal="center" vertical="center"/>
    </xf>
    <xf numFmtId="0" fontId="1" fillId="5" borderId="3" xfId="0" applyFont="1" applyFill="1" applyBorder="1" applyAlignment="1" applyProtection="1">
      <alignment horizontal="center" vertical="center"/>
    </xf>
    <xf numFmtId="0" fontId="0" fillId="5" borderId="2" xfId="0" applyFont="1" applyFill="1" applyBorder="1" applyAlignment="1" applyProtection="1">
      <alignment horizontal="center" vertical="top"/>
    </xf>
    <xf numFmtId="0" fontId="0" fillId="5" borderId="3" xfId="0" applyFont="1" applyFill="1" applyBorder="1" applyAlignment="1" applyProtection="1">
      <alignment horizontal="center" vertical="top"/>
    </xf>
    <xf numFmtId="0" fontId="1" fillId="5" borderId="8" xfId="0"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0" fontId="1" fillId="5" borderId="10" xfId="0" applyFont="1" applyFill="1" applyBorder="1" applyAlignment="1" applyProtection="1">
      <alignment horizontal="center" vertical="center"/>
    </xf>
    <xf numFmtId="0" fontId="1" fillId="5" borderId="11" xfId="0" applyFont="1" applyFill="1" applyBorder="1" applyAlignment="1" applyProtection="1">
      <alignment horizontal="center" vertical="center"/>
    </xf>
    <xf numFmtId="0" fontId="1" fillId="7" borderId="2" xfId="0" applyFont="1" applyFill="1" applyBorder="1" applyAlignment="1" applyProtection="1">
      <alignment horizontal="left" vertical="top"/>
    </xf>
    <xf numFmtId="0" fontId="1" fillId="7" borderId="3" xfId="0" applyFont="1" applyFill="1" applyBorder="1" applyAlignment="1" applyProtection="1">
      <alignment horizontal="left" vertical="top"/>
    </xf>
    <xf numFmtId="0" fontId="1" fillId="7" borderId="2" xfId="0" applyFont="1" applyFill="1" applyBorder="1" applyAlignment="1" applyProtection="1">
      <alignment horizontal="center" vertical="center"/>
    </xf>
    <xf numFmtId="0" fontId="0" fillId="7" borderId="3" xfId="0" applyFont="1" applyFill="1" applyBorder="1" applyAlignment="1" applyProtection="1">
      <alignment horizontal="center" vertical="center"/>
    </xf>
    <xf numFmtId="3" fontId="0" fillId="7" borderId="0" xfId="0" applyNumberFormat="1" applyFont="1" applyFill="1" applyBorder="1" applyAlignment="1" applyProtection="1"/>
    <xf numFmtId="3" fontId="0" fillId="7" borderId="57" xfId="0" applyNumberFormat="1" applyFont="1" applyFill="1" applyBorder="1" applyAlignment="1" applyProtection="1"/>
    <xf numFmtId="0" fontId="0" fillId="4" borderId="2" xfId="0" applyFont="1" applyFill="1" applyBorder="1" applyAlignment="1" applyProtection="1">
      <alignment horizontal="center" vertical="top"/>
    </xf>
    <xf numFmtId="0" fontId="0" fillId="4" borderId="3" xfId="0" applyFont="1" applyFill="1" applyBorder="1" applyAlignment="1" applyProtection="1">
      <alignment horizontal="center" vertical="top"/>
    </xf>
    <xf numFmtId="0" fontId="0" fillId="2" borderId="2" xfId="0" applyFont="1" applyFill="1" applyBorder="1" applyAlignment="1" applyProtection="1">
      <alignment horizontal="center" vertical="top"/>
    </xf>
    <xf numFmtId="0" fontId="0" fillId="2" borderId="9" xfId="0" applyFont="1" applyFill="1" applyBorder="1" applyAlignment="1" applyProtection="1">
      <alignment horizontal="center" vertical="top"/>
    </xf>
    <xf numFmtId="0" fontId="0" fillId="2" borderId="3" xfId="0" applyFont="1" applyFill="1" applyBorder="1" applyAlignment="1" applyProtection="1">
      <alignment horizontal="center" vertical="top"/>
    </xf>
    <xf numFmtId="0" fontId="0" fillId="11" borderId="2" xfId="0" applyFont="1" applyFill="1" applyBorder="1" applyAlignment="1" applyProtection="1">
      <alignment horizontal="center" vertical="top"/>
    </xf>
    <xf numFmtId="0" fontId="0" fillId="11" borderId="9" xfId="0" applyFont="1" applyFill="1" applyBorder="1" applyAlignment="1" applyProtection="1">
      <alignment horizontal="center" vertical="top"/>
    </xf>
    <xf numFmtId="0" fontId="0" fillId="11" borderId="3" xfId="0" applyFont="1" applyFill="1" applyBorder="1" applyAlignment="1" applyProtection="1">
      <alignment horizontal="center" vertical="top"/>
    </xf>
    <xf numFmtId="0" fontId="0" fillId="6" borderId="2" xfId="0" applyFont="1" applyFill="1" applyBorder="1" applyAlignment="1" applyProtection="1">
      <alignment horizontal="center" vertical="top"/>
    </xf>
    <xf numFmtId="0" fontId="0" fillId="6" borderId="9" xfId="0" applyFont="1" applyFill="1" applyBorder="1" applyAlignment="1" applyProtection="1">
      <alignment horizontal="center" vertical="top"/>
    </xf>
    <xf numFmtId="0" fontId="0" fillId="6" borderId="3" xfId="0" applyFont="1" applyFill="1" applyBorder="1" applyAlignment="1" applyProtection="1">
      <alignment horizontal="center" vertical="top"/>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horizontal="left" vertical="center" wrapText="1"/>
    </xf>
    <xf numFmtId="0" fontId="1" fillId="6" borderId="1"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xf>
    <xf numFmtId="0" fontId="1" fillId="4" borderId="3" xfId="0" applyFont="1" applyFill="1" applyBorder="1" applyAlignment="1" applyProtection="1">
      <alignment horizontal="center" vertical="center"/>
    </xf>
    <xf numFmtId="0" fontId="1" fillId="4" borderId="2"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1" fillId="11" borderId="2" xfId="0" applyFont="1" applyFill="1" applyBorder="1" applyAlignment="1" applyProtection="1">
      <alignment horizontal="left" vertical="center" wrapText="1"/>
    </xf>
    <xf numFmtId="0" fontId="1" fillId="11" borderId="3" xfId="0" applyFont="1" applyFill="1" applyBorder="1" applyAlignment="1" applyProtection="1">
      <alignment horizontal="left" vertical="center" wrapText="1"/>
    </xf>
    <xf numFmtId="0" fontId="0" fillId="5" borderId="4" xfId="0" applyFont="1" applyFill="1" applyBorder="1" applyAlignment="1">
      <alignment horizontal="left" vertical="center"/>
    </xf>
    <xf numFmtId="0" fontId="0" fillId="5" borderId="6" xfId="0" applyFill="1" applyBorder="1" applyAlignment="1">
      <alignment horizontal="left" vertical="center"/>
    </xf>
    <xf numFmtId="0" fontId="0" fillId="5" borderId="4" xfId="0" applyFont="1" applyFill="1" applyBorder="1" applyAlignment="1">
      <alignment vertical="center" wrapText="1"/>
    </xf>
    <xf numFmtId="0" fontId="0" fillId="5" borderId="6" xfId="0" applyFill="1" applyBorder="1" applyAlignment="1">
      <alignment vertical="center" wrapText="1"/>
    </xf>
    <xf numFmtId="3" fontId="5" fillId="5" borderId="4" xfId="0" applyNumberFormat="1" applyFont="1" applyFill="1" applyBorder="1" applyAlignment="1">
      <alignment horizontal="left" vertical="center"/>
    </xf>
    <xf numFmtId="3" fontId="5" fillId="5" borderId="6" xfId="0" applyNumberFormat="1" applyFont="1" applyFill="1" applyBorder="1" applyAlignment="1">
      <alignment horizontal="left" vertical="center"/>
    </xf>
    <xf numFmtId="3" fontId="5" fillId="5" borderId="4" xfId="0" applyNumberFormat="1" applyFont="1" applyFill="1" applyBorder="1" applyAlignment="1">
      <alignment horizontal="left" vertical="center" wrapText="1"/>
    </xf>
    <xf numFmtId="3" fontId="5" fillId="5" borderId="6" xfId="0" applyNumberFormat="1" applyFont="1" applyFill="1" applyBorder="1" applyAlignment="1">
      <alignment horizontal="left" vertical="center" wrapText="1"/>
    </xf>
    <xf numFmtId="0" fontId="1" fillId="14" borderId="1" xfId="0" applyFont="1" applyFill="1" applyBorder="1" applyAlignment="1">
      <alignment horizontal="center" vertical="top"/>
    </xf>
    <xf numFmtId="0" fontId="0" fillId="14" borderId="1" xfId="0" applyFont="1" applyFill="1" applyBorder="1" applyAlignment="1">
      <alignment horizontal="center" vertical="top"/>
    </xf>
    <xf numFmtId="0" fontId="0" fillId="8" borderId="4" xfId="0" applyFont="1" applyFill="1" applyBorder="1" applyAlignment="1">
      <alignment horizontal="center" vertical="top"/>
    </xf>
    <xf numFmtId="0" fontId="0" fillId="8" borderId="6" xfId="0" applyFont="1" applyFill="1" applyBorder="1" applyAlignment="1">
      <alignment horizontal="center" vertical="top"/>
    </xf>
    <xf numFmtId="3" fontId="5" fillId="4" borderId="4" xfId="0" applyNumberFormat="1" applyFont="1" applyFill="1" applyBorder="1" applyAlignment="1">
      <alignment horizontal="left" vertical="center" wrapText="1"/>
    </xf>
    <xf numFmtId="3" fontId="5" fillId="4" borderId="6" xfId="0" applyNumberFormat="1"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1" xfId="0" applyFont="1" applyFill="1" applyBorder="1" applyAlignment="1">
      <alignment horizontal="left" vertical="top" wrapText="1"/>
    </xf>
    <xf numFmtId="3" fontId="5" fillId="4" borderId="1" xfId="0" applyNumberFormat="1" applyFont="1" applyFill="1" applyBorder="1" applyAlignment="1">
      <alignment horizontal="left" vertical="top" wrapText="1"/>
    </xf>
    <xf numFmtId="3" fontId="6" fillId="9" borderId="4" xfId="0" applyNumberFormat="1" applyFont="1" applyFill="1" applyBorder="1" applyAlignment="1">
      <alignment horizontal="center" vertical="center"/>
    </xf>
    <xf numFmtId="3" fontId="6" fillId="9" borderId="6" xfId="0" applyNumberFormat="1" applyFont="1" applyFill="1" applyBorder="1" applyAlignment="1">
      <alignment horizontal="center" vertical="center"/>
    </xf>
    <xf numFmtId="0" fontId="14" fillId="19" borderId="1" xfId="0" applyFont="1" applyFill="1" applyBorder="1" applyAlignment="1">
      <alignment horizontal="center" vertical="top" wrapText="1"/>
    </xf>
    <xf numFmtId="0" fontId="13" fillId="19" borderId="1" xfId="0" applyFont="1" applyFill="1" applyBorder="1" applyAlignment="1">
      <alignment horizontal="left" vertical="top" wrapText="1"/>
    </xf>
    <xf numFmtId="0" fontId="13" fillId="2" borderId="1" xfId="0" applyFont="1" applyFill="1" applyBorder="1" applyAlignment="1">
      <alignment horizontal="center" vertical="top" wrapText="1"/>
    </xf>
    <xf numFmtId="0" fontId="10"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3" fillId="21" borderId="4" xfId="0" applyFont="1" applyFill="1" applyBorder="1" applyAlignment="1">
      <alignment horizontal="left" vertical="top" wrapText="1"/>
    </xf>
    <xf numFmtId="0" fontId="13" fillId="21" borderId="5" xfId="0" applyFont="1" applyFill="1" applyBorder="1" applyAlignment="1">
      <alignment horizontal="left" vertical="top" wrapText="1"/>
    </xf>
    <xf numFmtId="0" fontId="13" fillId="21" borderId="6" xfId="0" applyFont="1" applyFill="1" applyBorder="1" applyAlignment="1">
      <alignment horizontal="left" vertical="top" wrapText="1"/>
    </xf>
    <xf numFmtId="0" fontId="13" fillId="0" borderId="1" xfId="0" applyFont="1" applyBorder="1" applyAlignment="1" applyProtection="1">
      <alignment horizontal="center" vertical="top" wrapText="1"/>
      <protection locked="0"/>
    </xf>
    <xf numFmtId="0" fontId="13" fillId="2" borderId="4" xfId="0" applyFont="1" applyFill="1" applyBorder="1" applyAlignment="1">
      <alignment horizontal="center" vertical="top" wrapText="1"/>
    </xf>
    <xf numFmtId="0" fontId="13" fillId="2" borderId="5" xfId="0" applyFont="1" applyFill="1" applyBorder="1" applyAlignment="1">
      <alignment horizontal="center" vertical="top" wrapText="1"/>
    </xf>
    <xf numFmtId="0" fontId="13" fillId="2" borderId="6"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23" borderId="8" xfId="0" applyFont="1" applyFill="1" applyBorder="1" applyAlignment="1">
      <alignment horizontal="left" vertical="top" wrapText="1"/>
    </xf>
    <xf numFmtId="0" fontId="13" fillId="23" borderId="56" xfId="0" applyFont="1" applyFill="1" applyBorder="1" applyAlignment="1">
      <alignment horizontal="left" vertical="top" wrapText="1"/>
    </xf>
    <xf numFmtId="0" fontId="13" fillId="23" borderId="12" xfId="0" applyFont="1" applyFill="1" applyBorder="1" applyAlignment="1">
      <alignment horizontal="left" vertical="top" wrapText="1"/>
    </xf>
    <xf numFmtId="0" fontId="13" fillId="2" borderId="9" xfId="0" applyFont="1" applyFill="1" applyBorder="1" applyAlignment="1">
      <alignment horizontal="center" vertical="top" wrapText="1"/>
    </xf>
    <xf numFmtId="0" fontId="13" fillId="20" borderId="2" xfId="0" applyFont="1" applyFill="1" applyBorder="1" applyAlignment="1">
      <alignment horizontal="center" vertical="top" wrapText="1"/>
    </xf>
    <xf numFmtId="0" fontId="13" fillId="20" borderId="9" xfId="0" applyFont="1" applyFill="1" applyBorder="1" applyAlignment="1">
      <alignment horizontal="center" vertical="top" wrapText="1"/>
    </xf>
    <xf numFmtId="0" fontId="13" fillId="20" borderId="3" xfId="0" applyFont="1" applyFill="1" applyBorder="1" applyAlignment="1">
      <alignment horizontal="center" vertical="top" wrapText="1"/>
    </xf>
    <xf numFmtId="0" fontId="13" fillId="21" borderId="2" xfId="0" applyFont="1" applyFill="1" applyBorder="1" applyAlignment="1">
      <alignment horizontal="left" vertical="top" wrapText="1"/>
    </xf>
    <xf numFmtId="0" fontId="13" fillId="21" borderId="9" xfId="0" applyFont="1" applyFill="1" applyBorder="1" applyAlignment="1">
      <alignment horizontal="left" vertical="top" wrapText="1"/>
    </xf>
    <xf numFmtId="0" fontId="11" fillId="0" borderId="3" xfId="0" applyFont="1" applyBorder="1" applyAlignment="1">
      <alignment horizontal="left" vertical="top" wrapText="1"/>
    </xf>
    <xf numFmtId="3" fontId="13" fillId="0" borderId="2" xfId="0" applyNumberFormat="1" applyFont="1" applyBorder="1" applyAlignment="1" applyProtection="1">
      <alignment horizontal="right" vertical="top" wrapText="1"/>
      <protection locked="0"/>
    </xf>
    <xf numFmtId="3" fontId="13" fillId="0" borderId="9" xfId="0" applyNumberFormat="1" applyFont="1" applyBorder="1" applyAlignment="1" applyProtection="1">
      <alignment horizontal="right" vertical="top" wrapText="1"/>
      <protection locked="0"/>
    </xf>
    <xf numFmtId="3" fontId="13" fillId="0" borderId="3" xfId="0" applyNumberFormat="1" applyFont="1" applyBorder="1" applyAlignment="1" applyProtection="1">
      <alignment horizontal="right" vertical="top" wrapText="1"/>
      <protection locked="0"/>
    </xf>
    <xf numFmtId="0" fontId="11" fillId="0" borderId="9" xfId="0" applyFont="1" applyBorder="1" applyAlignment="1">
      <alignment horizontal="left" vertical="top" wrapText="1"/>
    </xf>
    <xf numFmtId="0" fontId="13" fillId="24" borderId="1" xfId="0" applyFont="1" applyFill="1" applyBorder="1" applyAlignment="1">
      <alignment horizontal="left" vertical="top" wrapText="1"/>
    </xf>
    <xf numFmtId="0" fontId="13" fillId="20" borderId="1" xfId="0" applyFont="1" applyFill="1" applyBorder="1" applyAlignment="1">
      <alignment horizontal="center" vertical="top" wrapText="1"/>
    </xf>
    <xf numFmtId="0" fontId="13" fillId="24" borderId="2" xfId="0" applyFont="1" applyFill="1" applyBorder="1" applyAlignment="1">
      <alignment horizontal="center" vertical="top" wrapText="1"/>
    </xf>
    <xf numFmtId="0" fontId="13" fillId="24" borderId="3" xfId="0" applyFont="1" applyFill="1" applyBorder="1" applyAlignment="1">
      <alignment horizontal="center" vertical="top" wrapText="1"/>
    </xf>
    <xf numFmtId="0" fontId="13" fillId="21" borderId="1" xfId="0" applyFont="1" applyFill="1" applyBorder="1" applyAlignment="1">
      <alignment horizontal="left" vertical="top" wrapText="1"/>
    </xf>
    <xf numFmtId="0" fontId="13" fillId="21" borderId="8" xfId="0" applyFont="1" applyFill="1" applyBorder="1" applyAlignment="1">
      <alignment horizontal="left" vertical="top" wrapText="1"/>
    </xf>
    <xf numFmtId="0" fontId="13" fillId="21" borderId="56" xfId="0" applyFont="1" applyFill="1" applyBorder="1" applyAlignment="1">
      <alignment horizontal="left" vertical="top" wrapText="1"/>
    </xf>
    <xf numFmtId="0" fontId="13" fillId="21" borderId="12" xfId="0" applyFont="1" applyFill="1" applyBorder="1" applyAlignment="1">
      <alignment horizontal="left" vertical="top" wrapText="1"/>
    </xf>
    <xf numFmtId="0" fontId="13" fillId="23" borderId="1" xfId="0" applyFont="1" applyFill="1" applyBorder="1" applyAlignment="1">
      <alignment horizontal="center" vertical="top" wrapText="1"/>
    </xf>
    <xf numFmtId="3" fontId="13" fillId="0" borderId="2" xfId="0" applyNumberFormat="1" applyFont="1" applyBorder="1" applyAlignment="1" applyProtection="1">
      <alignment vertical="top" wrapText="1"/>
      <protection locked="0"/>
    </xf>
    <xf numFmtId="3" fontId="13" fillId="0" borderId="9" xfId="0" applyNumberFormat="1" applyFont="1" applyBorder="1" applyAlignment="1" applyProtection="1">
      <alignment vertical="top" wrapText="1"/>
      <protection locked="0"/>
    </xf>
    <xf numFmtId="0" fontId="12" fillId="20" borderId="2" xfId="0" applyFont="1" applyFill="1" applyBorder="1" applyAlignment="1">
      <alignment horizontal="center" vertical="top" wrapText="1"/>
    </xf>
    <xf numFmtId="0" fontId="12" fillId="20" borderId="9" xfId="0" applyFont="1" applyFill="1" applyBorder="1" applyAlignment="1">
      <alignment horizontal="center" vertical="top" wrapText="1"/>
    </xf>
    <xf numFmtId="0" fontId="11" fillId="0" borderId="7" xfId="0" applyFont="1" applyBorder="1" applyAlignment="1">
      <alignment horizontal="left" vertical="top" wrapText="1"/>
    </xf>
    <xf numFmtId="0" fontId="11" fillId="0" borderId="0" xfId="0" applyFont="1" applyAlignment="1">
      <alignment horizontal="left" vertical="top" wrapText="1"/>
    </xf>
    <xf numFmtId="0" fontId="11" fillId="0" borderId="57" xfId="0" applyFont="1" applyBorder="1" applyAlignment="1">
      <alignment horizontal="left" vertical="top" wrapText="1"/>
    </xf>
    <xf numFmtId="0" fontId="11" fillId="0" borderId="1" xfId="0" applyFont="1" applyBorder="1" applyAlignment="1">
      <alignment horizontal="left" vertical="top" wrapText="1"/>
    </xf>
    <xf numFmtId="0" fontId="14" fillId="18" borderId="1" xfId="0" applyFont="1" applyFill="1" applyBorder="1" applyAlignment="1">
      <alignment horizontal="center" vertical="top" wrapText="1"/>
    </xf>
    <xf numFmtId="0" fontId="14" fillId="19" borderId="8" xfId="0" applyFont="1" applyFill="1" applyBorder="1" applyAlignment="1">
      <alignment horizontal="center" vertical="top" wrapText="1"/>
    </xf>
    <xf numFmtId="0" fontId="14" fillId="19" borderId="56" xfId="0" applyFont="1" applyFill="1" applyBorder="1" applyAlignment="1">
      <alignment horizontal="center" vertical="top" wrapText="1"/>
    </xf>
    <xf numFmtId="0" fontId="14" fillId="19" borderId="12" xfId="0" applyFont="1" applyFill="1" applyBorder="1" applyAlignment="1">
      <alignment horizontal="center" vertical="top" wrapText="1"/>
    </xf>
    <xf numFmtId="0" fontId="11" fillId="0" borderId="12" xfId="0" applyFont="1" applyBorder="1" applyAlignment="1">
      <alignment horizontal="left" vertical="top" wrapText="1"/>
    </xf>
    <xf numFmtId="0" fontId="13" fillId="25" borderId="8" xfId="0" applyFont="1" applyFill="1" applyBorder="1" applyAlignment="1">
      <alignment horizontal="left" vertical="top" wrapText="1"/>
    </xf>
    <xf numFmtId="0" fontId="13" fillId="25" borderId="56" xfId="0" applyFont="1" applyFill="1" applyBorder="1" applyAlignment="1">
      <alignment horizontal="left" vertical="top" wrapText="1"/>
    </xf>
    <xf numFmtId="0" fontId="14" fillId="19" borderId="4" xfId="0" applyFont="1" applyFill="1" applyBorder="1" applyAlignment="1">
      <alignment horizontal="center" vertical="top" wrapText="1"/>
    </xf>
    <xf numFmtId="0" fontId="14" fillId="19" borderId="5" xfId="0" applyFont="1" applyFill="1" applyBorder="1" applyAlignment="1">
      <alignment horizontal="center" vertical="top" wrapText="1"/>
    </xf>
    <xf numFmtId="0" fontId="14" fillId="19" borderId="6" xfId="0" applyFont="1" applyFill="1" applyBorder="1" applyAlignment="1">
      <alignment horizontal="center" vertical="top" wrapText="1"/>
    </xf>
    <xf numFmtId="0" fontId="12" fillId="28" borderId="2" xfId="0" applyFont="1" applyFill="1" applyBorder="1" applyAlignment="1">
      <alignment horizontal="center" vertical="top" wrapText="1"/>
    </xf>
    <xf numFmtId="0" fontId="12" fillId="28" borderId="9" xfId="0" applyFont="1" applyFill="1" applyBorder="1" applyAlignment="1">
      <alignment horizontal="center" vertical="top" wrapText="1"/>
    </xf>
    <xf numFmtId="0" fontId="13" fillId="2" borderId="1" xfId="0" applyFont="1" applyFill="1" applyBorder="1" applyAlignment="1">
      <alignment horizontal="left" vertical="top" wrapText="1"/>
    </xf>
    <xf numFmtId="0" fontId="11" fillId="0" borderId="10" xfId="0" applyFont="1" applyBorder="1" applyAlignment="1">
      <alignment horizontal="left" vertical="top" wrapText="1"/>
    </xf>
    <xf numFmtId="0" fontId="11" fillId="0" borderId="47" xfId="0" applyFont="1" applyBorder="1" applyAlignment="1">
      <alignment horizontal="left" vertical="top" wrapText="1"/>
    </xf>
    <xf numFmtId="0" fontId="11" fillId="0" borderId="11" xfId="0" applyFont="1" applyBorder="1" applyAlignment="1">
      <alignment horizontal="left" vertical="top" wrapText="1"/>
    </xf>
    <xf numFmtId="0" fontId="13" fillId="25" borderId="1" xfId="0" applyFont="1" applyFill="1" applyBorder="1" applyAlignment="1">
      <alignment horizontal="left" vertical="top" wrapText="1"/>
    </xf>
    <xf numFmtId="0" fontId="12" fillId="23" borderId="1" xfId="0" applyFont="1" applyFill="1" applyBorder="1" applyAlignment="1">
      <alignment horizontal="left" vertical="top" wrapText="1"/>
    </xf>
    <xf numFmtId="0" fontId="11" fillId="0" borderId="56" xfId="0" applyFont="1" applyBorder="1" applyAlignment="1">
      <alignment horizontal="left" vertical="top" wrapText="1"/>
    </xf>
    <xf numFmtId="0" fontId="12" fillId="23" borderId="1" xfId="0" applyFont="1" applyFill="1" applyBorder="1" applyAlignment="1">
      <alignment horizontal="center" vertical="top" wrapText="1"/>
    </xf>
    <xf numFmtId="0" fontId="13" fillId="0" borderId="2" xfId="0" applyFont="1" applyBorder="1" applyAlignment="1" applyProtection="1">
      <alignment horizontal="center" vertical="top" wrapText="1"/>
      <protection locked="0"/>
    </xf>
    <xf numFmtId="0" fontId="13" fillId="0" borderId="3" xfId="0" applyFont="1" applyBorder="1" applyAlignment="1" applyProtection="1">
      <alignment horizontal="center" vertical="top" wrapText="1"/>
      <protection locked="0"/>
    </xf>
    <xf numFmtId="0" fontId="11" fillId="0" borderId="1" xfId="0" applyFont="1" applyBorder="1" applyAlignment="1">
      <alignment horizontal="center" vertical="top" wrapText="1"/>
    </xf>
    <xf numFmtId="3" fontId="13" fillId="26" borderId="2" xfId="0" applyNumberFormat="1" applyFont="1" applyFill="1" applyBorder="1" applyAlignment="1">
      <alignment horizontal="right" vertical="top" wrapText="1"/>
    </xf>
    <xf numFmtId="3" fontId="13" fillId="26" borderId="3" xfId="0" applyNumberFormat="1" applyFont="1" applyFill="1" applyBorder="1" applyAlignment="1">
      <alignment horizontal="right" vertical="top" wrapText="1"/>
    </xf>
    <xf numFmtId="3" fontId="13" fillId="27" borderId="2" xfId="0" applyNumberFormat="1" applyFont="1" applyFill="1" applyBorder="1" applyAlignment="1">
      <alignment horizontal="right" vertical="top" wrapText="1"/>
    </xf>
    <xf numFmtId="3" fontId="13" fillId="27" borderId="3" xfId="0" applyNumberFormat="1" applyFont="1" applyFill="1" applyBorder="1" applyAlignment="1">
      <alignment horizontal="right" vertical="top" wrapText="1"/>
    </xf>
    <xf numFmtId="0" fontId="13" fillId="25" borderId="12" xfId="0" applyFont="1" applyFill="1" applyBorder="1" applyAlignment="1">
      <alignment horizontal="left" vertical="top" wrapText="1"/>
    </xf>
    <xf numFmtId="0" fontId="12" fillId="23" borderId="8" xfId="0" applyFont="1" applyFill="1" applyBorder="1" applyAlignment="1">
      <alignment horizontal="center" vertical="top" wrapText="1"/>
    </xf>
    <xf numFmtId="0" fontId="12" fillId="23" borderId="56" xfId="0" applyFont="1" applyFill="1" applyBorder="1" applyAlignment="1">
      <alignment horizontal="center" vertical="top" wrapText="1"/>
    </xf>
    <xf numFmtId="0" fontId="12" fillId="23" borderId="12" xfId="0" applyFont="1" applyFill="1" applyBorder="1" applyAlignment="1">
      <alignment horizontal="center" vertical="top" wrapText="1"/>
    </xf>
    <xf numFmtId="0" fontId="13" fillId="24" borderId="2" xfId="0" applyFont="1" applyFill="1" applyBorder="1" applyAlignment="1" applyProtection="1">
      <alignment horizontal="center" vertical="top" wrapText="1"/>
    </xf>
    <xf numFmtId="0" fontId="13" fillId="24" borderId="9" xfId="0" applyFont="1" applyFill="1" applyBorder="1" applyAlignment="1" applyProtection="1">
      <alignment horizontal="center" vertical="top" wrapText="1"/>
    </xf>
    <xf numFmtId="0" fontId="10" fillId="0" borderId="0" xfId="0" applyFont="1" applyAlignment="1" applyProtection="1">
      <alignment horizontal="left" vertical="center"/>
      <protection locked="0"/>
    </xf>
    <xf numFmtId="0" fontId="12" fillId="17" borderId="8" xfId="0" applyFont="1" applyFill="1" applyBorder="1" applyAlignment="1">
      <alignment horizontal="center" vertical="top" wrapText="1"/>
    </xf>
    <xf numFmtId="0" fontId="12" fillId="17" borderId="56" xfId="0" applyFont="1" applyFill="1" applyBorder="1" applyAlignment="1">
      <alignment horizontal="center" vertical="top" wrapText="1"/>
    </xf>
    <xf numFmtId="0" fontId="12" fillId="17" borderId="12" xfId="0" applyFont="1" applyFill="1" applyBorder="1" applyAlignment="1">
      <alignment horizontal="center" vertical="top" wrapText="1"/>
    </xf>
    <xf numFmtId="0" fontId="13" fillId="17" borderId="7" xfId="0" applyFont="1" applyFill="1" applyBorder="1" applyAlignment="1">
      <alignment horizontal="center" vertical="top" wrapText="1"/>
    </xf>
    <xf numFmtId="0" fontId="13" fillId="17" borderId="0" xfId="0" applyFont="1" applyFill="1" applyBorder="1" applyAlignment="1">
      <alignment horizontal="center" vertical="top" wrapText="1"/>
    </xf>
    <xf numFmtId="0" fontId="13" fillId="17" borderId="57" xfId="0" applyFont="1" applyFill="1" applyBorder="1" applyAlignment="1">
      <alignment horizontal="center" vertical="top" wrapText="1"/>
    </xf>
    <xf numFmtId="0" fontId="12" fillId="17" borderId="10" xfId="0" applyFont="1" applyFill="1" applyBorder="1" applyAlignment="1">
      <alignment horizontal="center" vertical="top" wrapText="1"/>
    </xf>
    <xf numFmtId="0" fontId="12" fillId="17" borderId="47" xfId="0" applyFont="1" applyFill="1" applyBorder="1" applyAlignment="1">
      <alignment horizontal="center" vertical="top" wrapText="1"/>
    </xf>
    <xf numFmtId="0" fontId="12" fillId="17" borderId="11" xfId="0" applyFont="1" applyFill="1" applyBorder="1" applyAlignment="1">
      <alignment horizontal="center" vertical="top" wrapText="1"/>
    </xf>
    <xf numFmtId="0" fontId="14" fillId="19" borderId="3" xfId="0" applyFont="1" applyFill="1" applyBorder="1" applyAlignment="1">
      <alignment horizontal="center" vertical="top" wrapText="1"/>
    </xf>
    <xf numFmtId="0" fontId="13" fillId="22" borderId="1" xfId="0" applyFont="1" applyFill="1" applyBorder="1" applyAlignment="1">
      <alignment horizontal="center" vertical="top" wrapText="1"/>
    </xf>
    <xf numFmtId="0" fontId="16" fillId="22" borderId="1" xfId="0" applyFont="1" applyFill="1" applyBorder="1" applyAlignment="1">
      <alignment horizontal="center" vertical="top" wrapText="1"/>
    </xf>
    <xf numFmtId="0" fontId="17" fillId="8" borderId="1" xfId="0" applyFont="1" applyFill="1" applyBorder="1" applyAlignment="1">
      <alignment horizontal="justify" vertical="top" wrapText="1"/>
    </xf>
  </cellXfs>
  <cellStyles count="1">
    <cellStyle name="Normal" xfId="0" builtinId="0"/>
  </cellStyles>
  <dxfs count="0"/>
  <tableStyles count="0" defaultTableStyle="TableStyleMedium2" defaultPivotStyle="PivotStyleLight16"/>
  <colors>
    <mruColors>
      <color rgb="FFD1FFFF"/>
      <color rgb="FFAF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4229100</xdr:colOff>
      <xdr:row>28</xdr:row>
      <xdr:rowOff>28575</xdr:rowOff>
    </xdr:from>
    <xdr:to>
      <xdr:col>5</xdr:col>
      <xdr:colOff>4848225</xdr:colOff>
      <xdr:row>31</xdr:row>
      <xdr:rowOff>59145</xdr:rowOff>
    </xdr:to>
    <xdr:pic>
      <xdr:nvPicPr>
        <xdr:cNvPr id="3" name="Picture 2">
          <a:extLst>
            <a:ext uri="{FF2B5EF4-FFF2-40B4-BE49-F238E27FC236}">
              <a16:creationId xmlns:a16="http://schemas.microsoft.com/office/drawing/2014/main" id="{183CF185-ABC8-49C8-B3DB-8CADFDA131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91750" y="4962525"/>
          <a:ext cx="619125" cy="5163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
  <sheetViews>
    <sheetView tabSelected="1" workbookViewId="0">
      <selection activeCell="A9" sqref="A9"/>
    </sheetView>
  </sheetViews>
  <sheetFormatPr defaultRowHeight="12.75" x14ac:dyDescent="0.2"/>
  <cols>
    <col min="1" max="1" width="15.85546875" bestFit="1" customWidth="1"/>
    <col min="2" max="3" width="25.7109375" customWidth="1"/>
    <col min="4" max="4" width="16" customWidth="1"/>
    <col min="5" max="5" width="6.140625" customWidth="1"/>
    <col min="6" max="6" width="72.85546875" customWidth="1"/>
  </cols>
  <sheetData>
    <row r="1" spans="1:6" ht="15" customHeight="1" x14ac:dyDescent="0.2">
      <c r="A1" s="341" t="s">
        <v>1</v>
      </c>
      <c r="B1" s="388" t="s">
        <v>1</v>
      </c>
      <c r="C1" s="389"/>
      <c r="E1" s="347"/>
      <c r="F1" s="348" t="s">
        <v>343</v>
      </c>
    </row>
    <row r="2" spans="1:6" ht="15" customHeight="1" x14ac:dyDescent="0.2">
      <c r="A2" s="342"/>
      <c r="B2" s="343"/>
      <c r="C2" s="344"/>
      <c r="E2" s="385">
        <v>1</v>
      </c>
      <c r="F2" s="348" t="s">
        <v>348</v>
      </c>
    </row>
    <row r="3" spans="1:6" ht="15" customHeight="1" x14ac:dyDescent="0.2">
      <c r="A3" s="342" t="s">
        <v>2</v>
      </c>
      <c r="B3" s="386" t="s">
        <v>349</v>
      </c>
      <c r="C3" s="387"/>
      <c r="E3" s="396">
        <f>E2+1</f>
        <v>2</v>
      </c>
      <c r="F3" s="395" t="s">
        <v>337</v>
      </c>
    </row>
    <row r="4" spans="1:6" ht="15" customHeight="1" x14ac:dyDescent="0.2">
      <c r="A4" s="342"/>
      <c r="B4" s="343"/>
      <c r="C4" s="344"/>
      <c r="E4" s="397"/>
      <c r="F4" s="395"/>
    </row>
    <row r="5" spans="1:6" ht="15" customHeight="1" x14ac:dyDescent="0.2">
      <c r="A5" s="342" t="s">
        <v>3</v>
      </c>
      <c r="B5" s="390" t="s">
        <v>81</v>
      </c>
      <c r="C5" s="391"/>
      <c r="E5" s="398"/>
      <c r="F5" s="395"/>
    </row>
    <row r="6" spans="1:6" ht="15" customHeight="1" x14ac:dyDescent="0.2">
      <c r="A6" s="342"/>
      <c r="B6" s="390" t="s">
        <v>82</v>
      </c>
      <c r="C6" s="391"/>
      <c r="E6" s="399">
        <f>E3+1</f>
        <v>3</v>
      </c>
      <c r="F6" s="394" t="s">
        <v>339</v>
      </c>
    </row>
    <row r="7" spans="1:6" ht="15" customHeight="1" x14ac:dyDescent="0.2">
      <c r="A7" s="342"/>
      <c r="B7" s="390" t="s">
        <v>333</v>
      </c>
      <c r="C7" s="391"/>
      <c r="E7" s="400"/>
      <c r="F7" s="394"/>
    </row>
    <row r="8" spans="1:6" ht="15" customHeight="1" x14ac:dyDescent="0.2">
      <c r="A8" s="342"/>
      <c r="B8" s="343"/>
      <c r="C8" s="344"/>
      <c r="E8" s="399">
        <f>E6+1</f>
        <v>4</v>
      </c>
      <c r="F8" s="349" t="s">
        <v>334</v>
      </c>
    </row>
    <row r="9" spans="1:6" ht="15" customHeight="1" x14ac:dyDescent="0.2">
      <c r="A9" s="342" t="s">
        <v>4</v>
      </c>
      <c r="B9" s="386"/>
      <c r="C9" s="387"/>
      <c r="E9" s="401"/>
      <c r="F9" s="394" t="s">
        <v>336</v>
      </c>
    </row>
    <row r="10" spans="1:6" ht="15" customHeight="1" x14ac:dyDescent="0.2">
      <c r="A10" s="342"/>
      <c r="B10" s="343"/>
      <c r="C10" s="344"/>
      <c r="E10" s="401"/>
      <c r="F10" s="394"/>
    </row>
    <row r="11" spans="1:6" ht="15" customHeight="1" x14ac:dyDescent="0.2">
      <c r="A11" s="342" t="s">
        <v>5</v>
      </c>
      <c r="B11" s="353">
        <v>43190</v>
      </c>
      <c r="C11" s="344"/>
      <c r="E11" s="401"/>
      <c r="F11" s="349" t="s">
        <v>335</v>
      </c>
    </row>
    <row r="12" spans="1:6" ht="15" customHeight="1" x14ac:dyDescent="0.2">
      <c r="A12" s="342"/>
      <c r="B12" s="343"/>
      <c r="C12" s="344"/>
      <c r="E12" s="401"/>
      <c r="F12" s="347" t="s">
        <v>344</v>
      </c>
    </row>
    <row r="13" spans="1:6" ht="15" customHeight="1" x14ac:dyDescent="0.2">
      <c r="A13" s="345" t="s">
        <v>6</v>
      </c>
      <c r="B13" s="354" t="str">
        <f>IF(YEAR(ye)=2018,TEXT(42917,"dd/mm/yyyy"),TEXT(B11-364,"dd/mm/yyyy"))</f>
        <v>01/07/2017</v>
      </c>
      <c r="C13" s="355">
        <f>ye</f>
        <v>43190</v>
      </c>
      <c r="E13" s="400"/>
      <c r="F13" s="349" t="s">
        <v>340</v>
      </c>
    </row>
    <row r="14" spans="1:6" x14ac:dyDescent="0.2">
      <c r="E14" s="399">
        <f>E8+1</f>
        <v>5</v>
      </c>
      <c r="F14" s="394" t="s">
        <v>341</v>
      </c>
    </row>
    <row r="15" spans="1:6" ht="12.75" customHeight="1" x14ac:dyDescent="0.2">
      <c r="E15" s="400"/>
      <c r="F15" s="394"/>
    </row>
    <row r="16" spans="1:6" x14ac:dyDescent="0.2">
      <c r="E16" s="396">
        <v>5</v>
      </c>
      <c r="F16" s="402" t="s">
        <v>345</v>
      </c>
    </row>
    <row r="17" spans="5:6" x14ac:dyDescent="0.2">
      <c r="E17" s="397"/>
      <c r="F17" s="402"/>
    </row>
    <row r="18" spans="5:6" x14ac:dyDescent="0.2">
      <c r="E18" s="398"/>
      <c r="F18" s="402"/>
    </row>
    <row r="19" spans="5:6" x14ac:dyDescent="0.2">
      <c r="E19" s="399">
        <f>5+1</f>
        <v>6</v>
      </c>
      <c r="F19" s="394" t="s">
        <v>351</v>
      </c>
    </row>
    <row r="20" spans="5:6" x14ac:dyDescent="0.2">
      <c r="E20" s="401"/>
      <c r="F20" s="394"/>
    </row>
    <row r="21" spans="5:6" x14ac:dyDescent="0.2">
      <c r="E21" s="400"/>
      <c r="F21" s="394"/>
    </row>
    <row r="22" spans="5:6" x14ac:dyDescent="0.2">
      <c r="E22" s="350"/>
      <c r="F22" s="350"/>
    </row>
    <row r="23" spans="5:6" x14ac:dyDescent="0.2">
      <c r="E23" s="351" t="s">
        <v>342</v>
      </c>
      <c r="F23" s="352"/>
    </row>
    <row r="24" spans="5:6" ht="14.1" customHeight="1" x14ac:dyDescent="0.2">
      <c r="E24" s="848" t="s">
        <v>350</v>
      </c>
      <c r="F24" s="848"/>
    </row>
    <row r="25" spans="5:6" ht="14.1" customHeight="1" x14ac:dyDescent="0.2">
      <c r="E25" s="848"/>
      <c r="F25" s="848"/>
    </row>
    <row r="26" spans="5:6" ht="14.1" customHeight="1" x14ac:dyDescent="0.2">
      <c r="E26" s="848"/>
      <c r="F26" s="848"/>
    </row>
    <row r="27" spans="5:6" ht="14.1" customHeight="1" x14ac:dyDescent="0.2">
      <c r="E27" s="848"/>
      <c r="F27" s="848"/>
    </row>
    <row r="28" spans="5:6" x14ac:dyDescent="0.2">
      <c r="E28" s="392" t="s">
        <v>346</v>
      </c>
      <c r="F28" s="393"/>
    </row>
    <row r="50" spans="1:1" x14ac:dyDescent="0.2">
      <c r="A50" t="s">
        <v>338</v>
      </c>
    </row>
  </sheetData>
  <sheetProtection password="B1F7" sheet="1" objects="1" scenarios="1"/>
  <mergeCells count="20">
    <mergeCell ref="E28:F28"/>
    <mergeCell ref="F19:F21"/>
    <mergeCell ref="E24:F27"/>
    <mergeCell ref="E3:E5"/>
    <mergeCell ref="E6:E7"/>
    <mergeCell ref="E8:E13"/>
    <mergeCell ref="E14:E15"/>
    <mergeCell ref="E16:E18"/>
    <mergeCell ref="E19:E21"/>
    <mergeCell ref="F6:F7"/>
    <mergeCell ref="F3:F5"/>
    <mergeCell ref="F9:F10"/>
    <mergeCell ref="F14:F15"/>
    <mergeCell ref="F16:F18"/>
    <mergeCell ref="B9:C9"/>
    <mergeCell ref="B1:C1"/>
    <mergeCell ref="B3:C3"/>
    <mergeCell ref="B5:C5"/>
    <mergeCell ref="B6:C6"/>
    <mergeCell ref="B7:C7"/>
  </mergeCells>
  <dataValidations count="1">
    <dataValidation type="list" allowBlank="1" showInputMessage="1" showErrorMessage="1" sqref="B3:C3" xr:uid="{463CB452-5794-4563-B0E1-5FDDCEB5B3F4}">
      <formula1>"Proprietorship,Partnership,Trust,Government,Others,Private Ltd Co.,, Public Ltd Co.,LLP"</formula1>
    </dataValidation>
  </dataValidations>
  <pageMargins left="0.7" right="0.7" top="0.75" bottom="0.75" header="0.3" footer="0.3"/>
  <pageSetup paperSize="9" orientation="portrait" horizontalDpi="0" verticalDpi="0" r:id="rId1"/>
  <headerFooter>
    <oddFooter>&amp;R&amp;"Tahoma,Bold"&amp;9gstr9ver1.00vk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88"/>
  <sheetViews>
    <sheetView zoomScaleNormal="100" workbookViewId="0">
      <selection activeCell="K3" sqref="K3:O3"/>
    </sheetView>
  </sheetViews>
  <sheetFormatPr defaultRowHeight="12.75" x14ac:dyDescent="0.2"/>
  <cols>
    <col min="2" max="2" width="13.28515625" customWidth="1"/>
    <col min="3" max="3" width="14.140625" customWidth="1"/>
    <col min="4" max="4" width="13.42578125" customWidth="1"/>
    <col min="5" max="5" width="13.28515625" customWidth="1"/>
    <col min="6" max="6" width="12.7109375" customWidth="1"/>
    <col min="7" max="8" width="10.7109375" customWidth="1"/>
    <col min="9" max="9" width="13.7109375" customWidth="1"/>
    <col min="10" max="10" width="13.140625" customWidth="1"/>
    <col min="11" max="11" width="12.85546875" customWidth="1"/>
    <col min="12" max="12" width="13.42578125" customWidth="1"/>
    <col min="13" max="13" width="10.7109375" customWidth="1"/>
    <col min="14" max="14" width="12.42578125" customWidth="1"/>
    <col min="15" max="15" width="10.7109375" customWidth="1"/>
    <col min="16" max="16" width="12.7109375" customWidth="1"/>
    <col min="17" max="17" width="14.28515625" customWidth="1"/>
    <col min="18" max="18" width="10.7109375" customWidth="1"/>
    <col min="19" max="19" width="13.140625" customWidth="1"/>
    <col min="20" max="20" width="10.7109375" customWidth="1"/>
    <col min="21" max="21" width="13.5703125" customWidth="1"/>
    <col min="22" max="22" width="12.7109375" customWidth="1"/>
    <col min="23" max="23" width="10.7109375" customWidth="1"/>
    <col min="24" max="24" width="12.7109375" customWidth="1"/>
  </cols>
  <sheetData>
    <row r="1" spans="1:22" ht="13.5" thickBot="1" x14ac:dyDescent="0.25">
      <c r="A1" s="356" t="str">
        <f>UPPER(co_name)</f>
        <v>COMPANY NAME</v>
      </c>
    </row>
    <row r="2" spans="1:22" x14ac:dyDescent="0.2">
      <c r="A2" s="502" t="s">
        <v>0</v>
      </c>
      <c r="B2" s="517" t="s">
        <v>16</v>
      </c>
      <c r="C2" s="518"/>
      <c r="D2" s="518"/>
      <c r="E2" s="518"/>
      <c r="F2" s="518"/>
      <c r="G2" s="518"/>
      <c r="H2" s="518"/>
      <c r="I2" s="518"/>
      <c r="J2" s="519"/>
      <c r="K2" s="509" t="s">
        <v>21</v>
      </c>
      <c r="L2" s="510"/>
      <c r="M2" s="510"/>
      <c r="N2" s="510"/>
      <c r="O2" s="511"/>
      <c r="P2" s="520" t="s">
        <v>12</v>
      </c>
      <c r="Q2" s="522" t="s">
        <v>17</v>
      </c>
      <c r="R2" s="518"/>
      <c r="S2" s="519"/>
    </row>
    <row r="3" spans="1:22" ht="33" customHeight="1" x14ac:dyDescent="0.2">
      <c r="A3" s="502"/>
      <c r="B3" s="512" t="s">
        <v>15</v>
      </c>
      <c r="C3" s="513"/>
      <c r="D3" s="513"/>
      <c r="E3" s="513"/>
      <c r="F3" s="513"/>
      <c r="G3" s="451" t="s">
        <v>14</v>
      </c>
      <c r="H3" s="451"/>
      <c r="I3" s="451"/>
      <c r="J3" s="69" t="s">
        <v>13</v>
      </c>
      <c r="K3" s="514" t="s">
        <v>22</v>
      </c>
      <c r="L3" s="515"/>
      <c r="M3" s="515"/>
      <c r="N3" s="515"/>
      <c r="O3" s="516"/>
      <c r="P3" s="521"/>
      <c r="Q3" s="503" t="s">
        <v>18</v>
      </c>
      <c r="R3" s="505" t="s">
        <v>19</v>
      </c>
      <c r="S3" s="507" t="s">
        <v>20</v>
      </c>
    </row>
    <row r="4" spans="1:22" ht="22.5" x14ac:dyDescent="0.2">
      <c r="A4" s="502"/>
      <c r="B4" s="70" t="s">
        <v>7</v>
      </c>
      <c r="C4" s="44" t="s">
        <v>8</v>
      </c>
      <c r="D4" s="44" t="s">
        <v>9</v>
      </c>
      <c r="E4" s="44" t="s">
        <v>10</v>
      </c>
      <c r="F4" s="44" t="s">
        <v>11</v>
      </c>
      <c r="G4" s="45" t="s">
        <v>7</v>
      </c>
      <c r="H4" s="45" t="s">
        <v>8</v>
      </c>
      <c r="I4" s="45" t="s">
        <v>11</v>
      </c>
      <c r="J4" s="69" t="s">
        <v>50</v>
      </c>
      <c r="K4" s="71" t="s">
        <v>7</v>
      </c>
      <c r="L4" s="46" t="s">
        <v>8</v>
      </c>
      <c r="M4" s="46" t="s">
        <v>9</v>
      </c>
      <c r="N4" s="46" t="s">
        <v>10</v>
      </c>
      <c r="O4" s="72" t="s">
        <v>11</v>
      </c>
      <c r="P4" s="75" t="s">
        <v>50</v>
      </c>
      <c r="Q4" s="504"/>
      <c r="R4" s="506"/>
      <c r="S4" s="508"/>
    </row>
    <row r="5" spans="1:22" x14ac:dyDescent="0.2">
      <c r="A5" s="98" t="str">
        <f>TEXT(s_period,"MMM-YY")</f>
        <v>Jul-17</v>
      </c>
      <c r="B5" s="357"/>
      <c r="C5" s="358"/>
      <c r="D5" s="358"/>
      <c r="E5" s="359">
        <f>D5</f>
        <v>0</v>
      </c>
      <c r="F5" s="358"/>
      <c r="G5" s="358"/>
      <c r="H5" s="358"/>
      <c r="I5" s="358"/>
      <c r="J5" s="360"/>
      <c r="K5" s="357"/>
      <c r="L5" s="358"/>
      <c r="M5" s="358"/>
      <c r="N5" s="361">
        <f t="shared" ref="N5:N13" si="0">M5</f>
        <v>0</v>
      </c>
      <c r="O5" s="360"/>
      <c r="P5" s="362"/>
      <c r="Q5" s="363"/>
      <c r="R5" s="358"/>
      <c r="S5" s="360"/>
    </row>
    <row r="6" spans="1:22" x14ac:dyDescent="0.2">
      <c r="A6" s="98">
        <f>EOMONTH(A5,1)</f>
        <v>42978</v>
      </c>
      <c r="B6" s="357"/>
      <c r="C6" s="358"/>
      <c r="D6" s="358"/>
      <c r="E6" s="359">
        <f t="shared" ref="E6:E13" si="1">D6</f>
        <v>0</v>
      </c>
      <c r="F6" s="358"/>
      <c r="G6" s="358"/>
      <c r="H6" s="358"/>
      <c r="I6" s="358"/>
      <c r="J6" s="360"/>
      <c r="K6" s="357"/>
      <c r="L6" s="358"/>
      <c r="M6" s="358"/>
      <c r="N6" s="361">
        <f t="shared" si="0"/>
        <v>0</v>
      </c>
      <c r="O6" s="360"/>
      <c r="P6" s="362"/>
      <c r="Q6" s="363"/>
      <c r="R6" s="358"/>
      <c r="S6" s="360"/>
    </row>
    <row r="7" spans="1:22" x14ac:dyDescent="0.2">
      <c r="A7" s="98">
        <f t="shared" ref="A7:A13" si="2">EOMONTH(A6,1)</f>
        <v>43008</v>
      </c>
      <c r="B7" s="357"/>
      <c r="C7" s="358"/>
      <c r="D7" s="358"/>
      <c r="E7" s="359">
        <f t="shared" si="1"/>
        <v>0</v>
      </c>
      <c r="F7" s="358"/>
      <c r="G7" s="358"/>
      <c r="H7" s="358"/>
      <c r="I7" s="358"/>
      <c r="J7" s="360"/>
      <c r="K7" s="357"/>
      <c r="L7" s="358"/>
      <c r="M7" s="358"/>
      <c r="N7" s="361">
        <f t="shared" si="0"/>
        <v>0</v>
      </c>
      <c r="O7" s="360"/>
      <c r="P7" s="362"/>
      <c r="Q7" s="363"/>
      <c r="R7" s="358"/>
      <c r="S7" s="360"/>
    </row>
    <row r="8" spans="1:22" x14ac:dyDescent="0.2">
      <c r="A8" s="98">
        <f t="shared" si="2"/>
        <v>43039</v>
      </c>
      <c r="B8" s="357"/>
      <c r="C8" s="358"/>
      <c r="D8" s="358"/>
      <c r="E8" s="359">
        <f t="shared" si="1"/>
        <v>0</v>
      </c>
      <c r="F8" s="358"/>
      <c r="G8" s="358"/>
      <c r="H8" s="358"/>
      <c r="I8" s="358"/>
      <c r="J8" s="360"/>
      <c r="K8" s="357"/>
      <c r="L8" s="358"/>
      <c r="M8" s="358"/>
      <c r="N8" s="361">
        <f t="shared" si="0"/>
        <v>0</v>
      </c>
      <c r="O8" s="360"/>
      <c r="P8" s="362"/>
      <c r="Q8" s="363"/>
      <c r="R8" s="358"/>
      <c r="S8" s="360"/>
    </row>
    <row r="9" spans="1:22" x14ac:dyDescent="0.2">
      <c r="A9" s="98">
        <f t="shared" si="2"/>
        <v>43069</v>
      </c>
      <c r="B9" s="357"/>
      <c r="C9" s="358"/>
      <c r="D9" s="358"/>
      <c r="E9" s="359">
        <f t="shared" si="1"/>
        <v>0</v>
      </c>
      <c r="F9" s="358"/>
      <c r="G9" s="358"/>
      <c r="H9" s="358"/>
      <c r="I9" s="358"/>
      <c r="J9" s="360"/>
      <c r="K9" s="357"/>
      <c r="L9" s="358"/>
      <c r="M9" s="358"/>
      <c r="N9" s="361">
        <f t="shared" si="0"/>
        <v>0</v>
      </c>
      <c r="O9" s="360"/>
      <c r="P9" s="362"/>
      <c r="Q9" s="363"/>
      <c r="R9" s="358"/>
      <c r="S9" s="360"/>
    </row>
    <row r="10" spans="1:22" x14ac:dyDescent="0.2">
      <c r="A10" s="98">
        <f t="shared" si="2"/>
        <v>43100</v>
      </c>
      <c r="B10" s="357"/>
      <c r="C10" s="358"/>
      <c r="D10" s="358"/>
      <c r="E10" s="359">
        <f t="shared" si="1"/>
        <v>0</v>
      </c>
      <c r="F10" s="358"/>
      <c r="G10" s="358"/>
      <c r="H10" s="358"/>
      <c r="I10" s="358"/>
      <c r="J10" s="360"/>
      <c r="K10" s="357"/>
      <c r="L10" s="358"/>
      <c r="M10" s="358"/>
      <c r="N10" s="361">
        <f t="shared" si="0"/>
        <v>0</v>
      </c>
      <c r="O10" s="360"/>
      <c r="P10" s="362"/>
      <c r="Q10" s="363"/>
      <c r="R10" s="358"/>
      <c r="S10" s="360"/>
    </row>
    <row r="11" spans="1:22" x14ac:dyDescent="0.2">
      <c r="A11" s="98">
        <f t="shared" si="2"/>
        <v>43131</v>
      </c>
      <c r="B11" s="357"/>
      <c r="C11" s="358"/>
      <c r="D11" s="358"/>
      <c r="E11" s="359">
        <f t="shared" si="1"/>
        <v>0</v>
      </c>
      <c r="F11" s="358"/>
      <c r="G11" s="358"/>
      <c r="H11" s="358"/>
      <c r="I11" s="358"/>
      <c r="J11" s="360"/>
      <c r="K11" s="357"/>
      <c r="L11" s="358"/>
      <c r="M11" s="358"/>
      <c r="N11" s="361">
        <f t="shared" si="0"/>
        <v>0</v>
      </c>
      <c r="O11" s="360"/>
      <c r="P11" s="362"/>
      <c r="Q11" s="363"/>
      <c r="R11" s="358"/>
      <c r="S11" s="360"/>
    </row>
    <row r="12" spans="1:22" x14ac:dyDescent="0.2">
      <c r="A12" s="98">
        <f t="shared" si="2"/>
        <v>43159</v>
      </c>
      <c r="B12" s="357"/>
      <c r="C12" s="358"/>
      <c r="D12" s="358"/>
      <c r="E12" s="359">
        <f t="shared" si="1"/>
        <v>0</v>
      </c>
      <c r="F12" s="358"/>
      <c r="G12" s="358"/>
      <c r="H12" s="358"/>
      <c r="I12" s="358"/>
      <c r="J12" s="360"/>
      <c r="K12" s="357"/>
      <c r="L12" s="358"/>
      <c r="M12" s="358"/>
      <c r="N12" s="361">
        <f t="shared" si="0"/>
        <v>0</v>
      </c>
      <c r="O12" s="360"/>
      <c r="P12" s="362"/>
      <c r="Q12" s="363"/>
      <c r="R12" s="358"/>
      <c r="S12" s="360"/>
    </row>
    <row r="13" spans="1:22" x14ac:dyDescent="0.2">
      <c r="A13" s="98">
        <f t="shared" si="2"/>
        <v>43190</v>
      </c>
      <c r="B13" s="357"/>
      <c r="C13" s="358"/>
      <c r="D13" s="358"/>
      <c r="E13" s="359">
        <f t="shared" si="1"/>
        <v>0</v>
      </c>
      <c r="F13" s="358"/>
      <c r="G13" s="358"/>
      <c r="H13" s="358"/>
      <c r="I13" s="358"/>
      <c r="J13" s="360"/>
      <c r="K13" s="357"/>
      <c r="L13" s="358"/>
      <c r="M13" s="358"/>
      <c r="N13" s="361">
        <f t="shared" si="0"/>
        <v>0</v>
      </c>
      <c r="O13" s="360"/>
      <c r="P13" s="362"/>
      <c r="Q13" s="363"/>
      <c r="R13" s="358"/>
      <c r="S13" s="360"/>
    </row>
    <row r="14" spans="1:22" ht="13.5" thickBot="1" x14ac:dyDescent="0.25">
      <c r="A14" s="101"/>
      <c r="B14" s="60">
        <f>SUM(B5:B13)</f>
        <v>0</v>
      </c>
      <c r="C14" s="61">
        <f>SUM(C5:C13)</f>
        <v>0</v>
      </c>
      <c r="D14" s="61">
        <f>SUM(D5:D13)</f>
        <v>0</v>
      </c>
      <c r="E14" s="61">
        <f t="shared" ref="E14:F14" si="3">SUM(E5:E13)</f>
        <v>0</v>
      </c>
      <c r="F14" s="61">
        <f t="shared" si="3"/>
        <v>0</v>
      </c>
      <c r="G14" s="56">
        <f>SUM(G5:G13)</f>
        <v>0</v>
      </c>
      <c r="H14" s="56">
        <f t="shared" ref="H14:I14" si="4">SUM(H5:H13)</f>
        <v>0</v>
      </c>
      <c r="I14" s="56">
        <f t="shared" si="4"/>
        <v>0</v>
      </c>
      <c r="J14" s="64">
        <f>SUM(J5:J13)</f>
        <v>0</v>
      </c>
      <c r="K14" s="51">
        <f>SUM(K5:K13)</f>
        <v>0</v>
      </c>
      <c r="L14" s="53">
        <f t="shared" ref="L14:O14" si="5">SUM(L5:L13)</f>
        <v>0</v>
      </c>
      <c r="M14" s="53">
        <f t="shared" si="5"/>
        <v>0</v>
      </c>
      <c r="N14" s="53">
        <f t="shared" si="5"/>
        <v>0</v>
      </c>
      <c r="O14" s="74">
        <f t="shared" si="5"/>
        <v>0</v>
      </c>
      <c r="P14" s="76">
        <f>SUM(P5:P13)</f>
        <v>0</v>
      </c>
      <c r="Q14" s="91">
        <f>SUM(Q5:Q13)</f>
        <v>0</v>
      </c>
      <c r="R14" s="78">
        <f t="shared" ref="R14:S14" si="6">SUM(R5:R13)</f>
        <v>0</v>
      </c>
      <c r="S14" s="79">
        <f t="shared" si="6"/>
        <v>0</v>
      </c>
    </row>
    <row r="15" spans="1:22" ht="13.5" thickBot="1" x14ac:dyDescent="0.25"/>
    <row r="16" spans="1:22" ht="13.5" thickBot="1" x14ac:dyDescent="0.25">
      <c r="A16" s="405" t="s">
        <v>0</v>
      </c>
      <c r="B16" s="412" t="s">
        <v>27</v>
      </c>
      <c r="C16" s="413"/>
      <c r="D16" s="413"/>
      <c r="E16" s="413"/>
      <c r="F16" s="413"/>
      <c r="G16" s="413"/>
      <c r="H16" s="413"/>
      <c r="I16" s="413"/>
      <c r="J16" s="413"/>
      <c r="K16" s="413"/>
      <c r="L16" s="413"/>
      <c r="M16" s="413"/>
      <c r="N16" s="413"/>
      <c r="O16" s="413"/>
      <c r="P16" s="413"/>
      <c r="Q16" s="413"/>
      <c r="R16" s="413"/>
      <c r="S16" s="413"/>
      <c r="T16" s="413"/>
      <c r="U16" s="413"/>
      <c r="V16" s="414"/>
    </row>
    <row r="17" spans="1:25" x14ac:dyDescent="0.2">
      <c r="A17" s="406"/>
      <c r="B17" s="427" t="s">
        <v>8</v>
      </c>
      <c r="C17" s="428"/>
      <c r="D17" s="428"/>
      <c r="E17" s="428"/>
      <c r="F17" s="428"/>
      <c r="G17" s="428"/>
      <c r="H17" s="428"/>
      <c r="I17" s="429"/>
      <c r="J17" s="430" t="s">
        <v>9</v>
      </c>
      <c r="K17" s="431"/>
      <c r="L17" s="431"/>
      <c r="M17" s="431"/>
      <c r="N17" s="431"/>
      <c r="O17" s="431"/>
      <c r="P17" s="431"/>
      <c r="Q17" s="432"/>
      <c r="R17" s="433" t="s">
        <v>10</v>
      </c>
      <c r="S17" s="434"/>
      <c r="T17" s="434"/>
      <c r="U17" s="434"/>
      <c r="V17" s="434"/>
      <c r="W17" s="434"/>
      <c r="X17" s="434"/>
      <c r="Y17" s="434"/>
    </row>
    <row r="18" spans="1:25" x14ac:dyDescent="0.2">
      <c r="A18" s="407"/>
      <c r="B18" s="23" t="s">
        <v>51</v>
      </c>
      <c r="C18" s="38" t="s">
        <v>23</v>
      </c>
      <c r="D18" s="38" t="s">
        <v>56</v>
      </c>
      <c r="E18" s="39" t="s">
        <v>24</v>
      </c>
      <c r="F18" s="39" t="s">
        <v>25</v>
      </c>
      <c r="G18" s="39" t="s">
        <v>26</v>
      </c>
      <c r="H18" s="39" t="s">
        <v>53</v>
      </c>
      <c r="I18" s="93" t="s">
        <v>52</v>
      </c>
      <c r="J18" s="24" t="s">
        <v>51</v>
      </c>
      <c r="K18" s="41" t="s">
        <v>23</v>
      </c>
      <c r="L18" s="103" t="s">
        <v>56</v>
      </c>
      <c r="M18" s="34" t="s">
        <v>24</v>
      </c>
      <c r="N18" s="34" t="s">
        <v>25</v>
      </c>
      <c r="O18" s="34" t="s">
        <v>26</v>
      </c>
      <c r="P18" s="34" t="s">
        <v>53</v>
      </c>
      <c r="Q18" s="92" t="s">
        <v>52</v>
      </c>
      <c r="R18" s="25" t="s">
        <v>51</v>
      </c>
      <c r="S18" s="43" t="s">
        <v>23</v>
      </c>
      <c r="T18" s="102" t="s">
        <v>56</v>
      </c>
      <c r="U18" s="36" t="s">
        <v>24</v>
      </c>
      <c r="V18" s="36" t="s">
        <v>25</v>
      </c>
      <c r="W18" s="36" t="s">
        <v>26</v>
      </c>
      <c r="X18" s="36" t="s">
        <v>53</v>
      </c>
      <c r="Y18" s="94" t="s">
        <v>52</v>
      </c>
    </row>
    <row r="19" spans="1:25" x14ac:dyDescent="0.2">
      <c r="A19" s="98" t="str">
        <f>TEXT(s_period,"MMM-YY")</f>
        <v>Jul-17</v>
      </c>
      <c r="B19" s="11">
        <v>0</v>
      </c>
      <c r="C19" s="363"/>
      <c r="D19" s="363"/>
      <c r="E19" s="358"/>
      <c r="F19" s="364">
        <f t="shared" ref="F19:F27" si="7">SUM(B19:D19)-E19</f>
        <v>0</v>
      </c>
      <c r="G19" s="358"/>
      <c r="H19" s="364">
        <f t="shared" ref="H19:H27" si="8">+C64+J64+C49</f>
        <v>0</v>
      </c>
      <c r="I19" s="17">
        <f>+F19-H19</f>
        <v>0</v>
      </c>
      <c r="J19" s="20">
        <v>0</v>
      </c>
      <c r="K19" s="363"/>
      <c r="L19" s="363">
        <f>+M5</f>
        <v>0</v>
      </c>
      <c r="M19" s="358"/>
      <c r="N19" s="361">
        <f t="shared" ref="N19:N27" si="9">SUM(J19:L19)-M19</f>
        <v>0</v>
      </c>
      <c r="O19" s="358"/>
      <c r="P19" s="361">
        <f>+D49+D64</f>
        <v>0</v>
      </c>
      <c r="Q19" s="73">
        <f t="shared" ref="Q19:Q27" si="10">+N19-P19</f>
        <v>0</v>
      </c>
      <c r="R19" s="16">
        <v>0</v>
      </c>
      <c r="S19" s="21">
        <f t="shared" ref="S19:S27" si="11">+K19</f>
        <v>0</v>
      </c>
      <c r="T19" s="21">
        <f t="shared" ref="T19:T27" si="12">+L19</f>
        <v>0</v>
      </c>
      <c r="U19" s="358"/>
      <c r="V19" s="365">
        <f t="shared" ref="V19:V27" si="13">SUM(R19:T19)-U19</f>
        <v>0</v>
      </c>
      <c r="W19" s="358"/>
      <c r="X19" s="365">
        <f t="shared" ref="X19:X27" si="14">+E49+K64</f>
        <v>0</v>
      </c>
      <c r="Y19" s="12">
        <f>+V19-X19</f>
        <v>0</v>
      </c>
    </row>
    <row r="20" spans="1:25" x14ac:dyDescent="0.2">
      <c r="A20" s="98">
        <f>EOMONTH(A19,1)</f>
        <v>42978</v>
      </c>
      <c r="B20" s="11">
        <f t="shared" ref="B20:B27" si="15">+I19</f>
        <v>0</v>
      </c>
      <c r="C20" s="363"/>
      <c r="D20" s="363"/>
      <c r="E20" s="358"/>
      <c r="F20" s="364">
        <f t="shared" si="7"/>
        <v>0</v>
      </c>
      <c r="G20" s="358"/>
      <c r="H20" s="364">
        <f t="shared" si="8"/>
        <v>0</v>
      </c>
      <c r="I20" s="17">
        <f t="shared" ref="I20:I27" si="16">+F20-H20</f>
        <v>0</v>
      </c>
      <c r="J20" s="20">
        <f t="shared" ref="J20:J27" si="17">+Q19</f>
        <v>0</v>
      </c>
      <c r="K20" s="363"/>
      <c r="L20" s="363">
        <f t="shared" ref="L20:L27" si="18">+M6</f>
        <v>0</v>
      </c>
      <c r="M20" s="358"/>
      <c r="N20" s="361">
        <f t="shared" si="9"/>
        <v>0</v>
      </c>
      <c r="O20" s="358"/>
      <c r="P20" s="361">
        <f t="shared" ref="P20:P27" si="19">+D50+D65</f>
        <v>0</v>
      </c>
      <c r="Q20" s="73">
        <f t="shared" si="10"/>
        <v>0</v>
      </c>
      <c r="R20" s="16">
        <f t="shared" ref="R20:R27" si="20">+Y19</f>
        <v>0</v>
      </c>
      <c r="S20" s="21">
        <f t="shared" si="11"/>
        <v>0</v>
      </c>
      <c r="T20" s="21">
        <f t="shared" si="12"/>
        <v>0</v>
      </c>
      <c r="U20" s="358"/>
      <c r="V20" s="365">
        <f t="shared" si="13"/>
        <v>0</v>
      </c>
      <c r="W20" s="358"/>
      <c r="X20" s="365">
        <f t="shared" si="14"/>
        <v>0</v>
      </c>
      <c r="Y20" s="12">
        <f t="shared" ref="Y20:Y27" si="21">+V20-X20</f>
        <v>0</v>
      </c>
    </row>
    <row r="21" spans="1:25" x14ac:dyDescent="0.2">
      <c r="A21" s="98">
        <f t="shared" ref="A21:A27" si="22">EOMONTH(A20,1)</f>
        <v>43008</v>
      </c>
      <c r="B21" s="11">
        <f t="shared" si="15"/>
        <v>0</v>
      </c>
      <c r="C21" s="363"/>
      <c r="D21" s="363"/>
      <c r="E21" s="358"/>
      <c r="F21" s="364">
        <f t="shared" si="7"/>
        <v>0</v>
      </c>
      <c r="G21" s="358"/>
      <c r="H21" s="364">
        <f t="shared" si="8"/>
        <v>0</v>
      </c>
      <c r="I21" s="17">
        <f t="shared" si="16"/>
        <v>0</v>
      </c>
      <c r="J21" s="20">
        <f t="shared" si="17"/>
        <v>0</v>
      </c>
      <c r="K21" s="363"/>
      <c r="L21" s="363">
        <f t="shared" si="18"/>
        <v>0</v>
      </c>
      <c r="M21" s="358"/>
      <c r="N21" s="361">
        <f t="shared" si="9"/>
        <v>0</v>
      </c>
      <c r="O21" s="358"/>
      <c r="P21" s="361">
        <f t="shared" si="19"/>
        <v>0</v>
      </c>
      <c r="Q21" s="73">
        <f t="shared" si="10"/>
        <v>0</v>
      </c>
      <c r="R21" s="16">
        <f t="shared" si="20"/>
        <v>0</v>
      </c>
      <c r="S21" s="21">
        <f t="shared" si="11"/>
        <v>0</v>
      </c>
      <c r="T21" s="21">
        <f t="shared" si="12"/>
        <v>0</v>
      </c>
      <c r="U21" s="358"/>
      <c r="V21" s="365">
        <f t="shared" si="13"/>
        <v>0</v>
      </c>
      <c r="W21" s="358"/>
      <c r="X21" s="365">
        <f t="shared" si="14"/>
        <v>0</v>
      </c>
      <c r="Y21" s="12">
        <f t="shared" si="21"/>
        <v>0</v>
      </c>
    </row>
    <row r="22" spans="1:25" x14ac:dyDescent="0.2">
      <c r="A22" s="98">
        <f t="shared" si="22"/>
        <v>43039</v>
      </c>
      <c r="B22" s="11">
        <f t="shared" si="15"/>
        <v>0</v>
      </c>
      <c r="C22" s="363"/>
      <c r="D22" s="363"/>
      <c r="E22" s="358"/>
      <c r="F22" s="364">
        <f t="shared" si="7"/>
        <v>0</v>
      </c>
      <c r="G22" s="358"/>
      <c r="H22" s="364">
        <f t="shared" si="8"/>
        <v>0</v>
      </c>
      <c r="I22" s="17">
        <f t="shared" si="16"/>
        <v>0</v>
      </c>
      <c r="J22" s="20">
        <f t="shared" si="17"/>
        <v>0</v>
      </c>
      <c r="K22" s="363"/>
      <c r="L22" s="363">
        <f t="shared" si="18"/>
        <v>0</v>
      </c>
      <c r="M22" s="358"/>
      <c r="N22" s="361">
        <f t="shared" si="9"/>
        <v>0</v>
      </c>
      <c r="O22" s="358"/>
      <c r="P22" s="361">
        <f t="shared" si="19"/>
        <v>0</v>
      </c>
      <c r="Q22" s="73">
        <f t="shared" si="10"/>
        <v>0</v>
      </c>
      <c r="R22" s="16">
        <f t="shared" si="20"/>
        <v>0</v>
      </c>
      <c r="S22" s="21">
        <f t="shared" si="11"/>
        <v>0</v>
      </c>
      <c r="T22" s="21">
        <f t="shared" si="12"/>
        <v>0</v>
      </c>
      <c r="U22" s="358"/>
      <c r="V22" s="365">
        <f t="shared" si="13"/>
        <v>0</v>
      </c>
      <c r="W22" s="358"/>
      <c r="X22" s="365">
        <f t="shared" si="14"/>
        <v>0</v>
      </c>
      <c r="Y22" s="12">
        <f t="shared" si="21"/>
        <v>0</v>
      </c>
    </row>
    <row r="23" spans="1:25" x14ac:dyDescent="0.2">
      <c r="A23" s="98">
        <f t="shared" si="22"/>
        <v>43069</v>
      </c>
      <c r="B23" s="11">
        <f t="shared" si="15"/>
        <v>0</v>
      </c>
      <c r="C23" s="363"/>
      <c r="D23" s="363"/>
      <c r="E23" s="358"/>
      <c r="F23" s="364">
        <f t="shared" si="7"/>
        <v>0</v>
      </c>
      <c r="G23" s="358"/>
      <c r="H23" s="364">
        <f t="shared" si="8"/>
        <v>0</v>
      </c>
      <c r="I23" s="17">
        <f t="shared" si="16"/>
        <v>0</v>
      </c>
      <c r="J23" s="20">
        <f t="shared" si="17"/>
        <v>0</v>
      </c>
      <c r="K23" s="363"/>
      <c r="L23" s="363">
        <f t="shared" si="18"/>
        <v>0</v>
      </c>
      <c r="M23" s="358"/>
      <c r="N23" s="361">
        <f t="shared" si="9"/>
        <v>0</v>
      </c>
      <c r="O23" s="358"/>
      <c r="P23" s="361">
        <f t="shared" si="19"/>
        <v>0</v>
      </c>
      <c r="Q23" s="73">
        <f t="shared" si="10"/>
        <v>0</v>
      </c>
      <c r="R23" s="16">
        <f t="shared" si="20"/>
        <v>0</v>
      </c>
      <c r="S23" s="21">
        <f t="shared" si="11"/>
        <v>0</v>
      </c>
      <c r="T23" s="21">
        <f t="shared" si="12"/>
        <v>0</v>
      </c>
      <c r="U23" s="358"/>
      <c r="V23" s="365">
        <f t="shared" si="13"/>
        <v>0</v>
      </c>
      <c r="W23" s="358"/>
      <c r="X23" s="365">
        <f t="shared" si="14"/>
        <v>0</v>
      </c>
      <c r="Y23" s="12">
        <f t="shared" si="21"/>
        <v>0</v>
      </c>
    </row>
    <row r="24" spans="1:25" x14ac:dyDescent="0.2">
      <c r="A24" s="98">
        <f t="shared" si="22"/>
        <v>43100</v>
      </c>
      <c r="B24" s="11">
        <f t="shared" si="15"/>
        <v>0</v>
      </c>
      <c r="C24" s="363"/>
      <c r="D24" s="363"/>
      <c r="E24" s="358"/>
      <c r="F24" s="364">
        <f t="shared" si="7"/>
        <v>0</v>
      </c>
      <c r="G24" s="358"/>
      <c r="H24" s="364">
        <f t="shared" si="8"/>
        <v>0</v>
      </c>
      <c r="I24" s="17">
        <f t="shared" si="16"/>
        <v>0</v>
      </c>
      <c r="J24" s="20">
        <f t="shared" si="17"/>
        <v>0</v>
      </c>
      <c r="K24" s="363"/>
      <c r="L24" s="363">
        <f t="shared" si="18"/>
        <v>0</v>
      </c>
      <c r="M24" s="358"/>
      <c r="N24" s="361">
        <f t="shared" si="9"/>
        <v>0</v>
      </c>
      <c r="O24" s="358"/>
      <c r="P24" s="361">
        <f t="shared" si="19"/>
        <v>0</v>
      </c>
      <c r="Q24" s="73">
        <f t="shared" si="10"/>
        <v>0</v>
      </c>
      <c r="R24" s="16">
        <f t="shared" si="20"/>
        <v>0</v>
      </c>
      <c r="S24" s="21">
        <f t="shared" si="11"/>
        <v>0</v>
      </c>
      <c r="T24" s="21">
        <f t="shared" si="12"/>
        <v>0</v>
      </c>
      <c r="U24" s="358"/>
      <c r="V24" s="365">
        <f t="shared" si="13"/>
        <v>0</v>
      </c>
      <c r="W24" s="358"/>
      <c r="X24" s="365">
        <f t="shared" si="14"/>
        <v>0</v>
      </c>
      <c r="Y24" s="12">
        <f t="shared" si="21"/>
        <v>0</v>
      </c>
    </row>
    <row r="25" spans="1:25" x14ac:dyDescent="0.2">
      <c r="A25" s="98">
        <f t="shared" si="22"/>
        <v>43131</v>
      </c>
      <c r="B25" s="11">
        <f t="shared" si="15"/>
        <v>0</v>
      </c>
      <c r="C25" s="363"/>
      <c r="D25" s="363"/>
      <c r="E25" s="358"/>
      <c r="F25" s="364">
        <f t="shared" si="7"/>
        <v>0</v>
      </c>
      <c r="G25" s="358"/>
      <c r="H25" s="364">
        <f t="shared" si="8"/>
        <v>0</v>
      </c>
      <c r="I25" s="17">
        <f t="shared" si="16"/>
        <v>0</v>
      </c>
      <c r="J25" s="20">
        <f t="shared" si="17"/>
        <v>0</v>
      </c>
      <c r="K25" s="363"/>
      <c r="L25" s="363">
        <f t="shared" si="18"/>
        <v>0</v>
      </c>
      <c r="M25" s="358"/>
      <c r="N25" s="361">
        <f t="shared" si="9"/>
        <v>0</v>
      </c>
      <c r="O25" s="358"/>
      <c r="P25" s="361">
        <f t="shared" si="19"/>
        <v>0</v>
      </c>
      <c r="Q25" s="73">
        <f t="shared" si="10"/>
        <v>0</v>
      </c>
      <c r="R25" s="16">
        <f t="shared" si="20"/>
        <v>0</v>
      </c>
      <c r="S25" s="21">
        <f t="shared" si="11"/>
        <v>0</v>
      </c>
      <c r="T25" s="21">
        <f t="shared" si="12"/>
        <v>0</v>
      </c>
      <c r="U25" s="358"/>
      <c r="V25" s="365">
        <f t="shared" si="13"/>
        <v>0</v>
      </c>
      <c r="W25" s="358"/>
      <c r="X25" s="365">
        <f t="shared" si="14"/>
        <v>0</v>
      </c>
      <c r="Y25" s="12">
        <f t="shared" si="21"/>
        <v>0</v>
      </c>
    </row>
    <row r="26" spans="1:25" x14ac:dyDescent="0.2">
      <c r="A26" s="98">
        <f t="shared" si="22"/>
        <v>43159</v>
      </c>
      <c r="B26" s="11">
        <f t="shared" si="15"/>
        <v>0</v>
      </c>
      <c r="C26" s="363"/>
      <c r="D26" s="363"/>
      <c r="E26" s="358"/>
      <c r="F26" s="364">
        <f t="shared" si="7"/>
        <v>0</v>
      </c>
      <c r="G26" s="358"/>
      <c r="H26" s="364">
        <f t="shared" si="8"/>
        <v>0</v>
      </c>
      <c r="I26" s="17">
        <f t="shared" si="16"/>
        <v>0</v>
      </c>
      <c r="J26" s="20">
        <f t="shared" si="17"/>
        <v>0</v>
      </c>
      <c r="K26" s="363"/>
      <c r="L26" s="363">
        <f t="shared" si="18"/>
        <v>0</v>
      </c>
      <c r="M26" s="358"/>
      <c r="N26" s="361">
        <f t="shared" si="9"/>
        <v>0</v>
      </c>
      <c r="O26" s="358"/>
      <c r="P26" s="361">
        <f t="shared" si="19"/>
        <v>0</v>
      </c>
      <c r="Q26" s="73">
        <f t="shared" si="10"/>
        <v>0</v>
      </c>
      <c r="R26" s="16">
        <f t="shared" si="20"/>
        <v>0</v>
      </c>
      <c r="S26" s="21">
        <f t="shared" si="11"/>
        <v>0</v>
      </c>
      <c r="T26" s="21">
        <f t="shared" si="12"/>
        <v>0</v>
      </c>
      <c r="U26" s="358"/>
      <c r="V26" s="365">
        <f t="shared" si="13"/>
        <v>0</v>
      </c>
      <c r="W26" s="358"/>
      <c r="X26" s="365">
        <f t="shared" si="14"/>
        <v>0</v>
      </c>
      <c r="Y26" s="12">
        <f t="shared" si="21"/>
        <v>0</v>
      </c>
    </row>
    <row r="27" spans="1:25" x14ac:dyDescent="0.2">
      <c r="A27" s="98">
        <f t="shared" si="22"/>
        <v>43190</v>
      </c>
      <c r="B27" s="11">
        <f t="shared" si="15"/>
        <v>0</v>
      </c>
      <c r="C27" s="363"/>
      <c r="D27" s="363"/>
      <c r="E27" s="358"/>
      <c r="F27" s="364">
        <f t="shared" si="7"/>
        <v>0</v>
      </c>
      <c r="G27" s="358"/>
      <c r="H27" s="364">
        <f t="shared" si="8"/>
        <v>0</v>
      </c>
      <c r="I27" s="17">
        <f t="shared" si="16"/>
        <v>0</v>
      </c>
      <c r="J27" s="20">
        <f t="shared" si="17"/>
        <v>0</v>
      </c>
      <c r="K27" s="363"/>
      <c r="L27" s="363">
        <f t="shared" si="18"/>
        <v>0</v>
      </c>
      <c r="M27" s="358"/>
      <c r="N27" s="361">
        <f t="shared" si="9"/>
        <v>0</v>
      </c>
      <c r="O27" s="358"/>
      <c r="P27" s="361">
        <f t="shared" si="19"/>
        <v>0</v>
      </c>
      <c r="Q27" s="73">
        <f t="shared" si="10"/>
        <v>0</v>
      </c>
      <c r="R27" s="16">
        <f t="shared" si="20"/>
        <v>0</v>
      </c>
      <c r="S27" s="21">
        <f t="shared" si="11"/>
        <v>0</v>
      </c>
      <c r="T27" s="21">
        <f t="shared" si="12"/>
        <v>0</v>
      </c>
      <c r="U27" s="358"/>
      <c r="V27" s="365">
        <f t="shared" si="13"/>
        <v>0</v>
      </c>
      <c r="W27" s="358"/>
      <c r="X27" s="365">
        <f t="shared" si="14"/>
        <v>0</v>
      </c>
      <c r="Y27" s="12">
        <f t="shared" si="21"/>
        <v>0</v>
      </c>
    </row>
    <row r="28" spans="1:25" ht="13.5" thickBot="1" x14ac:dyDescent="0.25">
      <c r="A28" s="100"/>
      <c r="B28" s="48"/>
      <c r="C28" s="49">
        <f>SUM(C19:C27)</f>
        <v>0</v>
      </c>
      <c r="D28" s="49">
        <f>SUM(D19:D27)</f>
        <v>0</v>
      </c>
      <c r="E28" s="50">
        <f t="shared" ref="E28:G28" si="23">SUM(E19:E27)</f>
        <v>0</v>
      </c>
      <c r="F28" s="50">
        <f t="shared" si="23"/>
        <v>0</v>
      </c>
      <c r="G28" s="50">
        <f t="shared" si="23"/>
        <v>0</v>
      </c>
      <c r="H28" s="50">
        <f>SUM(H19:H27)</f>
        <v>0</v>
      </c>
      <c r="I28" s="64"/>
      <c r="J28" s="51"/>
      <c r="K28" s="52">
        <f>SUM(K19:K27)</f>
        <v>0</v>
      </c>
      <c r="L28" s="52">
        <f>SUM(L19:L27)</f>
        <v>0</v>
      </c>
      <c r="M28" s="53">
        <f t="shared" ref="M28" si="24">SUM(M19:M27)</f>
        <v>0</v>
      </c>
      <c r="N28" s="53">
        <f t="shared" ref="N28" si="25">SUM(N19:N27)</f>
        <v>0</v>
      </c>
      <c r="O28" s="53">
        <f t="shared" ref="O28" si="26">SUM(O19:O27)</f>
        <v>0</v>
      </c>
      <c r="P28" s="53">
        <f>SUM(P19:P27)</f>
        <v>0</v>
      </c>
      <c r="Q28" s="74"/>
      <c r="R28" s="54"/>
      <c r="S28" s="55">
        <f>SUM(S19:S27)</f>
        <v>0</v>
      </c>
      <c r="T28" s="55">
        <f>SUM(T19:T27)</f>
        <v>0</v>
      </c>
      <c r="U28" s="56">
        <f t="shared" ref="U28" si="27">SUM(U19:U27)</f>
        <v>0</v>
      </c>
      <c r="V28" s="56">
        <f t="shared" ref="V28" si="28">SUM(V19:V27)</f>
        <v>0</v>
      </c>
      <c r="W28" s="56">
        <f t="shared" ref="W28" si="29">SUM(W19:W27)</f>
        <v>0</v>
      </c>
      <c r="X28" s="56">
        <f>SUM(X19:X27)</f>
        <v>0</v>
      </c>
      <c r="Y28" s="86"/>
    </row>
    <row r="29" spans="1:25" ht="13.5" thickBot="1" x14ac:dyDescent="0.25"/>
    <row r="30" spans="1:25" ht="13.5" thickBot="1" x14ac:dyDescent="0.25">
      <c r="A30" s="405" t="s">
        <v>0</v>
      </c>
      <c r="B30" s="424" t="s">
        <v>32</v>
      </c>
      <c r="C30" s="425"/>
      <c r="D30" s="425"/>
      <c r="E30" s="426"/>
      <c r="F30" s="483" t="s">
        <v>28</v>
      </c>
      <c r="G30" s="484"/>
      <c r="H30" s="484"/>
      <c r="I30" s="484"/>
      <c r="J30" s="484"/>
      <c r="K30" s="484"/>
      <c r="L30" s="484"/>
      <c r="M30" s="485"/>
    </row>
    <row r="31" spans="1:25" ht="12.75" customHeight="1" x14ac:dyDescent="0.2">
      <c r="A31" s="406"/>
      <c r="B31" s="408" t="s">
        <v>33</v>
      </c>
      <c r="C31" s="409"/>
      <c r="D31" s="479" t="s">
        <v>35</v>
      </c>
      <c r="E31" s="480"/>
      <c r="F31" s="488" t="s">
        <v>29</v>
      </c>
      <c r="G31" s="489"/>
      <c r="H31" s="489"/>
      <c r="I31" s="490"/>
      <c r="J31" s="494" t="s">
        <v>30</v>
      </c>
      <c r="K31" s="495"/>
      <c r="L31" s="495"/>
      <c r="M31" s="496"/>
    </row>
    <row r="32" spans="1:25" x14ac:dyDescent="0.2">
      <c r="A32" s="406"/>
      <c r="B32" s="410"/>
      <c r="C32" s="411"/>
      <c r="D32" s="481"/>
      <c r="E32" s="482"/>
      <c r="F32" s="491"/>
      <c r="G32" s="492"/>
      <c r="H32" s="492"/>
      <c r="I32" s="493"/>
      <c r="J32" s="497"/>
      <c r="K32" s="498"/>
      <c r="L32" s="498"/>
      <c r="M32" s="499"/>
    </row>
    <row r="33" spans="1:15" x14ac:dyDescent="0.2">
      <c r="A33" s="407"/>
      <c r="B33" s="26" t="s">
        <v>34</v>
      </c>
      <c r="C33" s="27" t="s">
        <v>48</v>
      </c>
      <c r="D33" s="28" t="s">
        <v>34</v>
      </c>
      <c r="E33" s="29" t="s">
        <v>48</v>
      </c>
      <c r="F33" s="30" t="s">
        <v>8</v>
      </c>
      <c r="G33" s="31" t="s">
        <v>9</v>
      </c>
      <c r="H33" s="31" t="s">
        <v>10</v>
      </c>
      <c r="I33" s="95" t="s">
        <v>31</v>
      </c>
      <c r="J33" s="97" t="s">
        <v>8</v>
      </c>
      <c r="K33" s="32" t="s">
        <v>9</v>
      </c>
      <c r="L33" s="32" t="s">
        <v>10</v>
      </c>
      <c r="M33" s="33" t="s">
        <v>31</v>
      </c>
    </row>
    <row r="34" spans="1:15" x14ac:dyDescent="0.2">
      <c r="A34" s="98" t="str">
        <f>TEXT(s_period,"MMM-YY")</f>
        <v>Jul-17</v>
      </c>
      <c r="B34" s="366"/>
      <c r="C34" s="367"/>
      <c r="D34" s="367"/>
      <c r="E34" s="368"/>
      <c r="F34" s="357"/>
      <c r="G34" s="358"/>
      <c r="H34" s="358"/>
      <c r="I34" s="360"/>
      <c r="J34" s="357"/>
      <c r="K34" s="358"/>
      <c r="L34" s="358"/>
      <c r="M34" s="360"/>
    </row>
    <row r="35" spans="1:15" x14ac:dyDescent="0.2">
      <c r="A35" s="98">
        <f>EOMONTH(A34,1)</f>
        <v>42978</v>
      </c>
      <c r="B35" s="366"/>
      <c r="C35" s="367"/>
      <c r="D35" s="367"/>
      <c r="E35" s="368"/>
      <c r="F35" s="357"/>
      <c r="G35" s="358"/>
      <c r="H35" s="358"/>
      <c r="I35" s="360"/>
      <c r="J35" s="357"/>
      <c r="K35" s="358"/>
      <c r="L35" s="358"/>
      <c r="M35" s="360"/>
    </row>
    <row r="36" spans="1:15" x14ac:dyDescent="0.2">
      <c r="A36" s="98">
        <f t="shared" ref="A36:A42" si="30">EOMONTH(A35,1)</f>
        <v>43008</v>
      </c>
      <c r="B36" s="366"/>
      <c r="C36" s="367"/>
      <c r="D36" s="367"/>
      <c r="E36" s="368"/>
      <c r="F36" s="357"/>
      <c r="G36" s="358"/>
      <c r="H36" s="358"/>
      <c r="I36" s="360"/>
      <c r="J36" s="357"/>
      <c r="K36" s="358"/>
      <c r="L36" s="358"/>
      <c r="M36" s="360"/>
    </row>
    <row r="37" spans="1:15" x14ac:dyDescent="0.2">
      <c r="A37" s="98">
        <f t="shared" si="30"/>
        <v>43039</v>
      </c>
      <c r="B37" s="366"/>
      <c r="C37" s="367"/>
      <c r="D37" s="367"/>
      <c r="E37" s="368"/>
      <c r="F37" s="357"/>
      <c r="G37" s="358"/>
      <c r="H37" s="358"/>
      <c r="I37" s="360"/>
      <c r="J37" s="357"/>
      <c r="K37" s="358"/>
      <c r="L37" s="358"/>
      <c r="M37" s="360"/>
    </row>
    <row r="38" spans="1:15" x14ac:dyDescent="0.2">
      <c r="A38" s="98">
        <f t="shared" si="30"/>
        <v>43069</v>
      </c>
      <c r="B38" s="366"/>
      <c r="C38" s="367"/>
      <c r="D38" s="367"/>
      <c r="E38" s="368"/>
      <c r="F38" s="357"/>
      <c r="G38" s="358"/>
      <c r="H38" s="358"/>
      <c r="I38" s="360"/>
      <c r="J38" s="357"/>
      <c r="K38" s="358"/>
      <c r="L38" s="358"/>
      <c r="M38" s="360"/>
    </row>
    <row r="39" spans="1:15" x14ac:dyDescent="0.2">
      <c r="A39" s="98">
        <f t="shared" si="30"/>
        <v>43100</v>
      </c>
      <c r="B39" s="366"/>
      <c r="C39" s="367"/>
      <c r="D39" s="367"/>
      <c r="E39" s="368"/>
      <c r="F39" s="357"/>
      <c r="G39" s="358"/>
      <c r="H39" s="358"/>
      <c r="I39" s="360"/>
      <c r="J39" s="357"/>
      <c r="K39" s="358"/>
      <c r="L39" s="358"/>
      <c r="M39" s="360"/>
    </row>
    <row r="40" spans="1:15" x14ac:dyDescent="0.2">
      <c r="A40" s="98">
        <f t="shared" si="30"/>
        <v>43131</v>
      </c>
      <c r="B40" s="366"/>
      <c r="C40" s="367"/>
      <c r="D40" s="367"/>
      <c r="E40" s="368"/>
      <c r="F40" s="357"/>
      <c r="G40" s="358"/>
      <c r="H40" s="358"/>
      <c r="I40" s="360"/>
      <c r="J40" s="357"/>
      <c r="K40" s="358"/>
      <c r="L40" s="358"/>
      <c r="M40" s="360"/>
    </row>
    <row r="41" spans="1:15" x14ac:dyDescent="0.2">
      <c r="A41" s="98">
        <f t="shared" si="30"/>
        <v>43159</v>
      </c>
      <c r="B41" s="366"/>
      <c r="C41" s="367"/>
      <c r="D41" s="367"/>
      <c r="E41" s="368"/>
      <c r="F41" s="357"/>
      <c r="G41" s="358"/>
      <c r="H41" s="358"/>
      <c r="I41" s="360"/>
      <c r="J41" s="357"/>
      <c r="K41" s="358"/>
      <c r="L41" s="358"/>
      <c r="M41" s="360"/>
    </row>
    <row r="42" spans="1:15" x14ac:dyDescent="0.2">
      <c r="A42" s="98">
        <f t="shared" si="30"/>
        <v>43190</v>
      </c>
      <c r="B42" s="366"/>
      <c r="C42" s="367"/>
      <c r="D42" s="367"/>
      <c r="E42" s="368"/>
      <c r="F42" s="357"/>
      <c r="G42" s="358"/>
      <c r="H42" s="358"/>
      <c r="I42" s="360"/>
      <c r="J42" s="357"/>
      <c r="K42" s="358"/>
      <c r="L42" s="358"/>
      <c r="M42" s="360"/>
    </row>
    <row r="43" spans="1:15" ht="13.5" thickBot="1" x14ac:dyDescent="0.25">
      <c r="A43" s="100"/>
      <c r="B43" s="57">
        <f t="shared" ref="B43:I43" si="31">SUM(B34:B42)</f>
        <v>0</v>
      </c>
      <c r="C43" s="57">
        <f t="shared" si="31"/>
        <v>0</v>
      </c>
      <c r="D43" s="58">
        <f t="shared" si="31"/>
        <v>0</v>
      </c>
      <c r="E43" s="59">
        <f t="shared" si="31"/>
        <v>0</v>
      </c>
      <c r="F43" s="60">
        <f t="shared" si="31"/>
        <v>0</v>
      </c>
      <c r="G43" s="61">
        <f t="shared" si="31"/>
        <v>0</v>
      </c>
      <c r="H43" s="61">
        <f t="shared" si="31"/>
        <v>0</v>
      </c>
      <c r="I43" s="96">
        <f t="shared" si="31"/>
        <v>0</v>
      </c>
      <c r="J43" s="82">
        <f t="shared" ref="J43:M43" si="32">SUM(J34:J42)</f>
        <v>0</v>
      </c>
      <c r="K43" s="62">
        <f t="shared" si="32"/>
        <v>0</v>
      </c>
      <c r="L43" s="62">
        <f t="shared" si="32"/>
        <v>0</v>
      </c>
      <c r="M43" s="63">
        <f t="shared" si="32"/>
        <v>0</v>
      </c>
    </row>
    <row r="44" spans="1:15" ht="13.5" thickBot="1" x14ac:dyDescent="0.25"/>
    <row r="45" spans="1:15" ht="13.5" thickBot="1" x14ac:dyDescent="0.25">
      <c r="A45" s="405" t="s">
        <v>0</v>
      </c>
      <c r="B45" s="421" t="s">
        <v>42</v>
      </c>
      <c r="C45" s="422"/>
      <c r="D45" s="422"/>
      <c r="E45" s="422"/>
      <c r="F45" s="422"/>
      <c r="G45" s="422"/>
      <c r="H45" s="422"/>
      <c r="I45" s="422"/>
      <c r="J45" s="422"/>
      <c r="K45" s="422"/>
      <c r="L45" s="422"/>
      <c r="M45" s="423"/>
      <c r="N45" s="5"/>
      <c r="O45" s="5"/>
    </row>
    <row r="46" spans="1:15" x14ac:dyDescent="0.2">
      <c r="A46" s="406"/>
      <c r="B46" s="415" t="s">
        <v>44</v>
      </c>
      <c r="C46" s="416"/>
      <c r="D46" s="416"/>
      <c r="E46" s="416"/>
      <c r="F46" s="416"/>
      <c r="G46" s="416"/>
      <c r="H46" s="417"/>
      <c r="I46" s="418" t="s">
        <v>31</v>
      </c>
      <c r="J46" s="419"/>
      <c r="K46" s="419"/>
      <c r="L46" s="419"/>
      <c r="M46" s="420"/>
      <c r="N46" s="5"/>
      <c r="O46" s="5"/>
    </row>
    <row r="47" spans="1:15" ht="12.75" customHeight="1" x14ac:dyDescent="0.2">
      <c r="A47" s="406"/>
      <c r="B47" s="450" t="s">
        <v>36</v>
      </c>
      <c r="C47" s="474" t="s">
        <v>37</v>
      </c>
      <c r="D47" s="475"/>
      <c r="E47" s="476"/>
      <c r="F47" s="470" t="s">
        <v>41</v>
      </c>
      <c r="G47" s="470" t="s">
        <v>38</v>
      </c>
      <c r="H47" s="452" t="s">
        <v>43</v>
      </c>
      <c r="I47" s="472" t="s">
        <v>36</v>
      </c>
      <c r="J47" s="403" t="s">
        <v>47</v>
      </c>
      <c r="K47" s="403" t="s">
        <v>41</v>
      </c>
      <c r="L47" s="403" t="s">
        <v>38</v>
      </c>
      <c r="M47" s="500" t="s">
        <v>43</v>
      </c>
    </row>
    <row r="48" spans="1:15" x14ac:dyDescent="0.2">
      <c r="A48" s="407"/>
      <c r="B48" s="450"/>
      <c r="C48" s="36" t="s">
        <v>8</v>
      </c>
      <c r="D48" s="36" t="s">
        <v>40</v>
      </c>
      <c r="E48" s="36" t="s">
        <v>10</v>
      </c>
      <c r="F48" s="471"/>
      <c r="G48" s="471"/>
      <c r="H48" s="452"/>
      <c r="I48" s="473"/>
      <c r="J48" s="404"/>
      <c r="K48" s="404"/>
      <c r="L48" s="404"/>
      <c r="M48" s="501"/>
    </row>
    <row r="49" spans="1:16" x14ac:dyDescent="0.2">
      <c r="A49" s="98" t="str">
        <f>TEXT(s_period,"MMM-YY")</f>
        <v>Jul-17</v>
      </c>
      <c r="B49" s="16">
        <f t="shared" ref="B49:B57" si="33">+C5+H5</f>
        <v>0</v>
      </c>
      <c r="C49" s="358"/>
      <c r="D49" s="358"/>
      <c r="E49" s="358"/>
      <c r="F49" s="358"/>
      <c r="G49" s="358"/>
      <c r="H49" s="12">
        <f t="shared" ref="H49:H57" si="34">B49-SUM(C49:F49)</f>
        <v>0</v>
      </c>
      <c r="I49" s="11">
        <f t="shared" ref="I49:I57" si="35">+F5+I5</f>
        <v>0</v>
      </c>
      <c r="J49" s="358"/>
      <c r="K49" s="358"/>
      <c r="L49" s="358"/>
      <c r="M49" s="17">
        <f t="shared" ref="M49:M57" si="36">I49-SUM(J49:K49)</f>
        <v>0</v>
      </c>
    </row>
    <row r="50" spans="1:16" x14ac:dyDescent="0.2">
      <c r="A50" s="98">
        <f>EOMONTH(A49,1)</f>
        <v>42978</v>
      </c>
      <c r="B50" s="16">
        <f t="shared" si="33"/>
        <v>0</v>
      </c>
      <c r="C50" s="358"/>
      <c r="D50" s="358"/>
      <c r="E50" s="358"/>
      <c r="F50" s="358"/>
      <c r="G50" s="358"/>
      <c r="H50" s="12">
        <f t="shared" si="34"/>
        <v>0</v>
      </c>
      <c r="I50" s="11">
        <f t="shared" si="35"/>
        <v>0</v>
      </c>
      <c r="J50" s="358"/>
      <c r="K50" s="358"/>
      <c r="L50" s="358"/>
      <c r="M50" s="17">
        <f t="shared" si="36"/>
        <v>0</v>
      </c>
    </row>
    <row r="51" spans="1:16" x14ac:dyDescent="0.2">
      <c r="A51" s="98">
        <f t="shared" ref="A51:A57" si="37">EOMONTH(A50,1)</f>
        <v>43008</v>
      </c>
      <c r="B51" s="16">
        <f t="shared" si="33"/>
        <v>0</v>
      </c>
      <c r="C51" s="358"/>
      <c r="D51" s="358"/>
      <c r="E51" s="358"/>
      <c r="F51" s="358"/>
      <c r="G51" s="358"/>
      <c r="H51" s="12">
        <f t="shared" si="34"/>
        <v>0</v>
      </c>
      <c r="I51" s="11">
        <f t="shared" si="35"/>
        <v>0</v>
      </c>
      <c r="J51" s="358"/>
      <c r="K51" s="358"/>
      <c r="L51" s="358"/>
      <c r="M51" s="17">
        <f t="shared" si="36"/>
        <v>0</v>
      </c>
    </row>
    <row r="52" spans="1:16" x14ac:dyDescent="0.2">
      <c r="A52" s="98">
        <f t="shared" si="37"/>
        <v>43039</v>
      </c>
      <c r="B52" s="16">
        <f t="shared" si="33"/>
        <v>0</v>
      </c>
      <c r="C52" s="358"/>
      <c r="D52" s="358"/>
      <c r="E52" s="358"/>
      <c r="F52" s="358"/>
      <c r="G52" s="358"/>
      <c r="H52" s="12">
        <f t="shared" si="34"/>
        <v>0</v>
      </c>
      <c r="I52" s="11">
        <f t="shared" si="35"/>
        <v>0</v>
      </c>
      <c r="J52" s="358"/>
      <c r="K52" s="358"/>
      <c r="L52" s="358"/>
      <c r="M52" s="17">
        <f t="shared" si="36"/>
        <v>0</v>
      </c>
    </row>
    <row r="53" spans="1:16" x14ac:dyDescent="0.2">
      <c r="A53" s="98">
        <f t="shared" si="37"/>
        <v>43069</v>
      </c>
      <c r="B53" s="16">
        <f t="shared" si="33"/>
        <v>0</v>
      </c>
      <c r="C53" s="358"/>
      <c r="D53" s="358"/>
      <c r="E53" s="358"/>
      <c r="F53" s="358"/>
      <c r="G53" s="358"/>
      <c r="H53" s="12">
        <f t="shared" si="34"/>
        <v>0</v>
      </c>
      <c r="I53" s="11">
        <f t="shared" si="35"/>
        <v>0</v>
      </c>
      <c r="J53" s="358"/>
      <c r="K53" s="358"/>
      <c r="L53" s="358"/>
      <c r="M53" s="17">
        <f t="shared" si="36"/>
        <v>0</v>
      </c>
    </row>
    <row r="54" spans="1:16" x14ac:dyDescent="0.2">
      <c r="A54" s="98">
        <f t="shared" si="37"/>
        <v>43100</v>
      </c>
      <c r="B54" s="16">
        <f t="shared" si="33"/>
        <v>0</v>
      </c>
      <c r="C54" s="358"/>
      <c r="D54" s="358"/>
      <c r="E54" s="358"/>
      <c r="F54" s="358"/>
      <c r="G54" s="358"/>
      <c r="H54" s="12">
        <f t="shared" si="34"/>
        <v>0</v>
      </c>
      <c r="I54" s="11">
        <f t="shared" si="35"/>
        <v>0</v>
      </c>
      <c r="J54" s="358"/>
      <c r="K54" s="358"/>
      <c r="L54" s="358"/>
      <c r="M54" s="17">
        <f t="shared" si="36"/>
        <v>0</v>
      </c>
    </row>
    <row r="55" spans="1:16" x14ac:dyDescent="0.2">
      <c r="A55" s="98">
        <f t="shared" si="37"/>
        <v>43131</v>
      </c>
      <c r="B55" s="16">
        <f t="shared" si="33"/>
        <v>0</v>
      </c>
      <c r="C55" s="358"/>
      <c r="D55" s="358"/>
      <c r="E55" s="358"/>
      <c r="F55" s="358"/>
      <c r="G55" s="358"/>
      <c r="H55" s="12">
        <f t="shared" si="34"/>
        <v>0</v>
      </c>
      <c r="I55" s="11">
        <f t="shared" si="35"/>
        <v>0</v>
      </c>
      <c r="J55" s="358"/>
      <c r="K55" s="358"/>
      <c r="L55" s="358"/>
      <c r="M55" s="17">
        <f t="shared" si="36"/>
        <v>0</v>
      </c>
    </row>
    <row r="56" spans="1:16" x14ac:dyDescent="0.2">
      <c r="A56" s="98">
        <f t="shared" si="37"/>
        <v>43159</v>
      </c>
      <c r="B56" s="16">
        <f t="shared" si="33"/>
        <v>0</v>
      </c>
      <c r="C56" s="358"/>
      <c r="D56" s="358"/>
      <c r="E56" s="358"/>
      <c r="F56" s="358"/>
      <c r="G56" s="358"/>
      <c r="H56" s="12">
        <f t="shared" si="34"/>
        <v>0</v>
      </c>
      <c r="I56" s="11">
        <f t="shared" si="35"/>
        <v>0</v>
      </c>
      <c r="J56" s="358"/>
      <c r="K56" s="358"/>
      <c r="L56" s="358"/>
      <c r="M56" s="17">
        <f t="shared" si="36"/>
        <v>0</v>
      </c>
    </row>
    <row r="57" spans="1:16" x14ac:dyDescent="0.2">
      <c r="A57" s="98">
        <f t="shared" si="37"/>
        <v>43190</v>
      </c>
      <c r="B57" s="16">
        <f t="shared" si="33"/>
        <v>0</v>
      </c>
      <c r="C57" s="358"/>
      <c r="D57" s="358"/>
      <c r="E57" s="358"/>
      <c r="F57" s="358"/>
      <c r="G57" s="358"/>
      <c r="H57" s="12">
        <f t="shared" si="34"/>
        <v>0</v>
      </c>
      <c r="I57" s="11">
        <f t="shared" si="35"/>
        <v>0</v>
      </c>
      <c r="J57" s="358"/>
      <c r="K57" s="358"/>
      <c r="L57" s="358"/>
      <c r="M57" s="17">
        <f t="shared" si="36"/>
        <v>0</v>
      </c>
    </row>
    <row r="58" spans="1:16" ht="13.5" thickBot="1" x14ac:dyDescent="0.25">
      <c r="A58" s="100"/>
      <c r="B58" s="54">
        <f>SUM(B49:B57)</f>
        <v>0</v>
      </c>
      <c r="C58" s="56">
        <f t="shared" ref="C58:E58" si="38">SUM(C49:C57)</f>
        <v>0</v>
      </c>
      <c r="D58" s="56">
        <f t="shared" si="38"/>
        <v>0</v>
      </c>
      <c r="E58" s="56">
        <f t="shared" si="38"/>
        <v>0</v>
      </c>
      <c r="F58" s="56">
        <f>SUM(F49:F57)</f>
        <v>0</v>
      </c>
      <c r="G58" s="56">
        <f>SUM(G49:G57)</f>
        <v>0</v>
      </c>
      <c r="H58" s="86"/>
      <c r="I58" s="48">
        <f>SUM(I49:I57)</f>
        <v>0</v>
      </c>
      <c r="J58" s="50">
        <f t="shared" ref="J58" si="39">SUM(J49:J57)</f>
        <v>0</v>
      </c>
      <c r="K58" s="50">
        <f t="shared" ref="K58" si="40">SUM(K49:K57)</f>
        <v>0</v>
      </c>
      <c r="L58" s="50">
        <f t="shared" ref="L58" si="41">SUM(L49:L57)</f>
        <v>0</v>
      </c>
      <c r="M58" s="64"/>
    </row>
    <row r="59" spans="1:16" ht="13.5" thickBot="1" x14ac:dyDescent="0.25"/>
    <row r="60" spans="1:16" ht="13.5" thickBot="1" x14ac:dyDescent="0.25">
      <c r="A60" s="405" t="s">
        <v>0</v>
      </c>
      <c r="B60" s="467" t="s">
        <v>42</v>
      </c>
      <c r="C60" s="468"/>
      <c r="D60" s="468"/>
      <c r="E60" s="468"/>
      <c r="F60" s="468"/>
      <c r="G60" s="468"/>
      <c r="H60" s="468"/>
      <c r="I60" s="468"/>
      <c r="J60" s="468"/>
      <c r="K60" s="468"/>
      <c r="L60" s="468"/>
      <c r="M60" s="468"/>
      <c r="N60" s="468"/>
      <c r="O60" s="469"/>
      <c r="P60" s="5"/>
    </row>
    <row r="61" spans="1:16" x14ac:dyDescent="0.2">
      <c r="A61" s="406"/>
      <c r="B61" s="461" t="s">
        <v>45</v>
      </c>
      <c r="C61" s="462"/>
      <c r="D61" s="462"/>
      <c r="E61" s="462"/>
      <c r="F61" s="462"/>
      <c r="G61" s="462"/>
      <c r="H61" s="463"/>
      <c r="I61" s="464" t="s">
        <v>46</v>
      </c>
      <c r="J61" s="465"/>
      <c r="K61" s="465"/>
      <c r="L61" s="465"/>
      <c r="M61" s="465"/>
      <c r="N61" s="465"/>
      <c r="O61" s="466"/>
      <c r="P61" s="6"/>
    </row>
    <row r="62" spans="1:16" ht="12.75" customHeight="1" x14ac:dyDescent="0.2">
      <c r="A62" s="406"/>
      <c r="B62" s="459" t="s">
        <v>36</v>
      </c>
      <c r="C62" s="477" t="s">
        <v>37</v>
      </c>
      <c r="D62" s="478"/>
      <c r="E62" s="440" t="s">
        <v>41</v>
      </c>
      <c r="F62" s="440" t="s">
        <v>38</v>
      </c>
      <c r="G62" s="440" t="s">
        <v>39</v>
      </c>
      <c r="H62" s="460" t="s">
        <v>43</v>
      </c>
      <c r="I62" s="444" t="s">
        <v>36</v>
      </c>
      <c r="J62" s="486" t="s">
        <v>37</v>
      </c>
      <c r="K62" s="487"/>
      <c r="L62" s="446" t="s">
        <v>41</v>
      </c>
      <c r="M62" s="446" t="s">
        <v>38</v>
      </c>
      <c r="N62" s="446" t="s">
        <v>39</v>
      </c>
      <c r="O62" s="448" t="s">
        <v>43</v>
      </c>
    </row>
    <row r="63" spans="1:16" x14ac:dyDescent="0.2">
      <c r="A63" s="407"/>
      <c r="B63" s="459"/>
      <c r="C63" s="34" t="s">
        <v>8</v>
      </c>
      <c r="D63" s="34" t="s">
        <v>40</v>
      </c>
      <c r="E63" s="441"/>
      <c r="F63" s="441"/>
      <c r="G63" s="441"/>
      <c r="H63" s="460"/>
      <c r="I63" s="445"/>
      <c r="J63" s="35" t="s">
        <v>8</v>
      </c>
      <c r="K63" s="35" t="s">
        <v>10</v>
      </c>
      <c r="L63" s="447"/>
      <c r="M63" s="447"/>
      <c r="N63" s="447"/>
      <c r="O63" s="449"/>
    </row>
    <row r="64" spans="1:16" x14ac:dyDescent="0.2">
      <c r="A64" s="98" t="str">
        <f>TEXT(s_period,"MMM-YY")</f>
        <v>Jul-17</v>
      </c>
      <c r="B64" s="20">
        <f t="shared" ref="B64:B72" si="42">+D5</f>
        <v>0</v>
      </c>
      <c r="C64" s="358"/>
      <c r="D64" s="358"/>
      <c r="E64" s="358"/>
      <c r="F64" s="358"/>
      <c r="G64" s="358"/>
      <c r="H64" s="73">
        <f t="shared" ref="H64:H72" si="43">B64-SUM(C64:E64)</f>
        <v>0</v>
      </c>
      <c r="I64" s="19">
        <f t="shared" ref="I64:I72" si="44">+E5</f>
        <v>0</v>
      </c>
      <c r="J64" s="358"/>
      <c r="K64" s="358"/>
      <c r="L64" s="358"/>
      <c r="M64" s="358"/>
      <c r="N64" s="358"/>
      <c r="O64" s="87">
        <f t="shared" ref="O64:O72" si="45">I64-SUM(J64:L64)</f>
        <v>0</v>
      </c>
    </row>
    <row r="65" spans="1:24" x14ac:dyDescent="0.2">
      <c r="A65" s="98">
        <f>EOMONTH(A64,1)</f>
        <v>42978</v>
      </c>
      <c r="B65" s="20">
        <f t="shared" si="42"/>
        <v>0</v>
      </c>
      <c r="C65" s="358"/>
      <c r="D65" s="358"/>
      <c r="E65" s="358"/>
      <c r="F65" s="358"/>
      <c r="G65" s="358"/>
      <c r="H65" s="73">
        <f t="shared" si="43"/>
        <v>0</v>
      </c>
      <c r="I65" s="19">
        <f t="shared" si="44"/>
        <v>0</v>
      </c>
      <c r="J65" s="358"/>
      <c r="K65" s="358"/>
      <c r="L65" s="358"/>
      <c r="M65" s="358"/>
      <c r="N65" s="358"/>
      <c r="O65" s="87">
        <f t="shared" si="45"/>
        <v>0</v>
      </c>
    </row>
    <row r="66" spans="1:24" x14ac:dyDescent="0.2">
      <c r="A66" s="98">
        <f t="shared" ref="A66:A72" si="46">EOMONTH(A65,1)</f>
        <v>43008</v>
      </c>
      <c r="B66" s="20">
        <f t="shared" si="42"/>
        <v>0</v>
      </c>
      <c r="C66" s="358"/>
      <c r="D66" s="358"/>
      <c r="E66" s="358"/>
      <c r="F66" s="358"/>
      <c r="G66" s="358"/>
      <c r="H66" s="73">
        <f t="shared" si="43"/>
        <v>0</v>
      </c>
      <c r="I66" s="19">
        <f t="shared" si="44"/>
        <v>0</v>
      </c>
      <c r="J66" s="358"/>
      <c r="K66" s="358"/>
      <c r="L66" s="358"/>
      <c r="M66" s="358"/>
      <c r="N66" s="358"/>
      <c r="O66" s="87">
        <f t="shared" si="45"/>
        <v>0</v>
      </c>
    </row>
    <row r="67" spans="1:24" x14ac:dyDescent="0.2">
      <c r="A67" s="98">
        <f t="shared" si="46"/>
        <v>43039</v>
      </c>
      <c r="B67" s="20">
        <f t="shared" si="42"/>
        <v>0</v>
      </c>
      <c r="C67" s="358"/>
      <c r="D67" s="358"/>
      <c r="E67" s="358"/>
      <c r="F67" s="358"/>
      <c r="G67" s="358"/>
      <c r="H67" s="73">
        <f t="shared" si="43"/>
        <v>0</v>
      </c>
      <c r="I67" s="19">
        <f t="shared" si="44"/>
        <v>0</v>
      </c>
      <c r="J67" s="358"/>
      <c r="K67" s="358"/>
      <c r="L67" s="358"/>
      <c r="M67" s="358"/>
      <c r="N67" s="358"/>
      <c r="O67" s="87">
        <f t="shared" si="45"/>
        <v>0</v>
      </c>
    </row>
    <row r="68" spans="1:24" x14ac:dyDescent="0.2">
      <c r="A68" s="98">
        <f t="shared" si="46"/>
        <v>43069</v>
      </c>
      <c r="B68" s="20">
        <f t="shared" si="42"/>
        <v>0</v>
      </c>
      <c r="C68" s="358"/>
      <c r="D68" s="358"/>
      <c r="E68" s="358"/>
      <c r="F68" s="358"/>
      <c r="G68" s="358"/>
      <c r="H68" s="73">
        <f t="shared" si="43"/>
        <v>0</v>
      </c>
      <c r="I68" s="19">
        <f t="shared" si="44"/>
        <v>0</v>
      </c>
      <c r="J68" s="358"/>
      <c r="K68" s="358"/>
      <c r="L68" s="358"/>
      <c r="M68" s="358"/>
      <c r="N68" s="358"/>
      <c r="O68" s="87">
        <f t="shared" si="45"/>
        <v>0</v>
      </c>
    </row>
    <row r="69" spans="1:24" x14ac:dyDescent="0.2">
      <c r="A69" s="98">
        <f t="shared" si="46"/>
        <v>43100</v>
      </c>
      <c r="B69" s="20">
        <f t="shared" si="42"/>
        <v>0</v>
      </c>
      <c r="C69" s="358"/>
      <c r="D69" s="358"/>
      <c r="E69" s="358"/>
      <c r="F69" s="358"/>
      <c r="G69" s="358"/>
      <c r="H69" s="73">
        <f t="shared" si="43"/>
        <v>0</v>
      </c>
      <c r="I69" s="19">
        <f t="shared" si="44"/>
        <v>0</v>
      </c>
      <c r="J69" s="358"/>
      <c r="K69" s="358"/>
      <c r="L69" s="358"/>
      <c r="M69" s="358"/>
      <c r="N69" s="358"/>
      <c r="O69" s="87">
        <f t="shared" si="45"/>
        <v>0</v>
      </c>
    </row>
    <row r="70" spans="1:24" x14ac:dyDescent="0.2">
      <c r="A70" s="98">
        <f t="shared" si="46"/>
        <v>43131</v>
      </c>
      <c r="B70" s="20">
        <f t="shared" si="42"/>
        <v>0</v>
      </c>
      <c r="C70" s="358"/>
      <c r="D70" s="358"/>
      <c r="E70" s="358"/>
      <c r="F70" s="358"/>
      <c r="G70" s="358"/>
      <c r="H70" s="73">
        <f t="shared" si="43"/>
        <v>0</v>
      </c>
      <c r="I70" s="19">
        <f t="shared" si="44"/>
        <v>0</v>
      </c>
      <c r="J70" s="358"/>
      <c r="K70" s="358"/>
      <c r="L70" s="358"/>
      <c r="M70" s="358"/>
      <c r="N70" s="358"/>
      <c r="O70" s="87">
        <f t="shared" si="45"/>
        <v>0</v>
      </c>
    </row>
    <row r="71" spans="1:24" x14ac:dyDescent="0.2">
      <c r="A71" s="98">
        <f t="shared" si="46"/>
        <v>43159</v>
      </c>
      <c r="B71" s="20">
        <f t="shared" si="42"/>
        <v>0</v>
      </c>
      <c r="C71" s="358"/>
      <c r="D71" s="358"/>
      <c r="E71" s="358"/>
      <c r="F71" s="358"/>
      <c r="G71" s="358"/>
      <c r="H71" s="73">
        <f t="shared" si="43"/>
        <v>0</v>
      </c>
      <c r="I71" s="19">
        <f t="shared" si="44"/>
        <v>0</v>
      </c>
      <c r="J71" s="358"/>
      <c r="K71" s="358"/>
      <c r="L71" s="358"/>
      <c r="M71" s="358"/>
      <c r="N71" s="358"/>
      <c r="O71" s="87">
        <f t="shared" si="45"/>
        <v>0</v>
      </c>
    </row>
    <row r="72" spans="1:24" x14ac:dyDescent="0.2">
      <c r="A72" s="98">
        <f t="shared" si="46"/>
        <v>43190</v>
      </c>
      <c r="B72" s="20">
        <f t="shared" si="42"/>
        <v>0</v>
      </c>
      <c r="C72" s="358"/>
      <c r="D72" s="358"/>
      <c r="E72" s="358"/>
      <c r="F72" s="358"/>
      <c r="G72" s="358"/>
      <c r="H72" s="73">
        <f t="shared" si="43"/>
        <v>0</v>
      </c>
      <c r="I72" s="19">
        <f t="shared" si="44"/>
        <v>0</v>
      </c>
      <c r="J72" s="358"/>
      <c r="K72" s="358"/>
      <c r="L72" s="358"/>
      <c r="M72" s="358"/>
      <c r="N72" s="358"/>
      <c r="O72" s="87">
        <f t="shared" si="45"/>
        <v>0</v>
      </c>
    </row>
    <row r="73" spans="1:24" ht="13.5" thickBot="1" x14ac:dyDescent="0.25">
      <c r="A73" s="100"/>
      <c r="B73" s="51">
        <f>SUM(B64:B72)</f>
        <v>0</v>
      </c>
      <c r="C73" s="53">
        <f t="shared" ref="C73" si="47">SUM(C64:C72)</f>
        <v>0</v>
      </c>
      <c r="D73" s="53">
        <f t="shared" ref="D73" si="48">SUM(D64:D72)</f>
        <v>0</v>
      </c>
      <c r="E73" s="53">
        <f t="shared" ref="E73" si="49">SUM(E64:E72)</f>
        <v>0</v>
      </c>
      <c r="F73" s="53">
        <f t="shared" ref="F73" si="50">SUM(F64:F72)</f>
        <v>0</v>
      </c>
      <c r="G73" s="53">
        <f t="shared" ref="G73" si="51">SUM(G64:G72)</f>
        <v>0</v>
      </c>
      <c r="H73" s="74"/>
      <c r="I73" s="90">
        <f>SUM(I64:I72)</f>
        <v>0</v>
      </c>
      <c r="J73" s="88">
        <f t="shared" ref="J73" si="52">SUM(J64:J72)</f>
        <v>0</v>
      </c>
      <c r="K73" s="88">
        <f t="shared" ref="K73" si="53">SUM(K64:K72)</f>
        <v>0</v>
      </c>
      <c r="L73" s="88">
        <f t="shared" ref="L73" si="54">SUM(L64:L72)</f>
        <v>0</v>
      </c>
      <c r="M73" s="88">
        <f t="shared" ref="M73" si="55">SUM(M64:M72)</f>
        <v>0</v>
      </c>
      <c r="N73" s="88">
        <f t="shared" ref="N73" si="56">SUM(N64:N72)</f>
        <v>0</v>
      </c>
      <c r="O73" s="89"/>
    </row>
    <row r="74" spans="1:24" ht="13.5" thickBot="1" x14ac:dyDescent="0.25"/>
    <row r="75" spans="1:24" ht="13.5" thickBot="1" x14ac:dyDescent="0.25">
      <c r="A75" s="405" t="s">
        <v>0</v>
      </c>
      <c r="B75" s="435" t="s">
        <v>49</v>
      </c>
      <c r="C75" s="436"/>
      <c r="D75" s="436"/>
      <c r="E75" s="436"/>
      <c r="F75" s="436"/>
      <c r="G75" s="436"/>
      <c r="H75" s="436"/>
      <c r="I75" s="436"/>
      <c r="J75" s="437"/>
      <c r="K75" s="22"/>
      <c r="L75" s="22"/>
      <c r="M75" s="22"/>
      <c r="N75" s="22"/>
      <c r="O75" s="22"/>
      <c r="P75" s="22"/>
      <c r="Q75" s="22"/>
      <c r="R75" s="22"/>
      <c r="S75" s="22"/>
      <c r="T75" s="22"/>
      <c r="U75" s="22"/>
      <c r="V75" s="22"/>
      <c r="W75" s="22"/>
      <c r="X75" s="6"/>
    </row>
    <row r="76" spans="1:24" x14ac:dyDescent="0.2">
      <c r="A76" s="406"/>
      <c r="B76" s="453" t="s">
        <v>44</v>
      </c>
      <c r="C76" s="454"/>
      <c r="D76" s="455"/>
      <c r="E76" s="430" t="s">
        <v>45</v>
      </c>
      <c r="F76" s="431"/>
      <c r="G76" s="432"/>
      <c r="H76" s="456" t="s">
        <v>46</v>
      </c>
      <c r="I76" s="457"/>
      <c r="J76" s="458"/>
      <c r="K76" s="5"/>
      <c r="L76" s="5"/>
      <c r="M76" s="5"/>
      <c r="N76" s="5"/>
    </row>
    <row r="77" spans="1:24" ht="12.75" customHeight="1" x14ac:dyDescent="0.2">
      <c r="A77" s="406"/>
      <c r="B77" s="450" t="s">
        <v>36</v>
      </c>
      <c r="C77" s="451" t="s">
        <v>41</v>
      </c>
      <c r="D77" s="452" t="s">
        <v>43</v>
      </c>
      <c r="E77" s="438" t="s">
        <v>36</v>
      </c>
      <c r="F77" s="440" t="s">
        <v>41</v>
      </c>
      <c r="G77" s="442" t="s">
        <v>43</v>
      </c>
      <c r="H77" s="444" t="s">
        <v>36</v>
      </c>
      <c r="I77" s="446" t="s">
        <v>41</v>
      </c>
      <c r="J77" s="448" t="s">
        <v>43</v>
      </c>
    </row>
    <row r="78" spans="1:24" x14ac:dyDescent="0.2">
      <c r="A78" s="407"/>
      <c r="B78" s="450"/>
      <c r="C78" s="451"/>
      <c r="D78" s="452"/>
      <c r="E78" s="439"/>
      <c r="F78" s="441"/>
      <c r="G78" s="443"/>
      <c r="H78" s="445"/>
      <c r="I78" s="447"/>
      <c r="J78" s="449"/>
    </row>
    <row r="79" spans="1:24" x14ac:dyDescent="0.2">
      <c r="A79" s="98" t="str">
        <f>TEXT(s_period,"MMM-YY")</f>
        <v>Jul-17</v>
      </c>
      <c r="B79" s="357">
        <f t="shared" ref="B79:B87" si="57">L5</f>
        <v>0</v>
      </c>
      <c r="C79" s="358"/>
      <c r="D79" s="12">
        <f t="shared" ref="D79:D87" si="58">B79-SUM(C79:C79)</f>
        <v>0</v>
      </c>
      <c r="E79" s="357">
        <f t="shared" ref="E79:E87" si="59">+M5</f>
        <v>0</v>
      </c>
      <c r="F79" s="358"/>
      <c r="G79" s="73">
        <f t="shared" ref="G79:G87" si="60">E79-SUM(F79:F79)</f>
        <v>0</v>
      </c>
      <c r="H79" s="357">
        <f t="shared" ref="H79:H87" si="61">E79</f>
        <v>0</v>
      </c>
      <c r="I79" s="358"/>
      <c r="J79" s="87">
        <f t="shared" ref="J79:J87" si="62">H79-SUM(I79:I79)</f>
        <v>0</v>
      </c>
    </row>
    <row r="80" spans="1:24" x14ac:dyDescent="0.2">
      <c r="A80" s="98">
        <f>EOMONTH(A79,1)</f>
        <v>42978</v>
      </c>
      <c r="B80" s="357">
        <f t="shared" si="57"/>
        <v>0</v>
      </c>
      <c r="C80" s="358"/>
      <c r="D80" s="12">
        <f t="shared" si="58"/>
        <v>0</v>
      </c>
      <c r="E80" s="357">
        <f t="shared" si="59"/>
        <v>0</v>
      </c>
      <c r="F80" s="358"/>
      <c r="G80" s="73">
        <f t="shared" si="60"/>
        <v>0</v>
      </c>
      <c r="H80" s="357">
        <f t="shared" si="61"/>
        <v>0</v>
      </c>
      <c r="I80" s="358"/>
      <c r="J80" s="87">
        <f t="shared" si="62"/>
        <v>0</v>
      </c>
    </row>
    <row r="81" spans="1:10" x14ac:dyDescent="0.2">
      <c r="A81" s="98">
        <f t="shared" ref="A81:A87" si="63">EOMONTH(A80,1)</f>
        <v>43008</v>
      </c>
      <c r="B81" s="357">
        <f t="shared" si="57"/>
        <v>0</v>
      </c>
      <c r="C81" s="358"/>
      <c r="D81" s="12">
        <f t="shared" si="58"/>
        <v>0</v>
      </c>
      <c r="E81" s="357">
        <f t="shared" si="59"/>
        <v>0</v>
      </c>
      <c r="F81" s="358"/>
      <c r="G81" s="73">
        <f t="shared" si="60"/>
        <v>0</v>
      </c>
      <c r="H81" s="357">
        <f t="shared" si="61"/>
        <v>0</v>
      </c>
      <c r="I81" s="358"/>
      <c r="J81" s="87">
        <f t="shared" si="62"/>
        <v>0</v>
      </c>
    </row>
    <row r="82" spans="1:10" x14ac:dyDescent="0.2">
      <c r="A82" s="98">
        <f t="shared" si="63"/>
        <v>43039</v>
      </c>
      <c r="B82" s="357">
        <f t="shared" si="57"/>
        <v>0</v>
      </c>
      <c r="C82" s="358"/>
      <c r="D82" s="12">
        <f t="shared" si="58"/>
        <v>0</v>
      </c>
      <c r="E82" s="357">
        <f t="shared" si="59"/>
        <v>0</v>
      </c>
      <c r="F82" s="358"/>
      <c r="G82" s="73">
        <f t="shared" si="60"/>
        <v>0</v>
      </c>
      <c r="H82" s="357">
        <f t="shared" si="61"/>
        <v>0</v>
      </c>
      <c r="I82" s="358"/>
      <c r="J82" s="87">
        <f t="shared" si="62"/>
        <v>0</v>
      </c>
    </row>
    <row r="83" spans="1:10" x14ac:dyDescent="0.2">
      <c r="A83" s="98">
        <f t="shared" si="63"/>
        <v>43069</v>
      </c>
      <c r="B83" s="357">
        <f t="shared" si="57"/>
        <v>0</v>
      </c>
      <c r="C83" s="358"/>
      <c r="D83" s="12">
        <f t="shared" si="58"/>
        <v>0</v>
      </c>
      <c r="E83" s="357">
        <f t="shared" si="59"/>
        <v>0</v>
      </c>
      <c r="F83" s="358"/>
      <c r="G83" s="73">
        <f t="shared" si="60"/>
        <v>0</v>
      </c>
      <c r="H83" s="357">
        <f t="shared" si="61"/>
        <v>0</v>
      </c>
      <c r="I83" s="358"/>
      <c r="J83" s="87">
        <f t="shared" si="62"/>
        <v>0</v>
      </c>
    </row>
    <row r="84" spans="1:10" x14ac:dyDescent="0.2">
      <c r="A84" s="98">
        <f t="shared" si="63"/>
        <v>43100</v>
      </c>
      <c r="B84" s="357">
        <f t="shared" si="57"/>
        <v>0</v>
      </c>
      <c r="C84" s="358"/>
      <c r="D84" s="12">
        <f t="shared" si="58"/>
        <v>0</v>
      </c>
      <c r="E84" s="357">
        <f t="shared" si="59"/>
        <v>0</v>
      </c>
      <c r="F84" s="358"/>
      <c r="G84" s="73">
        <f t="shared" si="60"/>
        <v>0</v>
      </c>
      <c r="H84" s="357">
        <f t="shared" si="61"/>
        <v>0</v>
      </c>
      <c r="I84" s="358"/>
      <c r="J84" s="87">
        <f t="shared" si="62"/>
        <v>0</v>
      </c>
    </row>
    <row r="85" spans="1:10" x14ac:dyDescent="0.2">
      <c r="A85" s="98">
        <f t="shared" si="63"/>
        <v>43131</v>
      </c>
      <c r="B85" s="357">
        <f t="shared" si="57"/>
        <v>0</v>
      </c>
      <c r="C85" s="358"/>
      <c r="D85" s="12">
        <f t="shared" si="58"/>
        <v>0</v>
      </c>
      <c r="E85" s="357">
        <f t="shared" si="59"/>
        <v>0</v>
      </c>
      <c r="F85" s="358"/>
      <c r="G85" s="73">
        <f t="shared" si="60"/>
        <v>0</v>
      </c>
      <c r="H85" s="357">
        <f t="shared" si="61"/>
        <v>0</v>
      </c>
      <c r="I85" s="358"/>
      <c r="J85" s="87">
        <f t="shared" si="62"/>
        <v>0</v>
      </c>
    </row>
    <row r="86" spans="1:10" x14ac:dyDescent="0.2">
      <c r="A86" s="98">
        <f t="shared" si="63"/>
        <v>43159</v>
      </c>
      <c r="B86" s="357">
        <f t="shared" si="57"/>
        <v>0</v>
      </c>
      <c r="C86" s="358"/>
      <c r="D86" s="12">
        <f t="shared" si="58"/>
        <v>0</v>
      </c>
      <c r="E86" s="357">
        <f t="shared" si="59"/>
        <v>0</v>
      </c>
      <c r="F86" s="358"/>
      <c r="G86" s="73">
        <f t="shared" si="60"/>
        <v>0</v>
      </c>
      <c r="H86" s="357">
        <f t="shared" si="61"/>
        <v>0</v>
      </c>
      <c r="I86" s="358"/>
      <c r="J86" s="87">
        <f t="shared" si="62"/>
        <v>0</v>
      </c>
    </row>
    <row r="87" spans="1:10" x14ac:dyDescent="0.2">
      <c r="A87" s="98">
        <f t="shared" si="63"/>
        <v>43190</v>
      </c>
      <c r="B87" s="357">
        <f t="shared" si="57"/>
        <v>0</v>
      </c>
      <c r="C87" s="358"/>
      <c r="D87" s="12">
        <f t="shared" si="58"/>
        <v>0</v>
      </c>
      <c r="E87" s="357">
        <f t="shared" si="59"/>
        <v>0</v>
      </c>
      <c r="F87" s="358"/>
      <c r="G87" s="73">
        <f t="shared" si="60"/>
        <v>0</v>
      </c>
      <c r="H87" s="357">
        <f t="shared" si="61"/>
        <v>0</v>
      </c>
      <c r="I87" s="358"/>
      <c r="J87" s="87">
        <f t="shared" si="62"/>
        <v>0</v>
      </c>
    </row>
    <row r="88" spans="1:10" ht="13.5" thickBot="1" x14ac:dyDescent="0.25">
      <c r="A88" s="99"/>
      <c r="B88" s="54">
        <f>SUM(B79:B87)</f>
        <v>0</v>
      </c>
      <c r="C88" s="56">
        <f>SUM(C79:C87)</f>
        <v>0</v>
      </c>
      <c r="D88" s="86"/>
      <c r="E88" s="51">
        <f>SUM(E79:E87)</f>
        <v>0</v>
      </c>
      <c r="F88" s="53">
        <f t="shared" ref="F88" si="64">SUM(F79:F87)</f>
        <v>0</v>
      </c>
      <c r="G88" s="74"/>
      <c r="H88" s="90">
        <f>SUM(H79:H87)</f>
        <v>0</v>
      </c>
      <c r="I88" s="88">
        <f t="shared" ref="I88" si="65">SUM(I79:I87)</f>
        <v>0</v>
      </c>
      <c r="J88" s="89"/>
    </row>
  </sheetData>
  <sheetProtection sheet="1" objects="1" scenarios="1"/>
  <mergeCells count="67">
    <mergeCell ref="A2:A4"/>
    <mergeCell ref="Q3:Q4"/>
    <mergeCell ref="R3:R4"/>
    <mergeCell ref="S3:S4"/>
    <mergeCell ref="K2:O2"/>
    <mergeCell ref="B3:F3"/>
    <mergeCell ref="G3:I3"/>
    <mergeCell ref="K3:O3"/>
    <mergeCell ref="B2:J2"/>
    <mergeCell ref="P2:P3"/>
    <mergeCell ref="Q2:S2"/>
    <mergeCell ref="O62:O63"/>
    <mergeCell ref="C62:D62"/>
    <mergeCell ref="A30:A33"/>
    <mergeCell ref="D31:E32"/>
    <mergeCell ref="F30:M30"/>
    <mergeCell ref="J62:K62"/>
    <mergeCell ref="F62:F63"/>
    <mergeCell ref="I62:I63"/>
    <mergeCell ref="L62:L63"/>
    <mergeCell ref="M62:M63"/>
    <mergeCell ref="N62:N63"/>
    <mergeCell ref="A45:A48"/>
    <mergeCell ref="F31:I32"/>
    <mergeCell ref="J31:M32"/>
    <mergeCell ref="M47:M48"/>
    <mergeCell ref="K47:K48"/>
    <mergeCell ref="A75:A78"/>
    <mergeCell ref="B62:B63"/>
    <mergeCell ref="G62:G63"/>
    <mergeCell ref="H62:H63"/>
    <mergeCell ref="J47:J48"/>
    <mergeCell ref="B61:H61"/>
    <mergeCell ref="I61:O61"/>
    <mergeCell ref="B60:O60"/>
    <mergeCell ref="E62:E63"/>
    <mergeCell ref="G47:G48"/>
    <mergeCell ref="H47:H48"/>
    <mergeCell ref="F47:F48"/>
    <mergeCell ref="I47:I48"/>
    <mergeCell ref="C47:E47"/>
    <mergeCell ref="A60:A63"/>
    <mergeCell ref="B47:B48"/>
    <mergeCell ref="B75:J75"/>
    <mergeCell ref="E77:E78"/>
    <mergeCell ref="F77:F78"/>
    <mergeCell ref="G77:G78"/>
    <mergeCell ref="H77:H78"/>
    <mergeCell ref="I77:I78"/>
    <mergeCell ref="J77:J78"/>
    <mergeCell ref="B77:B78"/>
    <mergeCell ref="C77:C78"/>
    <mergeCell ref="D77:D78"/>
    <mergeCell ref="B76:D76"/>
    <mergeCell ref="E76:G76"/>
    <mergeCell ref="H76:J76"/>
    <mergeCell ref="L47:L48"/>
    <mergeCell ref="A16:A18"/>
    <mergeCell ref="B31:C32"/>
    <mergeCell ref="B16:V16"/>
    <mergeCell ref="B46:H46"/>
    <mergeCell ref="I46:M46"/>
    <mergeCell ref="B45:M45"/>
    <mergeCell ref="B30:E30"/>
    <mergeCell ref="B17:I17"/>
    <mergeCell ref="J17:Q17"/>
    <mergeCell ref="R17:Y17"/>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88"/>
  <sheetViews>
    <sheetView topLeftCell="A4" zoomScaleNormal="100" workbookViewId="0">
      <selection activeCell="K4" sqref="K4"/>
    </sheetView>
  </sheetViews>
  <sheetFormatPr defaultRowHeight="12.75" x14ac:dyDescent="0.2"/>
  <cols>
    <col min="2" max="25" width="12.7109375" customWidth="1"/>
  </cols>
  <sheetData>
    <row r="1" spans="1:25" ht="13.5" thickBot="1" x14ac:dyDescent="0.25">
      <c r="A1" s="1" t="str">
        <f>UPPER(co_name)</f>
        <v>COMPANY NAME</v>
      </c>
    </row>
    <row r="2" spans="1:25" x14ac:dyDescent="0.2">
      <c r="A2" s="529" t="s">
        <v>0</v>
      </c>
      <c r="B2" s="517" t="s">
        <v>16</v>
      </c>
      <c r="C2" s="518"/>
      <c r="D2" s="518"/>
      <c r="E2" s="518"/>
      <c r="F2" s="518"/>
      <c r="G2" s="518"/>
      <c r="H2" s="518"/>
      <c r="I2" s="518"/>
      <c r="J2" s="519"/>
      <c r="K2" s="509" t="s">
        <v>21</v>
      </c>
      <c r="L2" s="510"/>
      <c r="M2" s="510"/>
      <c r="N2" s="510"/>
      <c r="O2" s="511"/>
      <c r="P2" s="520" t="s">
        <v>12</v>
      </c>
      <c r="Q2" s="517" t="s">
        <v>17</v>
      </c>
      <c r="R2" s="518"/>
      <c r="S2" s="519"/>
    </row>
    <row r="3" spans="1:25" ht="33" customHeight="1" x14ac:dyDescent="0.2">
      <c r="A3" s="530"/>
      <c r="B3" s="512" t="s">
        <v>15</v>
      </c>
      <c r="C3" s="513"/>
      <c r="D3" s="513"/>
      <c r="E3" s="513"/>
      <c r="F3" s="513"/>
      <c r="G3" s="451" t="s">
        <v>14</v>
      </c>
      <c r="H3" s="451"/>
      <c r="I3" s="451"/>
      <c r="J3" s="69" t="s">
        <v>13</v>
      </c>
      <c r="K3" s="514" t="s">
        <v>22</v>
      </c>
      <c r="L3" s="515"/>
      <c r="M3" s="515"/>
      <c r="N3" s="515"/>
      <c r="O3" s="516"/>
      <c r="P3" s="521"/>
      <c r="Q3" s="532" t="s">
        <v>18</v>
      </c>
      <c r="R3" s="505" t="s">
        <v>19</v>
      </c>
      <c r="S3" s="507" t="s">
        <v>20</v>
      </c>
    </row>
    <row r="4" spans="1:25" ht="22.5" x14ac:dyDescent="0.2">
      <c r="A4" s="531"/>
      <c r="B4" s="70" t="s">
        <v>7</v>
      </c>
      <c r="C4" s="44" t="s">
        <v>8</v>
      </c>
      <c r="D4" s="44" t="s">
        <v>9</v>
      </c>
      <c r="E4" s="44" t="s">
        <v>10</v>
      </c>
      <c r="F4" s="44" t="s">
        <v>11</v>
      </c>
      <c r="G4" s="45" t="s">
        <v>7</v>
      </c>
      <c r="H4" s="45" t="s">
        <v>8</v>
      </c>
      <c r="I4" s="45" t="s">
        <v>11</v>
      </c>
      <c r="J4" s="69" t="s">
        <v>7</v>
      </c>
      <c r="K4" s="71" t="s">
        <v>7</v>
      </c>
      <c r="L4" s="46" t="s">
        <v>8</v>
      </c>
      <c r="M4" s="46" t="s">
        <v>9</v>
      </c>
      <c r="N4" s="46" t="s">
        <v>10</v>
      </c>
      <c r="O4" s="72" t="s">
        <v>11</v>
      </c>
      <c r="P4" s="75" t="s">
        <v>50</v>
      </c>
      <c r="Q4" s="533"/>
      <c r="R4" s="506"/>
      <c r="S4" s="508"/>
    </row>
    <row r="5" spans="1:25" x14ac:dyDescent="0.2">
      <c r="A5" s="98" t="str">
        <f>TEXT(s_period,"MMM-YY")</f>
        <v>Jul-17</v>
      </c>
      <c r="B5" s="357"/>
      <c r="C5" s="358"/>
      <c r="D5" s="358"/>
      <c r="E5" s="359">
        <f>D5</f>
        <v>0</v>
      </c>
      <c r="F5" s="358"/>
      <c r="G5" s="358"/>
      <c r="H5" s="358"/>
      <c r="I5" s="358"/>
      <c r="J5" s="360"/>
      <c r="K5" s="357">
        <f>+'GSTR 3B Monthly Summary'!K5</f>
        <v>0</v>
      </c>
      <c r="L5" s="358">
        <f>+'GSTR 3B Monthly Summary'!L5</f>
        <v>0</v>
      </c>
      <c r="M5" s="358">
        <f>+'GSTR 3B Monthly Summary'!M5</f>
        <v>0</v>
      </c>
      <c r="N5" s="361">
        <f t="shared" ref="N5:N13" si="0">M5</f>
        <v>0</v>
      </c>
      <c r="O5" s="360"/>
      <c r="P5" s="362"/>
      <c r="Q5" s="357"/>
      <c r="R5" s="358"/>
      <c r="S5" s="360"/>
    </row>
    <row r="6" spans="1:25" x14ac:dyDescent="0.2">
      <c r="A6" s="98">
        <f>EOMONTH(A5,1)</f>
        <v>42978</v>
      </c>
      <c r="B6" s="357"/>
      <c r="C6" s="358"/>
      <c r="D6" s="358"/>
      <c r="E6" s="359">
        <f t="shared" ref="E6:E13" si="1">D6</f>
        <v>0</v>
      </c>
      <c r="F6" s="358"/>
      <c r="G6" s="358"/>
      <c r="H6" s="358"/>
      <c r="I6" s="358"/>
      <c r="J6" s="360"/>
      <c r="K6" s="357">
        <f>+'GSTR 3B Monthly Summary'!K6</f>
        <v>0</v>
      </c>
      <c r="L6" s="358">
        <f>+'GSTR 3B Monthly Summary'!L6</f>
        <v>0</v>
      </c>
      <c r="M6" s="358">
        <f>+'GSTR 3B Monthly Summary'!M6</f>
        <v>0</v>
      </c>
      <c r="N6" s="361">
        <f t="shared" si="0"/>
        <v>0</v>
      </c>
      <c r="O6" s="360"/>
      <c r="P6" s="362"/>
      <c r="Q6" s="357"/>
      <c r="R6" s="358"/>
      <c r="S6" s="360"/>
    </row>
    <row r="7" spans="1:25" x14ac:dyDescent="0.2">
      <c r="A7" s="98">
        <f t="shared" ref="A7:A13" si="2">EOMONTH(A6,1)</f>
        <v>43008</v>
      </c>
      <c r="B7" s="357"/>
      <c r="C7" s="358"/>
      <c r="D7" s="358"/>
      <c r="E7" s="359">
        <f>D7</f>
        <v>0</v>
      </c>
      <c r="F7" s="358"/>
      <c r="G7" s="358"/>
      <c r="H7" s="358"/>
      <c r="I7" s="358"/>
      <c r="J7" s="360"/>
      <c r="K7" s="357">
        <f>+'GSTR 3B Monthly Summary'!K7</f>
        <v>0</v>
      </c>
      <c r="L7" s="358">
        <f>+'GSTR 3B Monthly Summary'!L7</f>
        <v>0</v>
      </c>
      <c r="M7" s="358">
        <f>+'GSTR 3B Monthly Summary'!M7</f>
        <v>0</v>
      </c>
      <c r="N7" s="361">
        <f t="shared" si="0"/>
        <v>0</v>
      </c>
      <c r="O7" s="360"/>
      <c r="P7" s="362"/>
      <c r="Q7" s="357"/>
      <c r="R7" s="358"/>
      <c r="S7" s="360"/>
    </row>
    <row r="8" spans="1:25" x14ac:dyDescent="0.2">
      <c r="A8" s="98">
        <f t="shared" si="2"/>
        <v>43039</v>
      </c>
      <c r="B8" s="357"/>
      <c r="C8" s="358"/>
      <c r="D8" s="358"/>
      <c r="E8" s="359">
        <f t="shared" si="1"/>
        <v>0</v>
      </c>
      <c r="F8" s="358"/>
      <c r="G8" s="358"/>
      <c r="H8" s="358"/>
      <c r="I8" s="358"/>
      <c r="J8" s="360"/>
      <c r="K8" s="357">
        <f>+'GSTR 3B Monthly Summary'!K8</f>
        <v>0</v>
      </c>
      <c r="L8" s="358">
        <f>+'GSTR 3B Monthly Summary'!L8</f>
        <v>0</v>
      </c>
      <c r="M8" s="358">
        <f>+'GSTR 3B Monthly Summary'!M8</f>
        <v>0</v>
      </c>
      <c r="N8" s="361">
        <f t="shared" si="0"/>
        <v>0</v>
      </c>
      <c r="O8" s="360"/>
      <c r="P8" s="362"/>
      <c r="Q8" s="357"/>
      <c r="R8" s="358"/>
      <c r="S8" s="360"/>
    </row>
    <row r="9" spans="1:25" x14ac:dyDescent="0.2">
      <c r="A9" s="98">
        <f t="shared" si="2"/>
        <v>43069</v>
      </c>
      <c r="B9" s="357"/>
      <c r="C9" s="358"/>
      <c r="D9" s="358"/>
      <c r="E9" s="359">
        <f t="shared" si="1"/>
        <v>0</v>
      </c>
      <c r="F9" s="358"/>
      <c r="G9" s="358"/>
      <c r="H9" s="358"/>
      <c r="I9" s="358"/>
      <c r="J9" s="360"/>
      <c r="K9" s="357">
        <f>+'GSTR 3B Monthly Summary'!K9</f>
        <v>0</v>
      </c>
      <c r="L9" s="358">
        <f>+'GSTR 3B Monthly Summary'!L9</f>
        <v>0</v>
      </c>
      <c r="M9" s="358">
        <f>+'GSTR 3B Monthly Summary'!M9</f>
        <v>0</v>
      </c>
      <c r="N9" s="361">
        <f t="shared" si="0"/>
        <v>0</v>
      </c>
      <c r="O9" s="360"/>
      <c r="P9" s="362"/>
      <c r="Q9" s="357"/>
      <c r="R9" s="358"/>
      <c r="S9" s="360"/>
    </row>
    <row r="10" spans="1:25" x14ac:dyDescent="0.2">
      <c r="A10" s="98">
        <f t="shared" si="2"/>
        <v>43100</v>
      </c>
      <c r="B10" s="357"/>
      <c r="C10" s="358"/>
      <c r="D10" s="358"/>
      <c r="E10" s="359">
        <f t="shared" si="1"/>
        <v>0</v>
      </c>
      <c r="F10" s="358"/>
      <c r="G10" s="358"/>
      <c r="H10" s="358"/>
      <c r="I10" s="358"/>
      <c r="J10" s="360"/>
      <c r="K10" s="357">
        <f>+'GSTR 3B Monthly Summary'!K10</f>
        <v>0</v>
      </c>
      <c r="L10" s="358">
        <f>+'GSTR 3B Monthly Summary'!L10</f>
        <v>0</v>
      </c>
      <c r="M10" s="358">
        <f>+'GSTR 3B Monthly Summary'!M10</f>
        <v>0</v>
      </c>
      <c r="N10" s="361">
        <f t="shared" si="0"/>
        <v>0</v>
      </c>
      <c r="O10" s="360"/>
      <c r="P10" s="362"/>
      <c r="Q10" s="357"/>
      <c r="R10" s="358"/>
      <c r="S10" s="360"/>
    </row>
    <row r="11" spans="1:25" x14ac:dyDescent="0.2">
      <c r="A11" s="98">
        <f t="shared" si="2"/>
        <v>43131</v>
      </c>
      <c r="B11" s="357"/>
      <c r="C11" s="358"/>
      <c r="D11" s="358"/>
      <c r="E11" s="359">
        <f t="shared" si="1"/>
        <v>0</v>
      </c>
      <c r="F11" s="358"/>
      <c r="G11" s="358"/>
      <c r="H11" s="358"/>
      <c r="I11" s="358"/>
      <c r="J11" s="360"/>
      <c r="K11" s="357">
        <f>+'GSTR 3B Monthly Summary'!K11</f>
        <v>0</v>
      </c>
      <c r="L11" s="358">
        <f>+'GSTR 3B Monthly Summary'!L11</f>
        <v>0</v>
      </c>
      <c r="M11" s="358">
        <f>+'GSTR 3B Monthly Summary'!M11</f>
        <v>0</v>
      </c>
      <c r="N11" s="361">
        <f t="shared" si="0"/>
        <v>0</v>
      </c>
      <c r="O11" s="360"/>
      <c r="P11" s="362"/>
      <c r="Q11" s="357"/>
      <c r="R11" s="358"/>
      <c r="S11" s="360"/>
    </row>
    <row r="12" spans="1:25" x14ac:dyDescent="0.2">
      <c r="A12" s="98">
        <f t="shared" si="2"/>
        <v>43159</v>
      </c>
      <c r="B12" s="357"/>
      <c r="C12" s="358"/>
      <c r="D12" s="358"/>
      <c r="E12" s="359">
        <f t="shared" si="1"/>
        <v>0</v>
      </c>
      <c r="F12" s="358"/>
      <c r="G12" s="358"/>
      <c r="H12" s="358"/>
      <c r="I12" s="358"/>
      <c r="J12" s="360"/>
      <c r="K12" s="357">
        <f>+'GSTR 3B Monthly Summary'!K12</f>
        <v>0</v>
      </c>
      <c r="L12" s="358">
        <f>+'GSTR 3B Monthly Summary'!L12</f>
        <v>0</v>
      </c>
      <c r="M12" s="358">
        <f>+'GSTR 3B Monthly Summary'!M12</f>
        <v>0</v>
      </c>
      <c r="N12" s="361">
        <f t="shared" si="0"/>
        <v>0</v>
      </c>
      <c r="O12" s="360"/>
      <c r="P12" s="362"/>
      <c r="Q12" s="357"/>
      <c r="R12" s="358"/>
      <c r="S12" s="360"/>
    </row>
    <row r="13" spans="1:25" x14ac:dyDescent="0.2">
      <c r="A13" s="98">
        <f t="shared" si="2"/>
        <v>43190</v>
      </c>
      <c r="B13" s="357"/>
      <c r="C13" s="358"/>
      <c r="D13" s="358"/>
      <c r="E13" s="359">
        <f t="shared" si="1"/>
        <v>0</v>
      </c>
      <c r="F13" s="358"/>
      <c r="G13" s="358"/>
      <c r="H13" s="358"/>
      <c r="I13" s="358"/>
      <c r="J13" s="360"/>
      <c r="K13" s="357">
        <f>+'GSTR 3B Monthly Summary'!K13</f>
        <v>0</v>
      </c>
      <c r="L13" s="358">
        <f>+'GSTR 3B Monthly Summary'!L13</f>
        <v>0</v>
      </c>
      <c r="M13" s="358">
        <f>+'GSTR 3B Monthly Summary'!M13</f>
        <v>0</v>
      </c>
      <c r="N13" s="361">
        <f t="shared" si="0"/>
        <v>0</v>
      </c>
      <c r="O13" s="360"/>
      <c r="P13" s="362"/>
      <c r="Q13" s="357"/>
      <c r="R13" s="358"/>
      <c r="S13" s="360"/>
    </row>
    <row r="14" spans="1:25" ht="13.5" thickBot="1" x14ac:dyDescent="0.25">
      <c r="A14" s="101"/>
      <c r="B14" s="60">
        <f>SUM(B5:B13)</f>
        <v>0</v>
      </c>
      <c r="C14" s="61">
        <f t="shared" ref="C14:F14" si="3">SUM(C5:C13)</f>
        <v>0</v>
      </c>
      <c r="D14" s="61">
        <f t="shared" si="3"/>
        <v>0</v>
      </c>
      <c r="E14" s="61">
        <f t="shared" si="3"/>
        <v>0</v>
      </c>
      <c r="F14" s="61">
        <f t="shared" si="3"/>
        <v>0</v>
      </c>
      <c r="G14" s="56">
        <f>SUM(G5:G13)</f>
        <v>0</v>
      </c>
      <c r="H14" s="56">
        <f t="shared" ref="H14:I14" si="4">SUM(H5:H13)</f>
        <v>0</v>
      </c>
      <c r="I14" s="56">
        <f t="shared" si="4"/>
        <v>0</v>
      </c>
      <c r="J14" s="64">
        <f>SUM(J5:J13)</f>
        <v>0</v>
      </c>
      <c r="K14" s="51">
        <f>SUM(K5:K13)</f>
        <v>0</v>
      </c>
      <c r="L14" s="53">
        <f t="shared" ref="L14:O14" si="5">SUM(L5:L13)</f>
        <v>0</v>
      </c>
      <c r="M14" s="53">
        <f t="shared" si="5"/>
        <v>0</v>
      </c>
      <c r="N14" s="53">
        <f t="shared" si="5"/>
        <v>0</v>
      </c>
      <c r="O14" s="74">
        <f t="shared" si="5"/>
        <v>0</v>
      </c>
      <c r="P14" s="76">
        <f>SUM(P5:P13)</f>
        <v>0</v>
      </c>
      <c r="Q14" s="77">
        <f>SUM(Q5:Q13)</f>
        <v>0</v>
      </c>
      <c r="R14" s="78">
        <f t="shared" ref="R14:S14" si="6">SUM(R5:R13)</f>
        <v>0</v>
      </c>
      <c r="S14" s="79">
        <f t="shared" si="6"/>
        <v>0</v>
      </c>
    </row>
    <row r="16" spans="1:25" ht="13.5" thickBot="1" x14ac:dyDescent="0.25">
      <c r="A16" s="526" t="s">
        <v>0</v>
      </c>
      <c r="B16" s="534" t="s">
        <v>27</v>
      </c>
      <c r="C16" s="535"/>
      <c r="D16" s="535"/>
      <c r="E16" s="535"/>
      <c r="F16" s="535"/>
      <c r="G16" s="535"/>
      <c r="H16" s="535"/>
      <c r="I16" s="535"/>
      <c r="J16" s="535"/>
      <c r="K16" s="535"/>
      <c r="L16" s="535"/>
      <c r="M16" s="535"/>
      <c r="N16" s="535"/>
      <c r="O16" s="535"/>
      <c r="P16" s="535"/>
      <c r="Q16" s="535"/>
      <c r="R16" s="535"/>
      <c r="S16" s="535"/>
      <c r="T16" s="535"/>
      <c r="U16" s="535"/>
      <c r="V16" s="535"/>
      <c r="W16" s="535"/>
      <c r="X16" s="535"/>
      <c r="Y16" s="535"/>
    </row>
    <row r="17" spans="1:27" x14ac:dyDescent="0.2">
      <c r="A17" s="527"/>
      <c r="B17" s="427" t="s">
        <v>8</v>
      </c>
      <c r="C17" s="428"/>
      <c r="D17" s="428"/>
      <c r="E17" s="428"/>
      <c r="F17" s="428"/>
      <c r="G17" s="428"/>
      <c r="H17" s="428"/>
      <c r="I17" s="429"/>
      <c r="J17" s="430" t="s">
        <v>9</v>
      </c>
      <c r="K17" s="431"/>
      <c r="L17" s="431"/>
      <c r="M17" s="431"/>
      <c r="N17" s="431"/>
      <c r="O17" s="431"/>
      <c r="P17" s="431"/>
      <c r="Q17" s="432"/>
      <c r="R17" s="453" t="s">
        <v>10</v>
      </c>
      <c r="S17" s="454"/>
      <c r="T17" s="454"/>
      <c r="U17" s="454"/>
      <c r="V17" s="454"/>
      <c r="W17" s="454"/>
      <c r="X17" s="454"/>
      <c r="Y17" s="455"/>
    </row>
    <row r="18" spans="1:27" x14ac:dyDescent="0.2">
      <c r="A18" s="528"/>
      <c r="B18" s="23" t="s">
        <v>51</v>
      </c>
      <c r="C18" s="38" t="s">
        <v>23</v>
      </c>
      <c r="D18" s="38" t="s">
        <v>56</v>
      </c>
      <c r="E18" s="39" t="s">
        <v>24</v>
      </c>
      <c r="F18" s="39" t="s">
        <v>25</v>
      </c>
      <c r="G18" s="39" t="s">
        <v>26</v>
      </c>
      <c r="H18" s="39" t="s">
        <v>53</v>
      </c>
      <c r="I18" s="93" t="s">
        <v>52</v>
      </c>
      <c r="J18" s="24" t="s">
        <v>51</v>
      </c>
      <c r="K18" s="103" t="s">
        <v>23</v>
      </c>
      <c r="L18" s="103" t="s">
        <v>56</v>
      </c>
      <c r="M18" s="34" t="s">
        <v>24</v>
      </c>
      <c r="N18" s="34" t="s">
        <v>25</v>
      </c>
      <c r="O18" s="34" t="s">
        <v>26</v>
      </c>
      <c r="P18" s="34" t="s">
        <v>53</v>
      </c>
      <c r="Q18" s="92" t="s">
        <v>52</v>
      </c>
      <c r="R18" s="25" t="s">
        <v>51</v>
      </c>
      <c r="S18" s="102" t="s">
        <v>23</v>
      </c>
      <c r="T18" s="102" t="s">
        <v>56</v>
      </c>
      <c r="U18" s="36" t="s">
        <v>24</v>
      </c>
      <c r="V18" s="36" t="s">
        <v>25</v>
      </c>
      <c r="W18" s="36" t="s">
        <v>26</v>
      </c>
      <c r="X18" s="36" t="s">
        <v>53</v>
      </c>
      <c r="Y18" s="94" t="s">
        <v>52</v>
      </c>
    </row>
    <row r="19" spans="1:27" x14ac:dyDescent="0.2">
      <c r="A19" s="98" t="str">
        <f>TEXT(s_period,"MMM-YY")</f>
        <v>Jul-17</v>
      </c>
      <c r="B19" s="11">
        <v>0</v>
      </c>
      <c r="C19" s="363"/>
      <c r="D19" s="363">
        <f>+'GSTR 3B Monthly Summary'!D19</f>
        <v>0</v>
      </c>
      <c r="E19" s="358"/>
      <c r="F19" s="364">
        <f t="shared" ref="F19:F27" si="7">SUM(B19:D19)-E19</f>
        <v>0</v>
      </c>
      <c r="G19" s="358"/>
      <c r="H19" s="364">
        <f t="shared" ref="H19:H27" si="8">+C64+J64+C49</f>
        <v>0</v>
      </c>
      <c r="I19" s="17">
        <f>+F19-H19</f>
        <v>0</v>
      </c>
      <c r="J19" s="20">
        <v>0</v>
      </c>
      <c r="K19" s="363"/>
      <c r="L19" s="363">
        <f>+M5</f>
        <v>0</v>
      </c>
      <c r="M19" s="358"/>
      <c r="N19" s="361">
        <f t="shared" ref="N19:N27" si="9">SUM(J19:L19)-M19</f>
        <v>0</v>
      </c>
      <c r="O19" s="358"/>
      <c r="P19" s="361">
        <f>+D49+D64</f>
        <v>0</v>
      </c>
      <c r="Q19" s="73">
        <f t="shared" ref="Q19:Q27" si="10">+N19-P19</f>
        <v>0</v>
      </c>
      <c r="R19" s="16">
        <v>0</v>
      </c>
      <c r="S19" s="21">
        <f t="shared" ref="S19:S27" si="11">+K19</f>
        <v>0</v>
      </c>
      <c r="T19" s="369"/>
      <c r="U19" s="358">
        <f>+N5</f>
        <v>0</v>
      </c>
      <c r="V19" s="365">
        <f t="shared" ref="V19:V27" si="12">SUM(R19:T19)-U19</f>
        <v>0</v>
      </c>
      <c r="W19" s="358"/>
      <c r="X19" s="365">
        <f t="shared" ref="X19:X27" si="13">+E49+K64</f>
        <v>0</v>
      </c>
      <c r="Y19" s="12">
        <f>+V19-X19</f>
        <v>0</v>
      </c>
      <c r="AA19" s="66"/>
    </row>
    <row r="20" spans="1:27" x14ac:dyDescent="0.2">
      <c r="A20" s="98">
        <f>EOMONTH(A19,1)</f>
        <v>42978</v>
      </c>
      <c r="B20" s="11">
        <f t="shared" ref="B20:B27" si="14">+I19</f>
        <v>0</v>
      </c>
      <c r="C20" s="363"/>
      <c r="D20" s="363">
        <f>+'GSTR 3B Monthly Summary'!D20</f>
        <v>0</v>
      </c>
      <c r="E20" s="358"/>
      <c r="F20" s="364">
        <f t="shared" si="7"/>
        <v>0</v>
      </c>
      <c r="G20" s="358"/>
      <c r="H20" s="364">
        <f t="shared" si="8"/>
        <v>0</v>
      </c>
      <c r="I20" s="17">
        <f t="shared" ref="I20:I27" si="15">+F20-H20</f>
        <v>0</v>
      </c>
      <c r="J20" s="20">
        <f t="shared" ref="J20:J27" si="16">+Q19</f>
        <v>0</v>
      </c>
      <c r="K20" s="363"/>
      <c r="L20" s="363">
        <f t="shared" ref="L20:L27" si="17">+M6</f>
        <v>0</v>
      </c>
      <c r="M20" s="358"/>
      <c r="N20" s="361">
        <f t="shared" si="9"/>
        <v>0</v>
      </c>
      <c r="O20" s="358"/>
      <c r="P20" s="361">
        <f t="shared" ref="P20:P27" si="18">+D50+D65</f>
        <v>0</v>
      </c>
      <c r="Q20" s="73">
        <f t="shared" si="10"/>
        <v>0</v>
      </c>
      <c r="R20" s="16">
        <f t="shared" ref="R20:R27" si="19">+Y19</f>
        <v>0</v>
      </c>
      <c r="S20" s="21">
        <f t="shared" si="11"/>
        <v>0</v>
      </c>
      <c r="T20" s="369"/>
      <c r="U20" s="358">
        <f t="shared" ref="U20:U27" si="20">+N6</f>
        <v>0</v>
      </c>
      <c r="V20" s="365">
        <f t="shared" si="12"/>
        <v>0</v>
      </c>
      <c r="W20" s="358"/>
      <c r="X20" s="365">
        <f t="shared" si="13"/>
        <v>0</v>
      </c>
      <c r="Y20" s="12">
        <f t="shared" ref="Y20:Y27" si="21">+V20-X20</f>
        <v>0</v>
      </c>
      <c r="AA20" s="66"/>
    </row>
    <row r="21" spans="1:27" x14ac:dyDescent="0.2">
      <c r="A21" s="98">
        <f t="shared" ref="A21:A27" si="22">EOMONTH(A20,1)</f>
        <v>43008</v>
      </c>
      <c r="B21" s="11">
        <f t="shared" si="14"/>
        <v>0</v>
      </c>
      <c r="C21" s="363"/>
      <c r="D21" s="363">
        <f>+'GSTR 3B Monthly Summary'!D21</f>
        <v>0</v>
      </c>
      <c r="E21" s="358"/>
      <c r="F21" s="364">
        <f t="shared" si="7"/>
        <v>0</v>
      </c>
      <c r="G21" s="358"/>
      <c r="H21" s="364">
        <f t="shared" si="8"/>
        <v>0</v>
      </c>
      <c r="I21" s="17">
        <f t="shared" si="15"/>
        <v>0</v>
      </c>
      <c r="J21" s="20">
        <f t="shared" si="16"/>
        <v>0</v>
      </c>
      <c r="K21" s="363"/>
      <c r="L21" s="363">
        <f t="shared" si="17"/>
        <v>0</v>
      </c>
      <c r="M21" s="358"/>
      <c r="N21" s="361">
        <f t="shared" si="9"/>
        <v>0</v>
      </c>
      <c r="O21" s="358"/>
      <c r="P21" s="361">
        <f t="shared" si="18"/>
        <v>0</v>
      </c>
      <c r="Q21" s="73">
        <f t="shared" si="10"/>
        <v>0</v>
      </c>
      <c r="R21" s="16">
        <f t="shared" si="19"/>
        <v>0</v>
      </c>
      <c r="S21" s="21">
        <f t="shared" si="11"/>
        <v>0</v>
      </c>
      <c r="T21" s="369"/>
      <c r="U21" s="358">
        <f t="shared" si="20"/>
        <v>0</v>
      </c>
      <c r="V21" s="365">
        <f t="shared" si="12"/>
        <v>0</v>
      </c>
      <c r="W21" s="358"/>
      <c r="X21" s="365">
        <f t="shared" si="13"/>
        <v>0</v>
      </c>
      <c r="Y21" s="12">
        <f t="shared" si="21"/>
        <v>0</v>
      </c>
      <c r="AA21" s="66"/>
    </row>
    <row r="22" spans="1:27" x14ac:dyDescent="0.2">
      <c r="A22" s="98">
        <f t="shared" si="22"/>
        <v>43039</v>
      </c>
      <c r="B22" s="11">
        <f t="shared" si="14"/>
        <v>0</v>
      </c>
      <c r="C22" s="363"/>
      <c r="D22" s="363">
        <f>+'GSTR 3B Monthly Summary'!D22</f>
        <v>0</v>
      </c>
      <c r="E22" s="358"/>
      <c r="F22" s="364">
        <f t="shared" si="7"/>
        <v>0</v>
      </c>
      <c r="G22" s="358"/>
      <c r="H22" s="364">
        <f t="shared" si="8"/>
        <v>0</v>
      </c>
      <c r="I22" s="17">
        <f t="shared" si="15"/>
        <v>0</v>
      </c>
      <c r="J22" s="20">
        <f t="shared" si="16"/>
        <v>0</v>
      </c>
      <c r="K22" s="363"/>
      <c r="L22" s="363">
        <f t="shared" si="17"/>
        <v>0</v>
      </c>
      <c r="M22" s="358"/>
      <c r="N22" s="361">
        <f t="shared" si="9"/>
        <v>0</v>
      </c>
      <c r="O22" s="358"/>
      <c r="P22" s="361">
        <f t="shared" si="18"/>
        <v>0</v>
      </c>
      <c r="Q22" s="73">
        <f t="shared" si="10"/>
        <v>0</v>
      </c>
      <c r="R22" s="16">
        <f t="shared" si="19"/>
        <v>0</v>
      </c>
      <c r="S22" s="21">
        <f t="shared" si="11"/>
        <v>0</v>
      </c>
      <c r="T22" s="369"/>
      <c r="U22" s="358">
        <f t="shared" si="20"/>
        <v>0</v>
      </c>
      <c r="V22" s="365">
        <f t="shared" si="12"/>
        <v>0</v>
      </c>
      <c r="W22" s="358"/>
      <c r="X22" s="365">
        <f t="shared" si="13"/>
        <v>0</v>
      </c>
      <c r="Y22" s="12">
        <f t="shared" si="21"/>
        <v>0</v>
      </c>
      <c r="AA22" s="66"/>
    </row>
    <row r="23" spans="1:27" x14ac:dyDescent="0.2">
      <c r="A23" s="98">
        <f t="shared" si="22"/>
        <v>43069</v>
      </c>
      <c r="B23" s="11">
        <f t="shared" si="14"/>
        <v>0</v>
      </c>
      <c r="C23" s="363"/>
      <c r="D23" s="363">
        <f>+'GSTR 3B Monthly Summary'!D23</f>
        <v>0</v>
      </c>
      <c r="E23" s="358"/>
      <c r="F23" s="364">
        <f t="shared" si="7"/>
        <v>0</v>
      </c>
      <c r="G23" s="358"/>
      <c r="H23" s="364">
        <f t="shared" si="8"/>
        <v>0</v>
      </c>
      <c r="I23" s="17">
        <f t="shared" si="15"/>
        <v>0</v>
      </c>
      <c r="J23" s="20">
        <f t="shared" si="16"/>
        <v>0</v>
      </c>
      <c r="K23" s="363"/>
      <c r="L23" s="363">
        <f t="shared" si="17"/>
        <v>0</v>
      </c>
      <c r="M23" s="358"/>
      <c r="N23" s="361">
        <f t="shared" si="9"/>
        <v>0</v>
      </c>
      <c r="O23" s="358"/>
      <c r="P23" s="361">
        <f t="shared" si="18"/>
        <v>0</v>
      </c>
      <c r="Q23" s="73">
        <f t="shared" si="10"/>
        <v>0</v>
      </c>
      <c r="R23" s="16">
        <f t="shared" si="19"/>
        <v>0</v>
      </c>
      <c r="S23" s="21">
        <f t="shared" si="11"/>
        <v>0</v>
      </c>
      <c r="T23" s="369"/>
      <c r="U23" s="358">
        <f t="shared" si="20"/>
        <v>0</v>
      </c>
      <c r="V23" s="365">
        <f t="shared" si="12"/>
        <v>0</v>
      </c>
      <c r="W23" s="358"/>
      <c r="X23" s="365">
        <f t="shared" si="13"/>
        <v>0</v>
      </c>
      <c r="Y23" s="12">
        <f t="shared" si="21"/>
        <v>0</v>
      </c>
      <c r="AA23" s="66"/>
    </row>
    <row r="24" spans="1:27" x14ac:dyDescent="0.2">
      <c r="A24" s="98">
        <f t="shared" si="22"/>
        <v>43100</v>
      </c>
      <c r="B24" s="11">
        <f t="shared" si="14"/>
        <v>0</v>
      </c>
      <c r="C24" s="363"/>
      <c r="D24" s="363">
        <f>+'GSTR 3B Monthly Summary'!D24</f>
        <v>0</v>
      </c>
      <c r="E24" s="358"/>
      <c r="F24" s="364">
        <f t="shared" si="7"/>
        <v>0</v>
      </c>
      <c r="G24" s="358"/>
      <c r="H24" s="364">
        <f t="shared" si="8"/>
        <v>0</v>
      </c>
      <c r="I24" s="17">
        <f t="shared" si="15"/>
        <v>0</v>
      </c>
      <c r="J24" s="20">
        <f t="shared" si="16"/>
        <v>0</v>
      </c>
      <c r="K24" s="363"/>
      <c r="L24" s="363">
        <f t="shared" si="17"/>
        <v>0</v>
      </c>
      <c r="M24" s="358"/>
      <c r="N24" s="361">
        <f t="shared" si="9"/>
        <v>0</v>
      </c>
      <c r="O24" s="358"/>
      <c r="P24" s="361">
        <f t="shared" si="18"/>
        <v>0</v>
      </c>
      <c r="Q24" s="73">
        <f t="shared" si="10"/>
        <v>0</v>
      </c>
      <c r="R24" s="16">
        <f t="shared" si="19"/>
        <v>0</v>
      </c>
      <c r="S24" s="21">
        <f t="shared" si="11"/>
        <v>0</v>
      </c>
      <c r="T24" s="369"/>
      <c r="U24" s="358">
        <f t="shared" si="20"/>
        <v>0</v>
      </c>
      <c r="V24" s="365">
        <f t="shared" si="12"/>
        <v>0</v>
      </c>
      <c r="W24" s="358"/>
      <c r="X24" s="365">
        <f t="shared" si="13"/>
        <v>0</v>
      </c>
      <c r="Y24" s="12">
        <f t="shared" si="21"/>
        <v>0</v>
      </c>
      <c r="AA24" s="66"/>
    </row>
    <row r="25" spans="1:27" x14ac:dyDescent="0.2">
      <c r="A25" s="98">
        <f t="shared" si="22"/>
        <v>43131</v>
      </c>
      <c r="B25" s="11">
        <f t="shared" si="14"/>
        <v>0</v>
      </c>
      <c r="C25" s="363"/>
      <c r="D25" s="363">
        <f>+'GSTR 3B Monthly Summary'!D25</f>
        <v>0</v>
      </c>
      <c r="E25" s="358"/>
      <c r="F25" s="364">
        <f t="shared" si="7"/>
        <v>0</v>
      </c>
      <c r="G25" s="358"/>
      <c r="H25" s="364">
        <f t="shared" si="8"/>
        <v>0</v>
      </c>
      <c r="I25" s="17">
        <f t="shared" si="15"/>
        <v>0</v>
      </c>
      <c r="J25" s="20">
        <f t="shared" si="16"/>
        <v>0</v>
      </c>
      <c r="K25" s="363"/>
      <c r="L25" s="363">
        <f t="shared" si="17"/>
        <v>0</v>
      </c>
      <c r="M25" s="358"/>
      <c r="N25" s="361">
        <f t="shared" si="9"/>
        <v>0</v>
      </c>
      <c r="O25" s="358"/>
      <c r="P25" s="361">
        <f t="shared" si="18"/>
        <v>0</v>
      </c>
      <c r="Q25" s="73">
        <f t="shared" si="10"/>
        <v>0</v>
      </c>
      <c r="R25" s="16">
        <f t="shared" si="19"/>
        <v>0</v>
      </c>
      <c r="S25" s="21">
        <f t="shared" si="11"/>
        <v>0</v>
      </c>
      <c r="T25" s="369"/>
      <c r="U25" s="358">
        <f t="shared" si="20"/>
        <v>0</v>
      </c>
      <c r="V25" s="365">
        <f t="shared" si="12"/>
        <v>0</v>
      </c>
      <c r="W25" s="358"/>
      <c r="X25" s="365">
        <f t="shared" si="13"/>
        <v>0</v>
      </c>
      <c r="Y25" s="12">
        <f t="shared" si="21"/>
        <v>0</v>
      </c>
      <c r="AA25" s="66"/>
    </row>
    <row r="26" spans="1:27" x14ac:dyDescent="0.2">
      <c r="A26" s="98">
        <f t="shared" si="22"/>
        <v>43159</v>
      </c>
      <c r="B26" s="11">
        <f t="shared" si="14"/>
        <v>0</v>
      </c>
      <c r="C26" s="363"/>
      <c r="D26" s="363">
        <f>+'GSTR 3B Monthly Summary'!D26</f>
        <v>0</v>
      </c>
      <c r="E26" s="358"/>
      <c r="F26" s="364">
        <f t="shared" si="7"/>
        <v>0</v>
      </c>
      <c r="G26" s="358"/>
      <c r="H26" s="364">
        <f t="shared" si="8"/>
        <v>0</v>
      </c>
      <c r="I26" s="17">
        <f t="shared" si="15"/>
        <v>0</v>
      </c>
      <c r="J26" s="20">
        <f t="shared" si="16"/>
        <v>0</v>
      </c>
      <c r="K26" s="363"/>
      <c r="L26" s="363">
        <f t="shared" si="17"/>
        <v>0</v>
      </c>
      <c r="M26" s="358"/>
      <c r="N26" s="361">
        <f t="shared" si="9"/>
        <v>0</v>
      </c>
      <c r="O26" s="358"/>
      <c r="P26" s="361">
        <f t="shared" si="18"/>
        <v>0</v>
      </c>
      <c r="Q26" s="73">
        <f t="shared" si="10"/>
        <v>0</v>
      </c>
      <c r="R26" s="16">
        <f t="shared" si="19"/>
        <v>0</v>
      </c>
      <c r="S26" s="21">
        <f t="shared" si="11"/>
        <v>0</v>
      </c>
      <c r="T26" s="369"/>
      <c r="U26" s="358">
        <f t="shared" si="20"/>
        <v>0</v>
      </c>
      <c r="V26" s="365">
        <f t="shared" si="12"/>
        <v>0</v>
      </c>
      <c r="W26" s="358"/>
      <c r="X26" s="365">
        <f t="shared" si="13"/>
        <v>0</v>
      </c>
      <c r="Y26" s="12">
        <f t="shared" si="21"/>
        <v>0</v>
      </c>
      <c r="AA26" s="66"/>
    </row>
    <row r="27" spans="1:27" ht="13.5" thickBot="1" x14ac:dyDescent="0.25">
      <c r="A27" s="98">
        <f t="shared" si="22"/>
        <v>43190</v>
      </c>
      <c r="B27" s="11">
        <f t="shared" si="14"/>
        <v>0</v>
      </c>
      <c r="C27" s="363"/>
      <c r="D27" s="363">
        <f>+'GSTR 3B Monthly Summary'!D27</f>
        <v>0</v>
      </c>
      <c r="E27" s="358"/>
      <c r="F27" s="364">
        <f t="shared" si="7"/>
        <v>0</v>
      </c>
      <c r="G27" s="358"/>
      <c r="H27" s="364">
        <f t="shared" si="8"/>
        <v>0</v>
      </c>
      <c r="I27" s="17">
        <f t="shared" si="15"/>
        <v>0</v>
      </c>
      <c r="J27" s="20">
        <f t="shared" si="16"/>
        <v>0</v>
      </c>
      <c r="K27" s="363"/>
      <c r="L27" s="363">
        <f t="shared" si="17"/>
        <v>0</v>
      </c>
      <c r="M27" s="358"/>
      <c r="N27" s="361">
        <f t="shared" si="9"/>
        <v>0</v>
      </c>
      <c r="O27" s="358"/>
      <c r="P27" s="361">
        <f t="shared" si="18"/>
        <v>0</v>
      </c>
      <c r="Q27" s="73">
        <f t="shared" si="10"/>
        <v>0</v>
      </c>
      <c r="R27" s="108">
        <f t="shared" si="19"/>
        <v>0</v>
      </c>
      <c r="S27" s="109">
        <f t="shared" si="11"/>
        <v>0</v>
      </c>
      <c r="T27" s="370"/>
      <c r="U27" s="371">
        <f t="shared" si="20"/>
        <v>0</v>
      </c>
      <c r="V27" s="372">
        <f t="shared" si="12"/>
        <v>0</v>
      </c>
      <c r="W27" s="371"/>
      <c r="X27" s="372">
        <f t="shared" si="13"/>
        <v>0</v>
      </c>
      <c r="Y27" s="110">
        <f t="shared" si="21"/>
        <v>0</v>
      </c>
      <c r="AA27" s="66"/>
    </row>
    <row r="28" spans="1:27" ht="13.5" thickBot="1" x14ac:dyDescent="0.25">
      <c r="A28" s="100"/>
      <c r="B28" s="48"/>
      <c r="C28" s="49">
        <f>SUM(C19:C27)</f>
        <v>0</v>
      </c>
      <c r="D28" s="49"/>
      <c r="E28" s="50">
        <f t="shared" ref="E28:G28" si="23">SUM(E19:E27)</f>
        <v>0</v>
      </c>
      <c r="F28" s="50">
        <f t="shared" si="23"/>
        <v>0</v>
      </c>
      <c r="G28" s="50">
        <f t="shared" si="23"/>
        <v>0</v>
      </c>
      <c r="H28" s="50">
        <f>SUM(H19:H27)</f>
        <v>0</v>
      </c>
      <c r="I28" s="64"/>
      <c r="J28" s="51"/>
      <c r="K28" s="52">
        <f>SUM(K19:K27)</f>
        <v>0</v>
      </c>
      <c r="L28" s="52"/>
      <c r="M28" s="53">
        <f t="shared" ref="M28:O28" si="24">SUM(M19:M27)</f>
        <v>0</v>
      </c>
      <c r="N28" s="53">
        <f t="shared" si="24"/>
        <v>0</v>
      </c>
      <c r="O28" s="53">
        <f t="shared" si="24"/>
        <v>0</v>
      </c>
      <c r="P28" s="53">
        <f>SUM(P19:P27)</f>
        <v>0</v>
      </c>
      <c r="Q28" s="74"/>
      <c r="R28" s="104"/>
      <c r="S28" s="105">
        <f>SUM(S19:S27)</f>
        <v>0</v>
      </c>
      <c r="T28" s="105"/>
      <c r="U28" s="106">
        <f t="shared" ref="U28:W28" si="25">SUM(U19:U27)</f>
        <v>0</v>
      </c>
      <c r="V28" s="106">
        <f t="shared" si="25"/>
        <v>0</v>
      </c>
      <c r="W28" s="106">
        <f t="shared" si="25"/>
        <v>0</v>
      </c>
      <c r="X28" s="106">
        <f>SUM(X19:X27)</f>
        <v>0</v>
      </c>
      <c r="Y28" s="107"/>
    </row>
    <row r="29" spans="1:27" ht="13.5" thickBot="1" x14ac:dyDescent="0.25"/>
    <row r="30" spans="1:27" ht="13.5" thickBot="1" x14ac:dyDescent="0.25">
      <c r="A30" s="526" t="s">
        <v>0</v>
      </c>
      <c r="B30" s="424" t="s">
        <v>32</v>
      </c>
      <c r="C30" s="425"/>
      <c r="D30" s="425"/>
      <c r="E30" s="426"/>
      <c r="F30" s="483" t="s">
        <v>28</v>
      </c>
      <c r="G30" s="484"/>
      <c r="H30" s="484"/>
      <c r="I30" s="484"/>
      <c r="J30" s="484"/>
      <c r="K30" s="484"/>
      <c r="L30" s="484"/>
      <c r="M30" s="485"/>
      <c r="O30" s="5"/>
      <c r="P30" s="5"/>
      <c r="Q30" s="5"/>
      <c r="R30" s="5"/>
      <c r="T30" s="2" t="s">
        <v>54</v>
      </c>
    </row>
    <row r="31" spans="1:27" ht="12.75" customHeight="1" x14ac:dyDescent="0.2">
      <c r="A31" s="527"/>
      <c r="B31" s="408" t="s">
        <v>33</v>
      </c>
      <c r="C31" s="409"/>
      <c r="D31" s="479" t="s">
        <v>35</v>
      </c>
      <c r="E31" s="480"/>
      <c r="F31" s="488" t="s">
        <v>29</v>
      </c>
      <c r="G31" s="489"/>
      <c r="H31" s="489"/>
      <c r="I31" s="490"/>
      <c r="J31" s="494" t="s">
        <v>30</v>
      </c>
      <c r="K31" s="495"/>
      <c r="L31" s="495"/>
      <c r="M31" s="496"/>
      <c r="O31" s="373"/>
      <c r="P31" s="373"/>
      <c r="Q31" s="373"/>
      <c r="R31" s="373"/>
      <c r="T31" s="523" t="s">
        <v>55</v>
      </c>
    </row>
    <row r="32" spans="1:27" x14ac:dyDescent="0.2">
      <c r="A32" s="527"/>
      <c r="B32" s="410"/>
      <c r="C32" s="411"/>
      <c r="D32" s="481"/>
      <c r="E32" s="482"/>
      <c r="F32" s="491"/>
      <c r="G32" s="492"/>
      <c r="H32" s="492"/>
      <c r="I32" s="493"/>
      <c r="J32" s="497"/>
      <c r="K32" s="498"/>
      <c r="L32" s="498"/>
      <c r="M32" s="499"/>
      <c r="O32" s="373"/>
      <c r="P32" s="373"/>
      <c r="Q32" s="373"/>
      <c r="R32" s="373"/>
      <c r="T32" s="524"/>
    </row>
    <row r="33" spans="1:24" x14ac:dyDescent="0.2">
      <c r="A33" s="528"/>
      <c r="B33" s="26" t="s">
        <v>34</v>
      </c>
      <c r="C33" s="27" t="s">
        <v>48</v>
      </c>
      <c r="D33" s="28" t="s">
        <v>34</v>
      </c>
      <c r="E33" s="29" t="s">
        <v>48</v>
      </c>
      <c r="F33" s="30" t="s">
        <v>8</v>
      </c>
      <c r="G33" s="31" t="s">
        <v>9</v>
      </c>
      <c r="H33" s="31" t="s">
        <v>10</v>
      </c>
      <c r="I33" s="95" t="s">
        <v>31</v>
      </c>
      <c r="J33" s="97" t="s">
        <v>8</v>
      </c>
      <c r="K33" s="32" t="s">
        <v>9</v>
      </c>
      <c r="L33" s="32" t="s">
        <v>10</v>
      </c>
      <c r="M33" s="33" t="s">
        <v>31</v>
      </c>
      <c r="O33" s="373"/>
      <c r="P33" s="373"/>
      <c r="Q33" s="373"/>
      <c r="R33" s="373"/>
      <c r="T33" s="525"/>
    </row>
    <row r="34" spans="1:24" x14ac:dyDescent="0.2">
      <c r="A34" s="98" t="str">
        <f>TEXT(s_period,"MMM-YY")</f>
        <v>Jul-17</v>
      </c>
      <c r="B34" s="366"/>
      <c r="C34" s="367"/>
      <c r="D34" s="367"/>
      <c r="E34" s="368"/>
      <c r="F34" s="357"/>
      <c r="G34" s="358"/>
      <c r="H34" s="358"/>
      <c r="I34" s="360"/>
      <c r="J34" s="357"/>
      <c r="K34" s="358"/>
      <c r="L34" s="358"/>
      <c r="M34" s="360"/>
      <c r="O34" s="374"/>
      <c r="P34" s="374"/>
      <c r="Q34" s="374"/>
      <c r="R34" s="374"/>
      <c r="S34" s="66"/>
      <c r="T34" s="67"/>
    </row>
    <row r="35" spans="1:24" x14ac:dyDescent="0.2">
      <c r="A35" s="98">
        <f>EOMONTH(A34,1)</f>
        <v>42978</v>
      </c>
      <c r="B35" s="366"/>
      <c r="C35" s="367"/>
      <c r="D35" s="367"/>
      <c r="E35" s="368"/>
      <c r="F35" s="357"/>
      <c r="G35" s="358"/>
      <c r="H35" s="358"/>
      <c r="I35" s="360"/>
      <c r="J35" s="357"/>
      <c r="K35" s="358"/>
      <c r="L35" s="358"/>
      <c r="M35" s="360"/>
      <c r="O35" s="374"/>
      <c r="P35" s="374"/>
      <c r="Q35" s="374"/>
      <c r="R35" s="374"/>
      <c r="S35" s="66"/>
      <c r="T35" s="67"/>
    </row>
    <row r="36" spans="1:24" x14ac:dyDescent="0.2">
      <c r="A36" s="98">
        <f t="shared" ref="A36:A42" si="26">EOMONTH(A35,1)</f>
        <v>43008</v>
      </c>
      <c r="B36" s="366"/>
      <c r="C36" s="367"/>
      <c r="D36" s="367"/>
      <c r="E36" s="368"/>
      <c r="F36" s="357"/>
      <c r="G36" s="358"/>
      <c r="H36" s="358"/>
      <c r="I36" s="360"/>
      <c r="J36" s="357"/>
      <c r="K36" s="358"/>
      <c r="L36" s="358"/>
      <c r="M36" s="360"/>
      <c r="O36" s="374"/>
      <c r="P36" s="374"/>
      <c r="Q36" s="374"/>
      <c r="R36" s="374"/>
      <c r="S36" s="66"/>
      <c r="T36" s="67"/>
      <c r="X36">
        <f>2333*2</f>
        <v>4666</v>
      </c>
    </row>
    <row r="37" spans="1:24" x14ac:dyDescent="0.2">
      <c r="A37" s="98">
        <f t="shared" si="26"/>
        <v>43039</v>
      </c>
      <c r="B37" s="366"/>
      <c r="C37" s="367"/>
      <c r="D37" s="367"/>
      <c r="E37" s="368"/>
      <c r="F37" s="357"/>
      <c r="G37" s="358"/>
      <c r="H37" s="358"/>
      <c r="I37" s="360"/>
      <c r="J37" s="357"/>
      <c r="K37" s="358"/>
      <c r="L37" s="358"/>
      <c r="M37" s="360"/>
      <c r="O37" s="374"/>
      <c r="P37" s="374"/>
      <c r="Q37" s="374"/>
      <c r="R37" s="374"/>
      <c r="S37" s="66"/>
      <c r="T37" s="67"/>
    </row>
    <row r="38" spans="1:24" x14ac:dyDescent="0.2">
      <c r="A38" s="98">
        <f t="shared" si="26"/>
        <v>43069</v>
      </c>
      <c r="B38" s="366"/>
      <c r="C38" s="367"/>
      <c r="D38" s="367"/>
      <c r="E38" s="368"/>
      <c r="F38" s="357"/>
      <c r="G38" s="358"/>
      <c r="H38" s="358"/>
      <c r="I38" s="360"/>
      <c r="J38" s="357"/>
      <c r="K38" s="358"/>
      <c r="L38" s="358"/>
      <c r="M38" s="360"/>
      <c r="O38" s="374"/>
      <c r="P38" s="374"/>
      <c r="Q38" s="374"/>
      <c r="R38" s="374"/>
      <c r="S38" s="66"/>
      <c r="T38" s="67"/>
    </row>
    <row r="39" spans="1:24" x14ac:dyDescent="0.2">
      <c r="A39" s="98">
        <f t="shared" si="26"/>
        <v>43100</v>
      </c>
      <c r="B39" s="366"/>
      <c r="C39" s="367"/>
      <c r="D39" s="367"/>
      <c r="E39" s="368"/>
      <c r="F39" s="357"/>
      <c r="G39" s="358"/>
      <c r="H39" s="358"/>
      <c r="I39" s="360"/>
      <c r="J39" s="357"/>
      <c r="K39" s="358"/>
      <c r="L39" s="358"/>
      <c r="M39" s="360"/>
      <c r="O39" s="374"/>
      <c r="P39" s="374"/>
      <c r="Q39" s="374"/>
      <c r="R39" s="374"/>
      <c r="S39" s="66"/>
      <c r="T39" s="67"/>
    </row>
    <row r="40" spans="1:24" x14ac:dyDescent="0.2">
      <c r="A40" s="98">
        <f t="shared" si="26"/>
        <v>43131</v>
      </c>
      <c r="B40" s="366"/>
      <c r="C40" s="367"/>
      <c r="D40" s="367"/>
      <c r="E40" s="368"/>
      <c r="F40" s="357"/>
      <c r="G40" s="358"/>
      <c r="H40" s="358"/>
      <c r="I40" s="360"/>
      <c r="J40" s="357"/>
      <c r="K40" s="358"/>
      <c r="L40" s="358"/>
      <c r="M40" s="360"/>
      <c r="O40" s="374"/>
      <c r="P40" s="374"/>
      <c r="Q40" s="374"/>
      <c r="R40" s="374"/>
      <c r="S40" s="66"/>
      <c r="T40" s="67"/>
    </row>
    <row r="41" spans="1:24" x14ac:dyDescent="0.2">
      <c r="A41" s="98">
        <f t="shared" si="26"/>
        <v>43159</v>
      </c>
      <c r="B41" s="366"/>
      <c r="C41" s="367"/>
      <c r="D41" s="367"/>
      <c r="E41" s="368"/>
      <c r="F41" s="357"/>
      <c r="G41" s="358"/>
      <c r="H41" s="358"/>
      <c r="I41" s="360"/>
      <c r="J41" s="357"/>
      <c r="K41" s="358"/>
      <c r="L41" s="358"/>
      <c r="M41" s="360"/>
      <c r="O41" s="374"/>
      <c r="P41" s="374"/>
      <c r="Q41" s="374"/>
      <c r="R41" s="374"/>
      <c r="S41" s="66"/>
      <c r="T41" s="67"/>
    </row>
    <row r="42" spans="1:24" x14ac:dyDescent="0.2">
      <c r="A42" s="98">
        <f t="shared" si="26"/>
        <v>43190</v>
      </c>
      <c r="B42" s="366"/>
      <c r="C42" s="367"/>
      <c r="D42" s="367"/>
      <c r="E42" s="368"/>
      <c r="F42" s="357"/>
      <c r="G42" s="358"/>
      <c r="H42" s="358"/>
      <c r="I42" s="360"/>
      <c r="J42" s="357"/>
      <c r="K42" s="358"/>
      <c r="L42" s="358"/>
      <c r="M42" s="360"/>
      <c r="O42" s="374"/>
      <c r="P42" s="374"/>
      <c r="Q42" s="374"/>
      <c r="R42" s="374"/>
      <c r="S42" s="66"/>
      <c r="T42" s="67"/>
    </row>
    <row r="43" spans="1:24" ht="13.5" thickBot="1" x14ac:dyDescent="0.25">
      <c r="A43" s="100"/>
      <c r="B43" s="57">
        <f t="shared" ref="B43:I43" si="27">SUM(B34:B42)</f>
        <v>0</v>
      </c>
      <c r="C43" s="57">
        <f t="shared" si="27"/>
        <v>0</v>
      </c>
      <c r="D43" s="58">
        <f t="shared" si="27"/>
        <v>0</v>
      </c>
      <c r="E43" s="58">
        <f t="shared" si="27"/>
        <v>0</v>
      </c>
      <c r="F43" s="60">
        <f t="shared" si="27"/>
        <v>0</v>
      </c>
      <c r="G43" s="61">
        <f t="shared" si="27"/>
        <v>0</v>
      </c>
      <c r="H43" s="61">
        <f t="shared" si="27"/>
        <v>0</v>
      </c>
      <c r="I43" s="96">
        <f t="shared" si="27"/>
        <v>0</v>
      </c>
      <c r="J43" s="82">
        <f t="shared" ref="J43:M43" si="28">SUM(J34:J42)</f>
        <v>0</v>
      </c>
      <c r="K43" s="62">
        <f t="shared" si="28"/>
        <v>0</v>
      </c>
      <c r="L43" s="62">
        <f t="shared" si="28"/>
        <v>0</v>
      </c>
      <c r="M43" s="63">
        <f t="shared" si="28"/>
        <v>0</v>
      </c>
    </row>
    <row r="44" spans="1:24" ht="13.5" thickBot="1" x14ac:dyDescent="0.25"/>
    <row r="45" spans="1:24" ht="13.5" thickBot="1" x14ac:dyDescent="0.25">
      <c r="A45" s="526" t="s">
        <v>0</v>
      </c>
      <c r="B45" s="421" t="s">
        <v>42</v>
      </c>
      <c r="C45" s="422"/>
      <c r="D45" s="422"/>
      <c r="E45" s="422"/>
      <c r="F45" s="422"/>
      <c r="G45" s="422"/>
      <c r="H45" s="422"/>
      <c r="I45" s="422"/>
      <c r="J45" s="422"/>
      <c r="K45" s="422"/>
      <c r="L45" s="422"/>
      <c r="M45" s="423"/>
      <c r="N45" s="5"/>
      <c r="O45" s="5"/>
    </row>
    <row r="46" spans="1:24" x14ac:dyDescent="0.2">
      <c r="A46" s="527"/>
      <c r="B46" s="415" t="s">
        <v>44</v>
      </c>
      <c r="C46" s="416"/>
      <c r="D46" s="416"/>
      <c r="E46" s="416"/>
      <c r="F46" s="416"/>
      <c r="G46" s="416"/>
      <c r="H46" s="417"/>
      <c r="I46" s="418" t="s">
        <v>31</v>
      </c>
      <c r="J46" s="419"/>
      <c r="K46" s="419"/>
      <c r="L46" s="419"/>
      <c r="M46" s="420"/>
      <c r="N46" s="5"/>
      <c r="O46" s="5"/>
    </row>
    <row r="47" spans="1:24" ht="12.75" customHeight="1" x14ac:dyDescent="0.2">
      <c r="A47" s="527"/>
      <c r="B47" s="450" t="s">
        <v>36</v>
      </c>
      <c r="C47" s="474" t="s">
        <v>37</v>
      </c>
      <c r="D47" s="475"/>
      <c r="E47" s="476"/>
      <c r="F47" s="470" t="s">
        <v>41</v>
      </c>
      <c r="G47" s="470" t="s">
        <v>38</v>
      </c>
      <c r="H47" s="452" t="s">
        <v>43</v>
      </c>
      <c r="I47" s="472" t="s">
        <v>36</v>
      </c>
      <c r="J47" s="403" t="s">
        <v>47</v>
      </c>
      <c r="K47" s="403" t="s">
        <v>41</v>
      </c>
      <c r="L47" s="403" t="s">
        <v>38</v>
      </c>
      <c r="M47" s="500" t="s">
        <v>43</v>
      </c>
    </row>
    <row r="48" spans="1:24" x14ac:dyDescent="0.2">
      <c r="A48" s="528"/>
      <c r="B48" s="450"/>
      <c r="C48" s="36" t="s">
        <v>8</v>
      </c>
      <c r="D48" s="36" t="s">
        <v>40</v>
      </c>
      <c r="E48" s="36" t="s">
        <v>10</v>
      </c>
      <c r="F48" s="471"/>
      <c r="G48" s="471"/>
      <c r="H48" s="452"/>
      <c r="I48" s="473"/>
      <c r="J48" s="404"/>
      <c r="K48" s="404"/>
      <c r="L48" s="404"/>
      <c r="M48" s="501"/>
    </row>
    <row r="49" spans="1:16" x14ac:dyDescent="0.2">
      <c r="A49" s="98" t="str">
        <f>TEXT(s_period,"MMM-YY")</f>
        <v>Jul-17</v>
      </c>
      <c r="B49" s="16">
        <f t="shared" ref="B49:B57" si="29">+C5+H5</f>
        <v>0</v>
      </c>
      <c r="C49" s="358">
        <f>+'GSTR 3B Monthly Summary'!C49</f>
        <v>0</v>
      </c>
      <c r="D49" s="358">
        <f>+'GSTR 3B Monthly Summary'!D49</f>
        <v>0</v>
      </c>
      <c r="E49" s="358">
        <f>+'GSTR 3B Monthly Summary'!E49</f>
        <v>0</v>
      </c>
      <c r="F49" s="358">
        <f>+'GSTR 3B Monthly Summary'!F49</f>
        <v>0</v>
      </c>
      <c r="G49" s="358">
        <f>+'GSTR 3B Monthly Summary'!G49</f>
        <v>0</v>
      </c>
      <c r="H49" s="12">
        <f t="shared" ref="H49:H57" si="30">B49-SUM(C49:F49)</f>
        <v>0</v>
      </c>
      <c r="I49" s="11">
        <f t="shared" ref="I49:I57" si="31">+F5+I5</f>
        <v>0</v>
      </c>
      <c r="J49" s="358"/>
      <c r="K49" s="358"/>
      <c r="L49" s="358"/>
      <c r="M49" s="17">
        <f t="shared" ref="M49:M57" si="32">I49-SUM(J49:K49)</f>
        <v>0</v>
      </c>
    </row>
    <row r="50" spans="1:16" x14ac:dyDescent="0.2">
      <c r="A50" s="98">
        <f>EOMONTH(A49,1)</f>
        <v>42978</v>
      </c>
      <c r="B50" s="16">
        <f t="shared" si="29"/>
        <v>0</v>
      </c>
      <c r="C50" s="358">
        <f>+'GSTR 3B Monthly Summary'!C50</f>
        <v>0</v>
      </c>
      <c r="D50" s="358">
        <f>+'GSTR 3B Monthly Summary'!D50</f>
        <v>0</v>
      </c>
      <c r="E50" s="358">
        <f>+'GSTR 3B Monthly Summary'!E50</f>
        <v>0</v>
      </c>
      <c r="F50" s="358">
        <f>+'GSTR 3B Monthly Summary'!F50</f>
        <v>0</v>
      </c>
      <c r="G50" s="358">
        <f>+'GSTR 3B Monthly Summary'!G50</f>
        <v>0</v>
      </c>
      <c r="H50" s="12">
        <f t="shared" si="30"/>
        <v>0</v>
      </c>
      <c r="I50" s="11">
        <f t="shared" si="31"/>
        <v>0</v>
      </c>
      <c r="J50" s="358"/>
      <c r="K50" s="358"/>
      <c r="L50" s="358"/>
      <c r="M50" s="17">
        <f t="shared" si="32"/>
        <v>0</v>
      </c>
    </row>
    <row r="51" spans="1:16" x14ac:dyDescent="0.2">
      <c r="A51" s="98">
        <f t="shared" ref="A51:A57" si="33">EOMONTH(A50,1)</f>
        <v>43008</v>
      </c>
      <c r="B51" s="16">
        <f t="shared" si="29"/>
        <v>0</v>
      </c>
      <c r="C51" s="358">
        <f>+'GSTR 3B Monthly Summary'!C51</f>
        <v>0</v>
      </c>
      <c r="D51" s="358">
        <f>+'GSTR 3B Monthly Summary'!D51</f>
        <v>0</v>
      </c>
      <c r="E51" s="358">
        <f>+'GSTR 3B Monthly Summary'!E51</f>
        <v>0</v>
      </c>
      <c r="F51" s="358">
        <f>+'GSTR 3B Monthly Summary'!F51</f>
        <v>0</v>
      </c>
      <c r="G51" s="358">
        <f>+'GSTR 3B Monthly Summary'!G51</f>
        <v>0</v>
      </c>
      <c r="H51" s="12">
        <f t="shared" si="30"/>
        <v>0</v>
      </c>
      <c r="I51" s="11">
        <f t="shared" si="31"/>
        <v>0</v>
      </c>
      <c r="J51" s="358"/>
      <c r="K51" s="358"/>
      <c r="L51" s="358"/>
      <c r="M51" s="17">
        <f t="shared" si="32"/>
        <v>0</v>
      </c>
    </row>
    <row r="52" spans="1:16" x14ac:dyDescent="0.2">
      <c r="A52" s="98">
        <f t="shared" si="33"/>
        <v>43039</v>
      </c>
      <c r="B52" s="16">
        <f t="shared" si="29"/>
        <v>0</v>
      </c>
      <c r="C52" s="358">
        <f>+'GSTR 3B Monthly Summary'!C52</f>
        <v>0</v>
      </c>
      <c r="D52" s="358">
        <f>+'GSTR 3B Monthly Summary'!D52</f>
        <v>0</v>
      </c>
      <c r="E52" s="358">
        <f>+'GSTR 3B Monthly Summary'!E52</f>
        <v>0</v>
      </c>
      <c r="F52" s="358">
        <f>+'GSTR 3B Monthly Summary'!F52</f>
        <v>0</v>
      </c>
      <c r="G52" s="358">
        <f>+'GSTR 3B Monthly Summary'!G52</f>
        <v>0</v>
      </c>
      <c r="H52" s="12">
        <f t="shared" si="30"/>
        <v>0</v>
      </c>
      <c r="I52" s="11">
        <f t="shared" si="31"/>
        <v>0</v>
      </c>
      <c r="J52" s="358"/>
      <c r="K52" s="358"/>
      <c r="L52" s="358"/>
      <c r="M52" s="17">
        <f t="shared" si="32"/>
        <v>0</v>
      </c>
    </row>
    <row r="53" spans="1:16" x14ac:dyDescent="0.2">
      <c r="A53" s="98">
        <f t="shared" si="33"/>
        <v>43069</v>
      </c>
      <c r="B53" s="16">
        <f t="shared" si="29"/>
        <v>0</v>
      </c>
      <c r="C53" s="358">
        <f>+'GSTR 3B Monthly Summary'!C53</f>
        <v>0</v>
      </c>
      <c r="D53" s="358">
        <f>+'GSTR 3B Monthly Summary'!D53</f>
        <v>0</v>
      </c>
      <c r="E53" s="358">
        <f>+'GSTR 3B Monthly Summary'!E53</f>
        <v>0</v>
      </c>
      <c r="F53" s="358">
        <f>+'GSTR 3B Monthly Summary'!F53</f>
        <v>0</v>
      </c>
      <c r="G53" s="358">
        <f>+'GSTR 3B Monthly Summary'!G53</f>
        <v>0</v>
      </c>
      <c r="H53" s="12">
        <f t="shared" si="30"/>
        <v>0</v>
      </c>
      <c r="I53" s="11">
        <f t="shared" si="31"/>
        <v>0</v>
      </c>
      <c r="J53" s="358"/>
      <c r="K53" s="358"/>
      <c r="L53" s="358"/>
      <c r="M53" s="17">
        <f t="shared" si="32"/>
        <v>0</v>
      </c>
    </row>
    <row r="54" spans="1:16" x14ac:dyDescent="0.2">
      <c r="A54" s="98">
        <f t="shared" si="33"/>
        <v>43100</v>
      </c>
      <c r="B54" s="16">
        <f t="shared" si="29"/>
        <v>0</v>
      </c>
      <c r="C54" s="358">
        <f>+'GSTR 3B Monthly Summary'!C54</f>
        <v>0</v>
      </c>
      <c r="D54" s="358">
        <f>+'GSTR 3B Monthly Summary'!D54</f>
        <v>0</v>
      </c>
      <c r="E54" s="358">
        <f>+'GSTR 3B Monthly Summary'!E54</f>
        <v>0</v>
      </c>
      <c r="F54" s="358">
        <f>+'GSTR 3B Monthly Summary'!F54</f>
        <v>0</v>
      </c>
      <c r="G54" s="358">
        <f>+'GSTR 3B Monthly Summary'!G54</f>
        <v>0</v>
      </c>
      <c r="H54" s="12">
        <f t="shared" si="30"/>
        <v>0</v>
      </c>
      <c r="I54" s="11">
        <f t="shared" si="31"/>
        <v>0</v>
      </c>
      <c r="J54" s="358"/>
      <c r="K54" s="358"/>
      <c r="L54" s="358"/>
      <c r="M54" s="17">
        <f t="shared" si="32"/>
        <v>0</v>
      </c>
    </row>
    <row r="55" spans="1:16" x14ac:dyDescent="0.2">
      <c r="A55" s="98">
        <f t="shared" si="33"/>
        <v>43131</v>
      </c>
      <c r="B55" s="16">
        <f t="shared" si="29"/>
        <v>0</v>
      </c>
      <c r="C55" s="358">
        <f>+'GSTR 3B Monthly Summary'!C55</f>
        <v>0</v>
      </c>
      <c r="D55" s="358">
        <f>+'GSTR 3B Monthly Summary'!D55</f>
        <v>0</v>
      </c>
      <c r="E55" s="358">
        <f>+'GSTR 3B Monthly Summary'!E55</f>
        <v>0</v>
      </c>
      <c r="F55" s="358">
        <f>+'GSTR 3B Monthly Summary'!F55</f>
        <v>0</v>
      </c>
      <c r="G55" s="358">
        <f>+'GSTR 3B Monthly Summary'!G55</f>
        <v>0</v>
      </c>
      <c r="H55" s="12">
        <f t="shared" si="30"/>
        <v>0</v>
      </c>
      <c r="I55" s="11">
        <f t="shared" si="31"/>
        <v>0</v>
      </c>
      <c r="J55" s="358"/>
      <c r="K55" s="358"/>
      <c r="L55" s="358"/>
      <c r="M55" s="17">
        <f t="shared" si="32"/>
        <v>0</v>
      </c>
    </row>
    <row r="56" spans="1:16" x14ac:dyDescent="0.2">
      <c r="A56" s="98">
        <f t="shared" si="33"/>
        <v>43159</v>
      </c>
      <c r="B56" s="16">
        <f t="shared" si="29"/>
        <v>0</v>
      </c>
      <c r="C56" s="358">
        <f>+'GSTR 3B Monthly Summary'!C56</f>
        <v>0</v>
      </c>
      <c r="D56" s="358">
        <f>+'GSTR 3B Monthly Summary'!D56</f>
        <v>0</v>
      </c>
      <c r="E56" s="358">
        <f>+'GSTR 3B Monthly Summary'!E56</f>
        <v>0</v>
      </c>
      <c r="F56" s="358">
        <f>+'GSTR 3B Monthly Summary'!F56</f>
        <v>0</v>
      </c>
      <c r="G56" s="358">
        <f>+'GSTR 3B Monthly Summary'!G56</f>
        <v>0</v>
      </c>
      <c r="H56" s="12">
        <f t="shared" si="30"/>
        <v>0</v>
      </c>
      <c r="I56" s="11">
        <f t="shared" si="31"/>
        <v>0</v>
      </c>
      <c r="J56" s="358"/>
      <c r="K56" s="358"/>
      <c r="L56" s="358"/>
      <c r="M56" s="17">
        <f t="shared" si="32"/>
        <v>0</v>
      </c>
    </row>
    <row r="57" spans="1:16" x14ac:dyDescent="0.2">
      <c r="A57" s="98">
        <f t="shared" si="33"/>
        <v>43190</v>
      </c>
      <c r="B57" s="16">
        <f t="shared" si="29"/>
        <v>0</v>
      </c>
      <c r="C57" s="358">
        <f>+'GSTR 3B Monthly Summary'!C57</f>
        <v>0</v>
      </c>
      <c r="D57" s="358">
        <f>+'GSTR 3B Monthly Summary'!D57</f>
        <v>0</v>
      </c>
      <c r="E57" s="358">
        <f>+'GSTR 3B Monthly Summary'!E57</f>
        <v>0</v>
      </c>
      <c r="F57" s="358">
        <f>+'GSTR 3B Monthly Summary'!F57</f>
        <v>0</v>
      </c>
      <c r="G57" s="358">
        <f>+'GSTR 3B Monthly Summary'!G57</f>
        <v>0</v>
      </c>
      <c r="H57" s="12">
        <f t="shared" si="30"/>
        <v>0</v>
      </c>
      <c r="I57" s="11">
        <f t="shared" si="31"/>
        <v>0</v>
      </c>
      <c r="J57" s="358"/>
      <c r="K57" s="358"/>
      <c r="L57" s="358"/>
      <c r="M57" s="17">
        <f t="shared" si="32"/>
        <v>0</v>
      </c>
    </row>
    <row r="58" spans="1:16" ht="13.5" thickBot="1" x14ac:dyDescent="0.25">
      <c r="A58" s="100"/>
      <c r="B58" s="54">
        <f>SUM(B49:B57)</f>
        <v>0</v>
      </c>
      <c r="C58" s="56">
        <f t="shared" ref="C58:E58" si="34">SUM(C49:C57)</f>
        <v>0</v>
      </c>
      <c r="D58" s="56">
        <f t="shared" si="34"/>
        <v>0</v>
      </c>
      <c r="E58" s="56">
        <f t="shared" si="34"/>
        <v>0</v>
      </c>
      <c r="F58" s="56">
        <f>SUM(F49:F57)</f>
        <v>0</v>
      </c>
      <c r="G58" s="56">
        <f>SUM(G49:G57)</f>
        <v>0</v>
      </c>
      <c r="H58" s="86">
        <f>SUM(H47:H57)</f>
        <v>0</v>
      </c>
      <c r="I58" s="48">
        <f>SUM(I49:I57)</f>
        <v>0</v>
      </c>
      <c r="J58" s="50">
        <f t="shared" ref="J58:L58" si="35">SUM(J49:J57)</f>
        <v>0</v>
      </c>
      <c r="K58" s="50">
        <f t="shared" si="35"/>
        <v>0</v>
      </c>
      <c r="L58" s="50">
        <f t="shared" si="35"/>
        <v>0</v>
      </c>
      <c r="M58" s="64">
        <f>SUM(M47:M57)</f>
        <v>0</v>
      </c>
    </row>
    <row r="59" spans="1:16" ht="13.5" thickBot="1" x14ac:dyDescent="0.25"/>
    <row r="60" spans="1:16" ht="13.5" thickBot="1" x14ac:dyDescent="0.25">
      <c r="A60" s="526" t="s">
        <v>0</v>
      </c>
      <c r="B60" s="467" t="s">
        <v>42</v>
      </c>
      <c r="C60" s="468"/>
      <c r="D60" s="468"/>
      <c r="E60" s="468"/>
      <c r="F60" s="468"/>
      <c r="G60" s="468"/>
      <c r="H60" s="468"/>
      <c r="I60" s="468"/>
      <c r="J60" s="468"/>
      <c r="K60" s="468"/>
      <c r="L60" s="468"/>
      <c r="M60" s="468"/>
      <c r="N60" s="468"/>
      <c r="O60" s="469"/>
      <c r="P60" s="5"/>
    </row>
    <row r="61" spans="1:16" x14ac:dyDescent="0.2">
      <c r="A61" s="527"/>
      <c r="B61" s="461" t="s">
        <v>45</v>
      </c>
      <c r="C61" s="462"/>
      <c r="D61" s="462"/>
      <c r="E61" s="462"/>
      <c r="F61" s="462"/>
      <c r="G61" s="462"/>
      <c r="H61" s="463"/>
      <c r="I61" s="464" t="s">
        <v>46</v>
      </c>
      <c r="J61" s="465"/>
      <c r="K61" s="465"/>
      <c r="L61" s="465"/>
      <c r="M61" s="465"/>
      <c r="N61" s="465"/>
      <c r="O61" s="466"/>
      <c r="P61" s="6"/>
    </row>
    <row r="62" spans="1:16" ht="12.75" customHeight="1" x14ac:dyDescent="0.2">
      <c r="A62" s="527"/>
      <c r="B62" s="459" t="s">
        <v>36</v>
      </c>
      <c r="C62" s="477" t="s">
        <v>37</v>
      </c>
      <c r="D62" s="478"/>
      <c r="E62" s="440" t="s">
        <v>41</v>
      </c>
      <c r="F62" s="440" t="s">
        <v>38</v>
      </c>
      <c r="G62" s="440" t="s">
        <v>39</v>
      </c>
      <c r="H62" s="460" t="s">
        <v>43</v>
      </c>
      <c r="I62" s="444" t="s">
        <v>36</v>
      </c>
      <c r="J62" s="486" t="s">
        <v>37</v>
      </c>
      <c r="K62" s="487"/>
      <c r="L62" s="446" t="s">
        <v>41</v>
      </c>
      <c r="M62" s="446" t="s">
        <v>38</v>
      </c>
      <c r="N62" s="446" t="s">
        <v>39</v>
      </c>
      <c r="O62" s="448" t="s">
        <v>43</v>
      </c>
    </row>
    <row r="63" spans="1:16" x14ac:dyDescent="0.2">
      <c r="A63" s="528"/>
      <c r="B63" s="459"/>
      <c r="C63" s="34" t="s">
        <v>8</v>
      </c>
      <c r="D63" s="34" t="s">
        <v>40</v>
      </c>
      <c r="E63" s="441"/>
      <c r="F63" s="441"/>
      <c r="G63" s="441"/>
      <c r="H63" s="460"/>
      <c r="I63" s="445"/>
      <c r="J63" s="35" t="s">
        <v>8</v>
      </c>
      <c r="K63" s="35" t="s">
        <v>10</v>
      </c>
      <c r="L63" s="447"/>
      <c r="M63" s="447"/>
      <c r="N63" s="447"/>
      <c r="O63" s="449"/>
    </row>
    <row r="64" spans="1:16" x14ac:dyDescent="0.2">
      <c r="A64" s="98" t="str">
        <f>TEXT(s_period,"MMM-YY")</f>
        <v>Jul-17</v>
      </c>
      <c r="B64" s="20">
        <f t="shared" ref="B64:B72" si="36">+D5</f>
        <v>0</v>
      </c>
      <c r="C64" s="358">
        <f>+'GSTR 3B Monthly Summary'!C64</f>
        <v>0</v>
      </c>
      <c r="D64" s="358">
        <f>+'GSTR 3B Monthly Summary'!D64</f>
        <v>0</v>
      </c>
      <c r="E64" s="358"/>
      <c r="F64" s="358"/>
      <c r="G64" s="358"/>
      <c r="H64" s="73">
        <f t="shared" ref="H64:H72" si="37">B64-SUM(C64:E64)</f>
        <v>0</v>
      </c>
      <c r="I64" s="19">
        <f t="shared" ref="I64:I72" si="38">+E5</f>
        <v>0</v>
      </c>
      <c r="J64" s="358">
        <f>+'GSTR 3B Monthly Summary'!J64</f>
        <v>0</v>
      </c>
      <c r="K64" s="358">
        <f>+'GSTR 3B Monthly Summary'!K64</f>
        <v>0</v>
      </c>
      <c r="L64" s="358"/>
      <c r="M64" s="358"/>
      <c r="N64" s="358"/>
      <c r="O64" s="87">
        <f t="shared" ref="O64:O72" si="39">I64-SUM(J64:L64)</f>
        <v>0</v>
      </c>
    </row>
    <row r="65" spans="1:24" x14ac:dyDescent="0.2">
      <c r="A65" s="98">
        <f>EOMONTH(A64,1)</f>
        <v>42978</v>
      </c>
      <c r="B65" s="20">
        <f t="shared" si="36"/>
        <v>0</v>
      </c>
      <c r="C65" s="358">
        <f>+'GSTR 3B Monthly Summary'!C65</f>
        <v>0</v>
      </c>
      <c r="D65" s="358">
        <f>+'GSTR 3B Monthly Summary'!D65</f>
        <v>0</v>
      </c>
      <c r="E65" s="358"/>
      <c r="F65" s="358"/>
      <c r="G65" s="358"/>
      <c r="H65" s="73">
        <f t="shared" si="37"/>
        <v>0</v>
      </c>
      <c r="I65" s="19">
        <f t="shared" si="38"/>
        <v>0</v>
      </c>
      <c r="J65" s="358">
        <f>+'GSTR 3B Monthly Summary'!J65</f>
        <v>0</v>
      </c>
      <c r="K65" s="358">
        <f>+'GSTR 3B Monthly Summary'!K65</f>
        <v>0</v>
      </c>
      <c r="L65" s="358"/>
      <c r="M65" s="358"/>
      <c r="N65" s="358"/>
      <c r="O65" s="87">
        <f t="shared" si="39"/>
        <v>0</v>
      </c>
    </row>
    <row r="66" spans="1:24" x14ac:dyDescent="0.2">
      <c r="A66" s="98">
        <f t="shared" ref="A66:A72" si="40">EOMONTH(A65,1)</f>
        <v>43008</v>
      </c>
      <c r="B66" s="20">
        <f t="shared" si="36"/>
        <v>0</v>
      </c>
      <c r="C66" s="358">
        <f>+'GSTR 3B Monthly Summary'!C66</f>
        <v>0</v>
      </c>
      <c r="D66" s="358">
        <f>+'GSTR 3B Monthly Summary'!D66</f>
        <v>0</v>
      </c>
      <c r="E66" s="358"/>
      <c r="F66" s="358"/>
      <c r="G66" s="358"/>
      <c r="H66" s="73">
        <f t="shared" si="37"/>
        <v>0</v>
      </c>
      <c r="I66" s="19">
        <f t="shared" si="38"/>
        <v>0</v>
      </c>
      <c r="J66" s="358">
        <f>+'GSTR 3B Monthly Summary'!J66</f>
        <v>0</v>
      </c>
      <c r="K66" s="358">
        <f>+'GSTR 3B Monthly Summary'!K66</f>
        <v>0</v>
      </c>
      <c r="L66" s="358"/>
      <c r="M66" s="358"/>
      <c r="N66" s="358"/>
      <c r="O66" s="87">
        <f t="shared" si="39"/>
        <v>0</v>
      </c>
    </row>
    <row r="67" spans="1:24" x14ac:dyDescent="0.2">
      <c r="A67" s="98">
        <f t="shared" si="40"/>
        <v>43039</v>
      </c>
      <c r="B67" s="20">
        <f t="shared" si="36"/>
        <v>0</v>
      </c>
      <c r="C67" s="358">
        <f>+'GSTR 3B Monthly Summary'!C67</f>
        <v>0</v>
      </c>
      <c r="D67" s="358">
        <f>+'GSTR 3B Monthly Summary'!D67</f>
        <v>0</v>
      </c>
      <c r="E67" s="358"/>
      <c r="F67" s="358"/>
      <c r="G67" s="358"/>
      <c r="H67" s="73">
        <f t="shared" si="37"/>
        <v>0</v>
      </c>
      <c r="I67" s="19">
        <f t="shared" si="38"/>
        <v>0</v>
      </c>
      <c r="J67" s="358">
        <f>+'GSTR 3B Monthly Summary'!J67</f>
        <v>0</v>
      </c>
      <c r="K67" s="358">
        <f>+'GSTR 3B Monthly Summary'!K67</f>
        <v>0</v>
      </c>
      <c r="L67" s="358"/>
      <c r="M67" s="358"/>
      <c r="N67" s="358"/>
      <c r="O67" s="87">
        <f t="shared" si="39"/>
        <v>0</v>
      </c>
    </row>
    <row r="68" spans="1:24" x14ac:dyDescent="0.2">
      <c r="A68" s="98">
        <f t="shared" si="40"/>
        <v>43069</v>
      </c>
      <c r="B68" s="20">
        <f t="shared" si="36"/>
        <v>0</v>
      </c>
      <c r="C68" s="358">
        <f>+'GSTR 3B Monthly Summary'!C68</f>
        <v>0</v>
      </c>
      <c r="D68" s="358">
        <f>+'GSTR 3B Monthly Summary'!D68</f>
        <v>0</v>
      </c>
      <c r="E68" s="358"/>
      <c r="F68" s="358"/>
      <c r="G68" s="358"/>
      <c r="H68" s="73">
        <f t="shared" si="37"/>
        <v>0</v>
      </c>
      <c r="I68" s="19">
        <f t="shared" si="38"/>
        <v>0</v>
      </c>
      <c r="J68" s="358">
        <f>+'GSTR 3B Monthly Summary'!J68</f>
        <v>0</v>
      </c>
      <c r="K68" s="358">
        <f>+'GSTR 3B Monthly Summary'!K68</f>
        <v>0</v>
      </c>
      <c r="L68" s="358"/>
      <c r="M68" s="358"/>
      <c r="N68" s="358"/>
      <c r="O68" s="87">
        <f t="shared" si="39"/>
        <v>0</v>
      </c>
    </row>
    <row r="69" spans="1:24" x14ac:dyDescent="0.2">
      <c r="A69" s="98">
        <f t="shared" si="40"/>
        <v>43100</v>
      </c>
      <c r="B69" s="20">
        <f t="shared" si="36"/>
        <v>0</v>
      </c>
      <c r="C69" s="358">
        <f>+'GSTR 3B Monthly Summary'!C69</f>
        <v>0</v>
      </c>
      <c r="D69" s="358">
        <f>+'GSTR 3B Monthly Summary'!D69</f>
        <v>0</v>
      </c>
      <c r="E69" s="358"/>
      <c r="F69" s="358"/>
      <c r="G69" s="358"/>
      <c r="H69" s="73">
        <f t="shared" si="37"/>
        <v>0</v>
      </c>
      <c r="I69" s="19">
        <f t="shared" si="38"/>
        <v>0</v>
      </c>
      <c r="J69" s="358">
        <f>+'GSTR 3B Monthly Summary'!J69</f>
        <v>0</v>
      </c>
      <c r="K69" s="358">
        <f>+'GSTR 3B Monthly Summary'!K69</f>
        <v>0</v>
      </c>
      <c r="L69" s="358"/>
      <c r="M69" s="358"/>
      <c r="N69" s="358"/>
      <c r="O69" s="87">
        <f t="shared" si="39"/>
        <v>0</v>
      </c>
    </row>
    <row r="70" spans="1:24" x14ac:dyDescent="0.2">
      <c r="A70" s="98">
        <f t="shared" si="40"/>
        <v>43131</v>
      </c>
      <c r="B70" s="20">
        <f t="shared" si="36"/>
        <v>0</v>
      </c>
      <c r="C70" s="358">
        <f>+'GSTR 3B Monthly Summary'!C70</f>
        <v>0</v>
      </c>
      <c r="D70" s="358">
        <f>+'GSTR 3B Monthly Summary'!D70</f>
        <v>0</v>
      </c>
      <c r="E70" s="358"/>
      <c r="F70" s="358"/>
      <c r="G70" s="358"/>
      <c r="H70" s="73">
        <f t="shared" si="37"/>
        <v>0</v>
      </c>
      <c r="I70" s="19">
        <f t="shared" si="38"/>
        <v>0</v>
      </c>
      <c r="J70" s="358">
        <f>+'GSTR 3B Monthly Summary'!J70</f>
        <v>0</v>
      </c>
      <c r="K70" s="358">
        <f>+'GSTR 3B Monthly Summary'!K70</f>
        <v>0</v>
      </c>
      <c r="L70" s="358"/>
      <c r="M70" s="358"/>
      <c r="N70" s="358"/>
      <c r="O70" s="87">
        <f t="shared" si="39"/>
        <v>0</v>
      </c>
    </row>
    <row r="71" spans="1:24" x14ac:dyDescent="0.2">
      <c r="A71" s="98">
        <f t="shared" si="40"/>
        <v>43159</v>
      </c>
      <c r="B71" s="20">
        <f t="shared" si="36"/>
        <v>0</v>
      </c>
      <c r="C71" s="358">
        <f>+'GSTR 3B Monthly Summary'!C71</f>
        <v>0</v>
      </c>
      <c r="D71" s="358">
        <f>+'GSTR 3B Monthly Summary'!D71</f>
        <v>0</v>
      </c>
      <c r="E71" s="358"/>
      <c r="F71" s="358"/>
      <c r="G71" s="358"/>
      <c r="H71" s="73">
        <f t="shared" si="37"/>
        <v>0</v>
      </c>
      <c r="I71" s="19">
        <f t="shared" si="38"/>
        <v>0</v>
      </c>
      <c r="J71" s="358">
        <f>+'GSTR 3B Monthly Summary'!J71</f>
        <v>0</v>
      </c>
      <c r="K71" s="358">
        <f>+'GSTR 3B Monthly Summary'!K71</f>
        <v>0</v>
      </c>
      <c r="L71" s="358"/>
      <c r="M71" s="358"/>
      <c r="N71" s="358"/>
      <c r="O71" s="87">
        <f t="shared" si="39"/>
        <v>0</v>
      </c>
    </row>
    <row r="72" spans="1:24" x14ac:dyDescent="0.2">
      <c r="A72" s="98">
        <f t="shared" si="40"/>
        <v>43190</v>
      </c>
      <c r="B72" s="20">
        <f t="shared" si="36"/>
        <v>0</v>
      </c>
      <c r="C72" s="358">
        <f>+'GSTR 3B Monthly Summary'!C72</f>
        <v>0</v>
      </c>
      <c r="D72" s="358">
        <f>+'GSTR 3B Monthly Summary'!D72</f>
        <v>0</v>
      </c>
      <c r="E72" s="358"/>
      <c r="F72" s="358"/>
      <c r="G72" s="358"/>
      <c r="H72" s="73">
        <f t="shared" si="37"/>
        <v>0</v>
      </c>
      <c r="I72" s="19">
        <f t="shared" si="38"/>
        <v>0</v>
      </c>
      <c r="J72" s="358">
        <f>+'GSTR 3B Monthly Summary'!J72</f>
        <v>0</v>
      </c>
      <c r="K72" s="358">
        <f>+'GSTR 3B Monthly Summary'!K72</f>
        <v>0</v>
      </c>
      <c r="L72" s="358"/>
      <c r="M72" s="358"/>
      <c r="N72" s="358"/>
      <c r="O72" s="87">
        <f t="shared" si="39"/>
        <v>0</v>
      </c>
    </row>
    <row r="73" spans="1:24" ht="13.5" thickBot="1" x14ac:dyDescent="0.25">
      <c r="A73" s="100"/>
      <c r="B73" s="51">
        <f>SUM(B64:B72)</f>
        <v>0</v>
      </c>
      <c r="C73" s="53">
        <f t="shared" ref="C73:G73" si="41">SUM(C64:C72)</f>
        <v>0</v>
      </c>
      <c r="D73" s="53">
        <f t="shared" si="41"/>
        <v>0</v>
      </c>
      <c r="E73" s="53">
        <f t="shared" si="41"/>
        <v>0</v>
      </c>
      <c r="F73" s="53">
        <f t="shared" si="41"/>
        <v>0</v>
      </c>
      <c r="G73" s="53">
        <f t="shared" si="41"/>
        <v>0</v>
      </c>
      <c r="H73" s="74">
        <f>SUM(H62:H72)</f>
        <v>0</v>
      </c>
      <c r="I73" s="90">
        <f>SUM(I64:I72)</f>
        <v>0</v>
      </c>
      <c r="J73" s="88">
        <f t="shared" ref="J73:N73" si="42">SUM(J64:J72)</f>
        <v>0</v>
      </c>
      <c r="K73" s="88">
        <f t="shared" si="42"/>
        <v>0</v>
      </c>
      <c r="L73" s="88">
        <f t="shared" si="42"/>
        <v>0</v>
      </c>
      <c r="M73" s="88">
        <f t="shared" si="42"/>
        <v>0</v>
      </c>
      <c r="N73" s="88">
        <f t="shared" si="42"/>
        <v>0</v>
      </c>
      <c r="O73" s="89">
        <f>SUM(O62:O72)</f>
        <v>0</v>
      </c>
    </row>
    <row r="74" spans="1:24" ht="13.5" thickBot="1" x14ac:dyDescent="0.25"/>
    <row r="75" spans="1:24" ht="13.5" thickBot="1" x14ac:dyDescent="0.25">
      <c r="A75" s="526" t="s">
        <v>0</v>
      </c>
      <c r="B75" s="435" t="s">
        <v>49</v>
      </c>
      <c r="C75" s="436"/>
      <c r="D75" s="436"/>
      <c r="E75" s="436"/>
      <c r="F75" s="436"/>
      <c r="G75" s="436"/>
      <c r="H75" s="436"/>
      <c r="I75" s="436"/>
      <c r="J75" s="437"/>
      <c r="K75" s="22"/>
      <c r="L75" s="22"/>
      <c r="M75" s="22"/>
      <c r="N75" s="22"/>
      <c r="O75" s="22"/>
      <c r="P75" s="22"/>
      <c r="Q75" s="22"/>
      <c r="R75" s="22"/>
      <c r="S75" s="22"/>
      <c r="T75" s="22"/>
      <c r="U75" s="22"/>
      <c r="V75" s="22"/>
      <c r="W75" s="22"/>
      <c r="X75" s="6"/>
    </row>
    <row r="76" spans="1:24" x14ac:dyDescent="0.2">
      <c r="A76" s="527"/>
      <c r="B76" s="453" t="s">
        <v>44</v>
      </c>
      <c r="C76" s="454"/>
      <c r="D76" s="455"/>
      <c r="E76" s="430" t="s">
        <v>45</v>
      </c>
      <c r="F76" s="431"/>
      <c r="G76" s="432"/>
      <c r="H76" s="456" t="s">
        <v>46</v>
      </c>
      <c r="I76" s="457"/>
      <c r="J76" s="458"/>
      <c r="K76" s="5"/>
      <c r="L76" s="5"/>
      <c r="M76" s="5"/>
      <c r="N76" s="5"/>
    </row>
    <row r="77" spans="1:24" ht="12.75" customHeight="1" x14ac:dyDescent="0.2">
      <c r="A77" s="527"/>
      <c r="B77" s="450" t="s">
        <v>36</v>
      </c>
      <c r="C77" s="451" t="s">
        <v>41</v>
      </c>
      <c r="D77" s="452" t="s">
        <v>43</v>
      </c>
      <c r="E77" s="438" t="s">
        <v>36</v>
      </c>
      <c r="F77" s="440" t="s">
        <v>41</v>
      </c>
      <c r="G77" s="442" t="s">
        <v>43</v>
      </c>
      <c r="H77" s="444" t="s">
        <v>36</v>
      </c>
      <c r="I77" s="446" t="s">
        <v>41</v>
      </c>
      <c r="J77" s="448" t="s">
        <v>43</v>
      </c>
    </row>
    <row r="78" spans="1:24" x14ac:dyDescent="0.2">
      <c r="A78" s="528"/>
      <c r="B78" s="450"/>
      <c r="C78" s="451"/>
      <c r="D78" s="452"/>
      <c r="E78" s="439"/>
      <c r="F78" s="441"/>
      <c r="G78" s="443"/>
      <c r="H78" s="445"/>
      <c r="I78" s="447"/>
      <c r="J78" s="449"/>
    </row>
    <row r="79" spans="1:24" x14ac:dyDescent="0.2">
      <c r="A79" s="98" t="str">
        <f>TEXT(s_period,"MMM-YY")</f>
        <v>Jul-17</v>
      </c>
      <c r="B79" s="357">
        <f>+L5</f>
        <v>0</v>
      </c>
      <c r="C79" s="358"/>
      <c r="D79" s="12">
        <f t="shared" ref="D79:D87" si="43">B79-SUM(C79:C79)</f>
        <v>0</v>
      </c>
      <c r="E79" s="357">
        <f>+M5</f>
        <v>0</v>
      </c>
      <c r="F79" s="358">
        <f>+'GSTR 3B Monthly Summary'!F79</f>
        <v>0</v>
      </c>
      <c r="G79" s="73">
        <f t="shared" ref="G79:G87" si="44">E79-SUM(F79:F79)</f>
        <v>0</v>
      </c>
      <c r="H79" s="357">
        <f>+E79</f>
        <v>0</v>
      </c>
      <c r="I79" s="358">
        <f>+'GSTR 3B Monthly Summary'!I79</f>
        <v>0</v>
      </c>
      <c r="J79" s="87">
        <f t="shared" ref="J79:J87" si="45">H79-SUM(I79:I79)</f>
        <v>0</v>
      </c>
    </row>
    <row r="80" spans="1:24" x14ac:dyDescent="0.2">
      <c r="A80" s="98">
        <f>EOMONTH(A79,1)</f>
        <v>42978</v>
      </c>
      <c r="B80" s="357">
        <f t="shared" ref="B80:B87" si="46">+L6</f>
        <v>0</v>
      </c>
      <c r="C80" s="358"/>
      <c r="D80" s="12">
        <f t="shared" si="43"/>
        <v>0</v>
      </c>
      <c r="E80" s="357">
        <f t="shared" ref="E80:E87" si="47">+M6</f>
        <v>0</v>
      </c>
      <c r="F80" s="358">
        <f>+'GSTR 3B Monthly Summary'!F80</f>
        <v>0</v>
      </c>
      <c r="G80" s="73">
        <f t="shared" si="44"/>
        <v>0</v>
      </c>
      <c r="H80" s="357">
        <f t="shared" ref="H80:H87" si="48">+E80</f>
        <v>0</v>
      </c>
      <c r="I80" s="358">
        <f>+'GSTR 3B Monthly Summary'!I80</f>
        <v>0</v>
      </c>
      <c r="J80" s="87">
        <f t="shared" si="45"/>
        <v>0</v>
      </c>
    </row>
    <row r="81" spans="1:10" x14ac:dyDescent="0.2">
      <c r="A81" s="98">
        <f t="shared" ref="A81:A87" si="49">EOMONTH(A80,1)</f>
        <v>43008</v>
      </c>
      <c r="B81" s="357">
        <f t="shared" si="46"/>
        <v>0</v>
      </c>
      <c r="C81" s="358"/>
      <c r="D81" s="12">
        <f t="shared" si="43"/>
        <v>0</v>
      </c>
      <c r="E81" s="357">
        <f t="shared" si="47"/>
        <v>0</v>
      </c>
      <c r="F81" s="358">
        <f>+'GSTR 3B Monthly Summary'!F81</f>
        <v>0</v>
      </c>
      <c r="G81" s="73">
        <f t="shared" si="44"/>
        <v>0</v>
      </c>
      <c r="H81" s="357">
        <f t="shared" si="48"/>
        <v>0</v>
      </c>
      <c r="I81" s="358">
        <f>+'GSTR 3B Monthly Summary'!I81</f>
        <v>0</v>
      </c>
      <c r="J81" s="87">
        <f t="shared" si="45"/>
        <v>0</v>
      </c>
    </row>
    <row r="82" spans="1:10" x14ac:dyDescent="0.2">
      <c r="A82" s="98">
        <f t="shared" si="49"/>
        <v>43039</v>
      </c>
      <c r="B82" s="357">
        <f t="shared" si="46"/>
        <v>0</v>
      </c>
      <c r="C82" s="358"/>
      <c r="D82" s="12">
        <f t="shared" si="43"/>
        <v>0</v>
      </c>
      <c r="E82" s="357">
        <f t="shared" si="47"/>
        <v>0</v>
      </c>
      <c r="F82" s="358">
        <f>+'GSTR 3B Monthly Summary'!F82</f>
        <v>0</v>
      </c>
      <c r="G82" s="73">
        <f t="shared" si="44"/>
        <v>0</v>
      </c>
      <c r="H82" s="357">
        <f t="shared" si="48"/>
        <v>0</v>
      </c>
      <c r="I82" s="358">
        <f>+'GSTR 3B Monthly Summary'!I82</f>
        <v>0</v>
      </c>
      <c r="J82" s="87">
        <f t="shared" si="45"/>
        <v>0</v>
      </c>
    </row>
    <row r="83" spans="1:10" x14ac:dyDescent="0.2">
      <c r="A83" s="98">
        <f t="shared" si="49"/>
        <v>43069</v>
      </c>
      <c r="B83" s="357">
        <f t="shared" si="46"/>
        <v>0</v>
      </c>
      <c r="C83" s="358"/>
      <c r="D83" s="12">
        <f t="shared" si="43"/>
        <v>0</v>
      </c>
      <c r="E83" s="357">
        <f t="shared" si="47"/>
        <v>0</v>
      </c>
      <c r="F83" s="358">
        <f>+'GSTR 3B Monthly Summary'!F83</f>
        <v>0</v>
      </c>
      <c r="G83" s="73">
        <f t="shared" si="44"/>
        <v>0</v>
      </c>
      <c r="H83" s="357">
        <f t="shared" si="48"/>
        <v>0</v>
      </c>
      <c r="I83" s="358">
        <f>+'GSTR 3B Monthly Summary'!I83</f>
        <v>0</v>
      </c>
      <c r="J83" s="87">
        <f t="shared" si="45"/>
        <v>0</v>
      </c>
    </row>
    <row r="84" spans="1:10" x14ac:dyDescent="0.2">
      <c r="A84" s="98">
        <f t="shared" si="49"/>
        <v>43100</v>
      </c>
      <c r="B84" s="357">
        <f t="shared" si="46"/>
        <v>0</v>
      </c>
      <c r="C84" s="358"/>
      <c r="D84" s="12">
        <f t="shared" si="43"/>
        <v>0</v>
      </c>
      <c r="E84" s="357">
        <f t="shared" si="47"/>
        <v>0</v>
      </c>
      <c r="F84" s="358">
        <f>+'GSTR 3B Monthly Summary'!F84</f>
        <v>0</v>
      </c>
      <c r="G84" s="73">
        <f t="shared" si="44"/>
        <v>0</v>
      </c>
      <c r="H84" s="357">
        <f t="shared" si="48"/>
        <v>0</v>
      </c>
      <c r="I84" s="358">
        <f>+'GSTR 3B Monthly Summary'!I84</f>
        <v>0</v>
      </c>
      <c r="J84" s="87">
        <f t="shared" si="45"/>
        <v>0</v>
      </c>
    </row>
    <row r="85" spans="1:10" x14ac:dyDescent="0.2">
      <c r="A85" s="98">
        <f t="shared" si="49"/>
        <v>43131</v>
      </c>
      <c r="B85" s="357">
        <f t="shared" si="46"/>
        <v>0</v>
      </c>
      <c r="C85" s="358"/>
      <c r="D85" s="12">
        <f t="shared" si="43"/>
        <v>0</v>
      </c>
      <c r="E85" s="357">
        <f t="shared" si="47"/>
        <v>0</v>
      </c>
      <c r="F85" s="358">
        <f>+'GSTR 3B Monthly Summary'!F85</f>
        <v>0</v>
      </c>
      <c r="G85" s="73">
        <f t="shared" si="44"/>
        <v>0</v>
      </c>
      <c r="H85" s="357">
        <f t="shared" si="48"/>
        <v>0</v>
      </c>
      <c r="I85" s="358">
        <f>+'GSTR 3B Monthly Summary'!I85</f>
        <v>0</v>
      </c>
      <c r="J85" s="87">
        <f t="shared" si="45"/>
        <v>0</v>
      </c>
    </row>
    <row r="86" spans="1:10" x14ac:dyDescent="0.2">
      <c r="A86" s="98">
        <f t="shared" si="49"/>
        <v>43159</v>
      </c>
      <c r="B86" s="357">
        <f t="shared" si="46"/>
        <v>0</v>
      </c>
      <c r="C86" s="358"/>
      <c r="D86" s="12">
        <f t="shared" si="43"/>
        <v>0</v>
      </c>
      <c r="E86" s="357">
        <f t="shared" si="47"/>
        <v>0</v>
      </c>
      <c r="F86" s="358">
        <f>+'GSTR 3B Monthly Summary'!F86</f>
        <v>0</v>
      </c>
      <c r="G86" s="73">
        <f t="shared" si="44"/>
        <v>0</v>
      </c>
      <c r="H86" s="357">
        <f t="shared" si="48"/>
        <v>0</v>
      </c>
      <c r="I86" s="358">
        <f>+'GSTR 3B Monthly Summary'!I86</f>
        <v>0</v>
      </c>
      <c r="J86" s="87">
        <f t="shared" si="45"/>
        <v>0</v>
      </c>
    </row>
    <row r="87" spans="1:10" x14ac:dyDescent="0.2">
      <c r="A87" s="98">
        <f t="shared" si="49"/>
        <v>43190</v>
      </c>
      <c r="B87" s="357">
        <f t="shared" si="46"/>
        <v>0</v>
      </c>
      <c r="C87" s="358"/>
      <c r="D87" s="12">
        <f t="shared" si="43"/>
        <v>0</v>
      </c>
      <c r="E87" s="357">
        <f t="shared" si="47"/>
        <v>0</v>
      </c>
      <c r="F87" s="358">
        <f>+'GSTR 3B Monthly Summary'!F87</f>
        <v>0</v>
      </c>
      <c r="G87" s="73">
        <f t="shared" si="44"/>
        <v>0</v>
      </c>
      <c r="H87" s="357">
        <f t="shared" si="48"/>
        <v>0</v>
      </c>
      <c r="I87" s="358">
        <f>+'GSTR 3B Monthly Summary'!I87</f>
        <v>0</v>
      </c>
      <c r="J87" s="87">
        <f t="shared" si="45"/>
        <v>0</v>
      </c>
    </row>
    <row r="88" spans="1:10" ht="13.5" thickBot="1" x14ac:dyDescent="0.25">
      <c r="A88" s="99"/>
      <c r="B88" s="54">
        <f>SUM(B79:B87)</f>
        <v>0</v>
      </c>
      <c r="C88" s="56">
        <f>SUM(C79:C87)</f>
        <v>0</v>
      </c>
      <c r="D88" s="86">
        <f>SUM(D77:D87)</f>
        <v>0</v>
      </c>
      <c r="E88" s="51">
        <f>SUM(E79:E87)</f>
        <v>0</v>
      </c>
      <c r="F88" s="53">
        <f t="shared" ref="F88" si="50">SUM(F79:F87)</f>
        <v>0</v>
      </c>
      <c r="G88" s="74">
        <f>SUM(G77:G87)</f>
        <v>0</v>
      </c>
      <c r="H88" s="90">
        <f>SUM(H79:H87)</f>
        <v>0</v>
      </c>
      <c r="I88" s="88">
        <f t="shared" ref="I88" si="51">SUM(I79:I87)</f>
        <v>0</v>
      </c>
      <c r="J88" s="89">
        <f>SUM(J77:J87)</f>
        <v>0</v>
      </c>
    </row>
  </sheetData>
  <sheetProtection sheet="1" objects="1" scenarios="1"/>
  <mergeCells count="68">
    <mergeCell ref="H47:H48"/>
    <mergeCell ref="I47:I48"/>
    <mergeCell ref="L47:L48"/>
    <mergeCell ref="M47:M48"/>
    <mergeCell ref="C47:E47"/>
    <mergeCell ref="F47:F48"/>
    <mergeCell ref="G47:G48"/>
    <mergeCell ref="S3:S4"/>
    <mergeCell ref="A16:A18"/>
    <mergeCell ref="A2:A4"/>
    <mergeCell ref="B2:J2"/>
    <mergeCell ref="K2:O2"/>
    <mergeCell ref="P2:P3"/>
    <mergeCell ref="Q2:S2"/>
    <mergeCell ref="B3:F3"/>
    <mergeCell ref="G3:I3"/>
    <mergeCell ref="K3:O3"/>
    <mergeCell ref="Q3:Q4"/>
    <mergeCell ref="R3:R4"/>
    <mergeCell ref="B17:I17"/>
    <mergeCell ref="J17:Q17"/>
    <mergeCell ref="R17:Y17"/>
    <mergeCell ref="B16:Y16"/>
    <mergeCell ref="A30:A33"/>
    <mergeCell ref="B30:E30"/>
    <mergeCell ref="F30:M30"/>
    <mergeCell ref="B31:C32"/>
    <mergeCell ref="D31:E32"/>
    <mergeCell ref="F31:I32"/>
    <mergeCell ref="J31:M32"/>
    <mergeCell ref="A45:A48"/>
    <mergeCell ref="J62:K62"/>
    <mergeCell ref="J47:J48"/>
    <mergeCell ref="K47:K48"/>
    <mergeCell ref="I46:M46"/>
    <mergeCell ref="G62:G63"/>
    <mergeCell ref="A60:A63"/>
    <mergeCell ref="B60:O60"/>
    <mergeCell ref="B61:H61"/>
    <mergeCell ref="I61:O61"/>
    <mergeCell ref="B62:B63"/>
    <mergeCell ref="C62:D62"/>
    <mergeCell ref="H62:H63"/>
    <mergeCell ref="B47:B48"/>
    <mergeCell ref="B45:M45"/>
    <mergeCell ref="B46:H46"/>
    <mergeCell ref="E62:E63"/>
    <mergeCell ref="F62:F63"/>
    <mergeCell ref="I62:I63"/>
    <mergeCell ref="A75:A78"/>
    <mergeCell ref="B75:J75"/>
    <mergeCell ref="B76:D76"/>
    <mergeCell ref="E76:G76"/>
    <mergeCell ref="H76:J76"/>
    <mergeCell ref="B77:B78"/>
    <mergeCell ref="I77:I78"/>
    <mergeCell ref="J77:J78"/>
    <mergeCell ref="H77:H78"/>
    <mergeCell ref="C77:C78"/>
    <mergeCell ref="D77:D78"/>
    <mergeCell ref="E77:E78"/>
    <mergeCell ref="F77:F78"/>
    <mergeCell ref="G77:G78"/>
    <mergeCell ref="T31:T33"/>
    <mergeCell ref="L62:L63"/>
    <mergeCell ref="M62:M63"/>
    <mergeCell ref="N62:N63"/>
    <mergeCell ref="O62:O6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29"/>
  <sheetViews>
    <sheetView zoomScaleNormal="100" workbookViewId="0">
      <selection activeCell="I4" sqref="I4"/>
    </sheetView>
  </sheetViews>
  <sheetFormatPr defaultRowHeight="12.75" x14ac:dyDescent="0.2"/>
  <cols>
    <col min="2" max="2" width="13.7109375" customWidth="1"/>
    <col min="3" max="25" width="12.7109375" customWidth="1"/>
  </cols>
  <sheetData>
    <row r="1" spans="1:25" ht="13.5" thickBot="1" x14ac:dyDescent="0.25">
      <c r="A1" s="1" t="str">
        <f>UPPER(co_name)</f>
        <v>COMPANY NAME</v>
      </c>
    </row>
    <row r="2" spans="1:25" x14ac:dyDescent="0.2">
      <c r="A2" s="552" t="s">
        <v>0</v>
      </c>
      <c r="B2" s="517" t="s">
        <v>16</v>
      </c>
      <c r="C2" s="518"/>
      <c r="D2" s="518"/>
      <c r="E2" s="518"/>
      <c r="F2" s="518"/>
      <c r="G2" s="518"/>
      <c r="H2" s="518"/>
      <c r="I2" s="518"/>
      <c r="J2" s="519"/>
      <c r="K2" s="509" t="s">
        <v>21</v>
      </c>
      <c r="L2" s="510"/>
      <c r="M2" s="510"/>
      <c r="N2" s="510"/>
      <c r="O2" s="511"/>
      <c r="P2" s="520" t="s">
        <v>12</v>
      </c>
      <c r="Q2" s="517" t="s">
        <v>17</v>
      </c>
      <c r="R2" s="518"/>
      <c r="S2" s="519"/>
    </row>
    <row r="3" spans="1:25" ht="33" customHeight="1" x14ac:dyDescent="0.2">
      <c r="A3" s="552"/>
      <c r="B3" s="512" t="s">
        <v>15</v>
      </c>
      <c r="C3" s="513"/>
      <c r="D3" s="513"/>
      <c r="E3" s="513"/>
      <c r="F3" s="513"/>
      <c r="G3" s="451" t="s">
        <v>14</v>
      </c>
      <c r="H3" s="451"/>
      <c r="I3" s="451"/>
      <c r="J3" s="69" t="s">
        <v>13</v>
      </c>
      <c r="K3" s="514" t="s">
        <v>22</v>
      </c>
      <c r="L3" s="515"/>
      <c r="M3" s="515"/>
      <c r="N3" s="515"/>
      <c r="O3" s="516"/>
      <c r="P3" s="521"/>
      <c r="Q3" s="553" t="s">
        <v>18</v>
      </c>
      <c r="R3" s="548" t="s">
        <v>19</v>
      </c>
      <c r="S3" s="550" t="s">
        <v>20</v>
      </c>
    </row>
    <row r="4" spans="1:25" ht="22.5" x14ac:dyDescent="0.2">
      <c r="A4" s="552"/>
      <c r="B4" s="70" t="s">
        <v>7</v>
      </c>
      <c r="C4" s="44" t="s">
        <v>8</v>
      </c>
      <c r="D4" s="44" t="s">
        <v>9</v>
      </c>
      <c r="E4" s="44" t="s">
        <v>10</v>
      </c>
      <c r="F4" s="44" t="s">
        <v>11</v>
      </c>
      <c r="G4" s="45" t="s">
        <v>7</v>
      </c>
      <c r="H4" s="45" t="s">
        <v>8</v>
      </c>
      <c r="I4" s="45" t="s">
        <v>11</v>
      </c>
      <c r="J4" s="69" t="s">
        <v>7</v>
      </c>
      <c r="K4" s="71" t="s">
        <v>7</v>
      </c>
      <c r="L4" s="46" t="s">
        <v>8</v>
      </c>
      <c r="M4" s="46" t="s">
        <v>9</v>
      </c>
      <c r="N4" s="46" t="s">
        <v>10</v>
      </c>
      <c r="O4" s="72" t="s">
        <v>11</v>
      </c>
      <c r="P4" s="75" t="s">
        <v>50</v>
      </c>
      <c r="Q4" s="554"/>
      <c r="R4" s="549"/>
      <c r="S4" s="551"/>
    </row>
    <row r="5" spans="1:25" x14ac:dyDescent="0.2">
      <c r="A5" s="4" t="str">
        <f>TEXT(s_period,"MMM-YY")</f>
        <v>Jul-17</v>
      </c>
      <c r="B5" s="13">
        <f>+'GSTR 3B Monthly Summary'!B5-'3B As Per Books - Monthly'!B5</f>
        <v>0</v>
      </c>
      <c r="C5" s="7">
        <f>+'GSTR 3B Monthly Summary'!C5-'3B As Per Books - Monthly'!C5</f>
        <v>0</v>
      </c>
      <c r="D5" s="7">
        <f>+'GSTR 3B Monthly Summary'!D5-'3B As Per Books - Monthly'!D5</f>
        <v>0</v>
      </c>
      <c r="E5" s="7">
        <f>+'GSTR 3B Monthly Summary'!E5-'3B As Per Books - Monthly'!E5</f>
        <v>0</v>
      </c>
      <c r="F5" s="7">
        <f>+'GSTR 3B Monthly Summary'!F5-'3B As Per Books - Monthly'!F5</f>
        <v>0</v>
      </c>
      <c r="G5" s="8">
        <f>+'GSTR 3B Monthly Summary'!G5-'3B As Per Books - Monthly'!G5</f>
        <v>0</v>
      </c>
      <c r="H5" s="8">
        <f>+'GSTR 3B Monthly Summary'!H5-'3B As Per Books - Monthly'!H5</f>
        <v>0</v>
      </c>
      <c r="I5" s="8">
        <f>+'GSTR 3B Monthly Summary'!I5-'3B As Per Books - Monthly'!I5</f>
        <v>0</v>
      </c>
      <c r="J5" s="17">
        <f>+'GSTR 3B Monthly Summary'!J5-'3B As Per Books - Monthly'!J5</f>
        <v>0</v>
      </c>
      <c r="K5" s="20">
        <f>+'GSTR 3B Monthly Summary'!K5-'3B As Per Books - Monthly'!K5</f>
        <v>0</v>
      </c>
      <c r="L5" s="10">
        <f>+'GSTR 3B Monthly Summary'!L5-'3B As Per Books - Monthly'!L5</f>
        <v>0</v>
      </c>
      <c r="M5" s="10">
        <f>+'GSTR 3B Monthly Summary'!M5-'3B As Per Books - Monthly'!M5</f>
        <v>0</v>
      </c>
      <c r="N5" s="10">
        <f>+'GSTR 3B Monthly Summary'!N5-'3B As Per Books - Monthly'!N5</f>
        <v>0</v>
      </c>
      <c r="O5" s="73">
        <f>+'GSTR 3B Monthly Summary'!O5-'3B As Per Books - Monthly'!O5</f>
        <v>0</v>
      </c>
      <c r="P5" s="80">
        <f>+'GSTR 3B Monthly Summary'!P5-'3B As Per Books - Monthly'!P5</f>
        <v>0</v>
      </c>
      <c r="Q5" s="81">
        <f>+'GSTR 3B Monthly Summary'!Q5-'3B As Per Books - Monthly'!Q5</f>
        <v>0</v>
      </c>
      <c r="R5" s="14">
        <f>+'GSTR 3B Monthly Summary'!R5-'3B As Per Books - Monthly'!R5</f>
        <v>0</v>
      </c>
      <c r="S5" s="15">
        <f>+'GSTR 3B Monthly Summary'!S5-'3B As Per Books - Monthly'!S5</f>
        <v>0</v>
      </c>
    </row>
    <row r="6" spans="1:25" x14ac:dyDescent="0.2">
      <c r="A6" s="4">
        <f>EOMONTH(A5,1)</f>
        <v>42978</v>
      </c>
      <c r="B6" s="13">
        <f>+'GSTR 3B Monthly Summary'!B6-'3B As Per Books - Monthly'!B6</f>
        <v>0</v>
      </c>
      <c r="C6" s="7">
        <f>+'GSTR 3B Monthly Summary'!C6-'3B As Per Books - Monthly'!C6</f>
        <v>0</v>
      </c>
      <c r="D6" s="7">
        <f>+'GSTR 3B Monthly Summary'!D6-'3B As Per Books - Monthly'!D6</f>
        <v>0</v>
      </c>
      <c r="E6" s="7">
        <f>+'GSTR 3B Monthly Summary'!E6-'3B As Per Books - Monthly'!E6</f>
        <v>0</v>
      </c>
      <c r="F6" s="7">
        <f>+'GSTR 3B Monthly Summary'!F6-'3B As Per Books - Monthly'!F6</f>
        <v>0</v>
      </c>
      <c r="G6" s="8">
        <f>+'GSTR 3B Monthly Summary'!G6-'3B As Per Books - Monthly'!G6</f>
        <v>0</v>
      </c>
      <c r="H6" s="8">
        <f>+'GSTR 3B Monthly Summary'!H6-'3B As Per Books - Monthly'!H6</f>
        <v>0</v>
      </c>
      <c r="I6" s="8">
        <f>+'GSTR 3B Monthly Summary'!I6-'3B As Per Books - Monthly'!I6</f>
        <v>0</v>
      </c>
      <c r="J6" s="17">
        <f>+'GSTR 3B Monthly Summary'!J6-'3B As Per Books - Monthly'!J6</f>
        <v>0</v>
      </c>
      <c r="K6" s="20">
        <f>+'GSTR 3B Monthly Summary'!K6-'3B As Per Books - Monthly'!K6</f>
        <v>0</v>
      </c>
      <c r="L6" s="10">
        <f>+'GSTR 3B Monthly Summary'!L6-'3B As Per Books - Monthly'!L6</f>
        <v>0</v>
      </c>
      <c r="M6" s="10">
        <f>+'GSTR 3B Monthly Summary'!M6-'3B As Per Books - Monthly'!M6</f>
        <v>0</v>
      </c>
      <c r="N6" s="10">
        <f>+'GSTR 3B Monthly Summary'!N6-'3B As Per Books - Monthly'!N6</f>
        <v>0</v>
      </c>
      <c r="O6" s="73">
        <f>+'GSTR 3B Monthly Summary'!O6-'3B As Per Books - Monthly'!O6</f>
        <v>0</v>
      </c>
      <c r="P6" s="80">
        <f>+'GSTR 3B Monthly Summary'!P6-'3B As Per Books - Monthly'!P6</f>
        <v>0</v>
      </c>
      <c r="Q6" s="81">
        <f>+'GSTR 3B Monthly Summary'!Q6-'3B As Per Books - Monthly'!Q6</f>
        <v>0</v>
      </c>
      <c r="R6" s="14">
        <f>+'GSTR 3B Monthly Summary'!R6-'3B As Per Books - Monthly'!R6</f>
        <v>0</v>
      </c>
      <c r="S6" s="15">
        <f>+'GSTR 3B Monthly Summary'!S6-'3B As Per Books - Monthly'!S6</f>
        <v>0</v>
      </c>
    </row>
    <row r="7" spans="1:25" x14ac:dyDescent="0.2">
      <c r="A7" s="4">
        <f t="shared" ref="A7:A13" si="0">EOMONTH(A6,1)</f>
        <v>43008</v>
      </c>
      <c r="B7" s="13">
        <f>+'GSTR 3B Monthly Summary'!B7-'3B As Per Books - Monthly'!B7</f>
        <v>0</v>
      </c>
      <c r="C7" s="7">
        <f>+'GSTR 3B Monthly Summary'!C7-'3B As Per Books - Monthly'!C7</f>
        <v>0</v>
      </c>
      <c r="D7" s="7">
        <f>+'GSTR 3B Monthly Summary'!D7-'3B As Per Books - Monthly'!D7</f>
        <v>0</v>
      </c>
      <c r="E7" s="7">
        <f>+'GSTR 3B Monthly Summary'!E7-'3B As Per Books - Monthly'!E7</f>
        <v>0</v>
      </c>
      <c r="F7" s="7">
        <f>+'GSTR 3B Monthly Summary'!F7-'3B As Per Books - Monthly'!F7</f>
        <v>0</v>
      </c>
      <c r="G7" s="8">
        <f>+'GSTR 3B Monthly Summary'!G7-'3B As Per Books - Monthly'!G7</f>
        <v>0</v>
      </c>
      <c r="H7" s="8">
        <f>+'GSTR 3B Monthly Summary'!H7-'3B As Per Books - Monthly'!H7</f>
        <v>0</v>
      </c>
      <c r="I7" s="8">
        <f>+'GSTR 3B Monthly Summary'!I7-'3B As Per Books - Monthly'!I7</f>
        <v>0</v>
      </c>
      <c r="J7" s="17">
        <f>+'GSTR 3B Monthly Summary'!J7-'3B As Per Books - Monthly'!J7</f>
        <v>0</v>
      </c>
      <c r="K7" s="20">
        <f>+'GSTR 3B Monthly Summary'!K7-'3B As Per Books - Monthly'!K7</f>
        <v>0</v>
      </c>
      <c r="L7" s="10">
        <f>+'GSTR 3B Monthly Summary'!L7-'3B As Per Books - Monthly'!L7</f>
        <v>0</v>
      </c>
      <c r="M7" s="10">
        <f>+'GSTR 3B Monthly Summary'!M7-'3B As Per Books - Monthly'!M7</f>
        <v>0</v>
      </c>
      <c r="N7" s="10">
        <f>+'GSTR 3B Monthly Summary'!N7-'3B As Per Books - Monthly'!N7</f>
        <v>0</v>
      </c>
      <c r="O7" s="73">
        <f>+'GSTR 3B Monthly Summary'!O7-'3B As Per Books - Monthly'!O7</f>
        <v>0</v>
      </c>
      <c r="P7" s="80">
        <f>+'GSTR 3B Monthly Summary'!P7-'3B As Per Books - Monthly'!P7</f>
        <v>0</v>
      </c>
      <c r="Q7" s="81">
        <f>+'GSTR 3B Monthly Summary'!Q7-'3B As Per Books - Monthly'!Q7</f>
        <v>0</v>
      </c>
      <c r="R7" s="14">
        <f>+'GSTR 3B Monthly Summary'!R7-'3B As Per Books - Monthly'!R7</f>
        <v>0</v>
      </c>
      <c r="S7" s="15">
        <f>+'GSTR 3B Monthly Summary'!S7-'3B As Per Books - Monthly'!S7</f>
        <v>0</v>
      </c>
    </row>
    <row r="8" spans="1:25" x14ac:dyDescent="0.2">
      <c r="A8" s="4">
        <f t="shared" si="0"/>
        <v>43039</v>
      </c>
      <c r="B8" s="13">
        <f>+'GSTR 3B Monthly Summary'!B8-'3B As Per Books - Monthly'!B8</f>
        <v>0</v>
      </c>
      <c r="C8" s="7">
        <f>+'GSTR 3B Monthly Summary'!C8-'3B As Per Books - Monthly'!C8</f>
        <v>0</v>
      </c>
      <c r="D8" s="7">
        <f>+'GSTR 3B Monthly Summary'!D8-'3B As Per Books - Monthly'!D8</f>
        <v>0</v>
      </c>
      <c r="E8" s="7">
        <f>+'GSTR 3B Monthly Summary'!E8-'3B As Per Books - Monthly'!E8</f>
        <v>0</v>
      </c>
      <c r="F8" s="7">
        <f>+'GSTR 3B Monthly Summary'!F8-'3B As Per Books - Monthly'!F8</f>
        <v>0</v>
      </c>
      <c r="G8" s="8">
        <f>+'GSTR 3B Monthly Summary'!G8-'3B As Per Books - Monthly'!G8</f>
        <v>0</v>
      </c>
      <c r="H8" s="8">
        <f>+'GSTR 3B Monthly Summary'!H8-'3B As Per Books - Monthly'!H8</f>
        <v>0</v>
      </c>
      <c r="I8" s="8">
        <f>+'GSTR 3B Monthly Summary'!I8-'3B As Per Books - Monthly'!I8</f>
        <v>0</v>
      </c>
      <c r="J8" s="17">
        <f>+'GSTR 3B Monthly Summary'!J8-'3B As Per Books - Monthly'!J8</f>
        <v>0</v>
      </c>
      <c r="K8" s="20">
        <f>+'GSTR 3B Monthly Summary'!K8-'3B As Per Books - Monthly'!K8</f>
        <v>0</v>
      </c>
      <c r="L8" s="10">
        <f>+'GSTR 3B Monthly Summary'!L8-'3B As Per Books - Monthly'!L8</f>
        <v>0</v>
      </c>
      <c r="M8" s="10">
        <f>+'GSTR 3B Monthly Summary'!M8-'3B As Per Books - Monthly'!M8</f>
        <v>0</v>
      </c>
      <c r="N8" s="10">
        <f>+'GSTR 3B Monthly Summary'!N8-'3B As Per Books - Monthly'!N8</f>
        <v>0</v>
      </c>
      <c r="O8" s="73">
        <f>+'GSTR 3B Monthly Summary'!O8-'3B As Per Books - Monthly'!O8</f>
        <v>0</v>
      </c>
      <c r="P8" s="80">
        <f>+'GSTR 3B Monthly Summary'!P8-'3B As Per Books - Monthly'!P8</f>
        <v>0</v>
      </c>
      <c r="Q8" s="81">
        <f>+'GSTR 3B Monthly Summary'!Q8-'3B As Per Books - Monthly'!Q8</f>
        <v>0</v>
      </c>
      <c r="R8" s="14">
        <f>+'GSTR 3B Monthly Summary'!R8-'3B As Per Books - Monthly'!R8</f>
        <v>0</v>
      </c>
      <c r="S8" s="15">
        <f>+'GSTR 3B Monthly Summary'!S8-'3B As Per Books - Monthly'!S8</f>
        <v>0</v>
      </c>
    </row>
    <row r="9" spans="1:25" x14ac:dyDescent="0.2">
      <c r="A9" s="4">
        <f t="shared" si="0"/>
        <v>43069</v>
      </c>
      <c r="B9" s="13">
        <f>+'GSTR 3B Monthly Summary'!B9-'3B As Per Books - Monthly'!B9</f>
        <v>0</v>
      </c>
      <c r="C9" s="7">
        <f>+'GSTR 3B Monthly Summary'!C9-'3B As Per Books - Monthly'!C9</f>
        <v>0</v>
      </c>
      <c r="D9" s="7">
        <f>+'GSTR 3B Monthly Summary'!D9-'3B As Per Books - Monthly'!D9</f>
        <v>0</v>
      </c>
      <c r="E9" s="7">
        <f>+'GSTR 3B Monthly Summary'!E9-'3B As Per Books - Monthly'!E9</f>
        <v>0</v>
      </c>
      <c r="F9" s="7">
        <f>+'GSTR 3B Monthly Summary'!F9-'3B As Per Books - Monthly'!F9</f>
        <v>0</v>
      </c>
      <c r="G9" s="8">
        <f>+'GSTR 3B Monthly Summary'!G9-'3B As Per Books - Monthly'!G9</f>
        <v>0</v>
      </c>
      <c r="H9" s="8">
        <f>+'GSTR 3B Monthly Summary'!H9-'3B As Per Books - Monthly'!H9</f>
        <v>0</v>
      </c>
      <c r="I9" s="8">
        <f>+'GSTR 3B Monthly Summary'!I9-'3B As Per Books - Monthly'!I9</f>
        <v>0</v>
      </c>
      <c r="J9" s="17">
        <f>+'GSTR 3B Monthly Summary'!J9-'3B As Per Books - Monthly'!J9</f>
        <v>0</v>
      </c>
      <c r="K9" s="20">
        <f>+'GSTR 3B Monthly Summary'!K9-'3B As Per Books - Monthly'!K9</f>
        <v>0</v>
      </c>
      <c r="L9" s="10">
        <f>+'GSTR 3B Monthly Summary'!L9-'3B As Per Books - Monthly'!L9</f>
        <v>0</v>
      </c>
      <c r="M9" s="10">
        <f>+'GSTR 3B Monthly Summary'!M9-'3B As Per Books - Monthly'!M9</f>
        <v>0</v>
      </c>
      <c r="N9" s="10">
        <f>+'GSTR 3B Monthly Summary'!N9-'3B As Per Books - Monthly'!N9</f>
        <v>0</v>
      </c>
      <c r="O9" s="73">
        <f>+'GSTR 3B Monthly Summary'!O9-'3B As Per Books - Monthly'!O9</f>
        <v>0</v>
      </c>
      <c r="P9" s="80">
        <f>+'GSTR 3B Monthly Summary'!P9-'3B As Per Books - Monthly'!P9</f>
        <v>0</v>
      </c>
      <c r="Q9" s="81">
        <f>+'GSTR 3B Monthly Summary'!Q9-'3B As Per Books - Monthly'!Q9</f>
        <v>0</v>
      </c>
      <c r="R9" s="14">
        <f>+'GSTR 3B Monthly Summary'!R9-'3B As Per Books - Monthly'!R9</f>
        <v>0</v>
      </c>
      <c r="S9" s="15">
        <f>+'GSTR 3B Monthly Summary'!S9-'3B As Per Books - Monthly'!S9</f>
        <v>0</v>
      </c>
    </row>
    <row r="10" spans="1:25" x14ac:dyDescent="0.2">
      <c r="A10" s="4">
        <f t="shared" si="0"/>
        <v>43100</v>
      </c>
      <c r="B10" s="13">
        <f>+'GSTR 3B Monthly Summary'!B10-'3B As Per Books - Monthly'!B10</f>
        <v>0</v>
      </c>
      <c r="C10" s="7">
        <f>+'GSTR 3B Monthly Summary'!C10-'3B As Per Books - Monthly'!C10</f>
        <v>0</v>
      </c>
      <c r="D10" s="7">
        <f>+'GSTR 3B Monthly Summary'!D10-'3B As Per Books - Monthly'!D10</f>
        <v>0</v>
      </c>
      <c r="E10" s="7">
        <f>+'GSTR 3B Monthly Summary'!E10-'3B As Per Books - Monthly'!E10</f>
        <v>0</v>
      </c>
      <c r="F10" s="7">
        <f>+'GSTR 3B Monthly Summary'!F10-'3B As Per Books - Monthly'!F10</f>
        <v>0</v>
      </c>
      <c r="G10" s="8">
        <f>+'GSTR 3B Monthly Summary'!G10-'3B As Per Books - Monthly'!G10</f>
        <v>0</v>
      </c>
      <c r="H10" s="8">
        <f>+'GSTR 3B Monthly Summary'!H10-'3B As Per Books - Monthly'!H10</f>
        <v>0</v>
      </c>
      <c r="I10" s="8">
        <f>+'GSTR 3B Monthly Summary'!I10-'3B As Per Books - Monthly'!I10</f>
        <v>0</v>
      </c>
      <c r="J10" s="17">
        <f>+'GSTR 3B Monthly Summary'!J10-'3B As Per Books - Monthly'!J10</f>
        <v>0</v>
      </c>
      <c r="K10" s="20">
        <f>+'GSTR 3B Monthly Summary'!K10-'3B As Per Books - Monthly'!K10</f>
        <v>0</v>
      </c>
      <c r="L10" s="10">
        <f>+'GSTR 3B Monthly Summary'!L10-'3B As Per Books - Monthly'!L10</f>
        <v>0</v>
      </c>
      <c r="M10" s="10">
        <f>+'GSTR 3B Monthly Summary'!M10-'3B As Per Books - Monthly'!M10</f>
        <v>0</v>
      </c>
      <c r="N10" s="10">
        <f>+'GSTR 3B Monthly Summary'!N10-'3B As Per Books - Monthly'!N10</f>
        <v>0</v>
      </c>
      <c r="O10" s="73">
        <f>+'GSTR 3B Monthly Summary'!O10-'3B As Per Books - Monthly'!O10</f>
        <v>0</v>
      </c>
      <c r="P10" s="80">
        <f>+'GSTR 3B Monthly Summary'!P10-'3B As Per Books - Monthly'!P10</f>
        <v>0</v>
      </c>
      <c r="Q10" s="81">
        <f>+'GSTR 3B Monthly Summary'!Q10-'3B As Per Books - Monthly'!Q10</f>
        <v>0</v>
      </c>
      <c r="R10" s="14">
        <f>+'GSTR 3B Monthly Summary'!R10-'3B As Per Books - Monthly'!R10</f>
        <v>0</v>
      </c>
      <c r="S10" s="15">
        <f>+'GSTR 3B Monthly Summary'!S10-'3B As Per Books - Monthly'!S10</f>
        <v>0</v>
      </c>
    </row>
    <row r="11" spans="1:25" x14ac:dyDescent="0.2">
      <c r="A11" s="4">
        <f t="shared" si="0"/>
        <v>43131</v>
      </c>
      <c r="B11" s="13">
        <f>+'GSTR 3B Monthly Summary'!B11-'3B As Per Books - Monthly'!B11</f>
        <v>0</v>
      </c>
      <c r="C11" s="7">
        <f>+'GSTR 3B Monthly Summary'!C11-'3B As Per Books - Monthly'!C11</f>
        <v>0</v>
      </c>
      <c r="D11" s="7">
        <f>+'GSTR 3B Monthly Summary'!D11-'3B As Per Books - Monthly'!D11</f>
        <v>0</v>
      </c>
      <c r="E11" s="7">
        <f>+'GSTR 3B Monthly Summary'!E11-'3B As Per Books - Monthly'!E11</f>
        <v>0</v>
      </c>
      <c r="F11" s="7">
        <f>+'GSTR 3B Monthly Summary'!F11-'3B As Per Books - Monthly'!F11</f>
        <v>0</v>
      </c>
      <c r="G11" s="8">
        <f>+'GSTR 3B Monthly Summary'!G11-'3B As Per Books - Monthly'!G11</f>
        <v>0</v>
      </c>
      <c r="H11" s="8">
        <f>+'GSTR 3B Monthly Summary'!H11-'3B As Per Books - Monthly'!H11</f>
        <v>0</v>
      </c>
      <c r="I11" s="8">
        <f>+'GSTR 3B Monthly Summary'!I11-'3B As Per Books - Monthly'!I11</f>
        <v>0</v>
      </c>
      <c r="J11" s="17">
        <f>+'GSTR 3B Monthly Summary'!J11-'3B As Per Books - Monthly'!J11</f>
        <v>0</v>
      </c>
      <c r="K11" s="20">
        <f>+'GSTR 3B Monthly Summary'!K11-'3B As Per Books - Monthly'!K11</f>
        <v>0</v>
      </c>
      <c r="L11" s="10">
        <f>+'GSTR 3B Monthly Summary'!L11-'3B As Per Books - Monthly'!L11</f>
        <v>0</v>
      </c>
      <c r="M11" s="10">
        <f>+'GSTR 3B Monthly Summary'!M11-'3B As Per Books - Monthly'!M11</f>
        <v>0</v>
      </c>
      <c r="N11" s="10">
        <f>+'GSTR 3B Monthly Summary'!N11-'3B As Per Books - Monthly'!N11</f>
        <v>0</v>
      </c>
      <c r="O11" s="73">
        <f>+'GSTR 3B Monthly Summary'!O11-'3B As Per Books - Monthly'!O11</f>
        <v>0</v>
      </c>
      <c r="P11" s="80">
        <f>+'GSTR 3B Monthly Summary'!P11-'3B As Per Books - Monthly'!P11</f>
        <v>0</v>
      </c>
      <c r="Q11" s="81">
        <f>+'GSTR 3B Monthly Summary'!Q11-'3B As Per Books - Monthly'!Q11</f>
        <v>0</v>
      </c>
      <c r="R11" s="14">
        <f>+'GSTR 3B Monthly Summary'!R11-'3B As Per Books - Monthly'!R11</f>
        <v>0</v>
      </c>
      <c r="S11" s="15">
        <f>+'GSTR 3B Monthly Summary'!S11-'3B As Per Books - Monthly'!S11</f>
        <v>0</v>
      </c>
    </row>
    <row r="12" spans="1:25" x14ac:dyDescent="0.2">
      <c r="A12" s="4">
        <f t="shared" si="0"/>
        <v>43159</v>
      </c>
      <c r="B12" s="13">
        <f>+'GSTR 3B Monthly Summary'!B12-'3B As Per Books - Monthly'!B12</f>
        <v>0</v>
      </c>
      <c r="C12" s="7">
        <f>+'GSTR 3B Monthly Summary'!C12-'3B As Per Books - Monthly'!C12</f>
        <v>0</v>
      </c>
      <c r="D12" s="7">
        <f>+'GSTR 3B Monthly Summary'!D12-'3B As Per Books - Monthly'!D12</f>
        <v>0</v>
      </c>
      <c r="E12" s="7">
        <f>+'GSTR 3B Monthly Summary'!E12-'3B As Per Books - Monthly'!E12</f>
        <v>0</v>
      </c>
      <c r="F12" s="7">
        <f>+'GSTR 3B Monthly Summary'!F12-'3B As Per Books - Monthly'!F12</f>
        <v>0</v>
      </c>
      <c r="G12" s="8">
        <f>+'GSTR 3B Monthly Summary'!G12-'3B As Per Books - Monthly'!G12</f>
        <v>0</v>
      </c>
      <c r="H12" s="8">
        <f>+'GSTR 3B Monthly Summary'!H12-'3B As Per Books - Monthly'!H12</f>
        <v>0</v>
      </c>
      <c r="I12" s="8">
        <f>+'GSTR 3B Monthly Summary'!I12-'3B As Per Books - Monthly'!I12</f>
        <v>0</v>
      </c>
      <c r="J12" s="17">
        <f>+'GSTR 3B Monthly Summary'!J12-'3B As Per Books - Monthly'!J12</f>
        <v>0</v>
      </c>
      <c r="K12" s="20">
        <f>+'GSTR 3B Monthly Summary'!K12-'3B As Per Books - Monthly'!K12</f>
        <v>0</v>
      </c>
      <c r="L12" s="10">
        <f>+'GSTR 3B Monthly Summary'!L12-'3B As Per Books - Monthly'!L12</f>
        <v>0</v>
      </c>
      <c r="M12" s="10">
        <f>+'GSTR 3B Monthly Summary'!M12-'3B As Per Books - Monthly'!M12</f>
        <v>0</v>
      </c>
      <c r="N12" s="10">
        <f>+'GSTR 3B Monthly Summary'!N12-'3B As Per Books - Monthly'!N12</f>
        <v>0</v>
      </c>
      <c r="O12" s="73">
        <f>+'GSTR 3B Monthly Summary'!O12-'3B As Per Books - Monthly'!O12</f>
        <v>0</v>
      </c>
      <c r="P12" s="80">
        <f>+'GSTR 3B Monthly Summary'!P12-'3B As Per Books - Monthly'!P12</f>
        <v>0</v>
      </c>
      <c r="Q12" s="81">
        <f>+'GSTR 3B Monthly Summary'!Q12-'3B As Per Books - Monthly'!Q12</f>
        <v>0</v>
      </c>
      <c r="R12" s="14">
        <f>+'GSTR 3B Monthly Summary'!R12-'3B As Per Books - Monthly'!R12</f>
        <v>0</v>
      </c>
      <c r="S12" s="15">
        <f>+'GSTR 3B Monthly Summary'!S12-'3B As Per Books - Monthly'!S12</f>
        <v>0</v>
      </c>
    </row>
    <row r="13" spans="1:25" x14ac:dyDescent="0.2">
      <c r="A13" s="4">
        <f t="shared" si="0"/>
        <v>43190</v>
      </c>
      <c r="B13" s="13">
        <f>+'GSTR 3B Monthly Summary'!B13-'3B As Per Books - Monthly'!B13</f>
        <v>0</v>
      </c>
      <c r="C13" s="7">
        <f>+'GSTR 3B Monthly Summary'!C13-'3B As Per Books - Monthly'!C13</f>
        <v>0</v>
      </c>
      <c r="D13" s="7">
        <f>+'GSTR 3B Monthly Summary'!D13-'3B As Per Books - Monthly'!D13</f>
        <v>0</v>
      </c>
      <c r="E13" s="7">
        <f>+'GSTR 3B Monthly Summary'!E13-'3B As Per Books - Monthly'!E13</f>
        <v>0</v>
      </c>
      <c r="F13" s="7">
        <f>+'GSTR 3B Monthly Summary'!F13-'3B As Per Books - Monthly'!F13</f>
        <v>0</v>
      </c>
      <c r="G13" s="8">
        <f>+'GSTR 3B Monthly Summary'!G13-'3B As Per Books - Monthly'!G13</f>
        <v>0</v>
      </c>
      <c r="H13" s="8">
        <f>+'GSTR 3B Monthly Summary'!H13-'3B As Per Books - Monthly'!H13</f>
        <v>0</v>
      </c>
      <c r="I13" s="8">
        <f>+'GSTR 3B Monthly Summary'!I13-'3B As Per Books - Monthly'!I13</f>
        <v>0</v>
      </c>
      <c r="J13" s="17">
        <f>+'GSTR 3B Monthly Summary'!J13-'3B As Per Books - Monthly'!J13</f>
        <v>0</v>
      </c>
      <c r="K13" s="20">
        <f>+'GSTR 3B Monthly Summary'!K13-'3B As Per Books - Monthly'!K13</f>
        <v>0</v>
      </c>
      <c r="L13" s="10">
        <f>+'GSTR 3B Monthly Summary'!L13-'3B As Per Books - Monthly'!L13</f>
        <v>0</v>
      </c>
      <c r="M13" s="10">
        <f>+'GSTR 3B Monthly Summary'!M13-'3B As Per Books - Monthly'!M13</f>
        <v>0</v>
      </c>
      <c r="N13" s="10">
        <f>+'GSTR 3B Monthly Summary'!N13-'3B As Per Books - Monthly'!N13</f>
        <v>0</v>
      </c>
      <c r="O13" s="73">
        <f>+'GSTR 3B Monthly Summary'!O13-'3B As Per Books - Monthly'!O13</f>
        <v>0</v>
      </c>
      <c r="P13" s="80">
        <f>+'GSTR 3B Monthly Summary'!P13-'3B As Per Books - Monthly'!P13</f>
        <v>0</v>
      </c>
      <c r="Q13" s="81">
        <f>+'GSTR 3B Monthly Summary'!Q13-'3B As Per Books - Monthly'!Q13</f>
        <v>0</v>
      </c>
      <c r="R13" s="14">
        <f>+'GSTR 3B Monthly Summary'!R13-'3B As Per Books - Monthly'!R13</f>
        <v>0</v>
      </c>
      <c r="S13" s="15">
        <f>+'GSTR 3B Monthly Summary'!S13-'3B As Per Books - Monthly'!S13</f>
        <v>0</v>
      </c>
    </row>
    <row r="14" spans="1:25" ht="13.5" thickBot="1" x14ac:dyDescent="0.25">
      <c r="A14" s="68"/>
      <c r="B14" s="60">
        <f>SUM(B5:B13)</f>
        <v>0</v>
      </c>
      <c r="C14" s="61">
        <f t="shared" ref="C14:F14" si="1">SUM(C5:C13)</f>
        <v>0</v>
      </c>
      <c r="D14" s="61">
        <f t="shared" si="1"/>
        <v>0</v>
      </c>
      <c r="E14" s="61">
        <f t="shared" si="1"/>
        <v>0</v>
      </c>
      <c r="F14" s="61">
        <f t="shared" si="1"/>
        <v>0</v>
      </c>
      <c r="G14" s="56">
        <f>SUM(G5:G13)</f>
        <v>0</v>
      </c>
      <c r="H14" s="56">
        <f t="shared" ref="H14:I14" si="2">SUM(H5:H13)</f>
        <v>0</v>
      </c>
      <c r="I14" s="56">
        <f t="shared" si="2"/>
        <v>0</v>
      </c>
      <c r="J14" s="64">
        <f>SUM(J5:J13)</f>
        <v>0</v>
      </c>
      <c r="K14" s="51">
        <f>SUM(K5:K13)</f>
        <v>0</v>
      </c>
      <c r="L14" s="53">
        <f t="shared" ref="L14:O14" si="3">SUM(L5:L13)</f>
        <v>0</v>
      </c>
      <c r="M14" s="53">
        <f t="shared" si="3"/>
        <v>0</v>
      </c>
      <c r="N14" s="53">
        <f t="shared" si="3"/>
        <v>0</v>
      </c>
      <c r="O14" s="74">
        <f t="shared" si="3"/>
        <v>0</v>
      </c>
      <c r="P14" s="76">
        <f>SUM(P5:P13)</f>
        <v>0</v>
      </c>
      <c r="Q14" s="82">
        <f>SUM(Q5:Q13)</f>
        <v>0</v>
      </c>
      <c r="R14" s="62">
        <f t="shared" ref="R14:S14" si="4">SUM(R5:R13)</f>
        <v>0</v>
      </c>
      <c r="S14" s="63">
        <f t="shared" si="4"/>
        <v>0</v>
      </c>
    </row>
    <row r="16" spans="1:25" ht="13.5" thickBot="1" x14ac:dyDescent="0.25">
      <c r="A16" s="538" t="s">
        <v>0</v>
      </c>
      <c r="B16" s="536" t="s">
        <v>27</v>
      </c>
      <c r="C16" s="537"/>
      <c r="D16" s="537"/>
      <c r="E16" s="537"/>
      <c r="F16" s="537"/>
      <c r="G16" s="537"/>
      <c r="H16" s="537"/>
      <c r="I16" s="537"/>
      <c r="J16" s="535"/>
      <c r="K16" s="535"/>
      <c r="L16" s="535"/>
      <c r="M16" s="535"/>
      <c r="N16" s="535"/>
      <c r="O16" s="535"/>
      <c r="P16" s="535"/>
      <c r="Q16" s="535"/>
      <c r="R16" s="535"/>
      <c r="S16" s="535"/>
      <c r="T16" s="535"/>
      <c r="U16" s="535"/>
      <c r="V16" s="535"/>
      <c r="W16" s="535"/>
      <c r="X16" s="535"/>
      <c r="Y16" s="535"/>
    </row>
    <row r="17" spans="1:25" x14ac:dyDescent="0.2">
      <c r="A17" s="539"/>
      <c r="B17" s="545" t="s">
        <v>8</v>
      </c>
      <c r="C17" s="546"/>
      <c r="D17" s="546"/>
      <c r="E17" s="546"/>
      <c r="F17" s="546"/>
      <c r="G17" s="546"/>
      <c r="H17" s="546"/>
      <c r="I17" s="547"/>
      <c r="J17" s="430" t="s">
        <v>9</v>
      </c>
      <c r="K17" s="431"/>
      <c r="L17" s="431"/>
      <c r="M17" s="431"/>
      <c r="N17" s="431"/>
      <c r="O17" s="431"/>
      <c r="P17" s="431"/>
      <c r="Q17" s="432"/>
      <c r="R17" s="453" t="s">
        <v>10</v>
      </c>
      <c r="S17" s="454"/>
      <c r="T17" s="454"/>
      <c r="U17" s="454"/>
      <c r="V17" s="454"/>
      <c r="W17" s="454"/>
      <c r="X17" s="454"/>
      <c r="Y17" s="455"/>
    </row>
    <row r="18" spans="1:25" x14ac:dyDescent="0.2">
      <c r="A18" s="540"/>
      <c r="B18" s="37" t="s">
        <v>51</v>
      </c>
      <c r="C18" s="39" t="s">
        <v>23</v>
      </c>
      <c r="D18" s="39" t="s">
        <v>56</v>
      </c>
      <c r="E18" s="39" t="s">
        <v>24</v>
      </c>
      <c r="F18" s="39" t="s">
        <v>25</v>
      </c>
      <c r="G18" s="39" t="s">
        <v>26</v>
      </c>
      <c r="H18" s="39" t="s">
        <v>53</v>
      </c>
      <c r="I18" s="83" t="s">
        <v>52</v>
      </c>
      <c r="J18" s="40" t="s">
        <v>51</v>
      </c>
      <c r="K18" s="103" t="s">
        <v>23</v>
      </c>
      <c r="L18" s="103" t="s">
        <v>56</v>
      </c>
      <c r="M18" s="34" t="s">
        <v>24</v>
      </c>
      <c r="N18" s="34" t="s">
        <v>25</v>
      </c>
      <c r="O18" s="34" t="s">
        <v>26</v>
      </c>
      <c r="P18" s="34" t="s">
        <v>53</v>
      </c>
      <c r="Q18" s="84" t="s">
        <v>52</v>
      </c>
      <c r="R18" s="42" t="s">
        <v>51</v>
      </c>
      <c r="S18" s="102" t="s">
        <v>23</v>
      </c>
      <c r="T18" s="102" t="s">
        <v>56</v>
      </c>
      <c r="U18" s="36" t="s">
        <v>24</v>
      </c>
      <c r="V18" s="36" t="s">
        <v>25</v>
      </c>
      <c r="W18" s="36" t="s">
        <v>26</v>
      </c>
      <c r="X18" s="36" t="s">
        <v>53</v>
      </c>
      <c r="Y18" s="85" t="s">
        <v>52</v>
      </c>
    </row>
    <row r="19" spans="1:25" x14ac:dyDescent="0.2">
      <c r="A19" s="4" t="str">
        <f>TEXT(s_period,"MMM-YY")</f>
        <v>Jul-17</v>
      </c>
      <c r="B19" s="11">
        <f>+'GSTR 3B Monthly Summary'!B19-'3B As Per Books - Monthly'!B19</f>
        <v>0</v>
      </c>
      <c r="C19" s="9">
        <f>+'GSTR 3B Monthly Summary'!C19-'3B As Per Books - Monthly'!C19</f>
        <v>0</v>
      </c>
      <c r="D19" s="9">
        <f>+'GSTR 3B Monthly Summary'!D19-'3B As Per Books - Monthly'!D19</f>
        <v>0</v>
      </c>
      <c r="E19" s="9">
        <f>+'GSTR 3B Monthly Summary'!E19-'3B As Per Books - Monthly'!E19</f>
        <v>0</v>
      </c>
      <c r="F19" s="9">
        <f>+'GSTR 3B Monthly Summary'!F19-'3B As Per Books - Monthly'!F19</f>
        <v>0</v>
      </c>
      <c r="G19" s="9">
        <f>+'GSTR 3B Monthly Summary'!G19-'3B As Per Books - Monthly'!G19</f>
        <v>0</v>
      </c>
      <c r="H19" s="9">
        <f>+'GSTR 3B Monthly Summary'!H19-'3B As Per Books - Monthly'!H19</f>
        <v>0</v>
      </c>
      <c r="I19" s="17">
        <f>+'GSTR 3B Monthly Summary'!I19-'3B As Per Books - Monthly'!I19</f>
        <v>0</v>
      </c>
      <c r="J19" s="20">
        <f>+'GSTR 3B Monthly Summary'!J19-'3B As Per Books - Monthly'!J19</f>
        <v>0</v>
      </c>
      <c r="K19" s="10">
        <f>+'GSTR 3B Monthly Summary'!K19-'3B As Per Books - Monthly'!K19</f>
        <v>0</v>
      </c>
      <c r="L19" s="10">
        <f>+'GSTR 3B Monthly Summary'!L19-'3B As Per Books - Monthly'!L19</f>
        <v>0</v>
      </c>
      <c r="M19" s="10">
        <f>+'GSTR 3B Monthly Summary'!M19-'3B As Per Books - Monthly'!M19</f>
        <v>0</v>
      </c>
      <c r="N19" s="10">
        <f>+'GSTR 3B Monthly Summary'!N19-'3B As Per Books - Monthly'!N19</f>
        <v>0</v>
      </c>
      <c r="O19" s="10">
        <f>+'GSTR 3B Monthly Summary'!O19-'3B As Per Books - Monthly'!O19</f>
        <v>0</v>
      </c>
      <c r="P19" s="10">
        <f>+'GSTR 3B Monthly Summary'!P19-'3B As Per Books - Monthly'!P19</f>
        <v>0</v>
      </c>
      <c r="Q19" s="73">
        <f>+'GSTR 3B Monthly Summary'!Q19-'3B As Per Books - Monthly'!Q19</f>
        <v>0</v>
      </c>
      <c r="R19" s="16">
        <f>+'GSTR 3B Monthly Summary'!R19-'3B As Per Books - Monthly'!R19</f>
        <v>0</v>
      </c>
      <c r="S19" s="8">
        <f>+'GSTR 3B Monthly Summary'!S19-'3B As Per Books - Monthly'!S19</f>
        <v>0</v>
      </c>
      <c r="T19" s="8">
        <f>+'GSTR 3B Monthly Summary'!T19-'3B As Per Books - Monthly'!T19</f>
        <v>0</v>
      </c>
      <c r="U19" s="8">
        <f>+'GSTR 3B Monthly Summary'!U19-'3B As Per Books - Monthly'!U19</f>
        <v>0</v>
      </c>
      <c r="V19" s="8">
        <f>+'GSTR 3B Monthly Summary'!V19-'3B As Per Books - Monthly'!V19</f>
        <v>0</v>
      </c>
      <c r="W19" s="8">
        <f>+'GSTR 3B Monthly Summary'!W19-'3B As Per Books - Monthly'!W19</f>
        <v>0</v>
      </c>
      <c r="X19" s="8">
        <f>+'GSTR 3B Monthly Summary'!X19-'3B As Per Books - Monthly'!X19</f>
        <v>0</v>
      </c>
      <c r="Y19" s="12">
        <f>+'GSTR 3B Monthly Summary'!Y19-'3B As Per Books - Monthly'!Y19</f>
        <v>0</v>
      </c>
    </row>
    <row r="20" spans="1:25" x14ac:dyDescent="0.2">
      <c r="A20" s="4">
        <f>EOMONTH(A19,1)</f>
        <v>42978</v>
      </c>
      <c r="B20" s="11">
        <f>+'GSTR 3B Monthly Summary'!B20-'3B As Per Books - Monthly'!B20</f>
        <v>0</v>
      </c>
      <c r="C20" s="9">
        <f>+'GSTR 3B Monthly Summary'!C20-'3B As Per Books - Monthly'!C20</f>
        <v>0</v>
      </c>
      <c r="D20" s="9">
        <f>+'GSTR 3B Monthly Summary'!D20-'3B As Per Books - Monthly'!D20</f>
        <v>0</v>
      </c>
      <c r="E20" s="9">
        <f>+'GSTR 3B Monthly Summary'!E20-'3B As Per Books - Monthly'!E20</f>
        <v>0</v>
      </c>
      <c r="F20" s="9">
        <f>+'GSTR 3B Monthly Summary'!F20-'3B As Per Books - Monthly'!F20</f>
        <v>0</v>
      </c>
      <c r="G20" s="9">
        <f>+'GSTR 3B Monthly Summary'!G20-'3B As Per Books - Monthly'!G20</f>
        <v>0</v>
      </c>
      <c r="H20" s="9">
        <f>+'GSTR 3B Monthly Summary'!H20-'3B As Per Books - Monthly'!H20</f>
        <v>0</v>
      </c>
      <c r="I20" s="17">
        <f>+'GSTR 3B Monthly Summary'!I20-'3B As Per Books - Monthly'!I20</f>
        <v>0</v>
      </c>
      <c r="J20" s="20">
        <f>+'GSTR 3B Monthly Summary'!J20-'3B As Per Books - Monthly'!J20</f>
        <v>0</v>
      </c>
      <c r="K20" s="10">
        <f>+'GSTR 3B Monthly Summary'!K20-'3B As Per Books - Monthly'!K20</f>
        <v>0</v>
      </c>
      <c r="L20" s="10">
        <f>+'GSTR 3B Monthly Summary'!L20-'3B As Per Books - Monthly'!L20</f>
        <v>0</v>
      </c>
      <c r="M20" s="10">
        <f>+'GSTR 3B Monthly Summary'!M20-'3B As Per Books - Monthly'!M20</f>
        <v>0</v>
      </c>
      <c r="N20" s="10">
        <f>+'GSTR 3B Monthly Summary'!N20-'3B As Per Books - Monthly'!N20</f>
        <v>0</v>
      </c>
      <c r="O20" s="10">
        <f>+'GSTR 3B Monthly Summary'!O20-'3B As Per Books - Monthly'!O20</f>
        <v>0</v>
      </c>
      <c r="P20" s="10">
        <f>+'GSTR 3B Monthly Summary'!P20-'3B As Per Books - Monthly'!P20</f>
        <v>0</v>
      </c>
      <c r="Q20" s="73">
        <f>+'GSTR 3B Monthly Summary'!Q20-'3B As Per Books - Monthly'!Q20</f>
        <v>0</v>
      </c>
      <c r="R20" s="16">
        <f>+'GSTR 3B Monthly Summary'!R20-'3B As Per Books - Monthly'!R20</f>
        <v>0</v>
      </c>
      <c r="S20" s="8">
        <f>+'GSTR 3B Monthly Summary'!S20-'3B As Per Books - Monthly'!S20</f>
        <v>0</v>
      </c>
      <c r="T20" s="8">
        <f>+'GSTR 3B Monthly Summary'!T20-'3B As Per Books - Monthly'!T20</f>
        <v>0</v>
      </c>
      <c r="U20" s="8">
        <f>+'GSTR 3B Monthly Summary'!U20-'3B As Per Books - Monthly'!U20</f>
        <v>0</v>
      </c>
      <c r="V20" s="8">
        <f>+'GSTR 3B Monthly Summary'!V20-'3B As Per Books - Monthly'!V20</f>
        <v>0</v>
      </c>
      <c r="W20" s="8">
        <f>+'GSTR 3B Monthly Summary'!W20-'3B As Per Books - Monthly'!W20</f>
        <v>0</v>
      </c>
      <c r="X20" s="8">
        <f>+'GSTR 3B Monthly Summary'!X20-'3B As Per Books - Monthly'!X20</f>
        <v>0</v>
      </c>
      <c r="Y20" s="12">
        <f>+'GSTR 3B Monthly Summary'!Y20-'3B As Per Books - Monthly'!Y20</f>
        <v>0</v>
      </c>
    </row>
    <row r="21" spans="1:25" x14ac:dyDescent="0.2">
      <c r="A21" s="4">
        <f t="shared" ref="A21:A27" si="5">EOMONTH(A20,1)</f>
        <v>43008</v>
      </c>
      <c r="B21" s="11">
        <f>+'GSTR 3B Monthly Summary'!B21-'3B As Per Books - Monthly'!B21</f>
        <v>0</v>
      </c>
      <c r="C21" s="9">
        <f>+'GSTR 3B Monthly Summary'!C21-'3B As Per Books - Monthly'!C21</f>
        <v>0</v>
      </c>
      <c r="D21" s="9">
        <f>+'GSTR 3B Monthly Summary'!D21-'3B As Per Books - Monthly'!D21</f>
        <v>0</v>
      </c>
      <c r="E21" s="9">
        <f>+'GSTR 3B Monthly Summary'!E21-'3B As Per Books - Monthly'!E21</f>
        <v>0</v>
      </c>
      <c r="F21" s="9">
        <f>+'GSTR 3B Monthly Summary'!F21-'3B As Per Books - Monthly'!F21</f>
        <v>0</v>
      </c>
      <c r="G21" s="9">
        <f>+'GSTR 3B Monthly Summary'!G21-'3B As Per Books - Monthly'!G21</f>
        <v>0</v>
      </c>
      <c r="H21" s="9">
        <f>+'GSTR 3B Monthly Summary'!H21-'3B As Per Books - Monthly'!H21</f>
        <v>0</v>
      </c>
      <c r="I21" s="17">
        <f>+'GSTR 3B Monthly Summary'!I21-'3B As Per Books - Monthly'!I21</f>
        <v>0</v>
      </c>
      <c r="J21" s="20">
        <f>+'GSTR 3B Monthly Summary'!J21-'3B As Per Books - Monthly'!J21</f>
        <v>0</v>
      </c>
      <c r="K21" s="10">
        <f>+'GSTR 3B Monthly Summary'!K21-'3B As Per Books - Monthly'!K21</f>
        <v>0</v>
      </c>
      <c r="L21" s="10">
        <f>+'GSTR 3B Monthly Summary'!L21-'3B As Per Books - Monthly'!L21</f>
        <v>0</v>
      </c>
      <c r="M21" s="10">
        <f>+'GSTR 3B Monthly Summary'!M21-'3B As Per Books - Monthly'!M21</f>
        <v>0</v>
      </c>
      <c r="N21" s="10">
        <f>+'GSTR 3B Monthly Summary'!N21-'3B As Per Books - Monthly'!N21</f>
        <v>0</v>
      </c>
      <c r="O21" s="10">
        <f>+'GSTR 3B Monthly Summary'!O21-'3B As Per Books - Monthly'!O21</f>
        <v>0</v>
      </c>
      <c r="P21" s="10">
        <f>+'GSTR 3B Monthly Summary'!P21-'3B As Per Books - Monthly'!P21</f>
        <v>0</v>
      </c>
      <c r="Q21" s="73">
        <f>+'GSTR 3B Monthly Summary'!Q21-'3B As Per Books - Monthly'!Q21</f>
        <v>0</v>
      </c>
      <c r="R21" s="16">
        <f>+'GSTR 3B Monthly Summary'!R21-'3B As Per Books - Monthly'!R21</f>
        <v>0</v>
      </c>
      <c r="S21" s="8">
        <f>+'GSTR 3B Monthly Summary'!S21-'3B As Per Books - Monthly'!S21</f>
        <v>0</v>
      </c>
      <c r="T21" s="8">
        <f>+'GSTR 3B Monthly Summary'!T21-'3B As Per Books - Monthly'!T21</f>
        <v>0</v>
      </c>
      <c r="U21" s="8">
        <f>+'GSTR 3B Monthly Summary'!U21-'3B As Per Books - Monthly'!U21</f>
        <v>0</v>
      </c>
      <c r="V21" s="8">
        <f>+'GSTR 3B Monthly Summary'!V21-'3B As Per Books - Monthly'!V21</f>
        <v>0</v>
      </c>
      <c r="W21" s="8">
        <f>+'GSTR 3B Monthly Summary'!W21-'3B As Per Books - Monthly'!W21</f>
        <v>0</v>
      </c>
      <c r="X21" s="8">
        <f>+'GSTR 3B Monthly Summary'!X21-'3B As Per Books - Monthly'!X21</f>
        <v>0</v>
      </c>
      <c r="Y21" s="12">
        <f>+'GSTR 3B Monthly Summary'!Y21-'3B As Per Books - Monthly'!Y21</f>
        <v>0</v>
      </c>
    </row>
    <row r="22" spans="1:25" x14ac:dyDescent="0.2">
      <c r="A22" s="4">
        <f t="shared" si="5"/>
        <v>43039</v>
      </c>
      <c r="B22" s="11">
        <f>+'GSTR 3B Monthly Summary'!B22-'3B As Per Books - Monthly'!B22</f>
        <v>0</v>
      </c>
      <c r="C22" s="9">
        <f>+'GSTR 3B Monthly Summary'!C22-'3B As Per Books - Monthly'!C22</f>
        <v>0</v>
      </c>
      <c r="D22" s="9">
        <f>+'GSTR 3B Monthly Summary'!D22-'3B As Per Books - Monthly'!D22</f>
        <v>0</v>
      </c>
      <c r="E22" s="9">
        <f>+'GSTR 3B Monthly Summary'!E22-'3B As Per Books - Monthly'!E22</f>
        <v>0</v>
      </c>
      <c r="F22" s="9">
        <f>+'GSTR 3B Monthly Summary'!F22-'3B As Per Books - Monthly'!F22</f>
        <v>0</v>
      </c>
      <c r="G22" s="9">
        <f>+'GSTR 3B Monthly Summary'!G22-'3B As Per Books - Monthly'!G22</f>
        <v>0</v>
      </c>
      <c r="H22" s="9">
        <f>+'GSTR 3B Monthly Summary'!H22-'3B As Per Books - Monthly'!H22</f>
        <v>0</v>
      </c>
      <c r="I22" s="17">
        <f>+'GSTR 3B Monthly Summary'!I22-'3B As Per Books - Monthly'!I22</f>
        <v>0</v>
      </c>
      <c r="J22" s="20">
        <f>+'GSTR 3B Monthly Summary'!J22-'3B As Per Books - Monthly'!J22</f>
        <v>0</v>
      </c>
      <c r="K22" s="10">
        <f>+'GSTR 3B Monthly Summary'!K22-'3B As Per Books - Monthly'!K22</f>
        <v>0</v>
      </c>
      <c r="L22" s="10">
        <f>+'GSTR 3B Monthly Summary'!L22-'3B As Per Books - Monthly'!L22</f>
        <v>0</v>
      </c>
      <c r="M22" s="10">
        <f>+'GSTR 3B Monthly Summary'!M22-'3B As Per Books - Monthly'!M22</f>
        <v>0</v>
      </c>
      <c r="N22" s="10">
        <f>+'GSTR 3B Monthly Summary'!N22-'3B As Per Books - Monthly'!N22</f>
        <v>0</v>
      </c>
      <c r="O22" s="10">
        <f>+'GSTR 3B Monthly Summary'!O22-'3B As Per Books - Monthly'!O22</f>
        <v>0</v>
      </c>
      <c r="P22" s="10">
        <f>+'GSTR 3B Monthly Summary'!P22-'3B As Per Books - Monthly'!P22</f>
        <v>0</v>
      </c>
      <c r="Q22" s="73">
        <f>+'GSTR 3B Monthly Summary'!Q22-'3B As Per Books - Monthly'!Q22</f>
        <v>0</v>
      </c>
      <c r="R22" s="16">
        <f>+'GSTR 3B Monthly Summary'!R22-'3B As Per Books - Monthly'!R22</f>
        <v>0</v>
      </c>
      <c r="S22" s="8">
        <f>+'GSTR 3B Monthly Summary'!S22-'3B As Per Books - Monthly'!S22</f>
        <v>0</v>
      </c>
      <c r="T22" s="8">
        <f>+'GSTR 3B Monthly Summary'!T22-'3B As Per Books - Monthly'!T22</f>
        <v>0</v>
      </c>
      <c r="U22" s="8">
        <f>+'GSTR 3B Monthly Summary'!U22-'3B As Per Books - Monthly'!U22</f>
        <v>0</v>
      </c>
      <c r="V22" s="8">
        <f>+'GSTR 3B Monthly Summary'!V22-'3B As Per Books - Monthly'!V22</f>
        <v>0</v>
      </c>
      <c r="W22" s="8">
        <f>+'GSTR 3B Monthly Summary'!W22-'3B As Per Books - Monthly'!W22</f>
        <v>0</v>
      </c>
      <c r="X22" s="8">
        <f>+'GSTR 3B Monthly Summary'!X22-'3B As Per Books - Monthly'!X22</f>
        <v>0</v>
      </c>
      <c r="Y22" s="12">
        <f>+'GSTR 3B Monthly Summary'!Y22-'3B As Per Books - Monthly'!Y22</f>
        <v>0</v>
      </c>
    </row>
    <row r="23" spans="1:25" x14ac:dyDescent="0.2">
      <c r="A23" s="4">
        <f t="shared" si="5"/>
        <v>43069</v>
      </c>
      <c r="B23" s="11">
        <f>+'GSTR 3B Monthly Summary'!B23-'3B As Per Books - Monthly'!B23</f>
        <v>0</v>
      </c>
      <c r="C23" s="9">
        <f>+'GSTR 3B Monthly Summary'!C23-'3B As Per Books - Monthly'!C23</f>
        <v>0</v>
      </c>
      <c r="D23" s="9">
        <f>+'GSTR 3B Monthly Summary'!D23-'3B As Per Books - Monthly'!D23</f>
        <v>0</v>
      </c>
      <c r="E23" s="9">
        <f>+'GSTR 3B Monthly Summary'!E23-'3B As Per Books - Monthly'!E23</f>
        <v>0</v>
      </c>
      <c r="F23" s="9">
        <f>+'GSTR 3B Monthly Summary'!F23-'3B As Per Books - Monthly'!F23</f>
        <v>0</v>
      </c>
      <c r="G23" s="9">
        <f>+'GSTR 3B Monthly Summary'!G23-'3B As Per Books - Monthly'!G23</f>
        <v>0</v>
      </c>
      <c r="H23" s="9">
        <f>+'GSTR 3B Monthly Summary'!H23-'3B As Per Books - Monthly'!H23</f>
        <v>0</v>
      </c>
      <c r="I23" s="17">
        <f>+'GSTR 3B Monthly Summary'!I23-'3B As Per Books - Monthly'!I23</f>
        <v>0</v>
      </c>
      <c r="J23" s="20">
        <f>+'GSTR 3B Monthly Summary'!J23-'3B As Per Books - Monthly'!J23</f>
        <v>0</v>
      </c>
      <c r="K23" s="10">
        <f>+'GSTR 3B Monthly Summary'!K23-'3B As Per Books - Monthly'!K23</f>
        <v>0</v>
      </c>
      <c r="L23" s="10">
        <f>+'GSTR 3B Monthly Summary'!L23-'3B As Per Books - Monthly'!L23</f>
        <v>0</v>
      </c>
      <c r="M23" s="10">
        <f>+'GSTR 3B Monthly Summary'!M23-'3B As Per Books - Monthly'!M23</f>
        <v>0</v>
      </c>
      <c r="N23" s="10">
        <f>+'GSTR 3B Monthly Summary'!N23-'3B As Per Books - Monthly'!N23</f>
        <v>0</v>
      </c>
      <c r="O23" s="10">
        <f>+'GSTR 3B Monthly Summary'!O23-'3B As Per Books - Monthly'!O23</f>
        <v>0</v>
      </c>
      <c r="P23" s="10">
        <f>+'GSTR 3B Monthly Summary'!P23-'3B As Per Books - Monthly'!P23</f>
        <v>0</v>
      </c>
      <c r="Q23" s="73">
        <f>+'GSTR 3B Monthly Summary'!Q23-'3B As Per Books - Monthly'!Q23</f>
        <v>0</v>
      </c>
      <c r="R23" s="16">
        <f>+'GSTR 3B Monthly Summary'!R23-'3B As Per Books - Monthly'!R23</f>
        <v>0</v>
      </c>
      <c r="S23" s="8">
        <f>+'GSTR 3B Monthly Summary'!S23-'3B As Per Books - Monthly'!S23</f>
        <v>0</v>
      </c>
      <c r="T23" s="8">
        <f>+'GSTR 3B Monthly Summary'!T23-'3B As Per Books - Monthly'!T23</f>
        <v>0</v>
      </c>
      <c r="U23" s="8">
        <f>+'GSTR 3B Monthly Summary'!U23-'3B As Per Books - Monthly'!U23</f>
        <v>0</v>
      </c>
      <c r="V23" s="8">
        <f>+'GSTR 3B Monthly Summary'!V23-'3B As Per Books - Monthly'!V23</f>
        <v>0</v>
      </c>
      <c r="W23" s="8">
        <f>+'GSTR 3B Monthly Summary'!W23-'3B As Per Books - Monthly'!W23</f>
        <v>0</v>
      </c>
      <c r="X23" s="8">
        <f>+'GSTR 3B Monthly Summary'!X23-'3B As Per Books - Monthly'!X23</f>
        <v>0</v>
      </c>
      <c r="Y23" s="12">
        <f>+'GSTR 3B Monthly Summary'!Y23-'3B As Per Books - Monthly'!Y23</f>
        <v>0</v>
      </c>
    </row>
    <row r="24" spans="1:25" x14ac:dyDescent="0.2">
      <c r="A24" s="4">
        <f t="shared" si="5"/>
        <v>43100</v>
      </c>
      <c r="B24" s="11">
        <f>+'GSTR 3B Monthly Summary'!B24-'3B As Per Books - Monthly'!B24</f>
        <v>0</v>
      </c>
      <c r="C24" s="9">
        <f>+'GSTR 3B Monthly Summary'!C24-'3B As Per Books - Monthly'!C24</f>
        <v>0</v>
      </c>
      <c r="D24" s="9">
        <f>+'GSTR 3B Monthly Summary'!D24-'3B As Per Books - Monthly'!D24</f>
        <v>0</v>
      </c>
      <c r="E24" s="9">
        <f>+'GSTR 3B Monthly Summary'!E24-'3B As Per Books - Monthly'!E24</f>
        <v>0</v>
      </c>
      <c r="F24" s="9">
        <f>+'GSTR 3B Monthly Summary'!F24-'3B As Per Books - Monthly'!F24</f>
        <v>0</v>
      </c>
      <c r="G24" s="9">
        <f>+'GSTR 3B Monthly Summary'!G24-'3B As Per Books - Monthly'!G24</f>
        <v>0</v>
      </c>
      <c r="H24" s="9">
        <f>+'GSTR 3B Monthly Summary'!H24-'3B As Per Books - Monthly'!H24</f>
        <v>0</v>
      </c>
      <c r="I24" s="17">
        <f>+'GSTR 3B Monthly Summary'!I24-'3B As Per Books - Monthly'!I24</f>
        <v>0</v>
      </c>
      <c r="J24" s="20">
        <f>+'GSTR 3B Monthly Summary'!J24-'3B As Per Books - Monthly'!J24</f>
        <v>0</v>
      </c>
      <c r="K24" s="10">
        <f>+'GSTR 3B Monthly Summary'!K24-'3B As Per Books - Monthly'!K24</f>
        <v>0</v>
      </c>
      <c r="L24" s="10">
        <f>+'GSTR 3B Monthly Summary'!L24-'3B As Per Books - Monthly'!L24</f>
        <v>0</v>
      </c>
      <c r="M24" s="10">
        <f>+'GSTR 3B Monthly Summary'!M24-'3B As Per Books - Monthly'!M24</f>
        <v>0</v>
      </c>
      <c r="N24" s="10">
        <f>+'GSTR 3B Monthly Summary'!N24-'3B As Per Books - Monthly'!N24</f>
        <v>0</v>
      </c>
      <c r="O24" s="10">
        <f>+'GSTR 3B Monthly Summary'!O24-'3B As Per Books - Monthly'!O24</f>
        <v>0</v>
      </c>
      <c r="P24" s="10">
        <f>+'GSTR 3B Monthly Summary'!P24-'3B As Per Books - Monthly'!P24</f>
        <v>0</v>
      </c>
      <c r="Q24" s="73">
        <f>+'GSTR 3B Monthly Summary'!Q24-'3B As Per Books - Monthly'!Q24</f>
        <v>0</v>
      </c>
      <c r="R24" s="16">
        <f>+'GSTR 3B Monthly Summary'!R24-'3B As Per Books - Monthly'!R24</f>
        <v>0</v>
      </c>
      <c r="S24" s="8">
        <f>+'GSTR 3B Monthly Summary'!S24-'3B As Per Books - Monthly'!S24</f>
        <v>0</v>
      </c>
      <c r="T24" s="8">
        <f>+'GSTR 3B Monthly Summary'!T24-'3B As Per Books - Monthly'!T24</f>
        <v>0</v>
      </c>
      <c r="U24" s="8">
        <f>+'GSTR 3B Monthly Summary'!U24-'3B As Per Books - Monthly'!U24</f>
        <v>0</v>
      </c>
      <c r="V24" s="8">
        <f>+'GSTR 3B Monthly Summary'!V24-'3B As Per Books - Monthly'!V24</f>
        <v>0</v>
      </c>
      <c r="W24" s="8">
        <f>+'GSTR 3B Monthly Summary'!W24-'3B As Per Books - Monthly'!W24</f>
        <v>0</v>
      </c>
      <c r="X24" s="8">
        <f>+'GSTR 3B Monthly Summary'!X24-'3B As Per Books - Monthly'!X24</f>
        <v>0</v>
      </c>
      <c r="Y24" s="12">
        <f>+'GSTR 3B Monthly Summary'!Y24-'3B As Per Books - Monthly'!Y24</f>
        <v>0</v>
      </c>
    </row>
    <row r="25" spans="1:25" x14ac:dyDescent="0.2">
      <c r="A25" s="4">
        <f t="shared" si="5"/>
        <v>43131</v>
      </c>
      <c r="B25" s="11">
        <f>+'GSTR 3B Monthly Summary'!B25-'3B As Per Books - Monthly'!B25</f>
        <v>0</v>
      </c>
      <c r="C25" s="9">
        <f>+'GSTR 3B Monthly Summary'!C25-'3B As Per Books - Monthly'!C25</f>
        <v>0</v>
      </c>
      <c r="D25" s="9">
        <f>+'GSTR 3B Monthly Summary'!D25-'3B As Per Books - Monthly'!D25</f>
        <v>0</v>
      </c>
      <c r="E25" s="9">
        <f>+'GSTR 3B Monthly Summary'!E25-'3B As Per Books - Monthly'!E25</f>
        <v>0</v>
      </c>
      <c r="F25" s="9">
        <f>+'GSTR 3B Monthly Summary'!F25-'3B As Per Books - Monthly'!F25</f>
        <v>0</v>
      </c>
      <c r="G25" s="9">
        <f>+'GSTR 3B Monthly Summary'!G25-'3B As Per Books - Monthly'!G25</f>
        <v>0</v>
      </c>
      <c r="H25" s="9">
        <f>+'GSTR 3B Monthly Summary'!H25-'3B As Per Books - Monthly'!H25</f>
        <v>0</v>
      </c>
      <c r="I25" s="17">
        <f>+'GSTR 3B Monthly Summary'!I25-'3B As Per Books - Monthly'!I25</f>
        <v>0</v>
      </c>
      <c r="J25" s="20">
        <f>+'GSTR 3B Monthly Summary'!J25-'3B As Per Books - Monthly'!J25</f>
        <v>0</v>
      </c>
      <c r="K25" s="10">
        <f>+'GSTR 3B Monthly Summary'!K25-'3B As Per Books - Monthly'!K25</f>
        <v>0</v>
      </c>
      <c r="L25" s="10">
        <f>+'GSTR 3B Monthly Summary'!L25-'3B As Per Books - Monthly'!L25</f>
        <v>0</v>
      </c>
      <c r="M25" s="10">
        <f>+'GSTR 3B Monthly Summary'!M25-'3B As Per Books - Monthly'!M25</f>
        <v>0</v>
      </c>
      <c r="N25" s="10">
        <f>+'GSTR 3B Monthly Summary'!N25-'3B As Per Books - Monthly'!N25</f>
        <v>0</v>
      </c>
      <c r="O25" s="10">
        <f>+'GSTR 3B Monthly Summary'!O25-'3B As Per Books - Monthly'!O25</f>
        <v>0</v>
      </c>
      <c r="P25" s="10">
        <f>+'GSTR 3B Monthly Summary'!P25-'3B As Per Books - Monthly'!P25</f>
        <v>0</v>
      </c>
      <c r="Q25" s="73">
        <f>+'GSTR 3B Monthly Summary'!Q25-'3B As Per Books - Monthly'!Q25</f>
        <v>0</v>
      </c>
      <c r="R25" s="16">
        <f>+'GSTR 3B Monthly Summary'!R25-'3B As Per Books - Monthly'!R25</f>
        <v>0</v>
      </c>
      <c r="S25" s="8">
        <f>+'GSTR 3B Monthly Summary'!S25-'3B As Per Books - Monthly'!S25</f>
        <v>0</v>
      </c>
      <c r="T25" s="8">
        <f>+'GSTR 3B Monthly Summary'!T25-'3B As Per Books - Monthly'!T25</f>
        <v>0</v>
      </c>
      <c r="U25" s="8">
        <f>+'GSTR 3B Monthly Summary'!U25-'3B As Per Books - Monthly'!U25</f>
        <v>0</v>
      </c>
      <c r="V25" s="8">
        <f>+'GSTR 3B Monthly Summary'!V25-'3B As Per Books - Monthly'!V25</f>
        <v>0</v>
      </c>
      <c r="W25" s="8">
        <f>+'GSTR 3B Monthly Summary'!W25-'3B As Per Books - Monthly'!W25</f>
        <v>0</v>
      </c>
      <c r="X25" s="8">
        <f>+'GSTR 3B Monthly Summary'!X25-'3B As Per Books - Monthly'!X25</f>
        <v>0</v>
      </c>
      <c r="Y25" s="12">
        <f>+'GSTR 3B Monthly Summary'!Y25-'3B As Per Books - Monthly'!Y25</f>
        <v>0</v>
      </c>
    </row>
    <row r="26" spans="1:25" x14ac:dyDescent="0.2">
      <c r="A26" s="4">
        <f t="shared" si="5"/>
        <v>43159</v>
      </c>
      <c r="B26" s="11">
        <f>+'GSTR 3B Monthly Summary'!B26-'3B As Per Books - Monthly'!B26</f>
        <v>0</v>
      </c>
      <c r="C26" s="9">
        <f>+'GSTR 3B Monthly Summary'!C26-'3B As Per Books - Monthly'!C26</f>
        <v>0</v>
      </c>
      <c r="D26" s="9">
        <f>+'GSTR 3B Monthly Summary'!D26-'3B As Per Books - Monthly'!D26</f>
        <v>0</v>
      </c>
      <c r="E26" s="9">
        <f>+'GSTR 3B Monthly Summary'!E26-'3B As Per Books - Monthly'!E26</f>
        <v>0</v>
      </c>
      <c r="F26" s="9">
        <f>+'GSTR 3B Monthly Summary'!F26-'3B As Per Books - Monthly'!F26</f>
        <v>0</v>
      </c>
      <c r="G26" s="9">
        <f>+'GSTR 3B Monthly Summary'!G26-'3B As Per Books - Monthly'!G26</f>
        <v>0</v>
      </c>
      <c r="H26" s="9">
        <f>+'GSTR 3B Monthly Summary'!H26-'3B As Per Books - Monthly'!H26</f>
        <v>0</v>
      </c>
      <c r="I26" s="17">
        <f>+'GSTR 3B Monthly Summary'!I26-'3B As Per Books - Monthly'!I26</f>
        <v>0</v>
      </c>
      <c r="J26" s="20">
        <f>+'GSTR 3B Monthly Summary'!J26-'3B As Per Books - Monthly'!J26</f>
        <v>0</v>
      </c>
      <c r="K26" s="10">
        <f>+'GSTR 3B Monthly Summary'!K26-'3B As Per Books - Monthly'!K26</f>
        <v>0</v>
      </c>
      <c r="L26" s="10">
        <f>+'GSTR 3B Monthly Summary'!L26-'3B As Per Books - Monthly'!L26</f>
        <v>0</v>
      </c>
      <c r="M26" s="10">
        <f>+'GSTR 3B Monthly Summary'!M26-'3B As Per Books - Monthly'!M26</f>
        <v>0</v>
      </c>
      <c r="N26" s="10">
        <f>+'GSTR 3B Monthly Summary'!N26-'3B As Per Books - Monthly'!N26</f>
        <v>0</v>
      </c>
      <c r="O26" s="10">
        <f>+'GSTR 3B Monthly Summary'!O26-'3B As Per Books - Monthly'!O26</f>
        <v>0</v>
      </c>
      <c r="P26" s="10">
        <f>+'GSTR 3B Monthly Summary'!P26-'3B As Per Books - Monthly'!P26</f>
        <v>0</v>
      </c>
      <c r="Q26" s="73">
        <f>+'GSTR 3B Monthly Summary'!Q26-'3B As Per Books - Monthly'!Q26</f>
        <v>0</v>
      </c>
      <c r="R26" s="16">
        <f>+'GSTR 3B Monthly Summary'!R26-'3B As Per Books - Monthly'!R26</f>
        <v>0</v>
      </c>
      <c r="S26" s="8">
        <f>+'GSTR 3B Monthly Summary'!S26-'3B As Per Books - Monthly'!S26</f>
        <v>0</v>
      </c>
      <c r="T26" s="8">
        <f>+'GSTR 3B Monthly Summary'!T26-'3B As Per Books - Monthly'!T26</f>
        <v>0</v>
      </c>
      <c r="U26" s="8">
        <f>+'GSTR 3B Monthly Summary'!U26-'3B As Per Books - Monthly'!U26</f>
        <v>0</v>
      </c>
      <c r="V26" s="8">
        <f>+'GSTR 3B Monthly Summary'!V26-'3B As Per Books - Monthly'!V26</f>
        <v>0</v>
      </c>
      <c r="W26" s="8">
        <f>+'GSTR 3B Monthly Summary'!W26-'3B As Per Books - Monthly'!W26</f>
        <v>0</v>
      </c>
      <c r="X26" s="8">
        <f>+'GSTR 3B Monthly Summary'!X26-'3B As Per Books - Monthly'!X26</f>
        <v>0</v>
      </c>
      <c r="Y26" s="12">
        <f>+'GSTR 3B Monthly Summary'!Y26-'3B As Per Books - Monthly'!Y26</f>
        <v>0</v>
      </c>
    </row>
    <row r="27" spans="1:25" x14ac:dyDescent="0.2">
      <c r="A27" s="4">
        <f t="shared" si="5"/>
        <v>43190</v>
      </c>
      <c r="B27" s="11">
        <f>+'GSTR 3B Monthly Summary'!B27-'3B As Per Books - Monthly'!B27</f>
        <v>0</v>
      </c>
      <c r="C27" s="9">
        <f>+'GSTR 3B Monthly Summary'!C27-'3B As Per Books - Monthly'!C27</f>
        <v>0</v>
      </c>
      <c r="D27" s="9">
        <f>+'GSTR 3B Monthly Summary'!D27-'3B As Per Books - Monthly'!D27</f>
        <v>0</v>
      </c>
      <c r="E27" s="9">
        <f>+'GSTR 3B Monthly Summary'!E27-'3B As Per Books - Monthly'!E27</f>
        <v>0</v>
      </c>
      <c r="F27" s="9">
        <f>+'GSTR 3B Monthly Summary'!F27-'3B As Per Books - Monthly'!F27</f>
        <v>0</v>
      </c>
      <c r="G27" s="9">
        <f>+'GSTR 3B Monthly Summary'!G27-'3B As Per Books - Monthly'!G27</f>
        <v>0</v>
      </c>
      <c r="H27" s="9">
        <f>+'GSTR 3B Monthly Summary'!H27-'3B As Per Books - Monthly'!H27</f>
        <v>0</v>
      </c>
      <c r="I27" s="17">
        <f>+'GSTR 3B Monthly Summary'!I27-'3B As Per Books - Monthly'!I27</f>
        <v>0</v>
      </c>
      <c r="J27" s="20">
        <f>+'GSTR 3B Monthly Summary'!J27-'3B As Per Books - Monthly'!J27</f>
        <v>0</v>
      </c>
      <c r="K27" s="10">
        <f>+'GSTR 3B Monthly Summary'!K27-'3B As Per Books - Monthly'!K27</f>
        <v>0</v>
      </c>
      <c r="L27" s="10">
        <f>+'GSTR 3B Monthly Summary'!L27-'3B As Per Books - Monthly'!L27</f>
        <v>0</v>
      </c>
      <c r="M27" s="10">
        <f>+'GSTR 3B Monthly Summary'!M27-'3B As Per Books - Monthly'!M27</f>
        <v>0</v>
      </c>
      <c r="N27" s="10">
        <f>+'GSTR 3B Monthly Summary'!N27-'3B As Per Books - Monthly'!N27</f>
        <v>0</v>
      </c>
      <c r="O27" s="10">
        <f>+'GSTR 3B Monthly Summary'!O27-'3B As Per Books - Monthly'!O27</f>
        <v>0</v>
      </c>
      <c r="P27" s="10">
        <f>+'GSTR 3B Monthly Summary'!P27-'3B As Per Books - Monthly'!P27</f>
        <v>0</v>
      </c>
      <c r="Q27" s="73">
        <f>+'GSTR 3B Monthly Summary'!Q27-'3B As Per Books - Monthly'!Q27</f>
        <v>0</v>
      </c>
      <c r="R27" s="16">
        <f>+'GSTR 3B Monthly Summary'!R27-'3B As Per Books - Monthly'!R27</f>
        <v>0</v>
      </c>
      <c r="S27" s="8">
        <f>+'GSTR 3B Monthly Summary'!S27-'3B As Per Books - Monthly'!S27</f>
        <v>0</v>
      </c>
      <c r="T27" s="8">
        <f>+'GSTR 3B Monthly Summary'!T27-'3B As Per Books - Monthly'!T27</f>
        <v>0</v>
      </c>
      <c r="U27" s="8">
        <f>+'GSTR 3B Monthly Summary'!U27-'3B As Per Books - Monthly'!U27</f>
        <v>0</v>
      </c>
      <c r="V27" s="8">
        <f>+'GSTR 3B Monthly Summary'!V27-'3B As Per Books - Monthly'!V27</f>
        <v>0</v>
      </c>
      <c r="W27" s="8">
        <f>+'GSTR 3B Monthly Summary'!W27-'3B As Per Books - Monthly'!W27</f>
        <v>0</v>
      </c>
      <c r="X27" s="8">
        <f>+'GSTR 3B Monthly Summary'!X27-'3B As Per Books - Monthly'!X27</f>
        <v>0</v>
      </c>
      <c r="Y27" s="12">
        <f>+'GSTR 3B Monthly Summary'!Y27-'3B As Per Books - Monthly'!Y27</f>
        <v>0</v>
      </c>
    </row>
    <row r="28" spans="1:25" ht="13.5" thickBot="1" x14ac:dyDescent="0.25">
      <c r="A28" s="47"/>
      <c r="B28" s="48"/>
      <c r="C28" s="49">
        <f>SUM(C19:C27)</f>
        <v>0</v>
      </c>
      <c r="D28" s="49"/>
      <c r="E28" s="50">
        <f t="shared" ref="E28:G28" si="6">SUM(E19:E27)</f>
        <v>0</v>
      </c>
      <c r="F28" s="50">
        <f t="shared" si="6"/>
        <v>0</v>
      </c>
      <c r="G28" s="50">
        <f t="shared" si="6"/>
        <v>0</v>
      </c>
      <c r="H28" s="50">
        <f>SUM(H19:H27)</f>
        <v>0</v>
      </c>
      <c r="I28" s="64"/>
      <c r="J28" s="51"/>
      <c r="K28" s="52">
        <f>SUM(K19:K27)</f>
        <v>0</v>
      </c>
      <c r="L28" s="52"/>
      <c r="M28" s="53">
        <f t="shared" ref="M28:O28" si="7">SUM(M19:M27)</f>
        <v>0</v>
      </c>
      <c r="N28" s="53">
        <f t="shared" si="7"/>
        <v>0</v>
      </c>
      <c r="O28" s="53">
        <f t="shared" si="7"/>
        <v>0</v>
      </c>
      <c r="P28" s="53">
        <f>SUM(P19:P27)</f>
        <v>0</v>
      </c>
      <c r="Q28" s="74"/>
      <c r="R28" s="104"/>
      <c r="S28" s="105">
        <f>SUM(S19:S27)</f>
        <v>0</v>
      </c>
      <c r="T28" s="105"/>
      <c r="U28" s="106">
        <f t="shared" ref="U28:W28" si="8">SUM(U19:U27)</f>
        <v>0</v>
      </c>
      <c r="V28" s="106">
        <f t="shared" si="8"/>
        <v>0</v>
      </c>
      <c r="W28" s="106">
        <f t="shared" si="8"/>
        <v>0</v>
      </c>
      <c r="X28" s="106">
        <f>SUM(X19:X27)</f>
        <v>0</v>
      </c>
      <c r="Y28" s="107"/>
    </row>
    <row r="29" spans="1:25" ht="13.5" thickBot="1" x14ac:dyDescent="0.25"/>
    <row r="30" spans="1:25" x14ac:dyDescent="0.2">
      <c r="A30" s="538" t="s">
        <v>0</v>
      </c>
      <c r="B30" s="424" t="s">
        <v>32</v>
      </c>
      <c r="C30" s="425"/>
      <c r="D30" s="425"/>
      <c r="E30" s="426"/>
      <c r="F30" s="555" t="s">
        <v>28</v>
      </c>
      <c r="G30" s="556"/>
      <c r="H30" s="556"/>
      <c r="I30" s="556"/>
      <c r="J30" s="556"/>
      <c r="K30" s="556"/>
      <c r="L30" s="556"/>
      <c r="M30" s="557"/>
    </row>
    <row r="31" spans="1:25" ht="12.75" customHeight="1" x14ac:dyDescent="0.2">
      <c r="A31" s="539"/>
      <c r="B31" s="408" t="s">
        <v>33</v>
      </c>
      <c r="C31" s="409"/>
      <c r="D31" s="541" t="s">
        <v>35</v>
      </c>
      <c r="E31" s="542"/>
      <c r="F31" s="491" t="s">
        <v>29</v>
      </c>
      <c r="G31" s="492"/>
      <c r="H31" s="492"/>
      <c r="I31" s="492"/>
      <c r="J31" s="498" t="s">
        <v>30</v>
      </c>
      <c r="K31" s="498"/>
      <c r="L31" s="498"/>
      <c r="M31" s="499"/>
    </row>
    <row r="32" spans="1:25" x14ac:dyDescent="0.2">
      <c r="A32" s="539"/>
      <c r="B32" s="410"/>
      <c r="C32" s="411"/>
      <c r="D32" s="543"/>
      <c r="E32" s="544"/>
      <c r="F32" s="491"/>
      <c r="G32" s="492"/>
      <c r="H32" s="492"/>
      <c r="I32" s="492"/>
      <c r="J32" s="498"/>
      <c r="K32" s="498"/>
      <c r="L32" s="498"/>
      <c r="M32" s="499"/>
    </row>
    <row r="33" spans="1:15" x14ac:dyDescent="0.2">
      <c r="A33" s="540"/>
      <c r="B33" s="26" t="s">
        <v>34</v>
      </c>
      <c r="C33" s="27" t="s">
        <v>48</v>
      </c>
      <c r="D33" s="32" t="s">
        <v>34</v>
      </c>
      <c r="E33" s="33" t="s">
        <v>48</v>
      </c>
      <c r="F33" s="30" t="s">
        <v>8</v>
      </c>
      <c r="G33" s="31" t="s">
        <v>9</v>
      </c>
      <c r="H33" s="31" t="s">
        <v>10</v>
      </c>
      <c r="I33" s="31" t="s">
        <v>31</v>
      </c>
      <c r="J33" s="32" t="s">
        <v>8</v>
      </c>
      <c r="K33" s="32" t="s">
        <v>9</v>
      </c>
      <c r="L33" s="32" t="s">
        <v>10</v>
      </c>
      <c r="M33" s="33" t="s">
        <v>31</v>
      </c>
    </row>
    <row r="34" spans="1:15" x14ac:dyDescent="0.2">
      <c r="A34" s="4" t="str">
        <f>TEXT(s_period,"MMM-YY")</f>
        <v>Jul-17</v>
      </c>
      <c r="B34" s="18">
        <f>+'GSTR 3B Monthly Summary'!B34-'3B As Per Books - Monthly'!B34</f>
        <v>0</v>
      </c>
      <c r="C34" s="18">
        <f>+'GSTR 3B Monthly Summary'!C34-'3B As Per Books - Monthly'!C34</f>
        <v>0</v>
      </c>
      <c r="D34" s="14">
        <f>+'GSTR 3B Monthly Summary'!D34-'3B As Per Books - Monthly'!D34</f>
        <v>0</v>
      </c>
      <c r="E34" s="14">
        <f>+'GSTR 3B Monthly Summary'!E34-'3B As Per Books - Monthly'!E34</f>
        <v>0</v>
      </c>
      <c r="F34" s="7">
        <f>+'GSTR 3B Monthly Summary'!F34-'3B As Per Books - Monthly'!F34</f>
        <v>0</v>
      </c>
      <c r="G34" s="7">
        <f>+'GSTR 3B Monthly Summary'!G34-'3B As Per Books - Monthly'!G34</f>
        <v>0</v>
      </c>
      <c r="H34" s="7">
        <f>+'GSTR 3B Monthly Summary'!H34-'3B As Per Books - Monthly'!H34</f>
        <v>0</v>
      </c>
      <c r="I34" s="7">
        <f>+'GSTR 3B Monthly Summary'!I34-'3B As Per Books - Monthly'!I34</f>
        <v>0</v>
      </c>
      <c r="J34" s="14">
        <f>+'GSTR 3B Monthly Summary'!J34-'3B As Per Books - Monthly'!J34</f>
        <v>0</v>
      </c>
      <c r="K34" s="14">
        <f>+'GSTR 3B Monthly Summary'!K34-'3B As Per Books - Monthly'!K34</f>
        <v>0</v>
      </c>
      <c r="L34" s="14">
        <f>+'GSTR 3B Monthly Summary'!L34-'3B As Per Books - Monthly'!L34</f>
        <v>0</v>
      </c>
      <c r="M34" s="14">
        <f>+'GSTR 3B Monthly Summary'!M34-'3B As Per Books - Monthly'!M34</f>
        <v>0</v>
      </c>
    </row>
    <row r="35" spans="1:15" x14ac:dyDescent="0.2">
      <c r="A35" s="4">
        <f>EOMONTH(A34,1)</f>
        <v>42978</v>
      </c>
      <c r="B35" s="18">
        <f>+'GSTR 3B Monthly Summary'!B35-'3B As Per Books - Monthly'!B35</f>
        <v>0</v>
      </c>
      <c r="C35" s="18">
        <f>+'GSTR 3B Monthly Summary'!C35-'3B As Per Books - Monthly'!C35</f>
        <v>0</v>
      </c>
      <c r="D35" s="14">
        <f>+'GSTR 3B Monthly Summary'!D35-'3B As Per Books - Monthly'!D35</f>
        <v>0</v>
      </c>
      <c r="E35" s="14">
        <f>+'GSTR 3B Monthly Summary'!E35-'3B As Per Books - Monthly'!E35</f>
        <v>0</v>
      </c>
      <c r="F35" s="7">
        <f>+'GSTR 3B Monthly Summary'!F35-'3B As Per Books - Monthly'!F35</f>
        <v>0</v>
      </c>
      <c r="G35" s="7">
        <f>+'GSTR 3B Monthly Summary'!G35-'3B As Per Books - Monthly'!G35</f>
        <v>0</v>
      </c>
      <c r="H35" s="7">
        <f>+'GSTR 3B Monthly Summary'!H35-'3B As Per Books - Monthly'!H35</f>
        <v>0</v>
      </c>
      <c r="I35" s="7">
        <f>+'GSTR 3B Monthly Summary'!I35-'3B As Per Books - Monthly'!I35</f>
        <v>0</v>
      </c>
      <c r="J35" s="14">
        <f>+'GSTR 3B Monthly Summary'!J35-'3B As Per Books - Monthly'!J35</f>
        <v>0</v>
      </c>
      <c r="K35" s="14">
        <f>+'GSTR 3B Monthly Summary'!K35-'3B As Per Books - Monthly'!K35</f>
        <v>0</v>
      </c>
      <c r="L35" s="14">
        <f>+'GSTR 3B Monthly Summary'!L35-'3B As Per Books - Monthly'!L35</f>
        <v>0</v>
      </c>
      <c r="M35" s="14">
        <f>+'GSTR 3B Monthly Summary'!M35-'3B As Per Books - Monthly'!M35</f>
        <v>0</v>
      </c>
    </row>
    <row r="36" spans="1:15" x14ac:dyDescent="0.2">
      <c r="A36" s="4">
        <f t="shared" ref="A36:A42" si="9">EOMONTH(A35,1)</f>
        <v>43008</v>
      </c>
      <c r="B36" s="18">
        <f>+'GSTR 3B Monthly Summary'!B36-'3B As Per Books - Monthly'!B36</f>
        <v>0</v>
      </c>
      <c r="C36" s="18">
        <f>+'GSTR 3B Monthly Summary'!C36-'3B As Per Books - Monthly'!C36</f>
        <v>0</v>
      </c>
      <c r="D36" s="14">
        <f>+'GSTR 3B Monthly Summary'!D36-'3B As Per Books - Monthly'!D36</f>
        <v>0</v>
      </c>
      <c r="E36" s="14">
        <f>+'GSTR 3B Monthly Summary'!E36-'3B As Per Books - Monthly'!E36</f>
        <v>0</v>
      </c>
      <c r="F36" s="7">
        <f>+'GSTR 3B Monthly Summary'!F36-'3B As Per Books - Monthly'!F36</f>
        <v>0</v>
      </c>
      <c r="G36" s="7">
        <f>+'GSTR 3B Monthly Summary'!G36-'3B As Per Books - Monthly'!G36</f>
        <v>0</v>
      </c>
      <c r="H36" s="7">
        <f>+'GSTR 3B Monthly Summary'!H36-'3B As Per Books - Monthly'!H36</f>
        <v>0</v>
      </c>
      <c r="I36" s="7">
        <f>+'GSTR 3B Monthly Summary'!I36-'3B As Per Books - Monthly'!I36</f>
        <v>0</v>
      </c>
      <c r="J36" s="14">
        <f>+'GSTR 3B Monthly Summary'!J36-'3B As Per Books - Monthly'!J36</f>
        <v>0</v>
      </c>
      <c r="K36" s="14">
        <f>+'GSTR 3B Monthly Summary'!K36-'3B As Per Books - Monthly'!K36</f>
        <v>0</v>
      </c>
      <c r="L36" s="14">
        <f>+'GSTR 3B Monthly Summary'!L36-'3B As Per Books - Monthly'!L36</f>
        <v>0</v>
      </c>
      <c r="M36" s="14">
        <f>+'GSTR 3B Monthly Summary'!M36-'3B As Per Books - Monthly'!M36</f>
        <v>0</v>
      </c>
    </row>
    <row r="37" spans="1:15" x14ac:dyDescent="0.2">
      <c r="A37" s="4">
        <f t="shared" si="9"/>
        <v>43039</v>
      </c>
      <c r="B37" s="18">
        <f>+'GSTR 3B Monthly Summary'!B37-'3B As Per Books - Monthly'!B37</f>
        <v>0</v>
      </c>
      <c r="C37" s="18">
        <f>+'GSTR 3B Monthly Summary'!C37-'3B As Per Books - Monthly'!C37</f>
        <v>0</v>
      </c>
      <c r="D37" s="14">
        <f>+'GSTR 3B Monthly Summary'!D37-'3B As Per Books - Monthly'!D37</f>
        <v>0</v>
      </c>
      <c r="E37" s="14">
        <f>+'GSTR 3B Monthly Summary'!E37-'3B As Per Books - Monthly'!E37</f>
        <v>0</v>
      </c>
      <c r="F37" s="7">
        <f>+'GSTR 3B Monthly Summary'!F37-'3B As Per Books - Monthly'!F37</f>
        <v>0</v>
      </c>
      <c r="G37" s="7">
        <f>+'GSTR 3B Monthly Summary'!G37-'3B As Per Books - Monthly'!G37</f>
        <v>0</v>
      </c>
      <c r="H37" s="7">
        <f>+'GSTR 3B Monthly Summary'!H37-'3B As Per Books - Monthly'!H37</f>
        <v>0</v>
      </c>
      <c r="I37" s="7">
        <f>+'GSTR 3B Monthly Summary'!I37-'3B As Per Books - Monthly'!I37</f>
        <v>0</v>
      </c>
      <c r="J37" s="14">
        <f>+'GSTR 3B Monthly Summary'!J37-'3B As Per Books - Monthly'!J37</f>
        <v>0</v>
      </c>
      <c r="K37" s="14">
        <f>+'GSTR 3B Monthly Summary'!K37-'3B As Per Books - Monthly'!K37</f>
        <v>0</v>
      </c>
      <c r="L37" s="14">
        <f>+'GSTR 3B Monthly Summary'!L37-'3B As Per Books - Monthly'!L37</f>
        <v>0</v>
      </c>
      <c r="M37" s="14">
        <f>+'GSTR 3B Monthly Summary'!M37-'3B As Per Books - Monthly'!M37</f>
        <v>0</v>
      </c>
    </row>
    <row r="38" spans="1:15" x14ac:dyDescent="0.2">
      <c r="A38" s="4">
        <f t="shared" si="9"/>
        <v>43069</v>
      </c>
      <c r="B38" s="18">
        <f>+'GSTR 3B Monthly Summary'!B38-'3B As Per Books - Monthly'!B38</f>
        <v>0</v>
      </c>
      <c r="C38" s="18">
        <f>+'GSTR 3B Monthly Summary'!C38-'3B As Per Books - Monthly'!C38</f>
        <v>0</v>
      </c>
      <c r="D38" s="14">
        <f>+'GSTR 3B Monthly Summary'!D38-'3B As Per Books - Monthly'!D38</f>
        <v>0</v>
      </c>
      <c r="E38" s="14">
        <f>+'GSTR 3B Monthly Summary'!E38-'3B As Per Books - Monthly'!E38</f>
        <v>0</v>
      </c>
      <c r="F38" s="7">
        <f>+'GSTR 3B Monthly Summary'!F38-'3B As Per Books - Monthly'!F38</f>
        <v>0</v>
      </c>
      <c r="G38" s="7">
        <f>+'GSTR 3B Monthly Summary'!G38-'3B As Per Books - Monthly'!G38</f>
        <v>0</v>
      </c>
      <c r="H38" s="7">
        <f>+'GSTR 3B Monthly Summary'!H38-'3B As Per Books - Monthly'!H38</f>
        <v>0</v>
      </c>
      <c r="I38" s="7">
        <f>+'GSTR 3B Monthly Summary'!I38-'3B As Per Books - Monthly'!I38</f>
        <v>0</v>
      </c>
      <c r="J38" s="14">
        <f>+'GSTR 3B Monthly Summary'!J38-'3B As Per Books - Monthly'!J38</f>
        <v>0</v>
      </c>
      <c r="K38" s="14">
        <f>+'GSTR 3B Monthly Summary'!K38-'3B As Per Books - Monthly'!K38</f>
        <v>0</v>
      </c>
      <c r="L38" s="14">
        <f>+'GSTR 3B Monthly Summary'!L38-'3B As Per Books - Monthly'!L38</f>
        <v>0</v>
      </c>
      <c r="M38" s="14">
        <f>+'GSTR 3B Monthly Summary'!M38-'3B As Per Books - Monthly'!M38</f>
        <v>0</v>
      </c>
    </row>
    <row r="39" spans="1:15" x14ac:dyDescent="0.2">
      <c r="A39" s="4">
        <f t="shared" si="9"/>
        <v>43100</v>
      </c>
      <c r="B39" s="18">
        <f>+'GSTR 3B Monthly Summary'!B39-'3B As Per Books - Monthly'!B39</f>
        <v>0</v>
      </c>
      <c r="C39" s="18">
        <f>+'GSTR 3B Monthly Summary'!C39-'3B As Per Books - Monthly'!C39</f>
        <v>0</v>
      </c>
      <c r="D39" s="14">
        <f>+'GSTR 3B Monthly Summary'!D39-'3B As Per Books - Monthly'!D39</f>
        <v>0</v>
      </c>
      <c r="E39" s="14">
        <f>+'GSTR 3B Monthly Summary'!E39-'3B As Per Books - Monthly'!E39</f>
        <v>0</v>
      </c>
      <c r="F39" s="7">
        <f>+'GSTR 3B Monthly Summary'!F39-'3B As Per Books - Monthly'!F39</f>
        <v>0</v>
      </c>
      <c r="G39" s="7">
        <f>+'GSTR 3B Monthly Summary'!G39-'3B As Per Books - Monthly'!G39</f>
        <v>0</v>
      </c>
      <c r="H39" s="7">
        <f>+'GSTR 3B Monthly Summary'!H39-'3B As Per Books - Monthly'!H39</f>
        <v>0</v>
      </c>
      <c r="I39" s="7">
        <f>+'GSTR 3B Monthly Summary'!I39-'3B As Per Books - Monthly'!I39</f>
        <v>0</v>
      </c>
      <c r="J39" s="14">
        <f>+'GSTR 3B Monthly Summary'!J39-'3B As Per Books - Monthly'!J39</f>
        <v>0</v>
      </c>
      <c r="K39" s="14">
        <f>+'GSTR 3B Monthly Summary'!K39-'3B As Per Books - Monthly'!K39</f>
        <v>0</v>
      </c>
      <c r="L39" s="14">
        <f>+'GSTR 3B Monthly Summary'!L39-'3B As Per Books - Monthly'!L39</f>
        <v>0</v>
      </c>
      <c r="M39" s="14">
        <f>+'GSTR 3B Monthly Summary'!M39-'3B As Per Books - Monthly'!M39</f>
        <v>0</v>
      </c>
    </row>
    <row r="40" spans="1:15" x14ac:dyDescent="0.2">
      <c r="A40" s="4">
        <f t="shared" si="9"/>
        <v>43131</v>
      </c>
      <c r="B40" s="18">
        <f>+'GSTR 3B Monthly Summary'!B40-'3B As Per Books - Monthly'!B40</f>
        <v>0</v>
      </c>
      <c r="C40" s="18">
        <f>+'GSTR 3B Monthly Summary'!C40-'3B As Per Books - Monthly'!C40</f>
        <v>0</v>
      </c>
      <c r="D40" s="14">
        <f>+'GSTR 3B Monthly Summary'!D40-'3B As Per Books - Monthly'!D40</f>
        <v>0</v>
      </c>
      <c r="E40" s="14">
        <f>+'GSTR 3B Monthly Summary'!E40-'3B As Per Books - Monthly'!E40</f>
        <v>0</v>
      </c>
      <c r="F40" s="7">
        <f>+'GSTR 3B Monthly Summary'!F40-'3B As Per Books - Monthly'!F40</f>
        <v>0</v>
      </c>
      <c r="G40" s="7">
        <f>+'GSTR 3B Monthly Summary'!G40-'3B As Per Books - Monthly'!G40</f>
        <v>0</v>
      </c>
      <c r="H40" s="7">
        <f>+'GSTR 3B Monthly Summary'!H40-'3B As Per Books - Monthly'!H40</f>
        <v>0</v>
      </c>
      <c r="I40" s="7">
        <f>+'GSTR 3B Monthly Summary'!I40-'3B As Per Books - Monthly'!I40</f>
        <v>0</v>
      </c>
      <c r="J40" s="14">
        <f>+'GSTR 3B Monthly Summary'!J40-'3B As Per Books - Monthly'!J40</f>
        <v>0</v>
      </c>
      <c r="K40" s="14">
        <f>+'GSTR 3B Monthly Summary'!K40-'3B As Per Books - Monthly'!K40</f>
        <v>0</v>
      </c>
      <c r="L40" s="14">
        <f>+'GSTR 3B Monthly Summary'!L40-'3B As Per Books - Monthly'!L40</f>
        <v>0</v>
      </c>
      <c r="M40" s="14">
        <f>+'GSTR 3B Monthly Summary'!M40-'3B As Per Books - Monthly'!M40</f>
        <v>0</v>
      </c>
    </row>
    <row r="41" spans="1:15" x14ac:dyDescent="0.2">
      <c r="A41" s="4">
        <f t="shared" si="9"/>
        <v>43159</v>
      </c>
      <c r="B41" s="18">
        <f>+'GSTR 3B Monthly Summary'!B41-'3B As Per Books - Monthly'!B41</f>
        <v>0</v>
      </c>
      <c r="C41" s="18">
        <f>+'GSTR 3B Monthly Summary'!C41-'3B As Per Books - Monthly'!C41</f>
        <v>0</v>
      </c>
      <c r="D41" s="14">
        <f>+'GSTR 3B Monthly Summary'!D41-'3B As Per Books - Monthly'!D41</f>
        <v>0</v>
      </c>
      <c r="E41" s="14">
        <f>+'GSTR 3B Monthly Summary'!E41-'3B As Per Books - Monthly'!E41</f>
        <v>0</v>
      </c>
      <c r="F41" s="7">
        <f>+'GSTR 3B Monthly Summary'!F41-'3B As Per Books - Monthly'!F41</f>
        <v>0</v>
      </c>
      <c r="G41" s="7">
        <f>+'GSTR 3B Monthly Summary'!G41-'3B As Per Books - Monthly'!G41</f>
        <v>0</v>
      </c>
      <c r="H41" s="7">
        <f>+'GSTR 3B Monthly Summary'!H41-'3B As Per Books - Monthly'!H41</f>
        <v>0</v>
      </c>
      <c r="I41" s="7">
        <f>+'GSTR 3B Monthly Summary'!I41-'3B As Per Books - Monthly'!I41</f>
        <v>0</v>
      </c>
      <c r="J41" s="14">
        <f>+'GSTR 3B Monthly Summary'!J41-'3B As Per Books - Monthly'!J41</f>
        <v>0</v>
      </c>
      <c r="K41" s="14">
        <f>+'GSTR 3B Monthly Summary'!K41-'3B As Per Books - Monthly'!K41</f>
        <v>0</v>
      </c>
      <c r="L41" s="14">
        <f>+'GSTR 3B Monthly Summary'!L41-'3B As Per Books - Monthly'!L41</f>
        <v>0</v>
      </c>
      <c r="M41" s="14">
        <f>+'GSTR 3B Monthly Summary'!M41-'3B As Per Books - Monthly'!M41</f>
        <v>0</v>
      </c>
    </row>
    <row r="42" spans="1:15" x14ac:dyDescent="0.2">
      <c r="A42" s="4">
        <f t="shared" si="9"/>
        <v>43190</v>
      </c>
      <c r="B42" s="18">
        <f>+'GSTR 3B Monthly Summary'!B42-'3B As Per Books - Monthly'!B42</f>
        <v>0</v>
      </c>
      <c r="C42" s="18">
        <f>+'GSTR 3B Monthly Summary'!C42-'3B As Per Books - Monthly'!C42</f>
        <v>0</v>
      </c>
      <c r="D42" s="14">
        <f>+'GSTR 3B Monthly Summary'!D42-'3B As Per Books - Monthly'!D42</f>
        <v>0</v>
      </c>
      <c r="E42" s="14">
        <f>+'GSTR 3B Monthly Summary'!E42-'3B As Per Books - Monthly'!E42</f>
        <v>0</v>
      </c>
      <c r="F42" s="7">
        <f>+'GSTR 3B Monthly Summary'!F42-'3B As Per Books - Monthly'!F42</f>
        <v>0</v>
      </c>
      <c r="G42" s="7">
        <f>+'GSTR 3B Monthly Summary'!G42-'3B As Per Books - Monthly'!G42</f>
        <v>0</v>
      </c>
      <c r="H42" s="7">
        <f>+'GSTR 3B Monthly Summary'!H42-'3B As Per Books - Monthly'!H42</f>
        <v>0</v>
      </c>
      <c r="I42" s="7">
        <f>+'GSTR 3B Monthly Summary'!I42-'3B As Per Books - Monthly'!I42</f>
        <v>0</v>
      </c>
      <c r="J42" s="14">
        <f>+'GSTR 3B Monthly Summary'!J42-'3B As Per Books - Monthly'!J42</f>
        <v>0</v>
      </c>
      <c r="K42" s="14">
        <f>+'GSTR 3B Monthly Summary'!K42-'3B As Per Books - Monthly'!K42</f>
        <v>0</v>
      </c>
      <c r="L42" s="14">
        <f>+'GSTR 3B Monthly Summary'!L42-'3B As Per Books - Monthly'!L42</f>
        <v>0</v>
      </c>
      <c r="M42" s="14">
        <f>+'GSTR 3B Monthly Summary'!M42-'3B As Per Books - Monthly'!M42</f>
        <v>0</v>
      </c>
    </row>
    <row r="43" spans="1:15" ht="13.5" thickBot="1" x14ac:dyDescent="0.25">
      <c r="A43" s="47"/>
      <c r="B43" s="57">
        <f>SUM(B34:B42)</f>
        <v>0</v>
      </c>
      <c r="C43" s="57">
        <f>SUM(C34:C42)</f>
        <v>0</v>
      </c>
      <c r="D43" s="65">
        <f>SUM(D34:D42)</f>
        <v>0</v>
      </c>
      <c r="E43" s="65">
        <f>SUM(E33:F42)</f>
        <v>0</v>
      </c>
      <c r="F43" s="60">
        <f>SUM(F34:F42)</f>
        <v>0</v>
      </c>
      <c r="G43" s="61">
        <f>SUM(G34:G42)</f>
        <v>0</v>
      </c>
      <c r="H43" s="61">
        <f>SUM(H34:H42)</f>
        <v>0</v>
      </c>
      <c r="I43" s="61">
        <f>SUM(I34:I42)</f>
        <v>0</v>
      </c>
      <c r="J43" s="62">
        <f t="shared" ref="J43:M43" si="10">SUM(J34:J42)</f>
        <v>0</v>
      </c>
      <c r="K43" s="62">
        <f t="shared" si="10"/>
        <v>0</v>
      </c>
      <c r="L43" s="62">
        <f t="shared" si="10"/>
        <v>0</v>
      </c>
      <c r="M43" s="63">
        <f t="shared" si="10"/>
        <v>0</v>
      </c>
    </row>
    <row r="44" spans="1:15" ht="13.5" thickBot="1" x14ac:dyDescent="0.25"/>
    <row r="45" spans="1:15" ht="13.5" thickBot="1" x14ac:dyDescent="0.25">
      <c r="A45" s="538" t="s">
        <v>0</v>
      </c>
      <c r="B45" s="421" t="s">
        <v>42</v>
      </c>
      <c r="C45" s="422"/>
      <c r="D45" s="422"/>
      <c r="E45" s="422"/>
      <c r="F45" s="422"/>
      <c r="G45" s="422"/>
      <c r="H45" s="422"/>
      <c r="I45" s="422"/>
      <c r="J45" s="422"/>
      <c r="K45" s="422"/>
      <c r="L45" s="422"/>
      <c r="M45" s="423"/>
      <c r="N45" s="5"/>
      <c r="O45" s="5"/>
    </row>
    <row r="46" spans="1:15" x14ac:dyDescent="0.2">
      <c r="A46" s="539"/>
      <c r="B46" s="415" t="s">
        <v>44</v>
      </c>
      <c r="C46" s="416"/>
      <c r="D46" s="416"/>
      <c r="E46" s="416"/>
      <c r="F46" s="416"/>
      <c r="G46" s="416"/>
      <c r="H46" s="417"/>
      <c r="I46" s="418" t="s">
        <v>31</v>
      </c>
      <c r="J46" s="419"/>
      <c r="K46" s="419"/>
      <c r="L46" s="419"/>
      <c r="M46" s="420"/>
      <c r="N46" s="5"/>
      <c r="O46" s="5"/>
    </row>
    <row r="47" spans="1:15" ht="12.75" customHeight="1" x14ac:dyDescent="0.2">
      <c r="A47" s="539"/>
      <c r="B47" s="450" t="s">
        <v>36</v>
      </c>
      <c r="C47" s="474" t="s">
        <v>37</v>
      </c>
      <c r="D47" s="475"/>
      <c r="E47" s="476"/>
      <c r="F47" s="470" t="s">
        <v>41</v>
      </c>
      <c r="G47" s="470" t="s">
        <v>38</v>
      </c>
      <c r="H47" s="452" t="s">
        <v>43</v>
      </c>
      <c r="I47" s="472" t="s">
        <v>36</v>
      </c>
      <c r="J47" s="403" t="s">
        <v>47</v>
      </c>
      <c r="K47" s="403" t="s">
        <v>41</v>
      </c>
      <c r="L47" s="403" t="s">
        <v>38</v>
      </c>
      <c r="M47" s="500" t="s">
        <v>43</v>
      </c>
    </row>
    <row r="48" spans="1:15" x14ac:dyDescent="0.2">
      <c r="A48" s="540"/>
      <c r="B48" s="450"/>
      <c r="C48" s="36" t="s">
        <v>8</v>
      </c>
      <c r="D48" s="36" t="s">
        <v>40</v>
      </c>
      <c r="E48" s="36" t="s">
        <v>10</v>
      </c>
      <c r="F48" s="471"/>
      <c r="G48" s="471"/>
      <c r="H48" s="452"/>
      <c r="I48" s="473"/>
      <c r="J48" s="404"/>
      <c r="K48" s="404"/>
      <c r="L48" s="404"/>
      <c r="M48" s="501"/>
    </row>
    <row r="49" spans="1:16" x14ac:dyDescent="0.2">
      <c r="A49" s="4" t="str">
        <f>TEXT(s_period,"MMM-YY")</f>
        <v>Jul-17</v>
      </c>
      <c r="B49" s="16">
        <f>+'GSTR 3B Monthly Summary'!B49-'3B As Per Books - Monthly'!B49</f>
        <v>0</v>
      </c>
      <c r="C49" s="8">
        <f>+'GSTR 3B Monthly Summary'!C49-'3B As Per Books - Monthly'!C49</f>
        <v>0</v>
      </c>
      <c r="D49" s="8">
        <f>+'GSTR 3B Monthly Summary'!D49-'3B As Per Books - Monthly'!D49</f>
        <v>0</v>
      </c>
      <c r="E49" s="8">
        <f>+'GSTR 3B Monthly Summary'!E49-'3B As Per Books - Monthly'!E49</f>
        <v>0</v>
      </c>
      <c r="F49" s="8">
        <f>+'GSTR 3B Monthly Summary'!F49-'3B As Per Books - Monthly'!F49</f>
        <v>0</v>
      </c>
      <c r="G49" s="8">
        <f>+'GSTR 3B Monthly Summary'!G49-'3B As Per Books - Monthly'!G49</f>
        <v>0</v>
      </c>
      <c r="H49" s="12">
        <f>+'GSTR 3B Monthly Summary'!H49-'3B As Per Books - Monthly'!H49</f>
        <v>0</v>
      </c>
      <c r="I49" s="11">
        <f>+'GSTR 3B Monthly Summary'!I49-'3B As Per Books - Monthly'!I49</f>
        <v>0</v>
      </c>
      <c r="J49" s="9">
        <f>+'GSTR 3B Monthly Summary'!J49-'3B As Per Books - Monthly'!J49</f>
        <v>0</v>
      </c>
      <c r="K49" s="9">
        <f>+'GSTR 3B Monthly Summary'!K49-'3B As Per Books - Monthly'!K49</f>
        <v>0</v>
      </c>
      <c r="L49" s="9">
        <f>+'GSTR 3B Monthly Summary'!L49-'3B As Per Books - Monthly'!L49</f>
        <v>0</v>
      </c>
      <c r="M49" s="17">
        <f>+'GSTR 3B Monthly Summary'!M49-'3B As Per Books - Monthly'!M49</f>
        <v>0</v>
      </c>
    </row>
    <row r="50" spans="1:16" x14ac:dyDescent="0.2">
      <c r="A50" s="4">
        <f>EOMONTH(A49,1)</f>
        <v>42978</v>
      </c>
      <c r="B50" s="16">
        <f>+'GSTR 3B Monthly Summary'!B50-'3B As Per Books - Monthly'!B50</f>
        <v>0</v>
      </c>
      <c r="C50" s="8">
        <f>+'GSTR 3B Monthly Summary'!C50-'3B As Per Books - Monthly'!C50</f>
        <v>0</v>
      </c>
      <c r="D50" s="8">
        <f>+'GSTR 3B Monthly Summary'!D50-'3B As Per Books - Monthly'!D50</f>
        <v>0</v>
      </c>
      <c r="E50" s="8">
        <f>+'GSTR 3B Monthly Summary'!E50-'3B As Per Books - Monthly'!E50</f>
        <v>0</v>
      </c>
      <c r="F50" s="8">
        <f>+'GSTR 3B Monthly Summary'!F50-'3B As Per Books - Monthly'!F50</f>
        <v>0</v>
      </c>
      <c r="G50" s="8">
        <f>+'GSTR 3B Monthly Summary'!G50-'3B As Per Books - Monthly'!G50</f>
        <v>0</v>
      </c>
      <c r="H50" s="12">
        <f>+'GSTR 3B Monthly Summary'!H50-'3B As Per Books - Monthly'!H50</f>
        <v>0</v>
      </c>
      <c r="I50" s="11">
        <f>+'GSTR 3B Monthly Summary'!I50-'3B As Per Books - Monthly'!I50</f>
        <v>0</v>
      </c>
      <c r="J50" s="9">
        <f>+'GSTR 3B Monthly Summary'!J50-'3B As Per Books - Monthly'!J50</f>
        <v>0</v>
      </c>
      <c r="K50" s="9">
        <f>+'GSTR 3B Monthly Summary'!K50-'3B As Per Books - Monthly'!K50</f>
        <v>0</v>
      </c>
      <c r="L50" s="9">
        <f>+'GSTR 3B Monthly Summary'!L50-'3B As Per Books - Monthly'!L50</f>
        <v>0</v>
      </c>
      <c r="M50" s="17">
        <f>+'GSTR 3B Monthly Summary'!M50-'3B As Per Books - Monthly'!M50</f>
        <v>0</v>
      </c>
    </row>
    <row r="51" spans="1:16" x14ac:dyDescent="0.2">
      <c r="A51" s="4">
        <f t="shared" ref="A51:A57" si="11">EOMONTH(A50,1)</f>
        <v>43008</v>
      </c>
      <c r="B51" s="16">
        <f>+'GSTR 3B Monthly Summary'!B51-'3B As Per Books - Monthly'!B51</f>
        <v>0</v>
      </c>
      <c r="C51" s="8">
        <f>+'GSTR 3B Monthly Summary'!C51-'3B As Per Books - Monthly'!C51</f>
        <v>0</v>
      </c>
      <c r="D51" s="8">
        <f>+'GSTR 3B Monthly Summary'!D51-'3B As Per Books - Monthly'!D51</f>
        <v>0</v>
      </c>
      <c r="E51" s="8">
        <f>+'GSTR 3B Monthly Summary'!E51-'3B As Per Books - Monthly'!E51</f>
        <v>0</v>
      </c>
      <c r="F51" s="8">
        <f>+'GSTR 3B Monthly Summary'!F51-'3B As Per Books - Monthly'!F51</f>
        <v>0</v>
      </c>
      <c r="G51" s="8">
        <f>+'GSTR 3B Monthly Summary'!G51-'3B As Per Books - Monthly'!G51</f>
        <v>0</v>
      </c>
      <c r="H51" s="12">
        <f>+'GSTR 3B Monthly Summary'!H51-'3B As Per Books - Monthly'!H51</f>
        <v>0</v>
      </c>
      <c r="I51" s="11">
        <f>+'GSTR 3B Monthly Summary'!I51-'3B As Per Books - Monthly'!I51</f>
        <v>0</v>
      </c>
      <c r="J51" s="9">
        <f>+'GSTR 3B Monthly Summary'!J51-'3B As Per Books - Monthly'!J51</f>
        <v>0</v>
      </c>
      <c r="K51" s="9">
        <f>+'GSTR 3B Monthly Summary'!K51-'3B As Per Books - Monthly'!K51</f>
        <v>0</v>
      </c>
      <c r="L51" s="9">
        <f>+'GSTR 3B Monthly Summary'!L51-'3B As Per Books - Monthly'!L51</f>
        <v>0</v>
      </c>
      <c r="M51" s="17">
        <f>+'GSTR 3B Monthly Summary'!M51-'3B As Per Books - Monthly'!M51</f>
        <v>0</v>
      </c>
    </row>
    <row r="52" spans="1:16" x14ac:dyDescent="0.2">
      <c r="A52" s="4">
        <f t="shared" si="11"/>
        <v>43039</v>
      </c>
      <c r="B52" s="16">
        <f>+'GSTR 3B Monthly Summary'!B52-'3B As Per Books - Monthly'!B52</f>
        <v>0</v>
      </c>
      <c r="C52" s="8">
        <f>+'GSTR 3B Monthly Summary'!C52-'3B As Per Books - Monthly'!C52</f>
        <v>0</v>
      </c>
      <c r="D52" s="8">
        <f>+'GSTR 3B Monthly Summary'!D52-'3B As Per Books - Monthly'!D52</f>
        <v>0</v>
      </c>
      <c r="E52" s="8">
        <f>+'GSTR 3B Monthly Summary'!E52-'3B As Per Books - Monthly'!E52</f>
        <v>0</v>
      </c>
      <c r="F52" s="8">
        <f>+'GSTR 3B Monthly Summary'!F52-'3B As Per Books - Monthly'!F52</f>
        <v>0</v>
      </c>
      <c r="G52" s="8">
        <f>+'GSTR 3B Monthly Summary'!G52-'3B As Per Books - Monthly'!G52</f>
        <v>0</v>
      </c>
      <c r="H52" s="12">
        <f>+'GSTR 3B Monthly Summary'!H52-'3B As Per Books - Monthly'!H52</f>
        <v>0</v>
      </c>
      <c r="I52" s="11">
        <f>+'GSTR 3B Monthly Summary'!I52-'3B As Per Books - Monthly'!I52</f>
        <v>0</v>
      </c>
      <c r="J52" s="9">
        <f>+'GSTR 3B Monthly Summary'!J52-'3B As Per Books - Monthly'!J52</f>
        <v>0</v>
      </c>
      <c r="K52" s="9">
        <f>+'GSTR 3B Monthly Summary'!K52-'3B As Per Books - Monthly'!K52</f>
        <v>0</v>
      </c>
      <c r="L52" s="9">
        <f>+'GSTR 3B Monthly Summary'!L52-'3B As Per Books - Monthly'!L52</f>
        <v>0</v>
      </c>
      <c r="M52" s="17">
        <f>+'GSTR 3B Monthly Summary'!M52-'3B As Per Books - Monthly'!M52</f>
        <v>0</v>
      </c>
    </row>
    <row r="53" spans="1:16" x14ac:dyDescent="0.2">
      <c r="A53" s="4">
        <f t="shared" si="11"/>
        <v>43069</v>
      </c>
      <c r="B53" s="16">
        <f>+'GSTR 3B Monthly Summary'!B53-'3B As Per Books - Monthly'!B53</f>
        <v>0</v>
      </c>
      <c r="C53" s="8">
        <f>+'GSTR 3B Monthly Summary'!C53-'3B As Per Books - Monthly'!C53</f>
        <v>0</v>
      </c>
      <c r="D53" s="8">
        <f>+'GSTR 3B Monthly Summary'!D53-'3B As Per Books - Monthly'!D53</f>
        <v>0</v>
      </c>
      <c r="E53" s="8">
        <f>+'GSTR 3B Monthly Summary'!E53-'3B As Per Books - Monthly'!E53</f>
        <v>0</v>
      </c>
      <c r="F53" s="8">
        <f>+'GSTR 3B Monthly Summary'!F53-'3B As Per Books - Monthly'!F53</f>
        <v>0</v>
      </c>
      <c r="G53" s="8">
        <f>+'GSTR 3B Monthly Summary'!G53-'3B As Per Books - Monthly'!G53</f>
        <v>0</v>
      </c>
      <c r="H53" s="12">
        <f>+'GSTR 3B Monthly Summary'!H53-'3B As Per Books - Monthly'!H53</f>
        <v>0</v>
      </c>
      <c r="I53" s="11">
        <f>+'GSTR 3B Monthly Summary'!I53-'3B As Per Books - Monthly'!I53</f>
        <v>0</v>
      </c>
      <c r="J53" s="9">
        <f>+'GSTR 3B Monthly Summary'!J53-'3B As Per Books - Monthly'!J53</f>
        <v>0</v>
      </c>
      <c r="K53" s="9">
        <f>+'GSTR 3B Monthly Summary'!K53-'3B As Per Books - Monthly'!K53</f>
        <v>0</v>
      </c>
      <c r="L53" s="9">
        <f>+'GSTR 3B Monthly Summary'!L53-'3B As Per Books - Monthly'!L53</f>
        <v>0</v>
      </c>
      <c r="M53" s="17">
        <f>+'GSTR 3B Monthly Summary'!M53-'3B As Per Books - Monthly'!M53</f>
        <v>0</v>
      </c>
    </row>
    <row r="54" spans="1:16" x14ac:dyDescent="0.2">
      <c r="A54" s="4">
        <f t="shared" si="11"/>
        <v>43100</v>
      </c>
      <c r="B54" s="16">
        <f>+'GSTR 3B Monthly Summary'!B54-'3B As Per Books - Monthly'!B54</f>
        <v>0</v>
      </c>
      <c r="C54" s="8">
        <f>+'GSTR 3B Monthly Summary'!C54-'3B As Per Books - Monthly'!C54</f>
        <v>0</v>
      </c>
      <c r="D54" s="8">
        <f>+'GSTR 3B Monthly Summary'!D54-'3B As Per Books - Monthly'!D54</f>
        <v>0</v>
      </c>
      <c r="E54" s="8">
        <f>+'GSTR 3B Monthly Summary'!E54-'3B As Per Books - Monthly'!E54</f>
        <v>0</v>
      </c>
      <c r="F54" s="8">
        <f>+'GSTR 3B Monthly Summary'!F54-'3B As Per Books - Monthly'!F54</f>
        <v>0</v>
      </c>
      <c r="G54" s="8">
        <f>+'GSTR 3B Monthly Summary'!G54-'3B As Per Books - Monthly'!G54</f>
        <v>0</v>
      </c>
      <c r="H54" s="12">
        <f>+'GSTR 3B Monthly Summary'!H54-'3B As Per Books - Monthly'!H54</f>
        <v>0</v>
      </c>
      <c r="I54" s="11">
        <f>+'GSTR 3B Monthly Summary'!I54-'3B As Per Books - Monthly'!I54</f>
        <v>0</v>
      </c>
      <c r="J54" s="9">
        <f>+'GSTR 3B Monthly Summary'!J54-'3B As Per Books - Monthly'!J54</f>
        <v>0</v>
      </c>
      <c r="K54" s="9">
        <f>+'GSTR 3B Monthly Summary'!K54-'3B As Per Books - Monthly'!K54</f>
        <v>0</v>
      </c>
      <c r="L54" s="9">
        <f>+'GSTR 3B Monthly Summary'!L54-'3B As Per Books - Monthly'!L54</f>
        <v>0</v>
      </c>
      <c r="M54" s="17">
        <f>+'GSTR 3B Monthly Summary'!M54-'3B As Per Books - Monthly'!M54</f>
        <v>0</v>
      </c>
    </row>
    <row r="55" spans="1:16" x14ac:dyDescent="0.2">
      <c r="A55" s="4">
        <f t="shared" si="11"/>
        <v>43131</v>
      </c>
      <c r="B55" s="16">
        <f>+'GSTR 3B Monthly Summary'!B55-'3B As Per Books - Monthly'!B55</f>
        <v>0</v>
      </c>
      <c r="C55" s="8">
        <f>+'GSTR 3B Monthly Summary'!C55-'3B As Per Books - Monthly'!C55</f>
        <v>0</v>
      </c>
      <c r="D55" s="8">
        <f>+'GSTR 3B Monthly Summary'!D55-'3B As Per Books - Monthly'!D55</f>
        <v>0</v>
      </c>
      <c r="E55" s="8">
        <f>+'GSTR 3B Monthly Summary'!E55-'3B As Per Books - Monthly'!E55</f>
        <v>0</v>
      </c>
      <c r="F55" s="8">
        <f>+'GSTR 3B Monthly Summary'!F55-'3B As Per Books - Monthly'!F55</f>
        <v>0</v>
      </c>
      <c r="G55" s="8">
        <f>+'GSTR 3B Monthly Summary'!G55-'3B As Per Books - Monthly'!G55</f>
        <v>0</v>
      </c>
      <c r="H55" s="12">
        <f>+'GSTR 3B Monthly Summary'!H55-'3B As Per Books - Monthly'!H55</f>
        <v>0</v>
      </c>
      <c r="I55" s="11">
        <f>+'GSTR 3B Monthly Summary'!I55-'3B As Per Books - Monthly'!I55</f>
        <v>0</v>
      </c>
      <c r="J55" s="9">
        <f>+'GSTR 3B Monthly Summary'!J55-'3B As Per Books - Monthly'!J55</f>
        <v>0</v>
      </c>
      <c r="K55" s="9">
        <f>+'GSTR 3B Monthly Summary'!K55-'3B As Per Books - Monthly'!K55</f>
        <v>0</v>
      </c>
      <c r="L55" s="9">
        <f>+'GSTR 3B Monthly Summary'!L55-'3B As Per Books - Monthly'!L55</f>
        <v>0</v>
      </c>
      <c r="M55" s="17">
        <f>+'GSTR 3B Monthly Summary'!M55-'3B As Per Books - Monthly'!M55</f>
        <v>0</v>
      </c>
    </row>
    <row r="56" spans="1:16" x14ac:dyDescent="0.2">
      <c r="A56" s="4">
        <f t="shared" si="11"/>
        <v>43159</v>
      </c>
      <c r="B56" s="16">
        <f>+'GSTR 3B Monthly Summary'!B56-'3B As Per Books - Monthly'!B56</f>
        <v>0</v>
      </c>
      <c r="C56" s="8">
        <f>+'GSTR 3B Monthly Summary'!C56-'3B As Per Books - Monthly'!C56</f>
        <v>0</v>
      </c>
      <c r="D56" s="8">
        <f>+'GSTR 3B Monthly Summary'!D56-'3B As Per Books - Monthly'!D56</f>
        <v>0</v>
      </c>
      <c r="E56" s="8">
        <f>+'GSTR 3B Monthly Summary'!E56-'3B As Per Books - Monthly'!E56</f>
        <v>0</v>
      </c>
      <c r="F56" s="8">
        <f>+'GSTR 3B Monthly Summary'!F56-'3B As Per Books - Monthly'!F56</f>
        <v>0</v>
      </c>
      <c r="G56" s="8">
        <f>+'GSTR 3B Monthly Summary'!G56-'3B As Per Books - Monthly'!G56</f>
        <v>0</v>
      </c>
      <c r="H56" s="12">
        <f>+'GSTR 3B Monthly Summary'!H56-'3B As Per Books - Monthly'!H56</f>
        <v>0</v>
      </c>
      <c r="I56" s="11">
        <f>+'GSTR 3B Monthly Summary'!I56-'3B As Per Books - Monthly'!I56</f>
        <v>0</v>
      </c>
      <c r="J56" s="9">
        <f>+'GSTR 3B Monthly Summary'!J56-'3B As Per Books - Monthly'!J56</f>
        <v>0</v>
      </c>
      <c r="K56" s="9">
        <f>+'GSTR 3B Monthly Summary'!K56-'3B As Per Books - Monthly'!K56</f>
        <v>0</v>
      </c>
      <c r="L56" s="9">
        <f>+'GSTR 3B Monthly Summary'!L56-'3B As Per Books - Monthly'!L56</f>
        <v>0</v>
      </c>
      <c r="M56" s="17">
        <f>+'GSTR 3B Monthly Summary'!M56-'3B As Per Books - Monthly'!M56</f>
        <v>0</v>
      </c>
    </row>
    <row r="57" spans="1:16" x14ac:dyDescent="0.2">
      <c r="A57" s="4">
        <f t="shared" si="11"/>
        <v>43190</v>
      </c>
      <c r="B57" s="16">
        <f>+'GSTR 3B Monthly Summary'!B57-'3B As Per Books - Monthly'!B57</f>
        <v>0</v>
      </c>
      <c r="C57" s="8">
        <f>+'GSTR 3B Monthly Summary'!C57-'3B As Per Books - Monthly'!C57</f>
        <v>0</v>
      </c>
      <c r="D57" s="8">
        <f>+'GSTR 3B Monthly Summary'!D57-'3B As Per Books - Monthly'!D57</f>
        <v>0</v>
      </c>
      <c r="E57" s="8">
        <f>+'GSTR 3B Monthly Summary'!E57-'3B As Per Books - Monthly'!E57</f>
        <v>0</v>
      </c>
      <c r="F57" s="8">
        <f>+'GSTR 3B Monthly Summary'!F57-'3B As Per Books - Monthly'!F57</f>
        <v>0</v>
      </c>
      <c r="G57" s="8">
        <f>+'GSTR 3B Monthly Summary'!G57-'3B As Per Books - Monthly'!G57</f>
        <v>0</v>
      </c>
      <c r="H57" s="12">
        <f>+'GSTR 3B Monthly Summary'!H57-'3B As Per Books - Monthly'!H57</f>
        <v>0</v>
      </c>
      <c r="I57" s="11">
        <f>+'GSTR 3B Monthly Summary'!I57-'3B As Per Books - Monthly'!I57</f>
        <v>0</v>
      </c>
      <c r="J57" s="9">
        <f>+'GSTR 3B Monthly Summary'!J57-'3B As Per Books - Monthly'!J57</f>
        <v>0</v>
      </c>
      <c r="K57" s="9">
        <f>+'GSTR 3B Monthly Summary'!K57-'3B As Per Books - Monthly'!K57</f>
        <v>0</v>
      </c>
      <c r="L57" s="9">
        <f>+'GSTR 3B Monthly Summary'!L57-'3B As Per Books - Monthly'!L57</f>
        <v>0</v>
      </c>
      <c r="M57" s="17">
        <f>+'GSTR 3B Monthly Summary'!M57-'3B As Per Books - Monthly'!M57</f>
        <v>0</v>
      </c>
    </row>
    <row r="58" spans="1:16" ht="13.5" thickBot="1" x14ac:dyDescent="0.25">
      <c r="A58" s="47"/>
      <c r="B58" s="54">
        <f>SUM(B49:B57)</f>
        <v>0</v>
      </c>
      <c r="C58" s="56">
        <f t="shared" ref="C58:E58" si="12">SUM(C49:C57)</f>
        <v>0</v>
      </c>
      <c r="D58" s="56">
        <f t="shared" si="12"/>
        <v>0</v>
      </c>
      <c r="E58" s="56">
        <f t="shared" si="12"/>
        <v>0</v>
      </c>
      <c r="F58" s="56">
        <f>SUM(F49:F57)</f>
        <v>0</v>
      </c>
      <c r="G58" s="56">
        <f>SUM(G49:G57)</f>
        <v>0</v>
      </c>
      <c r="H58" s="86">
        <f>SUM(H47:H57)</f>
        <v>0</v>
      </c>
      <c r="I58" s="48">
        <f>SUM(I49:I57)</f>
        <v>0</v>
      </c>
      <c r="J58" s="50">
        <f t="shared" ref="J58:L58" si="13">SUM(J49:J57)</f>
        <v>0</v>
      </c>
      <c r="K58" s="50">
        <f t="shared" si="13"/>
        <v>0</v>
      </c>
      <c r="L58" s="50">
        <f t="shared" si="13"/>
        <v>0</v>
      </c>
      <c r="M58" s="64">
        <f>SUM(M47:M57)</f>
        <v>0</v>
      </c>
    </row>
    <row r="59" spans="1:16" ht="13.5" thickBot="1" x14ac:dyDescent="0.25"/>
    <row r="60" spans="1:16" ht="13.5" thickBot="1" x14ac:dyDescent="0.25">
      <c r="A60" s="538" t="s">
        <v>0</v>
      </c>
      <c r="B60" s="467" t="s">
        <v>42</v>
      </c>
      <c r="C60" s="468"/>
      <c r="D60" s="468"/>
      <c r="E60" s="468"/>
      <c r="F60" s="468"/>
      <c r="G60" s="468"/>
      <c r="H60" s="468"/>
      <c r="I60" s="468"/>
      <c r="J60" s="468"/>
      <c r="K60" s="468"/>
      <c r="L60" s="468"/>
      <c r="M60" s="468"/>
      <c r="N60" s="468"/>
      <c r="O60" s="469"/>
      <c r="P60" s="5"/>
    </row>
    <row r="61" spans="1:16" x14ac:dyDescent="0.2">
      <c r="A61" s="539"/>
      <c r="B61" s="461" t="s">
        <v>45</v>
      </c>
      <c r="C61" s="462"/>
      <c r="D61" s="462"/>
      <c r="E61" s="462"/>
      <c r="F61" s="462"/>
      <c r="G61" s="462"/>
      <c r="H61" s="463"/>
      <c r="I61" s="464" t="s">
        <v>46</v>
      </c>
      <c r="J61" s="465"/>
      <c r="K61" s="465"/>
      <c r="L61" s="465"/>
      <c r="M61" s="465"/>
      <c r="N61" s="465"/>
      <c r="O61" s="466"/>
      <c r="P61" s="6"/>
    </row>
    <row r="62" spans="1:16" ht="12.75" customHeight="1" x14ac:dyDescent="0.2">
      <c r="A62" s="539"/>
      <c r="B62" s="459" t="s">
        <v>36</v>
      </c>
      <c r="C62" s="477" t="s">
        <v>37</v>
      </c>
      <c r="D62" s="478"/>
      <c r="E62" s="440" t="s">
        <v>41</v>
      </c>
      <c r="F62" s="440" t="s">
        <v>38</v>
      </c>
      <c r="G62" s="440" t="s">
        <v>39</v>
      </c>
      <c r="H62" s="460" t="s">
        <v>43</v>
      </c>
      <c r="I62" s="444" t="s">
        <v>36</v>
      </c>
      <c r="J62" s="486" t="s">
        <v>37</v>
      </c>
      <c r="K62" s="487"/>
      <c r="L62" s="446" t="s">
        <v>41</v>
      </c>
      <c r="M62" s="446" t="s">
        <v>38</v>
      </c>
      <c r="N62" s="446" t="s">
        <v>39</v>
      </c>
      <c r="O62" s="448" t="s">
        <v>43</v>
      </c>
    </row>
    <row r="63" spans="1:16" x14ac:dyDescent="0.2">
      <c r="A63" s="540"/>
      <c r="B63" s="459"/>
      <c r="C63" s="34" t="s">
        <v>8</v>
      </c>
      <c r="D63" s="34" t="s">
        <v>40</v>
      </c>
      <c r="E63" s="441"/>
      <c r="F63" s="441"/>
      <c r="G63" s="441"/>
      <c r="H63" s="460"/>
      <c r="I63" s="445"/>
      <c r="J63" s="35" t="s">
        <v>8</v>
      </c>
      <c r="K63" s="35" t="s">
        <v>10</v>
      </c>
      <c r="L63" s="447"/>
      <c r="M63" s="447"/>
      <c r="N63" s="447"/>
      <c r="O63" s="449"/>
    </row>
    <row r="64" spans="1:16" x14ac:dyDescent="0.2">
      <c r="A64" s="4" t="str">
        <f>TEXT(s_period,"MMM-YY")</f>
        <v>Jul-17</v>
      </c>
      <c r="B64" s="20">
        <f>+'GSTR 3B Monthly Summary'!B64-'3B As Per Books - Monthly'!B64</f>
        <v>0</v>
      </c>
      <c r="C64" s="10">
        <f>+'GSTR 3B Monthly Summary'!C64-'3B As Per Books - Monthly'!C64</f>
        <v>0</v>
      </c>
      <c r="D64" s="10">
        <f>+'GSTR 3B Monthly Summary'!D64-'3B As Per Books - Monthly'!D64</f>
        <v>0</v>
      </c>
      <c r="E64" s="10">
        <f>+'GSTR 3B Monthly Summary'!E64-'3B As Per Books - Monthly'!E64</f>
        <v>0</v>
      </c>
      <c r="F64" s="10">
        <f>+'GSTR 3B Monthly Summary'!F64-'3B As Per Books - Monthly'!F64</f>
        <v>0</v>
      </c>
      <c r="G64" s="10">
        <f>+'GSTR 3B Monthly Summary'!G64-'3B As Per Books - Monthly'!G64</f>
        <v>0</v>
      </c>
      <c r="H64" s="73">
        <f>+'GSTR 3B Monthly Summary'!H64-'3B As Per Books - Monthly'!H64</f>
        <v>0</v>
      </c>
      <c r="I64" s="19">
        <f>+'GSTR 3B Monthly Summary'!I64-'3B As Per Books - Monthly'!I64</f>
        <v>0</v>
      </c>
      <c r="J64" s="18">
        <f>+'GSTR 3B Monthly Summary'!J64-'3B As Per Books - Monthly'!J64</f>
        <v>0</v>
      </c>
      <c r="K64" s="18">
        <f>+'GSTR 3B Monthly Summary'!K64-'3B As Per Books - Monthly'!K64</f>
        <v>0</v>
      </c>
      <c r="L64" s="18">
        <f>+'GSTR 3B Monthly Summary'!L64-'3B As Per Books - Monthly'!L64</f>
        <v>0</v>
      </c>
      <c r="M64" s="18">
        <f>+'GSTR 3B Monthly Summary'!M64-'3B As Per Books - Monthly'!M64</f>
        <v>0</v>
      </c>
      <c r="N64" s="18">
        <f>+'GSTR 3B Monthly Summary'!N64-'3B As Per Books - Monthly'!N64</f>
        <v>0</v>
      </c>
      <c r="O64" s="87">
        <f>+'GSTR 3B Monthly Summary'!O64-'3B As Per Books - Monthly'!O64</f>
        <v>0</v>
      </c>
    </row>
    <row r="65" spans="1:24" x14ac:dyDescent="0.2">
      <c r="A65" s="4">
        <f>EOMONTH(A64,1)</f>
        <v>42978</v>
      </c>
      <c r="B65" s="20">
        <f>+'GSTR 3B Monthly Summary'!B65-'3B As Per Books - Monthly'!B65</f>
        <v>0</v>
      </c>
      <c r="C65" s="10">
        <f>+'GSTR 3B Monthly Summary'!C65-'3B As Per Books - Monthly'!C65</f>
        <v>0</v>
      </c>
      <c r="D65" s="10">
        <f>+'GSTR 3B Monthly Summary'!D65-'3B As Per Books - Monthly'!D65</f>
        <v>0</v>
      </c>
      <c r="E65" s="10">
        <f>+'GSTR 3B Monthly Summary'!E65-'3B As Per Books - Monthly'!E65</f>
        <v>0</v>
      </c>
      <c r="F65" s="10">
        <f>+'GSTR 3B Monthly Summary'!F65-'3B As Per Books - Monthly'!F65</f>
        <v>0</v>
      </c>
      <c r="G65" s="10">
        <f>+'GSTR 3B Monthly Summary'!G65-'3B As Per Books - Monthly'!G65</f>
        <v>0</v>
      </c>
      <c r="H65" s="73">
        <f>+'GSTR 3B Monthly Summary'!H65-'3B As Per Books - Monthly'!H65</f>
        <v>0</v>
      </c>
      <c r="I65" s="19">
        <f>+'GSTR 3B Monthly Summary'!I65-'3B As Per Books - Monthly'!I65</f>
        <v>0</v>
      </c>
      <c r="J65" s="18">
        <f>+'GSTR 3B Monthly Summary'!J65-'3B As Per Books - Monthly'!J65</f>
        <v>0</v>
      </c>
      <c r="K65" s="18">
        <f>+'GSTR 3B Monthly Summary'!K65-'3B As Per Books - Monthly'!K65</f>
        <v>0</v>
      </c>
      <c r="L65" s="18">
        <f>+'GSTR 3B Monthly Summary'!L65-'3B As Per Books - Monthly'!L65</f>
        <v>0</v>
      </c>
      <c r="M65" s="18">
        <f>+'GSTR 3B Monthly Summary'!M65-'3B As Per Books - Monthly'!M65</f>
        <v>0</v>
      </c>
      <c r="N65" s="18">
        <f>+'GSTR 3B Monthly Summary'!N65-'3B As Per Books - Monthly'!N65</f>
        <v>0</v>
      </c>
      <c r="O65" s="87">
        <f>+'GSTR 3B Monthly Summary'!O65-'3B As Per Books - Monthly'!O65</f>
        <v>0</v>
      </c>
    </row>
    <row r="66" spans="1:24" x14ac:dyDescent="0.2">
      <c r="A66" s="4">
        <f t="shared" ref="A66:A72" si="14">EOMONTH(A65,1)</f>
        <v>43008</v>
      </c>
      <c r="B66" s="20">
        <f>+'GSTR 3B Monthly Summary'!B66-'3B As Per Books - Monthly'!B66</f>
        <v>0</v>
      </c>
      <c r="C66" s="10">
        <f>+'GSTR 3B Monthly Summary'!C66-'3B As Per Books - Monthly'!C66</f>
        <v>0</v>
      </c>
      <c r="D66" s="10">
        <f>+'GSTR 3B Monthly Summary'!D66-'3B As Per Books - Monthly'!D66</f>
        <v>0</v>
      </c>
      <c r="E66" s="10">
        <f>+'GSTR 3B Monthly Summary'!E66-'3B As Per Books - Monthly'!E66</f>
        <v>0</v>
      </c>
      <c r="F66" s="10">
        <f>+'GSTR 3B Monthly Summary'!F66-'3B As Per Books - Monthly'!F66</f>
        <v>0</v>
      </c>
      <c r="G66" s="10">
        <f>+'GSTR 3B Monthly Summary'!G66-'3B As Per Books - Monthly'!G66</f>
        <v>0</v>
      </c>
      <c r="H66" s="73">
        <f>+'GSTR 3B Monthly Summary'!H66-'3B As Per Books - Monthly'!H66</f>
        <v>0</v>
      </c>
      <c r="I66" s="19">
        <f>+'GSTR 3B Monthly Summary'!I66-'3B As Per Books - Monthly'!I66</f>
        <v>0</v>
      </c>
      <c r="J66" s="18">
        <f>+'GSTR 3B Monthly Summary'!J66-'3B As Per Books - Monthly'!J66</f>
        <v>0</v>
      </c>
      <c r="K66" s="18">
        <f>+'GSTR 3B Monthly Summary'!K66-'3B As Per Books - Monthly'!K66</f>
        <v>0</v>
      </c>
      <c r="L66" s="18">
        <f>+'GSTR 3B Monthly Summary'!L66-'3B As Per Books - Monthly'!L66</f>
        <v>0</v>
      </c>
      <c r="M66" s="18">
        <f>+'GSTR 3B Monthly Summary'!M66-'3B As Per Books - Monthly'!M66</f>
        <v>0</v>
      </c>
      <c r="N66" s="18">
        <f>+'GSTR 3B Monthly Summary'!N66-'3B As Per Books - Monthly'!N66</f>
        <v>0</v>
      </c>
      <c r="O66" s="87">
        <f>+'GSTR 3B Monthly Summary'!O66-'3B As Per Books - Monthly'!O66</f>
        <v>0</v>
      </c>
    </row>
    <row r="67" spans="1:24" x14ac:dyDescent="0.2">
      <c r="A67" s="4">
        <f t="shared" si="14"/>
        <v>43039</v>
      </c>
      <c r="B67" s="20">
        <f>+'GSTR 3B Monthly Summary'!B67-'3B As Per Books - Monthly'!B67</f>
        <v>0</v>
      </c>
      <c r="C67" s="10">
        <f>+'GSTR 3B Monthly Summary'!C67-'3B As Per Books - Monthly'!C67</f>
        <v>0</v>
      </c>
      <c r="D67" s="10">
        <f>+'GSTR 3B Monthly Summary'!D67-'3B As Per Books - Monthly'!D67</f>
        <v>0</v>
      </c>
      <c r="E67" s="10">
        <f>+'GSTR 3B Monthly Summary'!E67-'3B As Per Books - Monthly'!E67</f>
        <v>0</v>
      </c>
      <c r="F67" s="10">
        <f>+'GSTR 3B Monthly Summary'!F67-'3B As Per Books - Monthly'!F67</f>
        <v>0</v>
      </c>
      <c r="G67" s="10">
        <f>+'GSTR 3B Monthly Summary'!G67-'3B As Per Books - Monthly'!G67</f>
        <v>0</v>
      </c>
      <c r="H67" s="73">
        <f>+'GSTR 3B Monthly Summary'!H67-'3B As Per Books - Monthly'!H67</f>
        <v>0</v>
      </c>
      <c r="I67" s="19">
        <f>+'GSTR 3B Monthly Summary'!I67-'3B As Per Books - Monthly'!I67</f>
        <v>0</v>
      </c>
      <c r="J67" s="18">
        <f>+'GSTR 3B Monthly Summary'!J67-'3B As Per Books - Monthly'!J67</f>
        <v>0</v>
      </c>
      <c r="K67" s="18">
        <f>+'GSTR 3B Monthly Summary'!K67-'3B As Per Books - Monthly'!K67</f>
        <v>0</v>
      </c>
      <c r="L67" s="18">
        <f>+'GSTR 3B Monthly Summary'!L67-'3B As Per Books - Monthly'!L67</f>
        <v>0</v>
      </c>
      <c r="M67" s="18">
        <f>+'GSTR 3B Monthly Summary'!M67-'3B As Per Books - Monthly'!M67</f>
        <v>0</v>
      </c>
      <c r="N67" s="18">
        <f>+'GSTR 3B Monthly Summary'!N67-'3B As Per Books - Monthly'!N67</f>
        <v>0</v>
      </c>
      <c r="O67" s="87">
        <f>+'GSTR 3B Monthly Summary'!O67-'3B As Per Books - Monthly'!O67</f>
        <v>0</v>
      </c>
    </row>
    <row r="68" spans="1:24" x14ac:dyDescent="0.2">
      <c r="A68" s="4">
        <f t="shared" si="14"/>
        <v>43069</v>
      </c>
      <c r="B68" s="20">
        <f>+'GSTR 3B Monthly Summary'!B68-'3B As Per Books - Monthly'!B68</f>
        <v>0</v>
      </c>
      <c r="C68" s="10">
        <f>+'GSTR 3B Monthly Summary'!C68-'3B As Per Books - Monthly'!C68</f>
        <v>0</v>
      </c>
      <c r="D68" s="10">
        <f>+'GSTR 3B Monthly Summary'!D68-'3B As Per Books - Monthly'!D68</f>
        <v>0</v>
      </c>
      <c r="E68" s="10">
        <f>+'GSTR 3B Monthly Summary'!E68-'3B As Per Books - Monthly'!E68</f>
        <v>0</v>
      </c>
      <c r="F68" s="10">
        <f>+'GSTR 3B Monthly Summary'!F68-'3B As Per Books - Monthly'!F68</f>
        <v>0</v>
      </c>
      <c r="G68" s="10">
        <f>+'GSTR 3B Monthly Summary'!G68-'3B As Per Books - Monthly'!G68</f>
        <v>0</v>
      </c>
      <c r="H68" s="73">
        <f>+'GSTR 3B Monthly Summary'!H68-'3B As Per Books - Monthly'!H68</f>
        <v>0</v>
      </c>
      <c r="I68" s="19">
        <f>+'GSTR 3B Monthly Summary'!I68-'3B As Per Books - Monthly'!I68</f>
        <v>0</v>
      </c>
      <c r="J68" s="18">
        <f>+'GSTR 3B Monthly Summary'!J68-'3B As Per Books - Monthly'!J68</f>
        <v>0</v>
      </c>
      <c r="K68" s="18">
        <f>+'GSTR 3B Monthly Summary'!K68-'3B As Per Books - Monthly'!K68</f>
        <v>0</v>
      </c>
      <c r="L68" s="18">
        <f>+'GSTR 3B Monthly Summary'!L68-'3B As Per Books - Monthly'!L68</f>
        <v>0</v>
      </c>
      <c r="M68" s="18">
        <f>+'GSTR 3B Monthly Summary'!M68-'3B As Per Books - Monthly'!M68</f>
        <v>0</v>
      </c>
      <c r="N68" s="18">
        <f>+'GSTR 3B Monthly Summary'!N68-'3B As Per Books - Monthly'!N68</f>
        <v>0</v>
      </c>
      <c r="O68" s="87">
        <f>+'GSTR 3B Monthly Summary'!O68-'3B As Per Books - Monthly'!O68</f>
        <v>0</v>
      </c>
    </row>
    <row r="69" spans="1:24" x14ac:dyDescent="0.2">
      <c r="A69" s="4">
        <f t="shared" si="14"/>
        <v>43100</v>
      </c>
      <c r="B69" s="20">
        <f>+'GSTR 3B Monthly Summary'!B69-'3B As Per Books - Monthly'!B69</f>
        <v>0</v>
      </c>
      <c r="C69" s="10">
        <f>+'GSTR 3B Monthly Summary'!C69-'3B As Per Books - Monthly'!C69</f>
        <v>0</v>
      </c>
      <c r="D69" s="10">
        <f>+'GSTR 3B Monthly Summary'!D69-'3B As Per Books - Monthly'!D69</f>
        <v>0</v>
      </c>
      <c r="E69" s="10">
        <f>+'GSTR 3B Monthly Summary'!E69-'3B As Per Books - Monthly'!E69</f>
        <v>0</v>
      </c>
      <c r="F69" s="10">
        <f>+'GSTR 3B Monthly Summary'!F69-'3B As Per Books - Monthly'!F69</f>
        <v>0</v>
      </c>
      <c r="G69" s="10">
        <f>+'GSTR 3B Monthly Summary'!G69-'3B As Per Books - Monthly'!G69</f>
        <v>0</v>
      </c>
      <c r="H69" s="73">
        <f>+'GSTR 3B Monthly Summary'!H69-'3B As Per Books - Monthly'!H69</f>
        <v>0</v>
      </c>
      <c r="I69" s="19">
        <f>+'GSTR 3B Monthly Summary'!I69-'3B As Per Books - Monthly'!I69</f>
        <v>0</v>
      </c>
      <c r="J69" s="18">
        <f>+'GSTR 3B Monthly Summary'!J69-'3B As Per Books - Monthly'!J69</f>
        <v>0</v>
      </c>
      <c r="K69" s="18">
        <f>+'GSTR 3B Monthly Summary'!K69-'3B As Per Books - Monthly'!K69</f>
        <v>0</v>
      </c>
      <c r="L69" s="18">
        <f>+'GSTR 3B Monthly Summary'!L69-'3B As Per Books - Monthly'!L69</f>
        <v>0</v>
      </c>
      <c r="M69" s="18">
        <f>+'GSTR 3B Monthly Summary'!M69-'3B As Per Books - Monthly'!M69</f>
        <v>0</v>
      </c>
      <c r="N69" s="18">
        <f>+'GSTR 3B Monthly Summary'!N69-'3B As Per Books - Monthly'!N69</f>
        <v>0</v>
      </c>
      <c r="O69" s="87">
        <f>+'GSTR 3B Monthly Summary'!O69-'3B As Per Books - Monthly'!O69</f>
        <v>0</v>
      </c>
    </row>
    <row r="70" spans="1:24" x14ac:dyDescent="0.2">
      <c r="A70" s="4">
        <f t="shared" si="14"/>
        <v>43131</v>
      </c>
      <c r="B70" s="20">
        <f>+'GSTR 3B Monthly Summary'!B70-'3B As Per Books - Monthly'!B70</f>
        <v>0</v>
      </c>
      <c r="C70" s="10">
        <f>+'GSTR 3B Monthly Summary'!C70-'3B As Per Books - Monthly'!C70</f>
        <v>0</v>
      </c>
      <c r="D70" s="10">
        <f>+'GSTR 3B Monthly Summary'!D70-'3B As Per Books - Monthly'!D70</f>
        <v>0</v>
      </c>
      <c r="E70" s="10">
        <f>+'GSTR 3B Monthly Summary'!E70-'3B As Per Books - Monthly'!E70</f>
        <v>0</v>
      </c>
      <c r="F70" s="10">
        <f>+'GSTR 3B Monthly Summary'!F70-'3B As Per Books - Monthly'!F70</f>
        <v>0</v>
      </c>
      <c r="G70" s="10">
        <f>+'GSTR 3B Monthly Summary'!G70-'3B As Per Books - Monthly'!G70</f>
        <v>0</v>
      </c>
      <c r="H70" s="73">
        <f>+'GSTR 3B Monthly Summary'!H70-'3B As Per Books - Monthly'!H70</f>
        <v>0</v>
      </c>
      <c r="I70" s="19">
        <f>+'GSTR 3B Monthly Summary'!I70-'3B As Per Books - Monthly'!I70</f>
        <v>0</v>
      </c>
      <c r="J70" s="18">
        <f>+'GSTR 3B Monthly Summary'!J70-'3B As Per Books - Monthly'!J70</f>
        <v>0</v>
      </c>
      <c r="K70" s="18">
        <f>+'GSTR 3B Monthly Summary'!K70-'3B As Per Books - Monthly'!K70</f>
        <v>0</v>
      </c>
      <c r="L70" s="18">
        <f>+'GSTR 3B Monthly Summary'!L70-'3B As Per Books - Monthly'!L70</f>
        <v>0</v>
      </c>
      <c r="M70" s="18">
        <f>+'GSTR 3B Monthly Summary'!M70-'3B As Per Books - Monthly'!M70</f>
        <v>0</v>
      </c>
      <c r="N70" s="18">
        <f>+'GSTR 3B Monthly Summary'!N70-'3B As Per Books - Monthly'!N70</f>
        <v>0</v>
      </c>
      <c r="O70" s="87">
        <f>+'GSTR 3B Monthly Summary'!O70-'3B As Per Books - Monthly'!O70</f>
        <v>0</v>
      </c>
    </row>
    <row r="71" spans="1:24" x14ac:dyDescent="0.2">
      <c r="A71" s="4">
        <f t="shared" si="14"/>
        <v>43159</v>
      </c>
      <c r="B71" s="20">
        <f>+'GSTR 3B Monthly Summary'!B71-'3B As Per Books - Monthly'!B71</f>
        <v>0</v>
      </c>
      <c r="C71" s="10">
        <f>+'GSTR 3B Monthly Summary'!C71-'3B As Per Books - Monthly'!C71</f>
        <v>0</v>
      </c>
      <c r="D71" s="10">
        <f>+'GSTR 3B Monthly Summary'!D71-'3B As Per Books - Monthly'!D71</f>
        <v>0</v>
      </c>
      <c r="E71" s="10">
        <f>+'GSTR 3B Monthly Summary'!E71-'3B As Per Books - Monthly'!E71</f>
        <v>0</v>
      </c>
      <c r="F71" s="10">
        <f>+'GSTR 3B Monthly Summary'!F71-'3B As Per Books - Monthly'!F71</f>
        <v>0</v>
      </c>
      <c r="G71" s="10">
        <f>+'GSTR 3B Monthly Summary'!G71-'3B As Per Books - Monthly'!G71</f>
        <v>0</v>
      </c>
      <c r="H71" s="73">
        <f>+'GSTR 3B Monthly Summary'!H71-'3B As Per Books - Monthly'!H71</f>
        <v>0</v>
      </c>
      <c r="I71" s="19">
        <f>+'GSTR 3B Monthly Summary'!I71-'3B As Per Books - Monthly'!I71</f>
        <v>0</v>
      </c>
      <c r="J71" s="18">
        <f>+'GSTR 3B Monthly Summary'!J71-'3B As Per Books - Monthly'!J71</f>
        <v>0</v>
      </c>
      <c r="K71" s="18">
        <f>+'GSTR 3B Monthly Summary'!K71-'3B As Per Books - Monthly'!K71</f>
        <v>0</v>
      </c>
      <c r="L71" s="18">
        <f>+'GSTR 3B Monthly Summary'!L71-'3B As Per Books - Monthly'!L71</f>
        <v>0</v>
      </c>
      <c r="M71" s="18">
        <f>+'GSTR 3B Monthly Summary'!M71-'3B As Per Books - Monthly'!M71</f>
        <v>0</v>
      </c>
      <c r="N71" s="18">
        <f>+'GSTR 3B Monthly Summary'!N71-'3B As Per Books - Monthly'!N71</f>
        <v>0</v>
      </c>
      <c r="O71" s="87">
        <f>+'GSTR 3B Monthly Summary'!O71-'3B As Per Books - Monthly'!O71</f>
        <v>0</v>
      </c>
    </row>
    <row r="72" spans="1:24" x14ac:dyDescent="0.2">
      <c r="A72" s="4">
        <f t="shared" si="14"/>
        <v>43190</v>
      </c>
      <c r="B72" s="20">
        <f>+'GSTR 3B Monthly Summary'!B72-'3B As Per Books - Monthly'!B72</f>
        <v>0</v>
      </c>
      <c r="C72" s="10">
        <f>+'GSTR 3B Monthly Summary'!C72-'3B As Per Books - Monthly'!C72</f>
        <v>0</v>
      </c>
      <c r="D72" s="10">
        <f>+'GSTR 3B Monthly Summary'!D72-'3B As Per Books - Monthly'!D72</f>
        <v>0</v>
      </c>
      <c r="E72" s="10">
        <f>+'GSTR 3B Monthly Summary'!E72-'3B As Per Books - Monthly'!E72</f>
        <v>0</v>
      </c>
      <c r="F72" s="10">
        <f>+'GSTR 3B Monthly Summary'!F72-'3B As Per Books - Monthly'!F72</f>
        <v>0</v>
      </c>
      <c r="G72" s="10">
        <f>+'GSTR 3B Monthly Summary'!G72-'3B As Per Books - Monthly'!G72</f>
        <v>0</v>
      </c>
      <c r="H72" s="73">
        <f>+'GSTR 3B Monthly Summary'!H72-'3B As Per Books - Monthly'!H72</f>
        <v>0</v>
      </c>
      <c r="I72" s="19">
        <f>+'GSTR 3B Monthly Summary'!I72-'3B As Per Books - Monthly'!I72</f>
        <v>0</v>
      </c>
      <c r="J72" s="18">
        <f>+'GSTR 3B Monthly Summary'!J72-'3B As Per Books - Monthly'!J72</f>
        <v>0</v>
      </c>
      <c r="K72" s="18">
        <f>+'GSTR 3B Monthly Summary'!K72-'3B As Per Books - Monthly'!K72</f>
        <v>0</v>
      </c>
      <c r="L72" s="18">
        <f>+'GSTR 3B Monthly Summary'!L72-'3B As Per Books - Monthly'!L72</f>
        <v>0</v>
      </c>
      <c r="M72" s="18">
        <f>+'GSTR 3B Monthly Summary'!M72-'3B As Per Books - Monthly'!M72</f>
        <v>0</v>
      </c>
      <c r="N72" s="18">
        <f>+'GSTR 3B Monthly Summary'!N72-'3B As Per Books - Monthly'!N72</f>
        <v>0</v>
      </c>
      <c r="O72" s="87">
        <f>+'GSTR 3B Monthly Summary'!O72-'3B As Per Books - Monthly'!O72</f>
        <v>0</v>
      </c>
    </row>
    <row r="73" spans="1:24" ht="13.5" thickBot="1" x14ac:dyDescent="0.25">
      <c r="A73" s="47"/>
      <c r="B73" s="51">
        <f>SUM(B64:B72)</f>
        <v>0</v>
      </c>
      <c r="C73" s="53">
        <f t="shared" ref="C73:G73" si="15">SUM(C64:C72)</f>
        <v>0</v>
      </c>
      <c r="D73" s="53">
        <f t="shared" si="15"/>
        <v>0</v>
      </c>
      <c r="E73" s="53">
        <f t="shared" si="15"/>
        <v>0</v>
      </c>
      <c r="F73" s="53">
        <f t="shared" si="15"/>
        <v>0</v>
      </c>
      <c r="G73" s="53">
        <f t="shared" si="15"/>
        <v>0</v>
      </c>
      <c r="H73" s="74">
        <f>SUM(H62:H72)</f>
        <v>0</v>
      </c>
      <c r="I73" s="90">
        <f>SUM(I64:I72)</f>
        <v>0</v>
      </c>
      <c r="J73" s="88">
        <f t="shared" ref="J73:N73" si="16">SUM(J64:J72)</f>
        <v>0</v>
      </c>
      <c r="K73" s="88">
        <f t="shared" si="16"/>
        <v>0</v>
      </c>
      <c r="L73" s="88">
        <f t="shared" si="16"/>
        <v>0</v>
      </c>
      <c r="M73" s="88">
        <f t="shared" si="16"/>
        <v>0</v>
      </c>
      <c r="N73" s="88">
        <f t="shared" si="16"/>
        <v>0</v>
      </c>
      <c r="O73" s="89">
        <f>SUM(O62:O72)</f>
        <v>0</v>
      </c>
    </row>
    <row r="74" spans="1:24" ht="13.5" thickBot="1" x14ac:dyDescent="0.25"/>
    <row r="75" spans="1:24" ht="13.5" thickBot="1" x14ac:dyDescent="0.25">
      <c r="A75" s="538" t="s">
        <v>0</v>
      </c>
      <c r="B75" s="435" t="s">
        <v>49</v>
      </c>
      <c r="C75" s="436"/>
      <c r="D75" s="436"/>
      <c r="E75" s="436"/>
      <c r="F75" s="436"/>
      <c r="G75" s="436"/>
      <c r="H75" s="436"/>
      <c r="I75" s="436"/>
      <c r="J75" s="437"/>
      <c r="K75" s="22"/>
      <c r="L75" s="22"/>
      <c r="M75" s="22"/>
      <c r="N75" s="22"/>
      <c r="O75" s="22"/>
      <c r="P75" s="22"/>
      <c r="Q75" s="22"/>
      <c r="R75" s="22"/>
      <c r="S75" s="22"/>
      <c r="T75" s="22"/>
      <c r="U75" s="22"/>
      <c r="V75" s="22"/>
      <c r="W75" s="22"/>
      <c r="X75" s="6"/>
    </row>
    <row r="76" spans="1:24" x14ac:dyDescent="0.2">
      <c r="A76" s="539"/>
      <c r="B76" s="453" t="s">
        <v>44</v>
      </c>
      <c r="C76" s="454"/>
      <c r="D76" s="455"/>
      <c r="E76" s="430" t="s">
        <v>45</v>
      </c>
      <c r="F76" s="431"/>
      <c r="G76" s="432"/>
      <c r="H76" s="456" t="s">
        <v>46</v>
      </c>
      <c r="I76" s="457"/>
      <c r="J76" s="458"/>
      <c r="K76" s="5"/>
      <c r="L76" s="5"/>
      <c r="M76" s="5"/>
      <c r="N76" s="5"/>
    </row>
    <row r="77" spans="1:24" ht="12.75" customHeight="1" x14ac:dyDescent="0.2">
      <c r="A77" s="539"/>
      <c r="B77" s="450" t="s">
        <v>36</v>
      </c>
      <c r="C77" s="451" t="s">
        <v>41</v>
      </c>
      <c r="D77" s="452" t="s">
        <v>43</v>
      </c>
      <c r="E77" s="438" t="s">
        <v>36</v>
      </c>
      <c r="F77" s="440" t="s">
        <v>41</v>
      </c>
      <c r="G77" s="442" t="s">
        <v>43</v>
      </c>
      <c r="H77" s="444" t="s">
        <v>36</v>
      </c>
      <c r="I77" s="446" t="s">
        <v>41</v>
      </c>
      <c r="J77" s="448" t="s">
        <v>43</v>
      </c>
    </row>
    <row r="78" spans="1:24" x14ac:dyDescent="0.2">
      <c r="A78" s="540"/>
      <c r="B78" s="450"/>
      <c r="C78" s="451"/>
      <c r="D78" s="452"/>
      <c r="E78" s="439"/>
      <c r="F78" s="441"/>
      <c r="G78" s="443"/>
      <c r="H78" s="445"/>
      <c r="I78" s="447"/>
      <c r="J78" s="449"/>
    </row>
    <row r="79" spans="1:24" x14ac:dyDescent="0.2">
      <c r="A79" s="4" t="str">
        <f>TEXT(s_period,"MMM-YY")</f>
        <v>Jul-17</v>
      </c>
      <c r="B79" s="16">
        <f>+L5</f>
        <v>0</v>
      </c>
      <c r="C79" s="8">
        <f>+'GSTR 3B Monthly Summary'!C79-'3B As Per Books - Monthly'!C79</f>
        <v>0</v>
      </c>
      <c r="D79" s="12">
        <f>+'GSTR 3B Monthly Summary'!D79-'3B As Per Books - Monthly'!D79</f>
        <v>0</v>
      </c>
      <c r="E79" s="20">
        <f>+M5</f>
        <v>0</v>
      </c>
      <c r="F79" s="10">
        <f>+'GSTR 3B Monthly Summary'!F79-'3B As Per Books - Monthly'!F79</f>
        <v>0</v>
      </c>
      <c r="G79" s="73">
        <f>+'GSTR 3B Monthly Summary'!G79-'3B As Per Books - Monthly'!G79</f>
        <v>0</v>
      </c>
      <c r="H79" s="19">
        <f>+E79</f>
        <v>0</v>
      </c>
      <c r="I79" s="18">
        <f>+'GSTR 3B Monthly Summary'!I79-'3B As Per Books - Monthly'!I79</f>
        <v>0</v>
      </c>
      <c r="J79" s="87">
        <f>+'GSTR 3B Monthly Summary'!J79-'3B As Per Books - Monthly'!J79</f>
        <v>0</v>
      </c>
    </row>
    <row r="80" spans="1:24" x14ac:dyDescent="0.2">
      <c r="A80" s="4">
        <f>EOMONTH(A79,1)</f>
        <v>42978</v>
      </c>
      <c r="B80" s="16">
        <f t="shared" ref="B80:B87" si="17">+L6</f>
        <v>0</v>
      </c>
      <c r="C80" s="8">
        <f>+'GSTR 3B Monthly Summary'!C80-'3B As Per Books - Monthly'!C80</f>
        <v>0</v>
      </c>
      <c r="D80" s="12">
        <f>+'GSTR 3B Monthly Summary'!D80-'3B As Per Books - Monthly'!D80</f>
        <v>0</v>
      </c>
      <c r="E80" s="20">
        <f t="shared" ref="E80:E87" si="18">+M6</f>
        <v>0</v>
      </c>
      <c r="F80" s="10">
        <f>+'GSTR 3B Monthly Summary'!F80-'3B As Per Books - Monthly'!F80</f>
        <v>0</v>
      </c>
      <c r="G80" s="73">
        <f>+'GSTR 3B Monthly Summary'!G80-'3B As Per Books - Monthly'!G80</f>
        <v>0</v>
      </c>
      <c r="H80" s="19">
        <f t="shared" ref="H80:H87" si="19">+E80</f>
        <v>0</v>
      </c>
      <c r="I80" s="18">
        <f>+'GSTR 3B Monthly Summary'!I80-'3B As Per Books - Monthly'!I80</f>
        <v>0</v>
      </c>
      <c r="J80" s="87">
        <f>+'GSTR 3B Monthly Summary'!J80-'3B As Per Books - Monthly'!J80</f>
        <v>0</v>
      </c>
    </row>
    <row r="81" spans="1:10" x14ac:dyDescent="0.2">
      <c r="A81" s="4">
        <f t="shared" ref="A81:A87" si="20">EOMONTH(A80,1)</f>
        <v>43008</v>
      </c>
      <c r="B81" s="16">
        <f t="shared" si="17"/>
        <v>0</v>
      </c>
      <c r="C81" s="8">
        <f>+'GSTR 3B Monthly Summary'!C81-'3B As Per Books - Monthly'!C81</f>
        <v>0</v>
      </c>
      <c r="D81" s="12">
        <f>+'GSTR 3B Monthly Summary'!D81-'3B As Per Books - Monthly'!D81</f>
        <v>0</v>
      </c>
      <c r="E81" s="20">
        <f t="shared" si="18"/>
        <v>0</v>
      </c>
      <c r="F81" s="10">
        <f>+'GSTR 3B Monthly Summary'!F81-'3B As Per Books - Monthly'!F81</f>
        <v>0</v>
      </c>
      <c r="G81" s="73">
        <f>+'GSTR 3B Monthly Summary'!G81-'3B As Per Books - Monthly'!G81</f>
        <v>0</v>
      </c>
      <c r="H81" s="19">
        <f t="shared" si="19"/>
        <v>0</v>
      </c>
      <c r="I81" s="18">
        <f>+'GSTR 3B Monthly Summary'!I81-'3B As Per Books - Monthly'!I81</f>
        <v>0</v>
      </c>
      <c r="J81" s="87">
        <f>+'GSTR 3B Monthly Summary'!J81-'3B As Per Books - Monthly'!J81</f>
        <v>0</v>
      </c>
    </row>
    <row r="82" spans="1:10" x14ac:dyDescent="0.2">
      <c r="A82" s="4">
        <f t="shared" si="20"/>
        <v>43039</v>
      </c>
      <c r="B82" s="16">
        <f t="shared" si="17"/>
        <v>0</v>
      </c>
      <c r="C82" s="8">
        <f>+'GSTR 3B Monthly Summary'!C82-'3B As Per Books - Monthly'!C82</f>
        <v>0</v>
      </c>
      <c r="D82" s="12">
        <f>+'GSTR 3B Monthly Summary'!D82-'3B As Per Books - Monthly'!D82</f>
        <v>0</v>
      </c>
      <c r="E82" s="20">
        <f t="shared" si="18"/>
        <v>0</v>
      </c>
      <c r="F82" s="10">
        <f>+'GSTR 3B Monthly Summary'!F82-'3B As Per Books - Monthly'!F82</f>
        <v>0</v>
      </c>
      <c r="G82" s="73">
        <f>+'GSTR 3B Monthly Summary'!G82-'3B As Per Books - Monthly'!G82</f>
        <v>0</v>
      </c>
      <c r="H82" s="19">
        <f t="shared" si="19"/>
        <v>0</v>
      </c>
      <c r="I82" s="18">
        <f>+'GSTR 3B Monthly Summary'!I82-'3B As Per Books - Monthly'!I82</f>
        <v>0</v>
      </c>
      <c r="J82" s="87">
        <f>+'GSTR 3B Monthly Summary'!J82-'3B As Per Books - Monthly'!J82</f>
        <v>0</v>
      </c>
    </row>
    <row r="83" spans="1:10" x14ac:dyDescent="0.2">
      <c r="A83" s="4">
        <f t="shared" si="20"/>
        <v>43069</v>
      </c>
      <c r="B83" s="16">
        <f t="shared" si="17"/>
        <v>0</v>
      </c>
      <c r="C83" s="8">
        <f>+'GSTR 3B Monthly Summary'!C83-'3B As Per Books - Monthly'!C83</f>
        <v>0</v>
      </c>
      <c r="D83" s="12">
        <f>+'GSTR 3B Monthly Summary'!D83-'3B As Per Books - Monthly'!D83</f>
        <v>0</v>
      </c>
      <c r="E83" s="20">
        <f t="shared" si="18"/>
        <v>0</v>
      </c>
      <c r="F83" s="10">
        <f>+'GSTR 3B Monthly Summary'!F83-'3B As Per Books - Monthly'!F83</f>
        <v>0</v>
      </c>
      <c r="G83" s="73">
        <f>+'GSTR 3B Monthly Summary'!G83-'3B As Per Books - Monthly'!G83</f>
        <v>0</v>
      </c>
      <c r="H83" s="19">
        <f t="shared" si="19"/>
        <v>0</v>
      </c>
      <c r="I83" s="18">
        <f>+'GSTR 3B Monthly Summary'!I83-'3B As Per Books - Monthly'!I83</f>
        <v>0</v>
      </c>
      <c r="J83" s="87">
        <f>+'GSTR 3B Monthly Summary'!J83-'3B As Per Books - Monthly'!J83</f>
        <v>0</v>
      </c>
    </row>
    <row r="84" spans="1:10" x14ac:dyDescent="0.2">
      <c r="A84" s="4">
        <f t="shared" si="20"/>
        <v>43100</v>
      </c>
      <c r="B84" s="16">
        <f t="shared" si="17"/>
        <v>0</v>
      </c>
      <c r="C84" s="8">
        <f>+'GSTR 3B Monthly Summary'!C84-'3B As Per Books - Monthly'!C84</f>
        <v>0</v>
      </c>
      <c r="D84" s="12">
        <f>+'GSTR 3B Monthly Summary'!D84-'3B As Per Books - Monthly'!D84</f>
        <v>0</v>
      </c>
      <c r="E84" s="20">
        <f t="shared" si="18"/>
        <v>0</v>
      </c>
      <c r="F84" s="10">
        <f>+'GSTR 3B Monthly Summary'!F84-'3B As Per Books - Monthly'!F84</f>
        <v>0</v>
      </c>
      <c r="G84" s="73">
        <f>+'GSTR 3B Monthly Summary'!G84-'3B As Per Books - Monthly'!G84</f>
        <v>0</v>
      </c>
      <c r="H84" s="19">
        <f t="shared" si="19"/>
        <v>0</v>
      </c>
      <c r="I84" s="18">
        <f>+'GSTR 3B Monthly Summary'!I84-'3B As Per Books - Monthly'!I84</f>
        <v>0</v>
      </c>
      <c r="J84" s="87">
        <f>+'GSTR 3B Monthly Summary'!J84-'3B As Per Books - Monthly'!J84</f>
        <v>0</v>
      </c>
    </row>
    <row r="85" spans="1:10" x14ac:dyDescent="0.2">
      <c r="A85" s="4">
        <f t="shared" si="20"/>
        <v>43131</v>
      </c>
      <c r="B85" s="16">
        <f t="shared" si="17"/>
        <v>0</v>
      </c>
      <c r="C85" s="8">
        <f>+'GSTR 3B Monthly Summary'!C85-'3B As Per Books - Monthly'!C85</f>
        <v>0</v>
      </c>
      <c r="D85" s="12">
        <f>+'GSTR 3B Monthly Summary'!D85-'3B As Per Books - Monthly'!D85</f>
        <v>0</v>
      </c>
      <c r="E85" s="20">
        <f t="shared" si="18"/>
        <v>0</v>
      </c>
      <c r="F85" s="10">
        <f>+'GSTR 3B Monthly Summary'!F85-'3B As Per Books - Monthly'!F85</f>
        <v>0</v>
      </c>
      <c r="G85" s="73">
        <f>+'GSTR 3B Monthly Summary'!G85-'3B As Per Books - Monthly'!G85</f>
        <v>0</v>
      </c>
      <c r="H85" s="19">
        <f t="shared" si="19"/>
        <v>0</v>
      </c>
      <c r="I85" s="18">
        <f>+'GSTR 3B Monthly Summary'!I85-'3B As Per Books - Monthly'!I85</f>
        <v>0</v>
      </c>
      <c r="J85" s="87">
        <f>+'GSTR 3B Monthly Summary'!J85-'3B As Per Books - Monthly'!J85</f>
        <v>0</v>
      </c>
    </row>
    <row r="86" spans="1:10" x14ac:dyDescent="0.2">
      <c r="A86" s="4">
        <f t="shared" si="20"/>
        <v>43159</v>
      </c>
      <c r="B86" s="16">
        <f t="shared" si="17"/>
        <v>0</v>
      </c>
      <c r="C86" s="8">
        <f>+'GSTR 3B Monthly Summary'!C86-'3B As Per Books - Monthly'!C86</f>
        <v>0</v>
      </c>
      <c r="D86" s="12">
        <f>+'GSTR 3B Monthly Summary'!D86-'3B As Per Books - Monthly'!D86</f>
        <v>0</v>
      </c>
      <c r="E86" s="20">
        <f t="shared" si="18"/>
        <v>0</v>
      </c>
      <c r="F86" s="10">
        <f>+'GSTR 3B Monthly Summary'!F86-'3B As Per Books - Monthly'!F86</f>
        <v>0</v>
      </c>
      <c r="G86" s="73">
        <f>+'GSTR 3B Monthly Summary'!G86-'3B As Per Books - Monthly'!G86</f>
        <v>0</v>
      </c>
      <c r="H86" s="19">
        <f t="shared" si="19"/>
        <v>0</v>
      </c>
      <c r="I86" s="18">
        <f>+'GSTR 3B Monthly Summary'!I86-'3B As Per Books - Monthly'!I86</f>
        <v>0</v>
      </c>
      <c r="J86" s="87">
        <f>+'GSTR 3B Monthly Summary'!J86-'3B As Per Books - Monthly'!J86</f>
        <v>0</v>
      </c>
    </row>
    <row r="87" spans="1:10" x14ac:dyDescent="0.2">
      <c r="A87" s="4">
        <f t="shared" si="20"/>
        <v>43190</v>
      </c>
      <c r="B87" s="16">
        <f t="shared" si="17"/>
        <v>0</v>
      </c>
      <c r="C87" s="8">
        <f>+'GSTR 3B Monthly Summary'!C87-'3B As Per Books - Monthly'!C87</f>
        <v>0</v>
      </c>
      <c r="D87" s="12">
        <f>+'GSTR 3B Monthly Summary'!D87-'3B As Per Books - Monthly'!D87</f>
        <v>0</v>
      </c>
      <c r="E87" s="20">
        <f t="shared" si="18"/>
        <v>0</v>
      </c>
      <c r="F87" s="10">
        <f>+'GSTR 3B Monthly Summary'!F87-'3B As Per Books - Monthly'!F87</f>
        <v>0</v>
      </c>
      <c r="G87" s="73">
        <f>+'GSTR 3B Monthly Summary'!G87-'3B As Per Books - Monthly'!G87</f>
        <v>0</v>
      </c>
      <c r="H87" s="19">
        <f t="shared" si="19"/>
        <v>0</v>
      </c>
      <c r="I87" s="18">
        <f>+'GSTR 3B Monthly Summary'!I87-'3B As Per Books - Monthly'!I87</f>
        <v>0</v>
      </c>
      <c r="J87" s="87">
        <f>+'GSTR 3B Monthly Summary'!J87-'3B As Per Books - Monthly'!J87</f>
        <v>0</v>
      </c>
    </row>
    <row r="88" spans="1:10" ht="13.5" thickBot="1" x14ac:dyDescent="0.25">
      <c r="A88" s="3"/>
      <c r="B88" s="54">
        <f>SUM(B79:B87)</f>
        <v>0</v>
      </c>
      <c r="C88" s="56">
        <f>SUM(C79:C87)</f>
        <v>0</v>
      </c>
      <c r="D88" s="86">
        <f>SUM(D77:D87)</f>
        <v>0</v>
      </c>
      <c r="E88" s="51">
        <f>SUM(E79:E87)</f>
        <v>0</v>
      </c>
      <c r="F88" s="53">
        <f t="shared" ref="F88" si="21">SUM(F79:F87)</f>
        <v>0</v>
      </c>
      <c r="G88" s="74">
        <f>SUM(G77:G87)</f>
        <v>0</v>
      </c>
      <c r="H88" s="90">
        <f>SUM(H79:H87)</f>
        <v>0</v>
      </c>
      <c r="I88" s="88">
        <f t="shared" ref="I88" si="22">SUM(I79:I87)</f>
        <v>0</v>
      </c>
      <c r="J88" s="89">
        <f>SUM(J77:J87)</f>
        <v>0</v>
      </c>
    </row>
    <row r="96" spans="1:10" ht="15" x14ac:dyDescent="0.25">
      <c r="E96" s="111" t="s">
        <v>57</v>
      </c>
    </row>
    <row r="98" spans="3:5" x14ac:dyDescent="0.2">
      <c r="D98" t="s">
        <v>58</v>
      </c>
    </row>
    <row r="99" spans="3:5" x14ac:dyDescent="0.2">
      <c r="D99" t="s">
        <v>59</v>
      </c>
    </row>
    <row r="100" spans="3:5" x14ac:dyDescent="0.2">
      <c r="C100">
        <v>1</v>
      </c>
      <c r="D100" t="s">
        <v>60</v>
      </c>
    </row>
    <row r="101" spans="3:5" x14ac:dyDescent="0.2">
      <c r="D101" t="s">
        <v>61</v>
      </c>
    </row>
    <row r="102" spans="3:5" x14ac:dyDescent="0.2">
      <c r="D102" t="s">
        <v>62</v>
      </c>
      <c r="E102">
        <v>405197.59</v>
      </c>
    </row>
    <row r="104" spans="3:5" x14ac:dyDescent="0.2">
      <c r="C104">
        <v>2</v>
      </c>
      <c r="D104" t="s">
        <v>63</v>
      </c>
    </row>
    <row r="105" spans="3:5" x14ac:dyDescent="0.2">
      <c r="D105" t="s">
        <v>64</v>
      </c>
    </row>
    <row r="106" spans="3:5" x14ac:dyDescent="0.2">
      <c r="D106" t="s">
        <v>65</v>
      </c>
    </row>
    <row r="107" spans="3:5" x14ac:dyDescent="0.2">
      <c r="D107" t="s">
        <v>66</v>
      </c>
    </row>
    <row r="108" spans="3:5" x14ac:dyDescent="0.2">
      <c r="D108" t="s">
        <v>67</v>
      </c>
      <c r="E108" t="s">
        <v>68</v>
      </c>
    </row>
    <row r="109" spans="3:5" x14ac:dyDescent="0.2">
      <c r="D109">
        <v>7991</v>
      </c>
      <c r="E109">
        <v>722882</v>
      </c>
    </row>
    <row r="110" spans="3:5" x14ac:dyDescent="0.2">
      <c r="D110">
        <v>7961</v>
      </c>
      <c r="E110">
        <v>382746</v>
      </c>
    </row>
    <row r="111" spans="3:5" x14ac:dyDescent="0.2">
      <c r="D111">
        <v>7962</v>
      </c>
      <c r="E111">
        <v>396825</v>
      </c>
    </row>
    <row r="112" spans="3:5" x14ac:dyDescent="0.2">
      <c r="D112" t="s">
        <v>69</v>
      </c>
      <c r="E112">
        <v>730027</v>
      </c>
    </row>
    <row r="115" spans="3:6" x14ac:dyDescent="0.2">
      <c r="D115" t="s">
        <v>58</v>
      </c>
    </row>
    <row r="116" spans="3:6" x14ac:dyDescent="0.2">
      <c r="D116" t="s">
        <v>70</v>
      </c>
    </row>
    <row r="117" spans="3:6" x14ac:dyDescent="0.2">
      <c r="C117">
        <v>3</v>
      </c>
      <c r="D117" t="s">
        <v>71</v>
      </c>
      <c r="E117" t="s">
        <v>72</v>
      </c>
    </row>
    <row r="118" spans="3:6" x14ac:dyDescent="0.2">
      <c r="D118" t="s">
        <v>73</v>
      </c>
      <c r="E118">
        <v>8080</v>
      </c>
    </row>
    <row r="119" spans="3:6" x14ac:dyDescent="0.2">
      <c r="D119" t="s">
        <v>74</v>
      </c>
      <c r="E119">
        <v>1004570</v>
      </c>
    </row>
    <row r="120" spans="3:6" x14ac:dyDescent="0.2">
      <c r="D120" t="s">
        <v>75</v>
      </c>
    </row>
    <row r="123" spans="3:6" x14ac:dyDescent="0.2">
      <c r="C123">
        <v>4</v>
      </c>
      <c r="D123" t="s">
        <v>76</v>
      </c>
    </row>
    <row r="124" spans="3:6" x14ac:dyDescent="0.2">
      <c r="D124" t="s">
        <v>77</v>
      </c>
    </row>
    <row r="128" spans="3:6" x14ac:dyDescent="0.2">
      <c r="C128">
        <v>5</v>
      </c>
      <c r="D128" t="s">
        <v>78</v>
      </c>
      <c r="E128">
        <v>405198</v>
      </c>
      <c r="F128" t="s">
        <v>79</v>
      </c>
    </row>
    <row r="129" spans="4:5" x14ac:dyDescent="0.2">
      <c r="D129" t="s">
        <v>80</v>
      </c>
      <c r="E129">
        <v>786777</v>
      </c>
    </row>
  </sheetData>
  <sheetProtection sheet="1" objects="1" scenarios="1"/>
  <mergeCells count="67">
    <mergeCell ref="R3:R4"/>
    <mergeCell ref="A45:A48"/>
    <mergeCell ref="S3:S4"/>
    <mergeCell ref="A16:A18"/>
    <mergeCell ref="A2:A4"/>
    <mergeCell ref="B2:J2"/>
    <mergeCell ref="K2:O2"/>
    <mergeCell ref="P2:P3"/>
    <mergeCell ref="Q2:S2"/>
    <mergeCell ref="B3:F3"/>
    <mergeCell ref="G3:I3"/>
    <mergeCell ref="K3:O3"/>
    <mergeCell ref="Q3:Q4"/>
    <mergeCell ref="A30:A33"/>
    <mergeCell ref="B30:E30"/>
    <mergeCell ref="F30:M30"/>
    <mergeCell ref="B31:C32"/>
    <mergeCell ref="D31:E32"/>
    <mergeCell ref="F31:I32"/>
    <mergeCell ref="J31:M32"/>
    <mergeCell ref="B17:I17"/>
    <mergeCell ref="J17:Q17"/>
    <mergeCell ref="A60:A63"/>
    <mergeCell ref="B60:O60"/>
    <mergeCell ref="B61:H61"/>
    <mergeCell ref="I61:O61"/>
    <mergeCell ref="B62:B63"/>
    <mergeCell ref="C62:D62"/>
    <mergeCell ref="L62:L63"/>
    <mergeCell ref="M62:M63"/>
    <mergeCell ref="N62:N63"/>
    <mergeCell ref="O62:O63"/>
    <mergeCell ref="E62:E63"/>
    <mergeCell ref="F62:F63"/>
    <mergeCell ref="G62:G63"/>
    <mergeCell ref="H62:H63"/>
    <mergeCell ref="I62:I63"/>
    <mergeCell ref="J62:K62"/>
    <mergeCell ref="B45:M45"/>
    <mergeCell ref="B46:H46"/>
    <mergeCell ref="I46:M46"/>
    <mergeCell ref="B47:B48"/>
    <mergeCell ref="C47:E47"/>
    <mergeCell ref="F47:F48"/>
    <mergeCell ref="G47:G48"/>
    <mergeCell ref="H47:H48"/>
    <mergeCell ref="I47:I48"/>
    <mergeCell ref="J47:J48"/>
    <mergeCell ref="K47:K48"/>
    <mergeCell ref="L47:L48"/>
    <mergeCell ref="M47:M48"/>
    <mergeCell ref="R17:Y17"/>
    <mergeCell ref="B16:Y16"/>
    <mergeCell ref="A75:A78"/>
    <mergeCell ref="B75:J75"/>
    <mergeCell ref="B76:D76"/>
    <mergeCell ref="E76:G76"/>
    <mergeCell ref="H76:J76"/>
    <mergeCell ref="B77:B78"/>
    <mergeCell ref="I77:I78"/>
    <mergeCell ref="J77:J78"/>
    <mergeCell ref="C77:C78"/>
    <mergeCell ref="D77:D78"/>
    <mergeCell ref="E77:E78"/>
    <mergeCell ref="F77:F78"/>
    <mergeCell ref="G77:G78"/>
    <mergeCell ref="H77:H78"/>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FABBF-046B-4C2F-9F55-38BF5D5305B9}">
  <dimension ref="A1:AG47"/>
  <sheetViews>
    <sheetView workbookViewId="0">
      <pane xSplit="1" ySplit="2" topLeftCell="B3" activePane="bottomRight" state="frozen"/>
      <selection pane="topRight" activeCell="B1" sqref="B1"/>
      <selection pane="bottomLeft" activeCell="A3" sqref="A3"/>
      <selection pane="bottomRight" activeCell="B3" sqref="B3:F3"/>
    </sheetView>
  </sheetViews>
  <sheetFormatPr defaultRowHeight="12.75" x14ac:dyDescent="0.2"/>
  <cols>
    <col min="2" max="27" width="14.7109375" customWidth="1"/>
    <col min="28" max="29" width="12.7109375" customWidth="1"/>
  </cols>
  <sheetData>
    <row r="1" spans="1:33" x14ac:dyDescent="0.2">
      <c r="A1" s="112" t="str">
        <f>co_name</f>
        <v>Company Name</v>
      </c>
    </row>
    <row r="2" spans="1:33" x14ac:dyDescent="0.2">
      <c r="A2" s="112" t="s">
        <v>83</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row>
    <row r="3" spans="1:33" x14ac:dyDescent="0.2">
      <c r="A3" s="291"/>
      <c r="B3" s="576" t="s">
        <v>327</v>
      </c>
      <c r="C3" s="576"/>
      <c r="D3" s="576"/>
      <c r="E3" s="576"/>
      <c r="F3" s="576"/>
      <c r="G3" s="567" t="s">
        <v>311</v>
      </c>
      <c r="H3" s="568"/>
      <c r="I3" s="568"/>
      <c r="J3" s="568"/>
      <c r="K3" s="569"/>
      <c r="L3" s="567" t="s">
        <v>312</v>
      </c>
      <c r="M3" s="568"/>
      <c r="N3" s="568"/>
      <c r="O3" s="568"/>
      <c r="P3" s="569"/>
      <c r="Q3" s="567" t="s">
        <v>313</v>
      </c>
      <c r="R3" s="568"/>
      <c r="S3" s="568"/>
      <c r="T3" s="568"/>
      <c r="U3" s="569"/>
      <c r="V3" s="567" t="s">
        <v>315</v>
      </c>
      <c r="W3" s="569"/>
      <c r="X3" s="576" t="s">
        <v>316</v>
      </c>
      <c r="Y3" s="576"/>
      <c r="Z3" s="601" t="s">
        <v>317</v>
      </c>
      <c r="AA3" s="602"/>
      <c r="AB3" s="602"/>
      <c r="AC3" s="602"/>
    </row>
    <row r="4" spans="1:33" ht="12.75" customHeight="1" x14ac:dyDescent="0.2">
      <c r="A4" s="558" t="s">
        <v>0</v>
      </c>
      <c r="B4" s="588" t="s">
        <v>85</v>
      </c>
      <c r="C4" s="589"/>
      <c r="D4" s="589"/>
      <c r="E4" s="589"/>
      <c r="F4" s="590"/>
      <c r="G4" s="603" t="s">
        <v>329</v>
      </c>
      <c r="H4" s="604"/>
      <c r="I4" s="604"/>
      <c r="J4" s="604"/>
      <c r="K4" s="605"/>
      <c r="L4" s="609" t="s">
        <v>314</v>
      </c>
      <c r="M4" s="610"/>
      <c r="N4" s="610"/>
      <c r="O4" s="610"/>
      <c r="P4" s="611"/>
      <c r="Q4" s="603" t="s">
        <v>84</v>
      </c>
      <c r="R4" s="604"/>
      <c r="S4" s="604"/>
      <c r="T4" s="604"/>
      <c r="U4" s="605"/>
      <c r="V4" s="621" t="s">
        <v>86</v>
      </c>
      <c r="W4" s="622"/>
      <c r="X4" s="584" t="s">
        <v>87</v>
      </c>
      <c r="Y4" s="585"/>
      <c r="Z4" s="578" t="s">
        <v>88</v>
      </c>
      <c r="AA4" s="579"/>
      <c r="AB4" s="579"/>
      <c r="AC4" s="580"/>
      <c r="AD4" s="113"/>
      <c r="AE4" s="113"/>
      <c r="AF4" s="113"/>
      <c r="AG4" s="113"/>
    </row>
    <row r="5" spans="1:33" x14ac:dyDescent="0.2">
      <c r="A5" s="559"/>
      <c r="B5" s="591"/>
      <c r="C5" s="592"/>
      <c r="D5" s="592"/>
      <c r="E5" s="592"/>
      <c r="F5" s="593"/>
      <c r="G5" s="606"/>
      <c r="H5" s="607"/>
      <c r="I5" s="607"/>
      <c r="J5" s="607"/>
      <c r="K5" s="608"/>
      <c r="L5" s="612"/>
      <c r="M5" s="613"/>
      <c r="N5" s="613"/>
      <c r="O5" s="613"/>
      <c r="P5" s="614"/>
      <c r="Q5" s="606"/>
      <c r="R5" s="607"/>
      <c r="S5" s="607"/>
      <c r="T5" s="607"/>
      <c r="U5" s="608"/>
      <c r="V5" s="623"/>
      <c r="W5" s="624"/>
      <c r="X5" s="586"/>
      <c r="Y5" s="587"/>
      <c r="Z5" s="581"/>
      <c r="AA5" s="582"/>
      <c r="AB5" s="582"/>
      <c r="AC5" s="583"/>
      <c r="AD5" s="113"/>
      <c r="AE5" s="113"/>
      <c r="AF5" s="113"/>
      <c r="AG5" s="113"/>
    </row>
    <row r="6" spans="1:33" x14ac:dyDescent="0.2">
      <c r="A6" s="560"/>
      <c r="B6" s="118" t="s">
        <v>7</v>
      </c>
      <c r="C6" s="118" t="s">
        <v>9</v>
      </c>
      <c r="D6" s="118" t="s">
        <v>10</v>
      </c>
      <c r="E6" s="118" t="s">
        <v>8</v>
      </c>
      <c r="F6" s="118" t="s">
        <v>11</v>
      </c>
      <c r="G6" s="117" t="s">
        <v>7</v>
      </c>
      <c r="H6" s="117" t="s">
        <v>9</v>
      </c>
      <c r="I6" s="117" t="s">
        <v>10</v>
      </c>
      <c r="J6" s="117" t="s">
        <v>8</v>
      </c>
      <c r="K6" s="117" t="s">
        <v>31</v>
      </c>
      <c r="L6" s="289" t="s">
        <v>7</v>
      </c>
      <c r="M6" s="289" t="s">
        <v>9</v>
      </c>
      <c r="N6" s="289" t="s">
        <v>10</v>
      </c>
      <c r="O6" s="289" t="s">
        <v>8</v>
      </c>
      <c r="P6" s="289" t="s">
        <v>31</v>
      </c>
      <c r="Q6" s="117" t="s">
        <v>7</v>
      </c>
      <c r="R6" s="117" t="s">
        <v>9</v>
      </c>
      <c r="S6" s="117" t="s">
        <v>10</v>
      </c>
      <c r="T6" s="117" t="s">
        <v>8</v>
      </c>
      <c r="U6" s="117" t="s">
        <v>31</v>
      </c>
      <c r="V6" s="119" t="s">
        <v>7</v>
      </c>
      <c r="W6" s="119" t="s">
        <v>8</v>
      </c>
      <c r="X6" s="120" t="s">
        <v>7</v>
      </c>
      <c r="Y6" s="120" t="s">
        <v>8</v>
      </c>
      <c r="Z6" s="121" t="s">
        <v>7</v>
      </c>
      <c r="AA6" s="121" t="s">
        <v>9</v>
      </c>
      <c r="AB6" s="121" t="s">
        <v>10</v>
      </c>
      <c r="AC6" s="121" t="s">
        <v>8</v>
      </c>
      <c r="AD6" s="113"/>
      <c r="AE6" s="113"/>
      <c r="AF6" s="113"/>
      <c r="AG6" s="113"/>
    </row>
    <row r="7" spans="1:33" x14ac:dyDescent="0.2">
      <c r="A7" s="122" t="str">
        <f>TEXT(ye-265,"MMM-YY")</f>
        <v>Jul-17</v>
      </c>
      <c r="B7" s="115"/>
      <c r="C7" s="115"/>
      <c r="D7" s="375">
        <f t="shared" ref="D7:D15" si="0">C7</f>
        <v>0</v>
      </c>
      <c r="E7" s="115"/>
      <c r="F7" s="115"/>
      <c r="G7" s="115"/>
      <c r="H7" s="115"/>
      <c r="I7" s="288">
        <f t="shared" ref="I7:I15" si="1">H7</f>
        <v>0</v>
      </c>
      <c r="J7" s="115"/>
      <c r="K7" s="115"/>
      <c r="L7" s="115"/>
      <c r="M7" s="115"/>
      <c r="N7" s="376">
        <f t="shared" ref="N7:N15" si="2">M7</f>
        <v>0</v>
      </c>
      <c r="O7" s="115"/>
      <c r="P7" s="115"/>
      <c r="Q7" s="288">
        <f t="shared" ref="Q7:Q15" si="3">G7+L7</f>
        <v>0</v>
      </c>
      <c r="R7" s="288">
        <f t="shared" ref="R7:R15" si="4">H7+M7</f>
        <v>0</v>
      </c>
      <c r="S7" s="288">
        <f t="shared" ref="S7:S15" si="5">I7+N7</f>
        <v>0</v>
      </c>
      <c r="T7" s="288">
        <f t="shared" ref="T7:T15" si="6">J7+O7</f>
        <v>0</v>
      </c>
      <c r="U7" s="288"/>
      <c r="V7" s="115"/>
      <c r="W7" s="115"/>
      <c r="X7" s="115"/>
      <c r="Y7" s="115"/>
      <c r="Z7" s="115"/>
      <c r="AA7" s="115"/>
      <c r="AB7" s="377">
        <f t="shared" ref="AB7:AB15" si="7">AA7</f>
        <v>0</v>
      </c>
      <c r="AC7" s="115"/>
      <c r="AD7" s="113"/>
      <c r="AE7" s="113"/>
      <c r="AF7" s="113"/>
      <c r="AG7" s="113"/>
    </row>
    <row r="8" spans="1:33" x14ac:dyDescent="0.2">
      <c r="A8" s="122" t="str">
        <f>TEXT(ye-235,"MMM-YY")</f>
        <v>Aug-17</v>
      </c>
      <c r="B8" s="115"/>
      <c r="C8" s="115"/>
      <c r="D8" s="375">
        <f t="shared" si="0"/>
        <v>0</v>
      </c>
      <c r="E8" s="115"/>
      <c r="F8" s="115"/>
      <c r="G8" s="115"/>
      <c r="H8" s="115"/>
      <c r="I8" s="288">
        <f t="shared" si="1"/>
        <v>0</v>
      </c>
      <c r="J8" s="115"/>
      <c r="K8" s="115"/>
      <c r="L8" s="115"/>
      <c r="M8" s="115"/>
      <c r="N8" s="376">
        <f t="shared" si="2"/>
        <v>0</v>
      </c>
      <c r="O8" s="115"/>
      <c r="P8" s="115"/>
      <c r="Q8" s="288">
        <f t="shared" si="3"/>
        <v>0</v>
      </c>
      <c r="R8" s="288">
        <f t="shared" si="4"/>
        <v>0</v>
      </c>
      <c r="S8" s="288">
        <f t="shared" si="5"/>
        <v>0</v>
      </c>
      <c r="T8" s="288">
        <f t="shared" si="6"/>
        <v>0</v>
      </c>
      <c r="U8" s="288"/>
      <c r="V8" s="115"/>
      <c r="W8" s="115"/>
      <c r="X8" s="115"/>
      <c r="Y8" s="115"/>
      <c r="Z8" s="115"/>
      <c r="AA8" s="115"/>
      <c r="AB8" s="377">
        <f t="shared" si="7"/>
        <v>0</v>
      </c>
      <c r="AC8" s="115"/>
      <c r="AD8" s="113"/>
      <c r="AE8" s="113"/>
      <c r="AF8" s="113"/>
      <c r="AG8" s="113"/>
    </row>
    <row r="9" spans="1:33" x14ac:dyDescent="0.2">
      <c r="A9" s="122" t="str">
        <f>TEXT(ye-205,"MMM-YY")</f>
        <v>Sep-17</v>
      </c>
      <c r="B9" s="115"/>
      <c r="C9" s="115"/>
      <c r="D9" s="375">
        <f t="shared" si="0"/>
        <v>0</v>
      </c>
      <c r="E9" s="115"/>
      <c r="F9" s="115"/>
      <c r="G9" s="115"/>
      <c r="H9" s="115"/>
      <c r="I9" s="288">
        <f t="shared" si="1"/>
        <v>0</v>
      </c>
      <c r="J9" s="115"/>
      <c r="K9" s="115"/>
      <c r="L9" s="115"/>
      <c r="M9" s="115"/>
      <c r="N9" s="376">
        <f t="shared" si="2"/>
        <v>0</v>
      </c>
      <c r="O9" s="115"/>
      <c r="P9" s="115"/>
      <c r="Q9" s="288">
        <f t="shared" si="3"/>
        <v>0</v>
      </c>
      <c r="R9" s="288">
        <f t="shared" si="4"/>
        <v>0</v>
      </c>
      <c r="S9" s="288">
        <f t="shared" si="5"/>
        <v>0</v>
      </c>
      <c r="T9" s="288">
        <f t="shared" si="6"/>
        <v>0</v>
      </c>
      <c r="U9" s="288"/>
      <c r="V9" s="115"/>
      <c r="W9" s="115"/>
      <c r="X9" s="115"/>
      <c r="Y9" s="115"/>
      <c r="Z9" s="115"/>
      <c r="AA9" s="115"/>
      <c r="AB9" s="377">
        <f t="shared" si="7"/>
        <v>0</v>
      </c>
      <c r="AC9" s="115"/>
      <c r="AD9" s="113"/>
      <c r="AE9" s="113"/>
      <c r="AF9" s="113"/>
      <c r="AG9" s="113"/>
    </row>
    <row r="10" spans="1:33" x14ac:dyDescent="0.2">
      <c r="A10" s="122" t="str">
        <f>TEXT(ye-175,"MMM-YY")</f>
        <v>Oct-17</v>
      </c>
      <c r="B10" s="115"/>
      <c r="C10" s="115"/>
      <c r="D10" s="375">
        <f t="shared" si="0"/>
        <v>0</v>
      </c>
      <c r="E10" s="115"/>
      <c r="F10" s="115"/>
      <c r="G10" s="115"/>
      <c r="H10" s="115"/>
      <c r="I10" s="288">
        <f t="shared" si="1"/>
        <v>0</v>
      </c>
      <c r="J10" s="115"/>
      <c r="K10" s="115"/>
      <c r="L10" s="115"/>
      <c r="M10" s="115"/>
      <c r="N10" s="376">
        <f t="shared" si="2"/>
        <v>0</v>
      </c>
      <c r="O10" s="115"/>
      <c r="P10" s="115"/>
      <c r="Q10" s="288">
        <f t="shared" si="3"/>
        <v>0</v>
      </c>
      <c r="R10" s="288">
        <f t="shared" si="4"/>
        <v>0</v>
      </c>
      <c r="S10" s="288">
        <f t="shared" si="5"/>
        <v>0</v>
      </c>
      <c r="T10" s="288">
        <f t="shared" si="6"/>
        <v>0</v>
      </c>
      <c r="U10" s="288"/>
      <c r="V10" s="115"/>
      <c r="W10" s="115"/>
      <c r="X10" s="115"/>
      <c r="Y10" s="115"/>
      <c r="Z10" s="115"/>
      <c r="AA10" s="115"/>
      <c r="AB10" s="377">
        <f t="shared" si="7"/>
        <v>0</v>
      </c>
      <c r="AC10" s="115"/>
      <c r="AD10" s="113"/>
      <c r="AE10" s="113"/>
      <c r="AF10" s="113"/>
      <c r="AG10" s="113"/>
    </row>
    <row r="11" spans="1:33" x14ac:dyDescent="0.2">
      <c r="A11" s="122" t="str">
        <f>TEXT(ye-145,"MMM-YY")</f>
        <v>Nov-17</v>
      </c>
      <c r="B11" s="115"/>
      <c r="C11" s="115"/>
      <c r="D11" s="375">
        <f t="shared" si="0"/>
        <v>0</v>
      </c>
      <c r="E11" s="115"/>
      <c r="F11" s="115"/>
      <c r="G11" s="115"/>
      <c r="H11" s="115"/>
      <c r="I11" s="288">
        <f t="shared" si="1"/>
        <v>0</v>
      </c>
      <c r="J11" s="115"/>
      <c r="K11" s="115"/>
      <c r="L11" s="115"/>
      <c r="M11" s="115"/>
      <c r="N11" s="376">
        <f t="shared" si="2"/>
        <v>0</v>
      </c>
      <c r="O11" s="115"/>
      <c r="P11" s="115"/>
      <c r="Q11" s="288">
        <f t="shared" si="3"/>
        <v>0</v>
      </c>
      <c r="R11" s="288">
        <f t="shared" si="4"/>
        <v>0</v>
      </c>
      <c r="S11" s="288">
        <f t="shared" si="5"/>
        <v>0</v>
      </c>
      <c r="T11" s="288">
        <f t="shared" si="6"/>
        <v>0</v>
      </c>
      <c r="U11" s="288"/>
      <c r="V11" s="115"/>
      <c r="W11" s="115"/>
      <c r="X11" s="115"/>
      <c r="Y11" s="115"/>
      <c r="Z11" s="115"/>
      <c r="AA11" s="115"/>
      <c r="AB11" s="377">
        <f t="shared" si="7"/>
        <v>0</v>
      </c>
      <c r="AC11" s="115"/>
      <c r="AD11" s="113"/>
      <c r="AE11" s="113"/>
      <c r="AF11" s="113"/>
      <c r="AG11" s="113"/>
    </row>
    <row r="12" spans="1:33" x14ac:dyDescent="0.2">
      <c r="A12" s="122" t="str">
        <f>TEXT(ye-115,"MMM-YY")</f>
        <v>Dec-17</v>
      </c>
      <c r="B12" s="115"/>
      <c r="C12" s="115"/>
      <c r="D12" s="375">
        <f t="shared" si="0"/>
        <v>0</v>
      </c>
      <c r="E12" s="115"/>
      <c r="F12" s="115"/>
      <c r="G12" s="115"/>
      <c r="H12" s="115"/>
      <c r="I12" s="288">
        <f t="shared" si="1"/>
        <v>0</v>
      </c>
      <c r="J12" s="115"/>
      <c r="K12" s="115"/>
      <c r="L12" s="115"/>
      <c r="M12" s="115"/>
      <c r="N12" s="376">
        <f t="shared" si="2"/>
        <v>0</v>
      </c>
      <c r="O12" s="115"/>
      <c r="P12" s="115"/>
      <c r="Q12" s="288">
        <f t="shared" si="3"/>
        <v>0</v>
      </c>
      <c r="R12" s="288">
        <f t="shared" si="4"/>
        <v>0</v>
      </c>
      <c r="S12" s="288">
        <f t="shared" si="5"/>
        <v>0</v>
      </c>
      <c r="T12" s="288">
        <f t="shared" si="6"/>
        <v>0</v>
      </c>
      <c r="U12" s="288"/>
      <c r="V12" s="115"/>
      <c r="W12" s="115"/>
      <c r="X12" s="115"/>
      <c r="Y12" s="115"/>
      <c r="Z12" s="115"/>
      <c r="AA12" s="115"/>
      <c r="AB12" s="377">
        <f t="shared" si="7"/>
        <v>0</v>
      </c>
      <c r="AC12" s="115"/>
      <c r="AD12" s="113"/>
      <c r="AE12" s="113"/>
      <c r="AF12" s="113"/>
      <c r="AG12" s="113"/>
    </row>
    <row r="13" spans="1:33" x14ac:dyDescent="0.2">
      <c r="A13" s="122" t="str">
        <f>TEXT(ye-85,"MMM-YY")</f>
        <v>Jan-18</v>
      </c>
      <c r="B13" s="115"/>
      <c r="C13" s="115"/>
      <c r="D13" s="375">
        <f t="shared" si="0"/>
        <v>0</v>
      </c>
      <c r="E13" s="115"/>
      <c r="F13" s="115"/>
      <c r="G13" s="115"/>
      <c r="H13" s="115"/>
      <c r="I13" s="288">
        <f t="shared" si="1"/>
        <v>0</v>
      </c>
      <c r="J13" s="115"/>
      <c r="K13" s="115"/>
      <c r="L13" s="115"/>
      <c r="M13" s="115"/>
      <c r="N13" s="376">
        <f t="shared" si="2"/>
        <v>0</v>
      </c>
      <c r="O13" s="115"/>
      <c r="P13" s="115"/>
      <c r="Q13" s="288">
        <f t="shared" si="3"/>
        <v>0</v>
      </c>
      <c r="R13" s="288">
        <f t="shared" si="4"/>
        <v>0</v>
      </c>
      <c r="S13" s="288">
        <f t="shared" si="5"/>
        <v>0</v>
      </c>
      <c r="T13" s="288">
        <f t="shared" si="6"/>
        <v>0</v>
      </c>
      <c r="U13" s="288"/>
      <c r="V13" s="115"/>
      <c r="W13" s="115"/>
      <c r="X13" s="115"/>
      <c r="Y13" s="115"/>
      <c r="Z13" s="115"/>
      <c r="AA13" s="115"/>
      <c r="AB13" s="377">
        <f t="shared" si="7"/>
        <v>0</v>
      </c>
      <c r="AC13" s="115"/>
      <c r="AD13" s="113"/>
      <c r="AE13" s="113"/>
      <c r="AF13" s="113"/>
      <c r="AG13" s="113"/>
    </row>
    <row r="14" spans="1:33" x14ac:dyDescent="0.2">
      <c r="A14" s="122" t="str">
        <f>TEXT(ye-55,"MMM-YY")</f>
        <v>Feb-18</v>
      </c>
      <c r="B14" s="115"/>
      <c r="C14" s="115"/>
      <c r="D14" s="375">
        <f t="shared" si="0"/>
        <v>0</v>
      </c>
      <c r="E14" s="115"/>
      <c r="F14" s="115"/>
      <c r="G14" s="115"/>
      <c r="H14" s="115"/>
      <c r="I14" s="288">
        <f t="shared" si="1"/>
        <v>0</v>
      </c>
      <c r="J14" s="115"/>
      <c r="K14" s="115"/>
      <c r="L14" s="115"/>
      <c r="M14" s="115"/>
      <c r="N14" s="376">
        <f t="shared" si="2"/>
        <v>0</v>
      </c>
      <c r="O14" s="115"/>
      <c r="P14" s="115"/>
      <c r="Q14" s="288">
        <f t="shared" si="3"/>
        <v>0</v>
      </c>
      <c r="R14" s="288">
        <f t="shared" si="4"/>
        <v>0</v>
      </c>
      <c r="S14" s="288">
        <f t="shared" si="5"/>
        <v>0</v>
      </c>
      <c r="T14" s="288">
        <f t="shared" si="6"/>
        <v>0</v>
      </c>
      <c r="U14" s="288"/>
      <c r="V14" s="115"/>
      <c r="W14" s="115"/>
      <c r="X14" s="115"/>
      <c r="Y14" s="115"/>
      <c r="Z14" s="115"/>
      <c r="AA14" s="115"/>
      <c r="AB14" s="377">
        <f t="shared" si="7"/>
        <v>0</v>
      </c>
      <c r="AC14" s="115"/>
      <c r="AD14" s="113"/>
      <c r="AE14" s="113"/>
      <c r="AF14" s="113"/>
      <c r="AG14" s="113"/>
    </row>
    <row r="15" spans="1:33" x14ac:dyDescent="0.2">
      <c r="A15" s="122" t="str">
        <f>TEXT(ye-25,"MMM-YY")</f>
        <v>Mar-18</v>
      </c>
      <c r="B15" s="115"/>
      <c r="C15" s="115"/>
      <c r="D15" s="375">
        <f t="shared" si="0"/>
        <v>0</v>
      </c>
      <c r="E15" s="115"/>
      <c r="F15" s="115"/>
      <c r="G15" s="115"/>
      <c r="H15" s="115"/>
      <c r="I15" s="288">
        <f t="shared" si="1"/>
        <v>0</v>
      </c>
      <c r="J15" s="115"/>
      <c r="K15" s="115"/>
      <c r="L15" s="115"/>
      <c r="M15" s="115"/>
      <c r="N15" s="376">
        <f t="shared" si="2"/>
        <v>0</v>
      </c>
      <c r="O15" s="115"/>
      <c r="P15" s="115"/>
      <c r="Q15" s="288">
        <f t="shared" si="3"/>
        <v>0</v>
      </c>
      <c r="R15" s="288">
        <f t="shared" si="4"/>
        <v>0</v>
      </c>
      <c r="S15" s="288">
        <f t="shared" si="5"/>
        <v>0</v>
      </c>
      <c r="T15" s="288">
        <f t="shared" si="6"/>
        <v>0</v>
      </c>
      <c r="U15" s="288"/>
      <c r="V15" s="115"/>
      <c r="W15" s="115"/>
      <c r="X15" s="115"/>
      <c r="Y15" s="115"/>
      <c r="Z15" s="115"/>
      <c r="AA15" s="115"/>
      <c r="AB15" s="377">
        <f t="shared" si="7"/>
        <v>0</v>
      </c>
      <c r="AC15" s="115"/>
      <c r="AD15" s="113"/>
      <c r="AE15" s="113"/>
      <c r="AF15" s="113"/>
      <c r="AG15" s="113"/>
    </row>
    <row r="16" spans="1:33" x14ac:dyDescent="0.2">
      <c r="A16" s="122"/>
      <c r="B16" s="129">
        <f>SUM(B7:B15)</f>
        <v>0</v>
      </c>
      <c r="C16" s="129">
        <f>SUM(C7:C15)</f>
        <v>0</v>
      </c>
      <c r="D16" s="129">
        <f>SUM(D7:D15)</f>
        <v>0</v>
      </c>
      <c r="E16" s="129">
        <f>SUM(E7:E15)</f>
        <v>0</v>
      </c>
      <c r="F16" s="129">
        <f>SUM(F7:F15)</f>
        <v>0</v>
      </c>
      <c r="G16" s="128">
        <f t="shared" ref="G16" si="8">SUM(G7:G15)</f>
        <v>0</v>
      </c>
      <c r="H16" s="128">
        <f t="shared" ref="H16" si="9">SUM(H7:H15)</f>
        <v>0</v>
      </c>
      <c r="I16" s="128">
        <f t="shared" ref="I16" si="10">SUM(I7:I15)</f>
        <v>0</v>
      </c>
      <c r="J16" s="128">
        <f t="shared" ref="J16:K16" si="11">SUM(J7:J15)</f>
        <v>0</v>
      </c>
      <c r="K16" s="128">
        <f t="shared" si="11"/>
        <v>0</v>
      </c>
      <c r="L16" s="290">
        <f t="shared" ref="L16" si="12">SUM(L7:L15)</f>
        <v>0</v>
      </c>
      <c r="M16" s="290">
        <f t="shared" ref="M16" si="13">SUM(M7:M15)</f>
        <v>0</v>
      </c>
      <c r="N16" s="290">
        <f t="shared" ref="N16" si="14">SUM(N7:N15)</f>
        <v>0</v>
      </c>
      <c r="O16" s="290">
        <f t="shared" ref="O16:P16" si="15">SUM(O7:O15)</f>
        <v>0</v>
      </c>
      <c r="P16" s="290">
        <f t="shared" si="15"/>
        <v>0</v>
      </c>
      <c r="Q16" s="128">
        <f t="shared" ref="Q16:AC16" si="16">SUM(Q7:Q15)</f>
        <v>0</v>
      </c>
      <c r="R16" s="128">
        <f t="shared" si="16"/>
        <v>0</v>
      </c>
      <c r="S16" s="128">
        <f t="shared" si="16"/>
        <v>0</v>
      </c>
      <c r="T16" s="128">
        <f t="shared" si="16"/>
        <v>0</v>
      </c>
      <c r="U16" s="128">
        <f t="shared" si="16"/>
        <v>0</v>
      </c>
      <c r="V16" s="125">
        <f t="shared" si="16"/>
        <v>0</v>
      </c>
      <c r="W16" s="125">
        <f t="shared" si="16"/>
        <v>0</v>
      </c>
      <c r="X16" s="131">
        <f t="shared" si="16"/>
        <v>0</v>
      </c>
      <c r="Y16" s="131">
        <f t="shared" si="16"/>
        <v>0</v>
      </c>
      <c r="Z16" s="130">
        <f t="shared" si="16"/>
        <v>0</v>
      </c>
      <c r="AA16" s="130">
        <f t="shared" si="16"/>
        <v>0</v>
      </c>
      <c r="AB16" s="130">
        <f t="shared" si="16"/>
        <v>0</v>
      </c>
      <c r="AC16" s="130">
        <f t="shared" si="16"/>
        <v>0</v>
      </c>
      <c r="AD16" s="113"/>
      <c r="AE16" s="113"/>
      <c r="AF16" s="113"/>
      <c r="AG16" s="113"/>
    </row>
    <row r="17" spans="1:30" x14ac:dyDescent="0.2">
      <c r="A17" s="292"/>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113"/>
      <c r="AB17" s="113"/>
      <c r="AC17" s="113"/>
      <c r="AD17" s="113"/>
    </row>
    <row r="18" spans="1:30" x14ac:dyDescent="0.2">
      <c r="A18" s="294"/>
      <c r="B18" s="567" t="s">
        <v>326</v>
      </c>
      <c r="C18" s="568"/>
      <c r="D18" s="568"/>
      <c r="E18" s="568"/>
      <c r="F18" s="569"/>
      <c r="G18" s="567" t="s">
        <v>320</v>
      </c>
      <c r="H18" s="568"/>
      <c r="I18" s="568"/>
      <c r="J18" s="568"/>
      <c r="K18" s="569"/>
      <c r="L18" s="567" t="s">
        <v>320</v>
      </c>
      <c r="M18" s="568"/>
      <c r="N18" s="568"/>
      <c r="O18" s="568"/>
      <c r="P18" s="569"/>
      <c r="Q18" s="567" t="s">
        <v>321</v>
      </c>
      <c r="R18" s="568"/>
      <c r="S18" s="568"/>
      <c r="T18" s="568"/>
      <c r="U18" s="569"/>
      <c r="V18" s="601" t="s">
        <v>321</v>
      </c>
      <c r="W18" s="602"/>
      <c r="X18" s="602"/>
      <c r="Y18" s="602"/>
      <c r="Z18" s="602"/>
    </row>
    <row r="19" spans="1:30" ht="12.75" customHeight="1" x14ac:dyDescent="0.2">
      <c r="A19" s="558" t="s">
        <v>0</v>
      </c>
      <c r="B19" s="561" t="s">
        <v>318</v>
      </c>
      <c r="C19" s="562"/>
      <c r="D19" s="562"/>
      <c r="E19" s="562"/>
      <c r="F19" s="563"/>
      <c r="G19" s="603" t="s">
        <v>319</v>
      </c>
      <c r="H19" s="604"/>
      <c r="I19" s="604"/>
      <c r="J19" s="604"/>
      <c r="K19" s="605"/>
      <c r="L19" s="615" t="s">
        <v>91</v>
      </c>
      <c r="M19" s="616"/>
      <c r="N19" s="616"/>
      <c r="O19" s="616"/>
      <c r="P19" s="617"/>
      <c r="Q19" s="594" t="s">
        <v>92</v>
      </c>
      <c r="R19" s="595"/>
      <c r="S19" s="595"/>
      <c r="T19" s="595"/>
      <c r="U19" s="596"/>
      <c r="V19" s="578" t="s">
        <v>93</v>
      </c>
      <c r="W19" s="579"/>
      <c r="X19" s="579"/>
      <c r="Y19" s="579"/>
      <c r="Z19" s="580"/>
    </row>
    <row r="20" spans="1:30" x14ac:dyDescent="0.2">
      <c r="A20" s="559"/>
      <c r="B20" s="564"/>
      <c r="C20" s="565"/>
      <c r="D20" s="565"/>
      <c r="E20" s="565"/>
      <c r="F20" s="566"/>
      <c r="G20" s="606"/>
      <c r="H20" s="607"/>
      <c r="I20" s="607"/>
      <c r="J20" s="607"/>
      <c r="K20" s="608"/>
      <c r="L20" s="618"/>
      <c r="M20" s="619"/>
      <c r="N20" s="619"/>
      <c r="O20" s="619"/>
      <c r="P20" s="620"/>
      <c r="Q20" s="597"/>
      <c r="R20" s="598"/>
      <c r="S20" s="598"/>
      <c r="T20" s="598"/>
      <c r="U20" s="599"/>
      <c r="V20" s="581"/>
      <c r="W20" s="582"/>
      <c r="X20" s="582"/>
      <c r="Y20" s="582"/>
      <c r="Z20" s="583"/>
    </row>
    <row r="21" spans="1:30" x14ac:dyDescent="0.2">
      <c r="A21" s="560"/>
      <c r="B21" s="123" t="s">
        <v>7</v>
      </c>
      <c r="C21" s="123" t="s">
        <v>9</v>
      </c>
      <c r="D21" s="123" t="s">
        <v>10</v>
      </c>
      <c r="E21" s="123" t="s">
        <v>8</v>
      </c>
      <c r="F21" s="123" t="s">
        <v>31</v>
      </c>
      <c r="G21" s="117" t="s">
        <v>7</v>
      </c>
      <c r="H21" s="117" t="s">
        <v>9</v>
      </c>
      <c r="I21" s="117" t="s">
        <v>10</v>
      </c>
      <c r="J21" s="117" t="s">
        <v>8</v>
      </c>
      <c r="K21" s="117" t="s">
        <v>31</v>
      </c>
      <c r="L21" s="118" t="s">
        <v>7</v>
      </c>
      <c r="M21" s="118" t="s">
        <v>9</v>
      </c>
      <c r="N21" s="118" t="s">
        <v>10</v>
      </c>
      <c r="O21" s="118" t="s">
        <v>8</v>
      </c>
      <c r="P21" s="118" t="s">
        <v>31</v>
      </c>
      <c r="Q21" s="119" t="s">
        <v>7</v>
      </c>
      <c r="R21" s="119" t="s">
        <v>9</v>
      </c>
      <c r="S21" s="119" t="s">
        <v>10</v>
      </c>
      <c r="T21" s="119" t="s">
        <v>8</v>
      </c>
      <c r="U21" s="119" t="s">
        <v>31</v>
      </c>
      <c r="V21" s="121" t="s">
        <v>7</v>
      </c>
      <c r="W21" s="121" t="s">
        <v>9</v>
      </c>
      <c r="X21" s="121" t="s">
        <v>10</v>
      </c>
      <c r="Y21" s="121" t="s">
        <v>8</v>
      </c>
      <c r="Z21" s="121" t="s">
        <v>31</v>
      </c>
    </row>
    <row r="22" spans="1:30" x14ac:dyDescent="0.2">
      <c r="A22" s="122" t="str">
        <f>TEXT(ye-265,"MMM-YY")</f>
        <v>Jul-17</v>
      </c>
      <c r="B22" s="115"/>
      <c r="C22" s="115"/>
      <c r="D22" s="378">
        <f t="shared" ref="D22:D30" si="17">C22</f>
        <v>0</v>
      </c>
      <c r="E22" s="115"/>
      <c r="F22" s="115"/>
      <c r="G22" s="115"/>
      <c r="H22" s="115"/>
      <c r="I22" s="288">
        <f t="shared" ref="I22:I30" si="18">H22</f>
        <v>0</v>
      </c>
      <c r="J22" s="115"/>
      <c r="K22" s="115"/>
      <c r="L22" s="115"/>
      <c r="M22" s="115"/>
      <c r="N22" s="375">
        <f t="shared" ref="N22:N30" si="19">M22</f>
        <v>0</v>
      </c>
      <c r="O22" s="115"/>
      <c r="P22" s="115"/>
      <c r="Q22" s="115"/>
      <c r="R22" s="115"/>
      <c r="S22" s="379">
        <f t="shared" ref="S22:S30" si="20">R22</f>
        <v>0</v>
      </c>
      <c r="T22" s="115"/>
      <c r="U22" s="115"/>
      <c r="V22" s="115"/>
      <c r="W22" s="115"/>
      <c r="X22" s="377">
        <f t="shared" ref="X22:X30" si="21">W22</f>
        <v>0</v>
      </c>
      <c r="Y22" s="115"/>
      <c r="Z22" s="115"/>
    </row>
    <row r="23" spans="1:30" x14ac:dyDescent="0.2">
      <c r="A23" s="122" t="str">
        <f>TEXT(ye-235,"MMM-YY")</f>
        <v>Aug-17</v>
      </c>
      <c r="B23" s="115"/>
      <c r="C23" s="115"/>
      <c r="D23" s="378">
        <f t="shared" si="17"/>
        <v>0</v>
      </c>
      <c r="E23" s="115"/>
      <c r="F23" s="115"/>
      <c r="G23" s="115"/>
      <c r="H23" s="115"/>
      <c r="I23" s="288">
        <f t="shared" si="18"/>
        <v>0</v>
      </c>
      <c r="J23" s="115"/>
      <c r="K23" s="115"/>
      <c r="L23" s="115"/>
      <c r="M23" s="115"/>
      <c r="N23" s="375">
        <f t="shared" si="19"/>
        <v>0</v>
      </c>
      <c r="O23" s="115"/>
      <c r="P23" s="115"/>
      <c r="Q23" s="115"/>
      <c r="R23" s="115"/>
      <c r="S23" s="379">
        <f t="shared" si="20"/>
        <v>0</v>
      </c>
      <c r="T23" s="115"/>
      <c r="U23" s="115"/>
      <c r="V23" s="115"/>
      <c r="W23" s="115"/>
      <c r="X23" s="377">
        <f t="shared" si="21"/>
        <v>0</v>
      </c>
      <c r="Y23" s="115"/>
      <c r="Z23" s="115"/>
    </row>
    <row r="24" spans="1:30" x14ac:dyDescent="0.2">
      <c r="A24" s="122" t="str">
        <f>TEXT(ye-205,"MMM-YY")</f>
        <v>Sep-17</v>
      </c>
      <c r="B24" s="115"/>
      <c r="C24" s="115"/>
      <c r="D24" s="378">
        <f t="shared" si="17"/>
        <v>0</v>
      </c>
      <c r="E24" s="115"/>
      <c r="F24" s="115"/>
      <c r="G24" s="115"/>
      <c r="H24" s="115"/>
      <c r="I24" s="288">
        <f t="shared" si="18"/>
        <v>0</v>
      </c>
      <c r="J24" s="115"/>
      <c r="K24" s="115"/>
      <c r="L24" s="115"/>
      <c r="M24" s="115"/>
      <c r="N24" s="375">
        <f t="shared" si="19"/>
        <v>0</v>
      </c>
      <c r="O24" s="115"/>
      <c r="P24" s="115"/>
      <c r="Q24" s="115"/>
      <c r="R24" s="115"/>
      <c r="S24" s="379">
        <f t="shared" si="20"/>
        <v>0</v>
      </c>
      <c r="T24" s="115"/>
      <c r="U24" s="115"/>
      <c r="V24" s="115"/>
      <c r="W24" s="115"/>
      <c r="X24" s="377">
        <f t="shared" si="21"/>
        <v>0</v>
      </c>
      <c r="Y24" s="115"/>
      <c r="Z24" s="115"/>
    </row>
    <row r="25" spans="1:30" x14ac:dyDescent="0.2">
      <c r="A25" s="122" t="str">
        <f>TEXT(ye-175,"MMM-YY")</f>
        <v>Oct-17</v>
      </c>
      <c r="B25" s="115"/>
      <c r="C25" s="115"/>
      <c r="D25" s="378">
        <f t="shared" si="17"/>
        <v>0</v>
      </c>
      <c r="E25" s="115"/>
      <c r="F25" s="115"/>
      <c r="G25" s="115"/>
      <c r="H25" s="115"/>
      <c r="I25" s="288">
        <f t="shared" si="18"/>
        <v>0</v>
      </c>
      <c r="J25" s="115"/>
      <c r="K25" s="115"/>
      <c r="L25" s="115"/>
      <c r="M25" s="115"/>
      <c r="N25" s="375">
        <f t="shared" si="19"/>
        <v>0</v>
      </c>
      <c r="O25" s="115"/>
      <c r="P25" s="115"/>
      <c r="Q25" s="115"/>
      <c r="R25" s="115"/>
      <c r="S25" s="379">
        <f t="shared" si="20"/>
        <v>0</v>
      </c>
      <c r="T25" s="115"/>
      <c r="U25" s="115"/>
      <c r="V25" s="115"/>
      <c r="W25" s="115"/>
      <c r="X25" s="377">
        <f t="shared" si="21"/>
        <v>0</v>
      </c>
      <c r="Y25" s="115"/>
      <c r="Z25" s="115"/>
    </row>
    <row r="26" spans="1:30" x14ac:dyDescent="0.2">
      <c r="A26" s="122" t="str">
        <f>TEXT(ye-145,"MMM-YY")</f>
        <v>Nov-17</v>
      </c>
      <c r="B26" s="115"/>
      <c r="C26" s="115"/>
      <c r="D26" s="378">
        <f t="shared" si="17"/>
        <v>0</v>
      </c>
      <c r="E26" s="115"/>
      <c r="F26" s="115"/>
      <c r="G26" s="115"/>
      <c r="H26" s="115"/>
      <c r="I26" s="288">
        <f t="shared" si="18"/>
        <v>0</v>
      </c>
      <c r="J26" s="115"/>
      <c r="K26" s="115"/>
      <c r="L26" s="115"/>
      <c r="M26" s="115"/>
      <c r="N26" s="375">
        <f t="shared" si="19"/>
        <v>0</v>
      </c>
      <c r="O26" s="115"/>
      <c r="P26" s="115"/>
      <c r="Q26" s="115"/>
      <c r="R26" s="115"/>
      <c r="S26" s="379">
        <f t="shared" si="20"/>
        <v>0</v>
      </c>
      <c r="T26" s="115"/>
      <c r="U26" s="115"/>
      <c r="V26" s="115"/>
      <c r="W26" s="115"/>
      <c r="X26" s="377">
        <f t="shared" si="21"/>
        <v>0</v>
      </c>
      <c r="Y26" s="115"/>
      <c r="Z26" s="115"/>
    </row>
    <row r="27" spans="1:30" x14ac:dyDescent="0.2">
      <c r="A27" s="122" t="str">
        <f>TEXT(ye-115,"MMM-YY")</f>
        <v>Dec-17</v>
      </c>
      <c r="B27" s="115"/>
      <c r="C27" s="115"/>
      <c r="D27" s="378">
        <f t="shared" si="17"/>
        <v>0</v>
      </c>
      <c r="E27" s="115"/>
      <c r="F27" s="115"/>
      <c r="G27" s="115"/>
      <c r="H27" s="115"/>
      <c r="I27" s="288">
        <f t="shared" si="18"/>
        <v>0</v>
      </c>
      <c r="J27" s="115"/>
      <c r="K27" s="115"/>
      <c r="L27" s="115"/>
      <c r="M27" s="115"/>
      <c r="N27" s="375">
        <f t="shared" si="19"/>
        <v>0</v>
      </c>
      <c r="O27" s="115"/>
      <c r="P27" s="115"/>
      <c r="Q27" s="115"/>
      <c r="R27" s="115"/>
      <c r="S27" s="379">
        <f t="shared" si="20"/>
        <v>0</v>
      </c>
      <c r="T27" s="115"/>
      <c r="U27" s="115"/>
      <c r="V27" s="115"/>
      <c r="W27" s="115"/>
      <c r="X27" s="377">
        <f t="shared" si="21"/>
        <v>0</v>
      </c>
      <c r="Y27" s="115"/>
      <c r="Z27" s="115"/>
    </row>
    <row r="28" spans="1:30" x14ac:dyDescent="0.2">
      <c r="A28" s="122" t="str">
        <f>TEXT(ye-85,"MMM-YY")</f>
        <v>Jan-18</v>
      </c>
      <c r="B28" s="115"/>
      <c r="C28" s="115"/>
      <c r="D28" s="378">
        <f t="shared" si="17"/>
        <v>0</v>
      </c>
      <c r="E28" s="115"/>
      <c r="F28" s="115"/>
      <c r="G28" s="115"/>
      <c r="H28" s="115"/>
      <c r="I28" s="288">
        <f t="shared" si="18"/>
        <v>0</v>
      </c>
      <c r="J28" s="115"/>
      <c r="K28" s="115"/>
      <c r="L28" s="115"/>
      <c r="M28" s="115"/>
      <c r="N28" s="375">
        <f t="shared" si="19"/>
        <v>0</v>
      </c>
      <c r="O28" s="115"/>
      <c r="P28" s="115"/>
      <c r="Q28" s="115"/>
      <c r="R28" s="115"/>
      <c r="S28" s="379">
        <f t="shared" si="20"/>
        <v>0</v>
      </c>
      <c r="T28" s="115"/>
      <c r="U28" s="115"/>
      <c r="V28" s="115"/>
      <c r="W28" s="115"/>
      <c r="X28" s="377">
        <f t="shared" si="21"/>
        <v>0</v>
      </c>
      <c r="Y28" s="115"/>
      <c r="Z28" s="115"/>
    </row>
    <row r="29" spans="1:30" x14ac:dyDescent="0.2">
      <c r="A29" s="122" t="str">
        <f>TEXT(ye-55,"MMM-YY")</f>
        <v>Feb-18</v>
      </c>
      <c r="B29" s="115"/>
      <c r="C29" s="115"/>
      <c r="D29" s="378">
        <f t="shared" si="17"/>
        <v>0</v>
      </c>
      <c r="E29" s="115"/>
      <c r="F29" s="115"/>
      <c r="G29" s="115"/>
      <c r="H29" s="115"/>
      <c r="I29" s="288">
        <f t="shared" si="18"/>
        <v>0</v>
      </c>
      <c r="J29" s="115"/>
      <c r="K29" s="115"/>
      <c r="L29" s="115"/>
      <c r="M29" s="115"/>
      <c r="N29" s="375">
        <f t="shared" si="19"/>
        <v>0</v>
      </c>
      <c r="O29" s="115"/>
      <c r="P29" s="115"/>
      <c r="Q29" s="115"/>
      <c r="R29" s="115"/>
      <c r="S29" s="379">
        <f t="shared" si="20"/>
        <v>0</v>
      </c>
      <c r="T29" s="115"/>
      <c r="U29" s="115"/>
      <c r="V29" s="115"/>
      <c r="W29" s="115"/>
      <c r="X29" s="377">
        <f t="shared" si="21"/>
        <v>0</v>
      </c>
      <c r="Y29" s="115"/>
      <c r="Z29" s="115"/>
    </row>
    <row r="30" spans="1:30" x14ac:dyDescent="0.2">
      <c r="A30" s="122" t="str">
        <f>TEXT(ye-25,"MMM-YY")</f>
        <v>Mar-18</v>
      </c>
      <c r="B30" s="115"/>
      <c r="C30" s="115"/>
      <c r="D30" s="378">
        <f t="shared" si="17"/>
        <v>0</v>
      </c>
      <c r="E30" s="115"/>
      <c r="F30" s="115"/>
      <c r="G30" s="115"/>
      <c r="H30" s="115"/>
      <c r="I30" s="288">
        <f t="shared" si="18"/>
        <v>0</v>
      </c>
      <c r="J30" s="115"/>
      <c r="K30" s="115"/>
      <c r="L30" s="115"/>
      <c r="M30" s="115"/>
      <c r="N30" s="375">
        <f t="shared" si="19"/>
        <v>0</v>
      </c>
      <c r="O30" s="115"/>
      <c r="P30" s="115"/>
      <c r="Q30" s="115"/>
      <c r="R30" s="115"/>
      <c r="S30" s="379">
        <f t="shared" si="20"/>
        <v>0</v>
      </c>
      <c r="T30" s="115"/>
      <c r="U30" s="115"/>
      <c r="V30" s="115"/>
      <c r="W30" s="115"/>
      <c r="X30" s="377">
        <f t="shared" si="21"/>
        <v>0</v>
      </c>
      <c r="Y30" s="115"/>
      <c r="Z30" s="115"/>
    </row>
    <row r="31" spans="1:30" x14ac:dyDescent="0.2">
      <c r="A31" s="114"/>
      <c r="B31" s="126">
        <f t="shared" ref="B31:U31" si="22">SUM(B22:B30)</f>
        <v>0</v>
      </c>
      <c r="C31" s="126">
        <f t="shared" si="22"/>
        <v>0</v>
      </c>
      <c r="D31" s="126">
        <f t="shared" si="22"/>
        <v>0</v>
      </c>
      <c r="E31" s="126">
        <f t="shared" si="22"/>
        <v>0</v>
      </c>
      <c r="F31" s="126">
        <f t="shared" si="22"/>
        <v>0</v>
      </c>
      <c r="G31" s="128">
        <f t="shared" si="22"/>
        <v>0</v>
      </c>
      <c r="H31" s="128">
        <f t="shared" si="22"/>
        <v>0</v>
      </c>
      <c r="I31" s="128">
        <f t="shared" si="22"/>
        <v>0</v>
      </c>
      <c r="J31" s="128">
        <f t="shared" si="22"/>
        <v>0</v>
      </c>
      <c r="K31" s="128">
        <f t="shared" si="22"/>
        <v>0</v>
      </c>
      <c r="L31" s="129">
        <f t="shared" si="22"/>
        <v>0</v>
      </c>
      <c r="M31" s="129">
        <f t="shared" si="22"/>
        <v>0</v>
      </c>
      <c r="N31" s="129">
        <f t="shared" si="22"/>
        <v>0</v>
      </c>
      <c r="O31" s="129">
        <f t="shared" si="22"/>
        <v>0</v>
      </c>
      <c r="P31" s="129">
        <f t="shared" si="22"/>
        <v>0</v>
      </c>
      <c r="Q31" s="125">
        <f t="shared" si="22"/>
        <v>0</v>
      </c>
      <c r="R31" s="125">
        <f t="shared" si="22"/>
        <v>0</v>
      </c>
      <c r="S31" s="125">
        <f t="shared" si="22"/>
        <v>0</v>
      </c>
      <c r="T31" s="125">
        <f t="shared" si="22"/>
        <v>0</v>
      </c>
      <c r="U31" s="125">
        <f t="shared" si="22"/>
        <v>0</v>
      </c>
      <c r="V31" s="130">
        <f t="shared" ref="V31:Y31" si="23">SUM(V22:V30)</f>
        <v>0</v>
      </c>
      <c r="W31" s="130">
        <f t="shared" si="23"/>
        <v>0</v>
      </c>
      <c r="X31" s="130">
        <f t="shared" si="23"/>
        <v>0</v>
      </c>
      <c r="Y31" s="130">
        <f t="shared" si="23"/>
        <v>0</v>
      </c>
      <c r="Z31" s="130">
        <f t="shared" ref="Z31" si="24">SUM(Z22:Z30)</f>
        <v>0</v>
      </c>
    </row>
    <row r="32" spans="1:30" x14ac:dyDescent="0.2">
      <c r="A32" s="113"/>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row>
    <row r="33" spans="1:27" x14ac:dyDescent="0.2">
      <c r="A33" s="112" t="s">
        <v>94</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row>
    <row r="34" spans="1:27" x14ac:dyDescent="0.2">
      <c r="A34" s="294"/>
      <c r="B34" s="122" t="s">
        <v>315</v>
      </c>
      <c r="C34" s="122" t="s">
        <v>322</v>
      </c>
      <c r="D34" s="122" t="s">
        <v>323</v>
      </c>
      <c r="E34" s="122" t="s">
        <v>323</v>
      </c>
      <c r="F34" s="122" t="s">
        <v>323</v>
      </c>
      <c r="G34" s="576" t="s">
        <v>324</v>
      </c>
      <c r="H34" s="576"/>
      <c r="I34" s="576"/>
      <c r="J34" s="576"/>
      <c r="K34" s="122" t="s">
        <v>325</v>
      </c>
      <c r="L34" s="122" t="s">
        <v>320</v>
      </c>
      <c r="M34" s="122" t="s">
        <v>321</v>
      </c>
      <c r="N34" s="122" t="s">
        <v>321</v>
      </c>
      <c r="O34" s="113"/>
      <c r="P34" s="113"/>
      <c r="Q34" s="113"/>
      <c r="R34" s="113"/>
      <c r="S34" s="113"/>
      <c r="T34" s="113"/>
      <c r="U34" s="113"/>
      <c r="V34" s="113"/>
      <c r="W34" s="113"/>
      <c r="X34" s="113"/>
      <c r="Y34" s="113"/>
      <c r="Z34" s="113"/>
      <c r="AA34" s="113"/>
    </row>
    <row r="35" spans="1:27" ht="12.75" customHeight="1" x14ac:dyDescent="0.2">
      <c r="A35" s="558" t="s">
        <v>0</v>
      </c>
      <c r="B35" s="570" t="s">
        <v>95</v>
      </c>
      <c r="C35" s="570" t="s">
        <v>96</v>
      </c>
      <c r="D35" s="573" t="s">
        <v>97</v>
      </c>
      <c r="E35" s="573" t="s">
        <v>98</v>
      </c>
      <c r="F35" s="573" t="s">
        <v>99</v>
      </c>
      <c r="G35" s="594" t="s">
        <v>100</v>
      </c>
      <c r="H35" s="595"/>
      <c r="I35" s="595"/>
      <c r="J35" s="596"/>
      <c r="K35" s="600" t="s">
        <v>101</v>
      </c>
      <c r="L35" s="600" t="s">
        <v>102</v>
      </c>
      <c r="M35" s="577" t="s">
        <v>103</v>
      </c>
      <c r="N35" s="577" t="s">
        <v>104</v>
      </c>
      <c r="O35" s="113"/>
      <c r="P35" s="113"/>
      <c r="Q35" s="113"/>
      <c r="R35" s="113"/>
      <c r="S35" s="113"/>
      <c r="T35" s="113"/>
      <c r="U35" s="113"/>
      <c r="V35" s="113"/>
      <c r="W35" s="113"/>
      <c r="X35" s="113"/>
      <c r="Y35" s="113"/>
      <c r="Z35" s="113"/>
      <c r="AA35" s="113"/>
    </row>
    <row r="36" spans="1:27" x14ac:dyDescent="0.2">
      <c r="A36" s="559"/>
      <c r="B36" s="571"/>
      <c r="C36" s="571"/>
      <c r="D36" s="574"/>
      <c r="E36" s="574"/>
      <c r="F36" s="574"/>
      <c r="G36" s="597"/>
      <c r="H36" s="598"/>
      <c r="I36" s="598"/>
      <c r="J36" s="599"/>
      <c r="K36" s="600"/>
      <c r="L36" s="600"/>
      <c r="M36" s="577"/>
      <c r="N36" s="577"/>
      <c r="O36" s="113"/>
      <c r="P36" s="113"/>
      <c r="Q36" s="113"/>
      <c r="R36" s="113"/>
      <c r="S36" s="113"/>
      <c r="T36" s="113"/>
      <c r="U36" s="113"/>
      <c r="V36" s="113"/>
      <c r="W36" s="113"/>
      <c r="X36" s="113"/>
      <c r="Y36" s="113"/>
      <c r="Z36" s="113"/>
      <c r="AA36" s="113"/>
    </row>
    <row r="37" spans="1:27" x14ac:dyDescent="0.2">
      <c r="A37" s="560"/>
      <c r="B37" s="572"/>
      <c r="C37" s="572"/>
      <c r="D37" s="575"/>
      <c r="E37" s="575"/>
      <c r="F37" s="575"/>
      <c r="G37" s="119" t="s">
        <v>7</v>
      </c>
      <c r="H37" s="119" t="s">
        <v>9</v>
      </c>
      <c r="I37" s="119" t="s">
        <v>10</v>
      </c>
      <c r="J37" s="119" t="s">
        <v>8</v>
      </c>
      <c r="K37" s="600"/>
      <c r="L37" s="600"/>
      <c r="M37" s="577"/>
      <c r="N37" s="577"/>
      <c r="O37" s="113"/>
      <c r="P37" s="113"/>
      <c r="Q37" s="113"/>
      <c r="R37" s="113"/>
      <c r="S37" s="113"/>
      <c r="T37" s="113"/>
      <c r="U37" s="113"/>
      <c r="V37" s="113"/>
      <c r="W37" s="113"/>
      <c r="X37" s="113"/>
      <c r="Y37" s="113"/>
      <c r="Z37" s="113"/>
      <c r="AA37" s="113"/>
    </row>
    <row r="38" spans="1:27" x14ac:dyDescent="0.2">
      <c r="A38" s="122" t="str">
        <f>TEXT(ye-265,"MMM-YY")</f>
        <v>Jul-17</v>
      </c>
      <c r="B38" s="115"/>
      <c r="C38" s="115"/>
      <c r="D38" s="115"/>
      <c r="E38" s="115"/>
      <c r="F38" s="115"/>
      <c r="G38" s="115"/>
      <c r="H38" s="115"/>
      <c r="I38" s="379">
        <f t="shared" ref="I38:I46" si="25">H38</f>
        <v>0</v>
      </c>
      <c r="J38" s="115"/>
      <c r="K38" s="116"/>
      <c r="L38" s="116"/>
      <c r="M38" s="116"/>
      <c r="N38" s="116"/>
      <c r="O38" s="113"/>
      <c r="P38" s="113"/>
      <c r="Q38" s="113"/>
      <c r="R38" s="113"/>
      <c r="S38" s="113"/>
      <c r="T38" s="113"/>
      <c r="U38" s="113"/>
      <c r="V38" s="113"/>
      <c r="W38" s="113"/>
      <c r="X38" s="113"/>
      <c r="Y38" s="113"/>
      <c r="Z38" s="113"/>
      <c r="AA38" s="113"/>
    </row>
    <row r="39" spans="1:27" x14ac:dyDescent="0.2">
      <c r="A39" s="122" t="str">
        <f>TEXT(ye-235,"MMM-YY")</f>
        <v>Aug-17</v>
      </c>
      <c r="B39" s="115"/>
      <c r="C39" s="115"/>
      <c r="D39" s="115"/>
      <c r="E39" s="115"/>
      <c r="F39" s="115"/>
      <c r="G39" s="115"/>
      <c r="H39" s="115"/>
      <c r="I39" s="379">
        <f t="shared" si="25"/>
        <v>0</v>
      </c>
      <c r="J39" s="115"/>
      <c r="K39" s="116"/>
      <c r="L39" s="116"/>
      <c r="M39" s="116"/>
      <c r="N39" s="116"/>
      <c r="O39" s="113"/>
      <c r="P39" s="113"/>
      <c r="Q39" s="113"/>
      <c r="R39" s="113"/>
      <c r="S39" s="113"/>
      <c r="T39" s="113"/>
      <c r="U39" s="113"/>
      <c r="V39" s="113"/>
      <c r="W39" s="113"/>
      <c r="X39" s="113"/>
      <c r="Y39" s="113"/>
      <c r="Z39" s="113"/>
      <c r="AA39" s="113"/>
    </row>
    <row r="40" spans="1:27" x14ac:dyDescent="0.2">
      <c r="A40" s="122" t="str">
        <f>TEXT(ye-205,"MMM-YY")</f>
        <v>Sep-17</v>
      </c>
      <c r="B40" s="115"/>
      <c r="C40" s="115"/>
      <c r="D40" s="115"/>
      <c r="E40" s="115"/>
      <c r="F40" s="115"/>
      <c r="G40" s="115"/>
      <c r="H40" s="115"/>
      <c r="I40" s="379">
        <f t="shared" si="25"/>
        <v>0</v>
      </c>
      <c r="J40" s="115"/>
      <c r="K40" s="116"/>
      <c r="L40" s="116"/>
      <c r="M40" s="116"/>
      <c r="N40" s="116"/>
      <c r="O40" s="113"/>
      <c r="P40" s="113"/>
      <c r="Q40" s="113"/>
      <c r="R40" s="113"/>
      <c r="S40" s="113"/>
      <c r="T40" s="113"/>
      <c r="U40" s="113"/>
      <c r="V40" s="113"/>
      <c r="W40" s="113"/>
      <c r="X40" s="113"/>
      <c r="Y40" s="113"/>
      <c r="Z40" s="113"/>
      <c r="AA40" s="113"/>
    </row>
    <row r="41" spans="1:27" x14ac:dyDescent="0.2">
      <c r="A41" s="122" t="str">
        <f>TEXT(ye-175,"MMM-YY")</f>
        <v>Oct-17</v>
      </c>
      <c r="B41" s="115"/>
      <c r="C41" s="115"/>
      <c r="D41" s="115"/>
      <c r="E41" s="115"/>
      <c r="F41" s="115"/>
      <c r="G41" s="115"/>
      <c r="H41" s="115"/>
      <c r="I41" s="379">
        <f t="shared" si="25"/>
        <v>0</v>
      </c>
      <c r="J41" s="115"/>
      <c r="K41" s="116"/>
      <c r="L41" s="116"/>
      <c r="M41" s="116"/>
      <c r="N41" s="116"/>
      <c r="O41" s="113"/>
      <c r="P41" s="113"/>
      <c r="Q41" s="113"/>
      <c r="R41" s="113"/>
      <c r="S41" s="113"/>
      <c r="T41" s="113"/>
      <c r="U41" s="113"/>
      <c r="V41" s="113"/>
      <c r="W41" s="113"/>
      <c r="X41" s="113"/>
      <c r="Y41" s="113"/>
      <c r="Z41" s="113"/>
      <c r="AA41" s="113"/>
    </row>
    <row r="42" spans="1:27" x14ac:dyDescent="0.2">
      <c r="A42" s="122" t="str">
        <f>TEXT(ye-145,"MMM-YY")</f>
        <v>Nov-17</v>
      </c>
      <c r="B42" s="115"/>
      <c r="C42" s="115"/>
      <c r="D42" s="115"/>
      <c r="E42" s="115"/>
      <c r="F42" s="115"/>
      <c r="G42" s="115"/>
      <c r="H42" s="115"/>
      <c r="I42" s="379">
        <f t="shared" si="25"/>
        <v>0</v>
      </c>
      <c r="J42" s="115"/>
      <c r="K42" s="116"/>
      <c r="L42" s="116"/>
      <c r="M42" s="116"/>
      <c r="N42" s="116"/>
      <c r="O42" s="113"/>
      <c r="P42" s="113"/>
      <c r="Q42" s="113"/>
      <c r="R42" s="113"/>
      <c r="S42" s="113"/>
      <c r="T42" s="113"/>
      <c r="U42" s="113"/>
      <c r="V42" s="113"/>
      <c r="W42" s="113"/>
      <c r="X42" s="113"/>
      <c r="Y42" s="113"/>
      <c r="Z42" s="113"/>
      <c r="AA42" s="113"/>
    </row>
    <row r="43" spans="1:27" x14ac:dyDescent="0.2">
      <c r="A43" s="122" t="str">
        <f>TEXT(ye-115,"MMM-YY")</f>
        <v>Dec-17</v>
      </c>
      <c r="B43" s="115"/>
      <c r="C43" s="115"/>
      <c r="D43" s="115"/>
      <c r="E43" s="115"/>
      <c r="F43" s="115"/>
      <c r="G43" s="115"/>
      <c r="H43" s="115"/>
      <c r="I43" s="379">
        <f t="shared" si="25"/>
        <v>0</v>
      </c>
      <c r="J43" s="115"/>
      <c r="K43" s="116"/>
      <c r="L43" s="116"/>
      <c r="M43" s="116"/>
      <c r="N43" s="116"/>
      <c r="O43" s="113"/>
      <c r="P43" s="113"/>
      <c r="Q43" s="113"/>
      <c r="R43" s="113"/>
      <c r="S43" s="113"/>
      <c r="T43" s="113"/>
      <c r="U43" s="113"/>
      <c r="V43" s="113"/>
      <c r="W43" s="113"/>
      <c r="X43" s="113"/>
      <c r="Y43" s="113"/>
      <c r="Z43" s="113"/>
      <c r="AA43" s="113"/>
    </row>
    <row r="44" spans="1:27" x14ac:dyDescent="0.2">
      <c r="A44" s="122" t="str">
        <f>TEXT(ye-85,"MMM-YY")</f>
        <v>Jan-18</v>
      </c>
      <c r="B44" s="115"/>
      <c r="C44" s="115"/>
      <c r="D44" s="115"/>
      <c r="E44" s="115"/>
      <c r="F44" s="115"/>
      <c r="G44" s="115"/>
      <c r="H44" s="115"/>
      <c r="I44" s="379">
        <f t="shared" si="25"/>
        <v>0</v>
      </c>
      <c r="J44" s="115"/>
      <c r="K44" s="116"/>
      <c r="L44" s="116"/>
      <c r="M44" s="116"/>
      <c r="N44" s="116"/>
      <c r="O44" s="113"/>
      <c r="P44" s="113"/>
      <c r="Q44" s="113"/>
      <c r="R44" s="113"/>
      <c r="S44" s="113"/>
      <c r="T44" s="113"/>
      <c r="U44" s="113"/>
      <c r="V44" s="113"/>
      <c r="W44" s="113"/>
      <c r="X44" s="113"/>
      <c r="Y44" s="113"/>
      <c r="Z44" s="113"/>
      <c r="AA44" s="113"/>
    </row>
    <row r="45" spans="1:27" x14ac:dyDescent="0.2">
      <c r="A45" s="122" t="str">
        <f>TEXT(ye-55,"MMM-YY")</f>
        <v>Feb-18</v>
      </c>
      <c r="B45" s="115"/>
      <c r="C45" s="115"/>
      <c r="D45" s="115"/>
      <c r="E45" s="115"/>
      <c r="F45" s="115"/>
      <c r="G45" s="115"/>
      <c r="H45" s="115"/>
      <c r="I45" s="379">
        <f t="shared" si="25"/>
        <v>0</v>
      </c>
      <c r="J45" s="115"/>
      <c r="K45" s="116"/>
      <c r="L45" s="116"/>
      <c r="M45" s="116"/>
      <c r="N45" s="116"/>
      <c r="O45" s="113"/>
      <c r="P45" s="113"/>
      <c r="Q45" s="113"/>
      <c r="R45" s="113"/>
      <c r="S45" s="113"/>
      <c r="T45" s="113"/>
      <c r="U45" s="113"/>
      <c r="V45" s="113"/>
      <c r="W45" s="113"/>
      <c r="X45" s="113"/>
      <c r="Y45" s="113"/>
      <c r="Z45" s="113"/>
      <c r="AA45" s="113"/>
    </row>
    <row r="46" spans="1:27" x14ac:dyDescent="0.2">
      <c r="A46" s="122" t="str">
        <f>TEXT(ye-25,"MMM-YY")</f>
        <v>Mar-18</v>
      </c>
      <c r="B46" s="115"/>
      <c r="C46" s="115"/>
      <c r="D46" s="115"/>
      <c r="E46" s="115"/>
      <c r="F46" s="115"/>
      <c r="G46" s="115"/>
      <c r="H46" s="115"/>
      <c r="I46" s="379">
        <f t="shared" si="25"/>
        <v>0</v>
      </c>
      <c r="J46" s="115"/>
      <c r="K46" s="116"/>
      <c r="L46" s="116"/>
      <c r="M46" s="116"/>
      <c r="N46" s="116"/>
      <c r="O46" s="113"/>
      <c r="P46" s="113"/>
      <c r="Q46" s="113"/>
      <c r="R46" s="113"/>
      <c r="S46" s="113"/>
      <c r="T46" s="113"/>
      <c r="U46" s="113"/>
      <c r="V46" s="113"/>
      <c r="W46" s="113"/>
      <c r="X46" s="113"/>
      <c r="Y46" s="113"/>
      <c r="Z46" s="113"/>
      <c r="AA46" s="113"/>
    </row>
    <row r="47" spans="1:27" x14ac:dyDescent="0.2">
      <c r="A47" s="114"/>
      <c r="B47" s="124">
        <f>SUM(B38:B46)</f>
        <v>0</v>
      </c>
      <c r="C47" s="124">
        <f>SUM(C38:C46)</f>
        <v>0</v>
      </c>
      <c r="D47" s="124">
        <f>SUM(D38:D46)</f>
        <v>0</v>
      </c>
      <c r="E47" s="124"/>
      <c r="F47" s="124">
        <f t="shared" ref="F47:N47" si="26">SUM(F38:F46)</f>
        <v>0</v>
      </c>
      <c r="G47" s="125">
        <f t="shared" si="26"/>
        <v>0</v>
      </c>
      <c r="H47" s="125">
        <f t="shared" si="26"/>
        <v>0</v>
      </c>
      <c r="I47" s="125">
        <f t="shared" si="26"/>
        <v>0</v>
      </c>
      <c r="J47" s="125">
        <f t="shared" si="26"/>
        <v>0</v>
      </c>
      <c r="K47" s="126">
        <f t="shared" si="26"/>
        <v>0</v>
      </c>
      <c r="L47" s="126">
        <f t="shared" si="26"/>
        <v>0</v>
      </c>
      <c r="M47" s="127">
        <f t="shared" si="26"/>
        <v>0</v>
      </c>
      <c r="N47" s="127">
        <f t="shared" si="26"/>
        <v>0</v>
      </c>
      <c r="O47" s="113"/>
      <c r="P47" s="113"/>
      <c r="Q47" s="113"/>
      <c r="R47" s="113"/>
      <c r="S47" s="113"/>
      <c r="T47" s="113"/>
      <c r="U47" s="113"/>
      <c r="V47" s="113"/>
      <c r="W47" s="113"/>
      <c r="X47" s="113"/>
      <c r="Y47" s="113"/>
      <c r="Z47" s="113"/>
      <c r="AA47" s="113"/>
    </row>
  </sheetData>
  <sheetProtection sheet="1" objects="1" scenarios="1"/>
  <mergeCells count="38">
    <mergeCell ref="V4:W5"/>
    <mergeCell ref="Q3:U3"/>
    <mergeCell ref="V18:Z18"/>
    <mergeCell ref="G34:J34"/>
    <mergeCell ref="G4:K5"/>
    <mergeCell ref="L4:P5"/>
    <mergeCell ref="Q4:U5"/>
    <mergeCell ref="G19:K20"/>
    <mergeCell ref="L19:P20"/>
    <mergeCell ref="Q19:U20"/>
    <mergeCell ref="Q18:U18"/>
    <mergeCell ref="L18:P18"/>
    <mergeCell ref="G18:K18"/>
    <mergeCell ref="B3:F3"/>
    <mergeCell ref="M35:M37"/>
    <mergeCell ref="N35:N37"/>
    <mergeCell ref="Z4:AC5"/>
    <mergeCell ref="V19:Z20"/>
    <mergeCell ref="X4:Y5"/>
    <mergeCell ref="B4:F5"/>
    <mergeCell ref="G35:J36"/>
    <mergeCell ref="F35:F37"/>
    <mergeCell ref="K35:K37"/>
    <mergeCell ref="L35:L37"/>
    <mergeCell ref="G3:K3"/>
    <mergeCell ref="L3:P3"/>
    <mergeCell ref="Z3:AC3"/>
    <mergeCell ref="X3:Y3"/>
    <mergeCell ref="V3:W3"/>
    <mergeCell ref="A19:A21"/>
    <mergeCell ref="A4:A6"/>
    <mergeCell ref="B19:F20"/>
    <mergeCell ref="B18:F18"/>
    <mergeCell ref="A35:A37"/>
    <mergeCell ref="B35:B37"/>
    <mergeCell ref="C35:C37"/>
    <mergeCell ref="D35:D37"/>
    <mergeCell ref="E35:E37"/>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D8209-49CE-46C2-BD7C-BF205FC9D027}">
  <dimension ref="A1:Y128"/>
  <sheetViews>
    <sheetView zoomScaleNormal="100" workbookViewId="0">
      <selection activeCell="E12" sqref="E12"/>
    </sheetView>
  </sheetViews>
  <sheetFormatPr defaultRowHeight="12.75" x14ac:dyDescent="0.2"/>
  <cols>
    <col min="1" max="1" width="10.7109375" style="132" customWidth="1"/>
    <col min="2" max="2" width="25.7109375" style="132" customWidth="1"/>
    <col min="3" max="11" width="14.7109375" style="132" customWidth="1"/>
    <col min="12" max="16384" width="9.140625" style="132"/>
  </cols>
  <sheetData>
    <row r="1" spans="2:11" x14ac:dyDescent="0.2">
      <c r="B1" s="346" t="str">
        <f>co_name</f>
        <v>Company Name</v>
      </c>
      <c r="I1" s="346" t="s">
        <v>347</v>
      </c>
      <c r="J1" s="384" t="str">
        <f>YEAR(ye-365)&amp;" - "&amp;YEAR(ye)</f>
        <v>2017 - 2018</v>
      </c>
    </row>
    <row r="2" spans="2:11" x14ac:dyDescent="0.2">
      <c r="B2" s="662" t="s">
        <v>134</v>
      </c>
      <c r="C2" s="660" t="s">
        <v>7</v>
      </c>
      <c r="D2" s="660" t="s">
        <v>9</v>
      </c>
      <c r="E2" s="660" t="s">
        <v>10</v>
      </c>
      <c r="F2" s="660" t="s">
        <v>8</v>
      </c>
      <c r="G2" s="660" t="s">
        <v>11</v>
      </c>
      <c r="H2" s="658" t="s">
        <v>106</v>
      </c>
      <c r="I2" s="660" t="s">
        <v>18</v>
      </c>
      <c r="J2" s="660" t="s">
        <v>19</v>
      </c>
      <c r="K2" s="660" t="s">
        <v>20</v>
      </c>
    </row>
    <row r="3" spans="2:11" x14ac:dyDescent="0.2">
      <c r="B3" s="662"/>
      <c r="C3" s="690"/>
      <c r="D3" s="690"/>
      <c r="E3" s="690"/>
      <c r="F3" s="690"/>
      <c r="G3" s="690"/>
      <c r="H3" s="659"/>
      <c r="I3" s="661"/>
      <c r="J3" s="661"/>
      <c r="K3" s="661"/>
    </row>
    <row r="4" spans="2:11" x14ac:dyDescent="0.2">
      <c r="B4" s="689" t="s">
        <v>113</v>
      </c>
      <c r="C4" s="691">
        <f>C70</f>
        <v>0</v>
      </c>
      <c r="D4" s="691">
        <f>E70</f>
        <v>0</v>
      </c>
      <c r="E4" s="691">
        <f>F70</f>
        <v>0</v>
      </c>
      <c r="F4" s="691">
        <f>D70</f>
        <v>0</v>
      </c>
      <c r="G4" s="694">
        <f>G70</f>
        <v>0</v>
      </c>
      <c r="H4" s="674"/>
      <c r="I4" s="654"/>
      <c r="J4" s="654"/>
      <c r="K4" s="656"/>
    </row>
    <row r="5" spans="2:11" ht="12.75" customHeight="1" x14ac:dyDescent="0.2">
      <c r="B5" s="689"/>
      <c r="C5" s="692"/>
      <c r="D5" s="693"/>
      <c r="E5" s="693"/>
      <c r="F5" s="692"/>
      <c r="G5" s="695"/>
      <c r="H5" s="675"/>
      <c r="I5" s="655"/>
      <c r="J5" s="655"/>
      <c r="K5" s="657"/>
    </row>
    <row r="6" spans="2:11" x14ac:dyDescent="0.2">
      <c r="B6" s="205" t="s">
        <v>114</v>
      </c>
      <c r="C6" s="186">
        <f>C72</f>
        <v>0</v>
      </c>
      <c r="D6" s="194"/>
      <c r="E6" s="195"/>
      <c r="F6" s="187">
        <f>D72</f>
        <v>0</v>
      </c>
      <c r="G6" s="189">
        <f>G72</f>
        <v>0</v>
      </c>
      <c r="H6" s="202"/>
      <c r="I6" s="198"/>
      <c r="J6" s="198"/>
      <c r="K6" s="201"/>
    </row>
    <row r="7" spans="2:11" x14ac:dyDescent="0.2">
      <c r="B7" s="206" t="s">
        <v>115</v>
      </c>
      <c r="C7" s="196"/>
      <c r="D7" s="198"/>
      <c r="E7" s="198"/>
      <c r="F7" s="197"/>
      <c r="G7" s="199"/>
      <c r="H7" s="191">
        <f>H73</f>
        <v>0</v>
      </c>
      <c r="I7" s="196"/>
      <c r="J7" s="197"/>
      <c r="K7" s="199"/>
    </row>
    <row r="8" spans="2:11" x14ac:dyDescent="0.2">
      <c r="B8" s="206" t="s">
        <v>117</v>
      </c>
      <c r="C8" s="200"/>
      <c r="D8" s="198"/>
      <c r="E8" s="198"/>
      <c r="F8" s="198"/>
      <c r="G8" s="201"/>
      <c r="H8" s="192">
        <f>H74</f>
        <v>0</v>
      </c>
      <c r="I8" s="202"/>
      <c r="J8" s="203"/>
      <c r="K8" s="204"/>
    </row>
    <row r="9" spans="2:11" x14ac:dyDescent="0.2">
      <c r="B9" s="206" t="s">
        <v>118</v>
      </c>
      <c r="C9" s="202"/>
      <c r="D9" s="203"/>
      <c r="E9" s="203"/>
      <c r="F9" s="203"/>
      <c r="G9" s="204"/>
      <c r="H9" s="188"/>
      <c r="I9" s="193">
        <f t="shared" ref="I9:K9" si="0">I75</f>
        <v>0</v>
      </c>
      <c r="J9" s="193">
        <f t="shared" si="0"/>
        <v>0</v>
      </c>
      <c r="K9" s="193">
        <f t="shared" si="0"/>
        <v>0</v>
      </c>
    </row>
    <row r="10" spans="2:11" x14ac:dyDescent="0.2">
      <c r="B10" s="207"/>
      <c r="C10" s="208">
        <f>SUM(C4:C9)</f>
        <v>0</v>
      </c>
      <c r="D10" s="208">
        <f t="shared" ref="D10:K10" si="1">SUM(D4:D9)</f>
        <v>0</v>
      </c>
      <c r="E10" s="208">
        <f t="shared" si="1"/>
        <v>0</v>
      </c>
      <c r="F10" s="208">
        <f>SUM(F4:F9)</f>
        <v>0</v>
      </c>
      <c r="G10" s="208">
        <f t="shared" si="1"/>
        <v>0</v>
      </c>
      <c r="H10" s="209">
        <f t="shared" si="1"/>
        <v>0</v>
      </c>
      <c r="I10" s="209">
        <f t="shared" si="1"/>
        <v>0</v>
      </c>
      <c r="J10" s="209">
        <f t="shared" si="1"/>
        <v>0</v>
      </c>
      <c r="K10" s="209">
        <f t="shared" si="1"/>
        <v>0</v>
      </c>
    </row>
    <row r="11" spans="2:11" x14ac:dyDescent="0.2">
      <c r="B11" s="211"/>
      <c r="C11" s="212"/>
      <c r="D11" s="212"/>
      <c r="E11" s="212"/>
      <c r="F11" s="212"/>
      <c r="G11" s="212"/>
      <c r="H11" s="212"/>
      <c r="I11" s="212"/>
      <c r="J11" s="212"/>
      <c r="K11" s="195"/>
    </row>
    <row r="12" spans="2:11" x14ac:dyDescent="0.2">
      <c r="B12" s="210" t="s">
        <v>116</v>
      </c>
      <c r="C12" s="193">
        <f>C77</f>
        <v>0</v>
      </c>
      <c r="D12" s="193">
        <f>E77</f>
        <v>0</v>
      </c>
      <c r="E12" s="193">
        <f>F77</f>
        <v>0</v>
      </c>
      <c r="F12" s="193">
        <f>D77</f>
        <v>0</v>
      </c>
      <c r="G12" s="190">
        <f>G77</f>
        <v>0</v>
      </c>
      <c r="H12" s="202"/>
      <c r="I12" s="203"/>
      <c r="J12" s="203"/>
      <c r="K12" s="204"/>
    </row>
    <row r="14" spans="2:11" x14ac:dyDescent="0.2">
      <c r="B14" s="498" t="s">
        <v>133</v>
      </c>
      <c r="C14" s="641" t="s">
        <v>7</v>
      </c>
      <c r="D14" s="641" t="s">
        <v>9</v>
      </c>
      <c r="E14" s="641" t="s">
        <v>10</v>
      </c>
      <c r="F14" s="641" t="s">
        <v>8</v>
      </c>
      <c r="G14" s="641" t="s">
        <v>11</v>
      </c>
      <c r="H14" s="663" t="s">
        <v>106</v>
      </c>
      <c r="I14" s="641" t="s">
        <v>18</v>
      </c>
      <c r="J14" s="641" t="s">
        <v>19</v>
      </c>
      <c r="K14" s="641" t="s">
        <v>20</v>
      </c>
    </row>
    <row r="15" spans="2:11" x14ac:dyDescent="0.2">
      <c r="B15" s="498"/>
      <c r="C15" s="642"/>
      <c r="D15" s="642"/>
      <c r="E15" s="642"/>
      <c r="F15" s="642"/>
      <c r="G15" s="642"/>
      <c r="H15" s="664"/>
      <c r="I15" s="665"/>
      <c r="J15" s="665"/>
      <c r="K15" s="665"/>
    </row>
    <row r="16" spans="2:11" x14ac:dyDescent="0.2">
      <c r="B16" s="676" t="s">
        <v>113</v>
      </c>
      <c r="C16" s="677">
        <f>'3B As Per Books - Monthly'!B14</f>
        <v>0</v>
      </c>
      <c r="D16" s="677">
        <f>'3B As Per Books - Monthly'!D14</f>
        <v>0</v>
      </c>
      <c r="E16" s="677">
        <f>'3B As Per Books - Monthly'!E14</f>
        <v>0</v>
      </c>
      <c r="F16" s="677">
        <f>'3B As Per Books - Monthly'!C14</f>
        <v>0</v>
      </c>
      <c r="G16" s="677">
        <f>'3B As Per Books - Monthly'!F14</f>
        <v>0</v>
      </c>
      <c r="H16" s="679"/>
      <c r="I16" s="637"/>
      <c r="J16" s="637"/>
      <c r="K16" s="639"/>
    </row>
    <row r="17" spans="2:12" x14ac:dyDescent="0.2">
      <c r="B17" s="676"/>
      <c r="C17" s="678"/>
      <c r="D17" s="678"/>
      <c r="E17" s="678"/>
      <c r="F17" s="678"/>
      <c r="G17" s="678"/>
      <c r="H17" s="680"/>
      <c r="I17" s="638"/>
      <c r="J17" s="638"/>
      <c r="K17" s="640"/>
    </row>
    <row r="18" spans="2:12" x14ac:dyDescent="0.2">
      <c r="B18" s="133" t="s">
        <v>114</v>
      </c>
      <c r="C18" s="229">
        <f>'3B As Per Books - Monthly'!G14</f>
        <v>0</v>
      </c>
      <c r="D18" s="213"/>
      <c r="E18" s="214"/>
      <c r="F18" s="229">
        <f>'3B As Per Books - Monthly'!H14</f>
        <v>0</v>
      </c>
      <c r="G18" s="230">
        <f>'3B As Per Books - Monthly'!I14</f>
        <v>0</v>
      </c>
      <c r="H18" s="216"/>
      <c r="I18" s="217"/>
      <c r="J18" s="217"/>
      <c r="K18" s="218"/>
    </row>
    <row r="19" spans="2:12" x14ac:dyDescent="0.2">
      <c r="B19" s="183" t="s">
        <v>115</v>
      </c>
      <c r="C19" s="219"/>
      <c r="D19" s="217"/>
      <c r="E19" s="217"/>
      <c r="F19" s="215"/>
      <c r="G19" s="220"/>
      <c r="H19" s="231">
        <f>'3B As Per Books - Monthly'!J14</f>
        <v>0</v>
      </c>
      <c r="I19" s="219"/>
      <c r="J19" s="215"/>
      <c r="K19" s="220"/>
    </row>
    <row r="20" spans="2:12" x14ac:dyDescent="0.2">
      <c r="B20" s="183" t="s">
        <v>117</v>
      </c>
      <c r="C20" s="222"/>
      <c r="D20" s="217"/>
      <c r="E20" s="217"/>
      <c r="F20" s="217"/>
      <c r="G20" s="218"/>
      <c r="H20" s="232">
        <f>'3B As Per Books - Monthly'!P14</f>
        <v>0</v>
      </c>
      <c r="I20" s="216"/>
      <c r="J20" s="221"/>
      <c r="K20" s="224"/>
    </row>
    <row r="21" spans="2:12" x14ac:dyDescent="0.2">
      <c r="B21" s="183" t="s">
        <v>118</v>
      </c>
      <c r="C21" s="216"/>
      <c r="D21" s="221"/>
      <c r="E21" s="221"/>
      <c r="F21" s="221"/>
      <c r="G21" s="224"/>
      <c r="H21" s="214"/>
      <c r="I21" s="233">
        <f>'3B As Per Books - Monthly'!Q14</f>
        <v>0</v>
      </c>
      <c r="J21" s="233">
        <f>'3B As Per Books - Monthly'!R14</f>
        <v>0</v>
      </c>
      <c r="K21" s="233">
        <f>'3B As Per Books - Monthly'!S14</f>
        <v>0</v>
      </c>
    </row>
    <row r="22" spans="2:12" x14ac:dyDescent="0.2">
      <c r="B22" s="184"/>
      <c r="C22" s="226">
        <f>SUM(C16:C21)</f>
        <v>0</v>
      </c>
      <c r="D22" s="226">
        <f t="shared" ref="D22" si="2">SUM(D16:D21)</f>
        <v>0</v>
      </c>
      <c r="E22" s="226">
        <f t="shared" ref="E22" si="3">SUM(E16:E21)</f>
        <v>0</v>
      </c>
      <c r="F22" s="226">
        <f>SUM(F16:F21)</f>
        <v>0</v>
      </c>
      <c r="G22" s="226">
        <f t="shared" ref="G22" si="4">SUM(G16:G21)</f>
        <v>0</v>
      </c>
      <c r="H22" s="227">
        <f t="shared" ref="H22" si="5">SUM(H16:H21)</f>
        <v>0</v>
      </c>
      <c r="I22" s="227">
        <f t="shared" ref="I22" si="6">SUM(I16:I21)</f>
        <v>0</v>
      </c>
      <c r="J22" s="227">
        <f t="shared" ref="J22" si="7">SUM(J16:J21)</f>
        <v>0</v>
      </c>
      <c r="K22" s="227">
        <f t="shared" ref="K22" si="8">SUM(K16:K21)</f>
        <v>0</v>
      </c>
    </row>
    <row r="23" spans="2:12" x14ac:dyDescent="0.2">
      <c r="B23" s="228"/>
      <c r="C23" s="223"/>
      <c r="D23" s="223"/>
      <c r="E23" s="223"/>
      <c r="F23" s="223"/>
      <c r="G23" s="223"/>
      <c r="H23" s="223"/>
      <c r="I23" s="223"/>
      <c r="J23" s="223"/>
      <c r="K23" s="214"/>
    </row>
    <row r="24" spans="2:12" x14ac:dyDescent="0.2">
      <c r="B24" s="185" t="s">
        <v>116</v>
      </c>
      <c r="C24" s="225">
        <f>'3B As Per Books - Monthly'!K14</f>
        <v>0</v>
      </c>
      <c r="D24" s="225">
        <f>'3B As Per Books - Monthly'!M14</f>
        <v>0</v>
      </c>
      <c r="E24" s="225">
        <f>'3B As Per Books - Monthly'!N14</f>
        <v>0</v>
      </c>
      <c r="F24" s="225">
        <f>'3B As Per Books - Monthly'!L14</f>
        <v>0</v>
      </c>
      <c r="G24" s="225">
        <f>'3B As Per Books - Monthly'!O14</f>
        <v>0</v>
      </c>
      <c r="H24" s="216"/>
      <c r="I24" s="221"/>
      <c r="J24" s="221"/>
      <c r="K24" s="224"/>
    </row>
    <row r="26" spans="2:12" x14ac:dyDescent="0.2">
      <c r="B26" s="681" t="s">
        <v>135</v>
      </c>
      <c r="C26" s="643" t="s">
        <v>7</v>
      </c>
      <c r="D26" s="643" t="s">
        <v>9</v>
      </c>
      <c r="E26" s="643" t="s">
        <v>10</v>
      </c>
      <c r="F26" s="643" t="s">
        <v>8</v>
      </c>
      <c r="G26" s="643" t="s">
        <v>11</v>
      </c>
      <c r="H26" s="645" t="s">
        <v>106</v>
      </c>
      <c r="I26" s="643" t="s">
        <v>18</v>
      </c>
      <c r="J26" s="643" t="s">
        <v>19</v>
      </c>
      <c r="K26" s="643" t="s">
        <v>20</v>
      </c>
    </row>
    <row r="27" spans="2:12" x14ac:dyDescent="0.2">
      <c r="B27" s="681"/>
      <c r="C27" s="644"/>
      <c r="D27" s="644"/>
      <c r="E27" s="644"/>
      <c r="F27" s="644"/>
      <c r="G27" s="644"/>
      <c r="H27" s="646"/>
      <c r="I27" s="647"/>
      <c r="J27" s="647"/>
      <c r="K27" s="647"/>
    </row>
    <row r="28" spans="2:12" x14ac:dyDescent="0.2">
      <c r="B28" s="697" t="s">
        <v>113</v>
      </c>
      <c r="C28" s="652">
        <f>C40</f>
        <v>0</v>
      </c>
      <c r="D28" s="652">
        <f>D40</f>
        <v>0</v>
      </c>
      <c r="E28" s="652">
        <f>E40</f>
        <v>0</v>
      </c>
      <c r="F28" s="652">
        <f>F40</f>
        <v>0</v>
      </c>
      <c r="G28" s="682">
        <f>G40</f>
        <v>0</v>
      </c>
      <c r="H28" s="684"/>
      <c r="I28" s="648"/>
      <c r="J28" s="648"/>
      <c r="K28" s="650"/>
    </row>
    <row r="29" spans="2:12" x14ac:dyDescent="0.2">
      <c r="B29" s="697"/>
      <c r="C29" s="653"/>
      <c r="D29" s="698"/>
      <c r="E29" s="698"/>
      <c r="F29" s="653"/>
      <c r="G29" s="683"/>
      <c r="H29" s="685"/>
      <c r="I29" s="649"/>
      <c r="J29" s="649"/>
      <c r="K29" s="651"/>
    </row>
    <row r="30" spans="2:12" x14ac:dyDescent="0.2">
      <c r="B30" s="234" t="s">
        <v>114</v>
      </c>
      <c r="C30" s="255">
        <f>C50</f>
        <v>0</v>
      </c>
      <c r="D30" s="236"/>
      <c r="E30" s="237"/>
      <c r="F30" s="256">
        <f>F50</f>
        <v>0</v>
      </c>
      <c r="G30" s="254">
        <f>G50</f>
        <v>0</v>
      </c>
      <c r="H30" s="239"/>
      <c r="I30" s="240"/>
      <c r="J30" s="240"/>
      <c r="K30" s="241"/>
    </row>
    <row r="31" spans="2:12" x14ac:dyDescent="0.2">
      <c r="B31" s="242" t="s">
        <v>115</v>
      </c>
      <c r="C31" s="235"/>
      <c r="D31" s="240"/>
      <c r="E31" s="240"/>
      <c r="F31" s="238"/>
      <c r="G31" s="243"/>
      <c r="H31" s="257">
        <f>H57+H56+C124</f>
        <v>0</v>
      </c>
      <c r="I31" s="235"/>
      <c r="J31" s="238"/>
      <c r="K31" s="243"/>
      <c r="L31" s="132" t="s">
        <v>331</v>
      </c>
    </row>
    <row r="32" spans="2:12" x14ac:dyDescent="0.2">
      <c r="B32" s="242" t="s">
        <v>117</v>
      </c>
      <c r="C32" s="245"/>
      <c r="D32" s="240"/>
      <c r="E32" s="240"/>
      <c r="F32" s="240"/>
      <c r="G32" s="241"/>
      <c r="H32" s="258">
        <f>+H58</f>
        <v>0</v>
      </c>
      <c r="I32" s="239"/>
      <c r="J32" s="244"/>
      <c r="K32" s="247"/>
    </row>
    <row r="33" spans="1:12" x14ac:dyDescent="0.2">
      <c r="B33" s="242" t="s">
        <v>118</v>
      </c>
      <c r="C33" s="239"/>
      <c r="D33" s="244"/>
      <c r="E33" s="244"/>
      <c r="F33" s="244"/>
      <c r="G33" s="247"/>
      <c r="H33" s="237"/>
      <c r="I33" s="259"/>
      <c r="J33" s="259"/>
      <c r="K33" s="259"/>
      <c r="L33" s="132" t="s">
        <v>330</v>
      </c>
    </row>
    <row r="34" spans="1:12" x14ac:dyDescent="0.2">
      <c r="B34" s="249"/>
      <c r="C34" s="250">
        <f>SUM(C28:C33)</f>
        <v>0</v>
      </c>
      <c r="D34" s="250">
        <f t="shared" ref="D34" si="9">SUM(D28:D33)</f>
        <v>0</v>
      </c>
      <c r="E34" s="250">
        <f t="shared" ref="E34" si="10">SUM(E28:E33)</f>
        <v>0</v>
      </c>
      <c r="F34" s="250">
        <f>SUM(F28:F33)</f>
        <v>0</v>
      </c>
      <c r="G34" s="250">
        <f t="shared" ref="G34" si="11">SUM(G28:G33)</f>
        <v>0</v>
      </c>
      <c r="H34" s="251">
        <f t="shared" ref="H34" si="12">SUM(H28:H33)</f>
        <v>0</v>
      </c>
      <c r="I34" s="251">
        <f t="shared" ref="I34" si="13">SUM(I28:I33)</f>
        <v>0</v>
      </c>
      <c r="J34" s="251">
        <f t="shared" ref="J34" si="14">SUM(J28:J33)</f>
        <v>0</v>
      </c>
      <c r="K34" s="251">
        <f t="shared" ref="K34" si="15">SUM(K28:K33)</f>
        <v>0</v>
      </c>
    </row>
    <row r="35" spans="1:12" x14ac:dyDescent="0.2">
      <c r="B35" s="252"/>
      <c r="C35" s="246"/>
      <c r="D35" s="246"/>
      <c r="E35" s="246"/>
      <c r="F35" s="246"/>
      <c r="G35" s="246"/>
      <c r="H35" s="246"/>
      <c r="I35" s="246"/>
      <c r="J35" s="246"/>
      <c r="K35" s="237"/>
    </row>
    <row r="36" spans="1:12" x14ac:dyDescent="0.2">
      <c r="B36" s="253" t="s">
        <v>116</v>
      </c>
      <c r="C36" s="248">
        <f>C101</f>
        <v>0</v>
      </c>
      <c r="D36" s="248">
        <f t="shared" ref="D36" si="16">E101</f>
        <v>0</v>
      </c>
      <c r="E36" s="248">
        <f>F101</f>
        <v>0</v>
      </c>
      <c r="F36" s="248">
        <f>D101</f>
        <v>0</v>
      </c>
      <c r="G36" s="239">
        <f>G101</f>
        <v>0</v>
      </c>
      <c r="H36" s="239"/>
      <c r="I36" s="244"/>
      <c r="J36" s="244"/>
      <c r="K36" s="247"/>
    </row>
    <row r="38" spans="1:12" ht="12.75" customHeight="1" x14ac:dyDescent="0.2">
      <c r="A38" s="746" t="s">
        <v>332</v>
      </c>
      <c r="B38" s="699" t="s">
        <v>136</v>
      </c>
      <c r="C38" s="631" t="s">
        <v>7</v>
      </c>
      <c r="D38" s="631" t="s">
        <v>9</v>
      </c>
      <c r="E38" s="631" t="s">
        <v>10</v>
      </c>
      <c r="F38" s="631" t="s">
        <v>8</v>
      </c>
      <c r="G38" s="631" t="s">
        <v>11</v>
      </c>
      <c r="H38" s="634" t="s">
        <v>106</v>
      </c>
      <c r="I38" s="631" t="s">
        <v>18</v>
      </c>
      <c r="J38" s="631" t="s">
        <v>19</v>
      </c>
      <c r="K38" s="631" t="s">
        <v>20</v>
      </c>
    </row>
    <row r="39" spans="1:12" ht="12.75" customHeight="1" x14ac:dyDescent="0.2">
      <c r="A39" s="746"/>
      <c r="B39" s="699"/>
      <c r="C39" s="632"/>
      <c r="D39" s="631"/>
      <c r="E39" s="632"/>
      <c r="F39" s="632"/>
      <c r="G39" s="632"/>
      <c r="H39" s="635"/>
      <c r="I39" s="636"/>
      <c r="J39" s="636"/>
      <c r="K39" s="636"/>
    </row>
    <row r="40" spans="1:12" x14ac:dyDescent="0.2">
      <c r="A40" s="747"/>
      <c r="B40" s="696" t="s">
        <v>113</v>
      </c>
      <c r="C40" s="633">
        <f>SUM(C42:C49)</f>
        <v>0</v>
      </c>
      <c r="D40" s="633">
        <f>SUM(D42:D49)</f>
        <v>0</v>
      </c>
      <c r="E40" s="633">
        <f>SUM(E42:E49)</f>
        <v>0</v>
      </c>
      <c r="F40" s="633">
        <f>SUM(F42:F49)</f>
        <v>0</v>
      </c>
      <c r="G40" s="700">
        <f>SUM(G42:G49)</f>
        <v>0</v>
      </c>
      <c r="H40" s="625"/>
      <c r="I40" s="627"/>
      <c r="J40" s="627"/>
      <c r="K40" s="629"/>
    </row>
    <row r="41" spans="1:12" x14ac:dyDescent="0.2">
      <c r="A41" s="747"/>
      <c r="B41" s="696"/>
      <c r="C41" s="633"/>
      <c r="D41" s="633"/>
      <c r="E41" s="633"/>
      <c r="F41" s="633"/>
      <c r="G41" s="700"/>
      <c r="H41" s="626"/>
      <c r="I41" s="628"/>
      <c r="J41" s="628"/>
      <c r="K41" s="630"/>
    </row>
    <row r="42" spans="1:12" ht="38.25" x14ac:dyDescent="0.2">
      <c r="A42" s="295" t="str">
        <f>'GSTR 1 Monthly Summary'!Q3</f>
        <v>Table 5A, 5B + Table 7, 10</v>
      </c>
      <c r="B42" s="295" t="str">
        <f>A106</f>
        <v>Supplies made to un-registered persons (B2C)</v>
      </c>
      <c r="C42" s="296">
        <f>C106</f>
        <v>0</v>
      </c>
      <c r="D42" s="296">
        <f t="shared" ref="D42:F42" si="17">D106</f>
        <v>0</v>
      </c>
      <c r="E42" s="296">
        <f t="shared" si="17"/>
        <v>0</v>
      </c>
      <c r="F42" s="296">
        <f t="shared" si="17"/>
        <v>0</v>
      </c>
      <c r="G42" s="302">
        <f t="shared" ref="G42" si="18">G106</f>
        <v>0</v>
      </c>
      <c r="H42" s="307"/>
      <c r="I42" s="305"/>
      <c r="J42" s="305"/>
      <c r="K42" s="308"/>
    </row>
    <row r="43" spans="1:12" ht="25.5" x14ac:dyDescent="0.2">
      <c r="A43" s="295" t="str">
        <f>'GSTR 1 Monthly Summary'!B3</f>
        <v xml:space="preserve">Table 4A, 4C, 6B </v>
      </c>
      <c r="B43" s="295" t="str">
        <f>A107</f>
        <v>Supplies made to registered persons (B2B)</v>
      </c>
      <c r="C43" s="296">
        <f t="shared" ref="C43:F43" si="19">C107</f>
        <v>0</v>
      </c>
      <c r="D43" s="296">
        <f t="shared" si="19"/>
        <v>0</v>
      </c>
      <c r="E43" s="296">
        <f t="shared" si="19"/>
        <v>0</v>
      </c>
      <c r="F43" s="296">
        <f t="shared" si="19"/>
        <v>0</v>
      </c>
      <c r="G43" s="302">
        <f t="shared" ref="G43" si="20">G107</f>
        <v>0</v>
      </c>
      <c r="H43" s="309"/>
      <c r="I43" s="306"/>
      <c r="J43" s="306"/>
      <c r="K43" s="310"/>
    </row>
    <row r="44" spans="1:12" x14ac:dyDescent="0.2">
      <c r="A44" s="297" t="str">
        <f>'GSTR 1 Monthly Summary'!Z3</f>
        <v xml:space="preserve">Table 6C </v>
      </c>
      <c r="B44" s="295" t="str">
        <f t="shared" ref="B44:B49" si="21">A110</f>
        <v>Deemed Exports</v>
      </c>
      <c r="C44" s="296">
        <f>C110</f>
        <v>0</v>
      </c>
      <c r="D44" s="296">
        <f t="shared" ref="D44:F44" si="22">D110</f>
        <v>0</v>
      </c>
      <c r="E44" s="296">
        <f t="shared" si="22"/>
        <v>0</v>
      </c>
      <c r="F44" s="296">
        <f t="shared" si="22"/>
        <v>0</v>
      </c>
      <c r="G44" s="296">
        <f>G110</f>
        <v>0</v>
      </c>
      <c r="H44" s="309"/>
      <c r="I44" s="306"/>
      <c r="J44" s="306"/>
      <c r="K44" s="310"/>
    </row>
    <row r="45" spans="1:12" ht="51" x14ac:dyDescent="0.2">
      <c r="A45" s="295" t="str">
        <f>'GSTR 1 Monthly Summary'!B18</f>
        <v>Table 11A , 11B (Net Value)</v>
      </c>
      <c r="B45" s="295" t="str">
        <f t="shared" si="21"/>
        <v>Advances on which tax has been paid but invoice has not been issued (not covered under (A) to (E) above)</v>
      </c>
      <c r="C45" s="296">
        <f>C111</f>
        <v>0</v>
      </c>
      <c r="D45" s="296">
        <f>D111</f>
        <v>0</v>
      </c>
      <c r="E45" s="296">
        <f>E111</f>
        <v>0</v>
      </c>
      <c r="F45" s="296">
        <f>F111</f>
        <v>0</v>
      </c>
      <c r="G45" s="302">
        <f>G111</f>
        <v>0</v>
      </c>
      <c r="H45" s="309"/>
      <c r="I45" s="306"/>
      <c r="J45" s="306"/>
      <c r="K45" s="310"/>
    </row>
    <row r="46" spans="1:12" ht="51" x14ac:dyDescent="0.2">
      <c r="A46" s="297" t="str">
        <f>'GSTR 1 Monthly Summary'!G18</f>
        <v>Table 9B</v>
      </c>
      <c r="B46" s="295" t="str">
        <f t="shared" si="21"/>
        <v>Credit Notes issued in respect of transactions specified in (B) to (E) above (-)</v>
      </c>
      <c r="C46" s="296">
        <f t="shared" ref="C46:F49" si="23">C112</f>
        <v>0</v>
      </c>
      <c r="D46" s="296">
        <f t="shared" si="23"/>
        <v>0</v>
      </c>
      <c r="E46" s="296">
        <f t="shared" si="23"/>
        <v>0</v>
      </c>
      <c r="F46" s="296">
        <f t="shared" si="23"/>
        <v>0</v>
      </c>
      <c r="G46" s="302">
        <f t="shared" ref="G46" si="24">G112</f>
        <v>0</v>
      </c>
      <c r="H46" s="309"/>
      <c r="I46" s="306"/>
      <c r="J46" s="306"/>
      <c r="K46" s="310"/>
    </row>
    <row r="47" spans="1:12" ht="38.25" x14ac:dyDescent="0.2">
      <c r="A47" s="297" t="str">
        <f>'GSTR 1 Monthly Summary'!L18</f>
        <v>Table 9B</v>
      </c>
      <c r="B47" s="295" t="str">
        <f t="shared" si="21"/>
        <v>Debit Notes issued in respect of transactions specified in (B) to (E) above (+)</v>
      </c>
      <c r="C47" s="296">
        <f t="shared" si="23"/>
        <v>0</v>
      </c>
      <c r="D47" s="296">
        <f t="shared" si="23"/>
        <v>0</v>
      </c>
      <c r="E47" s="296">
        <f t="shared" si="23"/>
        <v>0</v>
      </c>
      <c r="F47" s="296">
        <f t="shared" si="23"/>
        <v>0</v>
      </c>
      <c r="G47" s="302">
        <f t="shared" ref="G47" si="25">G113</f>
        <v>0</v>
      </c>
      <c r="H47" s="309"/>
      <c r="I47" s="306"/>
      <c r="J47" s="306"/>
      <c r="K47" s="310"/>
    </row>
    <row r="48" spans="1:12" ht="25.5" x14ac:dyDescent="0.2">
      <c r="A48" s="295" t="str">
        <f>'GSTR 1 Monthly Summary'!Q18</f>
        <v xml:space="preserve">Table 9A, 9C </v>
      </c>
      <c r="B48" s="295" t="str">
        <f t="shared" si="21"/>
        <v>Supplies / tax declared through Amendments (+)</v>
      </c>
      <c r="C48" s="296">
        <f t="shared" si="23"/>
        <v>0</v>
      </c>
      <c r="D48" s="296">
        <f t="shared" si="23"/>
        <v>0</v>
      </c>
      <c r="E48" s="296">
        <f t="shared" si="23"/>
        <v>0</v>
      </c>
      <c r="F48" s="296">
        <f t="shared" si="23"/>
        <v>0</v>
      </c>
      <c r="G48" s="302">
        <f t="shared" ref="G48" si="26">G114</f>
        <v>0</v>
      </c>
      <c r="H48" s="309"/>
      <c r="I48" s="306"/>
      <c r="J48" s="306"/>
      <c r="K48" s="310"/>
    </row>
    <row r="49" spans="1:11" ht="25.5" x14ac:dyDescent="0.2">
      <c r="A49" s="295" t="str">
        <f>'GSTR 1 Monthly Summary'!V18</f>
        <v xml:space="preserve">Table 9A, 9C </v>
      </c>
      <c r="B49" s="295" t="str">
        <f t="shared" si="21"/>
        <v>Supplies / tax reduced through Amendments (-)</v>
      </c>
      <c r="C49" s="296">
        <f t="shared" si="23"/>
        <v>0</v>
      </c>
      <c r="D49" s="315">
        <f t="shared" si="23"/>
        <v>0</v>
      </c>
      <c r="E49" s="315">
        <f t="shared" si="23"/>
        <v>0</v>
      </c>
      <c r="F49" s="296">
        <f t="shared" si="23"/>
        <v>0</v>
      </c>
      <c r="G49" s="302">
        <f t="shared" ref="G49" si="27">G115</f>
        <v>0</v>
      </c>
      <c r="H49" s="309"/>
      <c r="I49" s="306"/>
      <c r="J49" s="306"/>
      <c r="K49" s="310"/>
    </row>
    <row r="50" spans="1:11" x14ac:dyDescent="0.2">
      <c r="A50" s="297"/>
      <c r="B50" s="298" t="s">
        <v>137</v>
      </c>
      <c r="C50" s="303">
        <f>SUM(C51:C54)</f>
        <v>0</v>
      </c>
      <c r="D50" s="303"/>
      <c r="E50" s="314"/>
      <c r="F50" s="314">
        <f>SUM(F51:F54)</f>
        <v>0</v>
      </c>
      <c r="G50" s="303">
        <f>SUM(G51:G54)</f>
        <v>0</v>
      </c>
      <c r="H50" s="309"/>
      <c r="I50" s="306"/>
      <c r="J50" s="306"/>
      <c r="K50" s="310"/>
    </row>
    <row r="51" spans="1:11" ht="38.25" x14ac:dyDescent="0.2">
      <c r="A51" s="297" t="str">
        <f>'GSTR 1 Monthly Summary'!V3</f>
        <v xml:space="preserve">Table 6A </v>
      </c>
      <c r="B51" s="295" t="str">
        <f>A108</f>
        <v>Zero rated supply (Export) on payment of tax (except supplies to SEZs)</v>
      </c>
      <c r="C51" s="296">
        <f t="shared" ref="C51:F51" si="28">C108</f>
        <v>0</v>
      </c>
      <c r="D51" s="316"/>
      <c r="E51" s="317"/>
      <c r="F51" s="296">
        <f t="shared" si="28"/>
        <v>0</v>
      </c>
      <c r="G51" s="302">
        <f t="shared" ref="G51" si="29">G108</f>
        <v>0</v>
      </c>
      <c r="H51" s="309"/>
      <c r="I51" s="306"/>
      <c r="J51" s="306"/>
      <c r="K51" s="310"/>
    </row>
    <row r="52" spans="1:11" ht="25.5" x14ac:dyDescent="0.2">
      <c r="A52" s="297" t="str">
        <f>'GSTR 1 Monthly Summary'!X3</f>
        <v>Table 6B</v>
      </c>
      <c r="B52" s="295" t="str">
        <f>A109</f>
        <v>Supply to SEZs on payment of tax</v>
      </c>
      <c r="C52" s="296">
        <f t="shared" ref="C52:F52" si="30">C109</f>
        <v>0</v>
      </c>
      <c r="D52" s="307"/>
      <c r="E52" s="308"/>
      <c r="F52" s="296">
        <f t="shared" si="30"/>
        <v>0</v>
      </c>
      <c r="G52" s="302">
        <f t="shared" ref="G52" si="31">G109</f>
        <v>0</v>
      </c>
      <c r="H52" s="309"/>
      <c r="I52" s="306"/>
      <c r="J52" s="306"/>
      <c r="K52" s="310"/>
    </row>
    <row r="53" spans="1:11" ht="25.5" x14ac:dyDescent="0.2">
      <c r="A53" s="297" t="str">
        <f>'GSTR 1 Monthly Summary'!B34</f>
        <v xml:space="preserve">Table 6A </v>
      </c>
      <c r="B53" s="299" t="str">
        <f>A119</f>
        <v>Supply (Export) without payment of tax</v>
      </c>
      <c r="C53" s="300">
        <f>C119</f>
        <v>0</v>
      </c>
      <c r="D53" s="309"/>
      <c r="E53" s="306"/>
      <c r="F53" s="306"/>
      <c r="G53" s="306"/>
      <c r="H53" s="306"/>
      <c r="I53" s="306"/>
      <c r="J53" s="306"/>
      <c r="K53" s="310"/>
    </row>
    <row r="54" spans="1:11" ht="25.5" x14ac:dyDescent="0.2">
      <c r="A54" s="297" t="str">
        <f>'GSTR 1 Monthly Summary'!C34</f>
        <v xml:space="preserve">Table 6B </v>
      </c>
      <c r="B54" s="299" t="str">
        <f>A120</f>
        <v>Supply to SEZs without payment of tax</v>
      </c>
      <c r="C54" s="300">
        <f>C120</f>
        <v>0</v>
      </c>
      <c r="D54" s="309"/>
      <c r="E54" s="306"/>
      <c r="F54" s="306"/>
      <c r="G54" s="306"/>
      <c r="H54" s="306"/>
      <c r="I54" s="306"/>
      <c r="J54" s="306"/>
      <c r="K54" s="310"/>
    </row>
    <row r="55" spans="1:11" x14ac:dyDescent="0.2">
      <c r="A55" s="297"/>
      <c r="B55" s="301" t="s">
        <v>328</v>
      </c>
      <c r="C55" s="300"/>
      <c r="D55" s="304"/>
      <c r="E55" s="320"/>
      <c r="F55" s="320"/>
      <c r="G55" s="320"/>
      <c r="H55" s="320"/>
      <c r="I55" s="320"/>
      <c r="J55" s="320"/>
      <c r="K55" s="321"/>
    </row>
    <row r="56" spans="1:11" x14ac:dyDescent="0.2">
      <c r="A56" s="297" t="str">
        <f>'GSTR 1 Monthly Summary'!D34</f>
        <v xml:space="preserve">Table 8 </v>
      </c>
      <c r="B56" s="299" t="str">
        <f t="shared" ref="B56:B63" si="32">A121</f>
        <v>Exempted</v>
      </c>
      <c r="C56" s="318"/>
      <c r="D56" s="306"/>
      <c r="E56" s="306"/>
      <c r="F56" s="306"/>
      <c r="G56" s="310"/>
      <c r="H56" s="300">
        <f>C121</f>
        <v>0</v>
      </c>
      <c r="I56" s="306"/>
      <c r="J56" s="306"/>
      <c r="K56" s="319"/>
    </row>
    <row r="57" spans="1:11" x14ac:dyDescent="0.2">
      <c r="A57" s="297" t="str">
        <f>'GSTR 1 Monthly Summary'!E34</f>
        <v xml:space="preserve">Table 8 </v>
      </c>
      <c r="B57" s="299" t="str">
        <f t="shared" si="32"/>
        <v>Nil Rated</v>
      </c>
      <c r="C57" s="309"/>
      <c r="D57" s="306"/>
      <c r="E57" s="306"/>
      <c r="F57" s="306"/>
      <c r="G57" s="310"/>
      <c r="H57" s="300">
        <f>C122</f>
        <v>0</v>
      </c>
      <c r="I57" s="306"/>
      <c r="J57" s="306"/>
      <c r="K57" s="310"/>
    </row>
    <row r="58" spans="1:11" x14ac:dyDescent="0.2">
      <c r="A58" s="297" t="str">
        <f>'GSTR 1 Monthly Summary'!F34</f>
        <v xml:space="preserve">Table 8 </v>
      </c>
      <c r="B58" s="299" t="str">
        <f t="shared" si="32"/>
        <v>Non-GST supply</v>
      </c>
      <c r="C58" s="311"/>
      <c r="D58" s="312"/>
      <c r="E58" s="312"/>
      <c r="F58" s="312"/>
      <c r="G58" s="310"/>
      <c r="H58" s="300">
        <f>C123</f>
        <v>0</v>
      </c>
      <c r="I58" s="306"/>
      <c r="J58" s="306"/>
      <c r="K58" s="310"/>
    </row>
    <row r="59" spans="1:11" ht="38.25" x14ac:dyDescent="0.2">
      <c r="A59" s="297" t="str">
        <f>'GSTR 1 Monthly Summary'!G34</f>
        <v xml:space="preserve">Table 4B </v>
      </c>
      <c r="B59" s="299" t="str">
        <f t="shared" si="32"/>
        <v>Supplies on which tax is to be paid by the recipient on reverse charge basis</v>
      </c>
      <c r="C59" s="323">
        <f>D124</f>
        <v>0</v>
      </c>
      <c r="D59" s="323">
        <f t="shared" ref="D59:G59" si="33">E124</f>
        <v>0</v>
      </c>
      <c r="E59" s="323">
        <f t="shared" si="33"/>
        <v>0</v>
      </c>
      <c r="F59" s="324">
        <f t="shared" si="33"/>
        <v>0</v>
      </c>
      <c r="G59" s="300">
        <f t="shared" si="33"/>
        <v>0</v>
      </c>
      <c r="H59" s="320"/>
      <c r="I59" s="306"/>
      <c r="J59" s="306"/>
      <c r="K59" s="310"/>
    </row>
    <row r="60" spans="1:11" x14ac:dyDescent="0.2">
      <c r="A60" s="297" t="str">
        <f>'GSTR 1 Monthly Summary'!K34</f>
        <v xml:space="preserve">Table 9B </v>
      </c>
      <c r="B60" s="325" t="str">
        <f t="shared" si="32"/>
        <v>Credit Note (-)</v>
      </c>
      <c r="C60" s="318"/>
      <c r="D60" s="322"/>
      <c r="E60" s="322"/>
      <c r="F60" s="322"/>
      <c r="G60" s="319"/>
      <c r="H60" s="300">
        <f>C125</f>
        <v>0</v>
      </c>
      <c r="I60" s="306"/>
      <c r="J60" s="306"/>
      <c r="K60" s="310"/>
    </row>
    <row r="61" spans="1:11" x14ac:dyDescent="0.2">
      <c r="A61" s="297" t="str">
        <f>'GSTR 1 Monthly Summary'!L34</f>
        <v>Table 9B</v>
      </c>
      <c r="B61" s="325" t="str">
        <f t="shared" si="32"/>
        <v>Debit Note (-)</v>
      </c>
      <c r="C61" s="309"/>
      <c r="D61" s="306"/>
      <c r="E61" s="306"/>
      <c r="F61" s="306"/>
      <c r="G61" s="310"/>
      <c r="H61" s="326">
        <f t="shared" ref="H61:H63" si="34">C126</f>
        <v>0</v>
      </c>
      <c r="I61" s="309"/>
      <c r="J61" s="306"/>
      <c r="K61" s="310"/>
    </row>
    <row r="62" spans="1:11" ht="25.5" x14ac:dyDescent="0.2">
      <c r="A62" s="295" t="str">
        <f>'GSTR 1 Monthly Summary'!M34</f>
        <v xml:space="preserve">Table 9A, 9C </v>
      </c>
      <c r="B62" s="325" t="str">
        <f t="shared" si="32"/>
        <v>Supplies declared through Amendments (+)</v>
      </c>
      <c r="C62" s="309"/>
      <c r="D62" s="306"/>
      <c r="E62" s="306"/>
      <c r="F62" s="306"/>
      <c r="G62" s="310"/>
      <c r="H62" s="326">
        <f t="shared" si="34"/>
        <v>0</v>
      </c>
      <c r="I62" s="309"/>
      <c r="J62" s="306"/>
      <c r="K62" s="310"/>
    </row>
    <row r="63" spans="1:11" ht="25.5" x14ac:dyDescent="0.2">
      <c r="A63" s="295" t="str">
        <f>'GSTR 1 Monthly Summary'!N34</f>
        <v xml:space="preserve">Table 9A, 9C </v>
      </c>
      <c r="B63" s="325" t="str">
        <f t="shared" si="32"/>
        <v>Supplies  declared  through Amendments (-)</v>
      </c>
      <c r="C63" s="311"/>
      <c r="D63" s="312"/>
      <c r="E63" s="312"/>
      <c r="F63" s="312"/>
      <c r="G63" s="313"/>
      <c r="H63" s="326">
        <f t="shared" si="34"/>
        <v>0</v>
      </c>
      <c r="I63" s="311"/>
      <c r="J63" s="312"/>
      <c r="K63" s="313"/>
    </row>
    <row r="67" spans="1:11" x14ac:dyDescent="0.2">
      <c r="A67" s="153" t="s">
        <v>105</v>
      </c>
      <c r="B67" s="144"/>
      <c r="C67" s="144"/>
      <c r="D67" s="144"/>
      <c r="E67" s="144"/>
      <c r="F67" s="144"/>
      <c r="G67" s="144"/>
      <c r="H67" s="144"/>
      <c r="I67" s="144"/>
      <c r="J67" s="144"/>
      <c r="K67" s="144"/>
    </row>
    <row r="68" spans="1:11" ht="15" customHeight="1" x14ac:dyDescent="0.2">
      <c r="A68" s="672"/>
      <c r="B68" s="712" t="s">
        <v>16</v>
      </c>
      <c r="C68" s="714" t="s">
        <v>7</v>
      </c>
      <c r="D68" s="714" t="s">
        <v>8</v>
      </c>
      <c r="E68" s="714" t="s">
        <v>9</v>
      </c>
      <c r="F68" s="641" t="s">
        <v>10</v>
      </c>
      <c r="G68" s="641" t="s">
        <v>11</v>
      </c>
      <c r="H68" s="663" t="s">
        <v>106</v>
      </c>
      <c r="I68" s="641" t="s">
        <v>18</v>
      </c>
      <c r="J68" s="641" t="s">
        <v>19</v>
      </c>
      <c r="K68" s="641" t="s">
        <v>20</v>
      </c>
    </row>
    <row r="69" spans="1:11" ht="15" customHeight="1" x14ac:dyDescent="0.2">
      <c r="A69" s="673"/>
      <c r="B69" s="713"/>
      <c r="C69" s="715"/>
      <c r="D69" s="715"/>
      <c r="E69" s="715"/>
      <c r="F69" s="642"/>
      <c r="G69" s="642"/>
      <c r="H69" s="686"/>
      <c r="I69" s="642"/>
      <c r="J69" s="642"/>
      <c r="K69" s="642"/>
    </row>
    <row r="70" spans="1:11" ht="15" customHeight="1" x14ac:dyDescent="0.2">
      <c r="A70" s="666" t="s">
        <v>107</v>
      </c>
      <c r="B70" s="668" t="s">
        <v>113</v>
      </c>
      <c r="C70" s="670">
        <f>'GSTR 3B Monthly Summary'!B14</f>
        <v>0</v>
      </c>
      <c r="D70" s="670">
        <f>'GSTR 3B Monthly Summary'!C14</f>
        <v>0</v>
      </c>
      <c r="E70" s="670">
        <f>'GSTR 3B Monthly Summary'!D14</f>
        <v>0</v>
      </c>
      <c r="F70" s="670">
        <f>'GSTR 3B Monthly Summary'!E14</f>
        <v>0</v>
      </c>
      <c r="G70" s="670">
        <f>'GSTR 3B Monthly Summary'!F14</f>
        <v>0</v>
      </c>
      <c r="H70" s="716"/>
      <c r="I70" s="716"/>
      <c r="J70" s="716"/>
      <c r="K70" s="717"/>
    </row>
    <row r="71" spans="1:11" ht="15" customHeight="1" x14ac:dyDescent="0.2">
      <c r="A71" s="667"/>
      <c r="B71" s="669"/>
      <c r="C71" s="671"/>
      <c r="D71" s="671"/>
      <c r="E71" s="671"/>
      <c r="F71" s="671"/>
      <c r="G71" s="671"/>
      <c r="H71" s="716"/>
      <c r="I71" s="716"/>
      <c r="J71" s="716"/>
      <c r="K71" s="717"/>
    </row>
    <row r="72" spans="1:11" ht="15" customHeight="1" x14ac:dyDescent="0.2">
      <c r="A72" s="133" t="s">
        <v>108</v>
      </c>
      <c r="B72" s="133" t="s">
        <v>114</v>
      </c>
      <c r="C72" s="182">
        <f>'GSTR 3B Monthly Summary'!G14</f>
        <v>0</v>
      </c>
      <c r="D72" s="182">
        <f>'GSTR 3B Monthly Summary'!H14</f>
        <v>0</v>
      </c>
      <c r="E72" s="135"/>
      <c r="F72" s="135"/>
      <c r="G72" s="182">
        <f>'GSTR 3B Monthly Summary'!I14</f>
        <v>0</v>
      </c>
      <c r="H72" s="135"/>
      <c r="I72" s="135"/>
      <c r="J72" s="135"/>
      <c r="K72" s="136"/>
    </row>
    <row r="73" spans="1:11" ht="15" customHeight="1" x14ac:dyDescent="0.2">
      <c r="A73" s="133" t="s">
        <v>109</v>
      </c>
      <c r="B73" s="133" t="s">
        <v>115</v>
      </c>
      <c r="C73" s="135"/>
      <c r="D73" s="135"/>
      <c r="E73" s="135"/>
      <c r="F73" s="135"/>
      <c r="G73" s="135"/>
      <c r="H73" s="182">
        <f>'GSTR 3B Monthly Summary'!J14</f>
        <v>0</v>
      </c>
      <c r="I73" s="135"/>
      <c r="J73" s="135"/>
      <c r="K73" s="136"/>
    </row>
    <row r="74" spans="1:11" ht="15" customHeight="1" x14ac:dyDescent="0.2">
      <c r="A74" s="133" t="s">
        <v>111</v>
      </c>
      <c r="B74" s="133" t="s">
        <v>117</v>
      </c>
      <c r="C74" s="135"/>
      <c r="D74" s="135"/>
      <c r="E74" s="135"/>
      <c r="F74" s="135"/>
      <c r="G74" s="135"/>
      <c r="H74" s="182">
        <f>'GSTR 3B Monthly Summary'!P14</f>
        <v>0</v>
      </c>
      <c r="I74" s="135"/>
      <c r="J74" s="135"/>
      <c r="K74" s="136"/>
    </row>
    <row r="75" spans="1:11" ht="15" customHeight="1" x14ac:dyDescent="0.2">
      <c r="A75" s="133" t="s">
        <v>112</v>
      </c>
      <c r="B75" s="133" t="s">
        <v>118</v>
      </c>
      <c r="C75" s="135"/>
      <c r="D75" s="135"/>
      <c r="E75" s="135"/>
      <c r="F75" s="135"/>
      <c r="G75" s="135"/>
      <c r="H75" s="137"/>
      <c r="I75" s="182">
        <f>'GSTR 3B Monthly Summary'!Q14</f>
        <v>0</v>
      </c>
      <c r="J75" s="182">
        <f>'GSTR 3B Monthly Summary'!R14</f>
        <v>0</v>
      </c>
      <c r="K75" s="182">
        <f>'GSTR 3B Monthly Summary'!S14</f>
        <v>0</v>
      </c>
    </row>
    <row r="76" spans="1:11" ht="15" customHeight="1" x14ac:dyDescent="0.2">
      <c r="A76" s="133"/>
      <c r="B76" s="159" t="s">
        <v>21</v>
      </c>
      <c r="C76" s="135"/>
      <c r="D76" s="135"/>
      <c r="E76" s="135"/>
      <c r="F76" s="135"/>
      <c r="G76" s="135"/>
      <c r="H76" s="135"/>
      <c r="I76" s="135"/>
      <c r="J76" s="135"/>
      <c r="K76" s="136"/>
    </row>
    <row r="77" spans="1:11" ht="15" customHeight="1" x14ac:dyDescent="0.2">
      <c r="A77" s="133" t="s">
        <v>110</v>
      </c>
      <c r="B77" s="133" t="s">
        <v>116</v>
      </c>
      <c r="C77" s="134">
        <f>'GSTR 3B Monthly Summary'!K14</f>
        <v>0</v>
      </c>
      <c r="D77" s="134">
        <f>'GSTR 3B Monthly Summary'!L14</f>
        <v>0</v>
      </c>
      <c r="E77" s="134">
        <f>'GSTR 3B Monthly Summary'!M14</f>
        <v>0</v>
      </c>
      <c r="F77" s="134">
        <f>'GSTR 3B Monthly Summary'!N14</f>
        <v>0</v>
      </c>
      <c r="G77" s="134">
        <f>'GSTR 3B Monthly Summary'!O14</f>
        <v>0</v>
      </c>
      <c r="H77" s="138"/>
      <c r="I77" s="139"/>
      <c r="J77" s="139"/>
      <c r="K77" s="140"/>
    </row>
    <row r="78" spans="1:11" ht="15" customHeight="1" x14ac:dyDescent="0.2">
      <c r="A78" s="144"/>
      <c r="B78" s="144"/>
      <c r="C78" s="144"/>
      <c r="D78" s="144"/>
      <c r="E78" s="144"/>
      <c r="F78" s="144"/>
      <c r="G78" s="144"/>
      <c r="H78" s="144"/>
      <c r="I78" s="144"/>
      <c r="J78" s="144"/>
      <c r="K78" s="144"/>
    </row>
    <row r="79" spans="1:11" ht="15" customHeight="1" x14ac:dyDescent="0.2">
      <c r="A79" s="141">
        <v>4</v>
      </c>
      <c r="B79" s="142" t="s">
        <v>119</v>
      </c>
      <c r="C79" s="141" t="s">
        <v>51</v>
      </c>
      <c r="D79" s="141" t="s">
        <v>23</v>
      </c>
      <c r="E79" s="141" t="s">
        <v>56</v>
      </c>
      <c r="F79" s="141" t="s">
        <v>24</v>
      </c>
      <c r="G79" s="141" t="s">
        <v>25</v>
      </c>
      <c r="H79" s="141" t="s">
        <v>26</v>
      </c>
      <c r="I79" s="141" t="s">
        <v>53</v>
      </c>
      <c r="J79" s="141" t="s">
        <v>52</v>
      </c>
      <c r="K79" s="144"/>
    </row>
    <row r="80" spans="1:11" ht="15" customHeight="1" x14ac:dyDescent="0.2">
      <c r="A80" s="720"/>
      <c r="B80" s="160" t="s">
        <v>130</v>
      </c>
      <c r="C80" s="143">
        <f>'GSTR 3B Monthly Summary'!B19</f>
        <v>0</v>
      </c>
      <c r="D80" s="143">
        <f>'GSTR 3B Monthly Summary'!C28</f>
        <v>0</v>
      </c>
      <c r="E80" s="143">
        <f>'GSTR 3B Monthly Summary'!D28</f>
        <v>0</v>
      </c>
      <c r="F80" s="143">
        <f>'GSTR 3B Monthly Summary'!E28</f>
        <v>0</v>
      </c>
      <c r="G80" s="143">
        <f>'GSTR 3B Monthly Summary'!F28</f>
        <v>0</v>
      </c>
      <c r="H80" s="143">
        <f>'GSTR 3B Monthly Summary'!G28</f>
        <v>0</v>
      </c>
      <c r="I80" s="143">
        <f>'GSTR 3B Monthly Summary'!H28</f>
        <v>0</v>
      </c>
      <c r="J80" s="143">
        <f>'GSTR 3B Monthly Summary'!I27</f>
        <v>0</v>
      </c>
      <c r="K80" s="144"/>
    </row>
    <row r="81" spans="1:11" ht="15" customHeight="1" x14ac:dyDescent="0.2">
      <c r="A81" s="721"/>
      <c r="B81" s="160" t="s">
        <v>128</v>
      </c>
      <c r="C81" s="143">
        <f>'GSTR 3B Monthly Summary'!J19</f>
        <v>0</v>
      </c>
      <c r="D81" s="143">
        <f>'GSTR 3B Monthly Summary'!K28</f>
        <v>0</v>
      </c>
      <c r="E81" s="143">
        <f>'GSTR 3B Monthly Summary'!L28</f>
        <v>0</v>
      </c>
      <c r="F81" s="143">
        <f>'GSTR 3B Monthly Summary'!M28</f>
        <v>0</v>
      </c>
      <c r="G81" s="143">
        <f>'GSTR 3B Monthly Summary'!N28</f>
        <v>0</v>
      </c>
      <c r="H81" s="143">
        <f>'GSTR 3B Monthly Summary'!O28</f>
        <v>0</v>
      </c>
      <c r="I81" s="143">
        <f>'GSTR 3B Monthly Summary'!P28</f>
        <v>0</v>
      </c>
      <c r="J81" s="143">
        <f>'GSTR 3B Monthly Summary'!Q27</f>
        <v>0</v>
      </c>
      <c r="K81" s="144"/>
    </row>
    <row r="82" spans="1:11" ht="15" customHeight="1" x14ac:dyDescent="0.2">
      <c r="A82" s="722"/>
      <c r="B82" s="160" t="s">
        <v>129</v>
      </c>
      <c r="C82" s="143">
        <f>'GSTR 3B Monthly Summary'!R19</f>
        <v>0</v>
      </c>
      <c r="D82" s="143">
        <f>'GSTR 3B Monthly Summary'!S28</f>
        <v>0</v>
      </c>
      <c r="E82" s="143">
        <f>'GSTR 3B Monthly Summary'!T28</f>
        <v>0</v>
      </c>
      <c r="F82" s="143">
        <f>'GSTR 3B Monthly Summary'!U28</f>
        <v>0</v>
      </c>
      <c r="G82" s="143">
        <f>'GSTR 3B Monthly Summary'!V28</f>
        <v>0</v>
      </c>
      <c r="H82" s="143">
        <f>'GSTR 3B Monthly Summary'!W28</f>
        <v>0</v>
      </c>
      <c r="I82" s="143">
        <f>'GSTR 3B Monthly Summary'!X28</f>
        <v>0</v>
      </c>
      <c r="J82" s="143">
        <f>'GSTR 3B Monthly Summary'!Y27</f>
        <v>0</v>
      </c>
      <c r="K82" s="144"/>
    </row>
    <row r="83" spans="1:11" ht="15" customHeight="1" x14ac:dyDescent="0.2">
      <c r="A83" s="144"/>
      <c r="B83" s="161"/>
      <c r="C83" s="144"/>
      <c r="D83" s="144"/>
      <c r="E83" s="144"/>
      <c r="F83" s="144"/>
      <c r="G83" s="144"/>
      <c r="H83" s="144"/>
      <c r="I83" s="144"/>
      <c r="J83" s="144"/>
      <c r="K83" s="144"/>
    </row>
    <row r="84" spans="1:11" ht="15" customHeight="1" x14ac:dyDescent="0.2">
      <c r="A84" s="732">
        <v>5</v>
      </c>
      <c r="B84" s="734" t="s">
        <v>120</v>
      </c>
      <c r="C84" s="732" t="s">
        <v>121</v>
      </c>
      <c r="D84" s="732" t="s">
        <v>121</v>
      </c>
      <c r="E84" s="704">
        <v>5.0999999999999996</v>
      </c>
      <c r="F84" s="708" t="s">
        <v>123</v>
      </c>
      <c r="G84" s="709"/>
      <c r="H84" s="704" t="s">
        <v>8</v>
      </c>
      <c r="I84" s="704" t="s">
        <v>9</v>
      </c>
      <c r="J84" s="704" t="s">
        <v>10</v>
      </c>
      <c r="K84" s="704" t="s">
        <v>31</v>
      </c>
    </row>
    <row r="85" spans="1:11" ht="15" customHeight="1" x14ac:dyDescent="0.2">
      <c r="A85" s="733"/>
      <c r="B85" s="735"/>
      <c r="C85" s="733"/>
      <c r="D85" s="733"/>
      <c r="E85" s="705"/>
      <c r="F85" s="710"/>
      <c r="G85" s="711"/>
      <c r="H85" s="705"/>
      <c r="I85" s="705"/>
      <c r="J85" s="705"/>
      <c r="K85" s="705"/>
    </row>
    <row r="86" spans="1:11" ht="15" customHeight="1" x14ac:dyDescent="0.2">
      <c r="A86" s="718"/>
      <c r="B86" s="162" t="s">
        <v>33</v>
      </c>
      <c r="C86" s="143">
        <f>'GSTR 3B Monthly Summary'!B43</f>
        <v>0</v>
      </c>
      <c r="D86" s="143">
        <f>'GSTR 3B Monthly Summary'!C43</f>
        <v>0</v>
      </c>
      <c r="E86" s="706"/>
      <c r="F86" s="702" t="s">
        <v>124</v>
      </c>
      <c r="G86" s="702"/>
      <c r="H86" s="143">
        <f>'GSTR 3B Monthly Summary'!F43</f>
        <v>0</v>
      </c>
      <c r="I86" s="143">
        <f>'GSTR 3B Monthly Summary'!G43</f>
        <v>0</v>
      </c>
      <c r="J86" s="143">
        <f>'GSTR 3B Monthly Summary'!H43</f>
        <v>0</v>
      </c>
      <c r="K86" s="143">
        <f>'GSTR 3B Monthly Summary'!I43</f>
        <v>0</v>
      </c>
    </row>
    <row r="87" spans="1:11" ht="15" customHeight="1" x14ac:dyDescent="0.2">
      <c r="A87" s="719"/>
      <c r="B87" s="162" t="s">
        <v>122</v>
      </c>
      <c r="C87" s="143">
        <f>'GSTR 3B Monthly Summary'!D43</f>
        <v>0</v>
      </c>
      <c r="D87" s="143">
        <f>'GSTR 3B Monthly Summary'!E43</f>
        <v>0</v>
      </c>
      <c r="E87" s="707"/>
      <c r="F87" s="702" t="s">
        <v>30</v>
      </c>
      <c r="G87" s="702"/>
      <c r="H87" s="143">
        <f>'GSTR 3B Monthly Summary'!J43</f>
        <v>0</v>
      </c>
      <c r="I87" s="143">
        <f>'GSTR 3B Monthly Summary'!K43</f>
        <v>0</v>
      </c>
      <c r="J87" s="143">
        <f>'GSTR 3B Monthly Summary'!L43</f>
        <v>0</v>
      </c>
      <c r="K87" s="143">
        <f>'GSTR 3B Monthly Summary'!M43</f>
        <v>0</v>
      </c>
    </row>
    <row r="88" spans="1:11" ht="15" customHeight="1" x14ac:dyDescent="0.2">
      <c r="A88" s="144"/>
      <c r="B88" s="161"/>
      <c r="C88" s="144"/>
      <c r="D88" s="144"/>
      <c r="E88" s="144"/>
      <c r="F88" s="144"/>
      <c r="G88" s="144"/>
      <c r="H88" s="144"/>
      <c r="I88" s="144"/>
      <c r="J88" s="144"/>
      <c r="K88" s="144"/>
    </row>
    <row r="89" spans="1:11" ht="15" customHeight="1" x14ac:dyDescent="0.2">
      <c r="A89" s="703">
        <v>6.1</v>
      </c>
      <c r="B89" s="736" t="s">
        <v>125</v>
      </c>
      <c r="C89" s="701" t="s">
        <v>36</v>
      </c>
      <c r="D89" s="703" t="s">
        <v>37</v>
      </c>
      <c r="E89" s="703"/>
      <c r="F89" s="703"/>
      <c r="G89" s="703"/>
      <c r="H89" s="701" t="s">
        <v>41</v>
      </c>
      <c r="I89" s="701" t="s">
        <v>38</v>
      </c>
      <c r="J89" s="701" t="s">
        <v>39</v>
      </c>
      <c r="K89" s="701" t="s">
        <v>43</v>
      </c>
    </row>
    <row r="90" spans="1:11" ht="15" customHeight="1" x14ac:dyDescent="0.2">
      <c r="A90" s="703"/>
      <c r="B90" s="737"/>
      <c r="C90" s="701"/>
      <c r="D90" s="145" t="s">
        <v>8</v>
      </c>
      <c r="E90" s="145" t="s">
        <v>40</v>
      </c>
      <c r="F90" s="145" t="s">
        <v>10</v>
      </c>
      <c r="G90" s="145" t="s">
        <v>31</v>
      </c>
      <c r="H90" s="701"/>
      <c r="I90" s="701"/>
      <c r="J90" s="701"/>
      <c r="K90" s="701"/>
    </row>
    <row r="91" spans="1:11" ht="15" customHeight="1" x14ac:dyDescent="0.2">
      <c r="A91" s="723"/>
      <c r="B91" s="158" t="s">
        <v>126</v>
      </c>
      <c r="C91" s="143">
        <f>'GSTR 3B Monthly Summary'!C58</f>
        <v>0</v>
      </c>
      <c r="D91" s="143">
        <f>'GSTR 3B Monthly Summary'!D58</f>
        <v>0</v>
      </c>
      <c r="E91" s="143">
        <f>'GSTR 3B Monthly Summary'!E58</f>
        <v>0</v>
      </c>
      <c r="F91" s="143">
        <f>'GSTR 3B Monthly Summary'!F58</f>
        <v>0</v>
      </c>
      <c r="G91" s="146"/>
      <c r="H91" s="143">
        <f>'GSTR 3B Monthly Summary'!F58</f>
        <v>0</v>
      </c>
      <c r="I91" s="143">
        <f>'GSTR 3B Monthly Summary'!G58</f>
        <v>0</v>
      </c>
      <c r="J91" s="146"/>
      <c r="K91" s="143">
        <f>'GSTR 3B Monthly Summary'!H57</f>
        <v>0</v>
      </c>
    </row>
    <row r="92" spans="1:11" ht="15" customHeight="1" x14ac:dyDescent="0.2">
      <c r="A92" s="724"/>
      <c r="B92" s="158" t="s">
        <v>31</v>
      </c>
      <c r="C92" s="147">
        <f>'GSTR 3B Monthly Summary'!I58</f>
        <v>0</v>
      </c>
      <c r="D92" s="148"/>
      <c r="E92" s="149"/>
      <c r="F92" s="150"/>
      <c r="G92" s="151">
        <f>'GSTR 3B Monthly Summary'!J58</f>
        <v>0</v>
      </c>
      <c r="H92" s="151">
        <f>'GSTR 3B Monthly Summary'!K58</f>
        <v>0</v>
      </c>
      <c r="I92" s="151">
        <f>'GSTR 3B Monthly Summary'!L58</f>
        <v>0</v>
      </c>
      <c r="J92" s="150"/>
      <c r="K92" s="143">
        <f>'GSTR 3B Monthly Summary'!M57</f>
        <v>0</v>
      </c>
    </row>
    <row r="93" spans="1:11" ht="15" customHeight="1" x14ac:dyDescent="0.2">
      <c r="A93" s="724"/>
      <c r="B93" s="158" t="s">
        <v>128</v>
      </c>
      <c r="C93" s="143">
        <f>'GSTR 3B Monthly Summary'!B73</f>
        <v>0</v>
      </c>
      <c r="D93" s="143">
        <f>'GSTR 3B Monthly Summary'!C73</f>
        <v>0</v>
      </c>
      <c r="E93" s="143">
        <f>'GSTR 3B Monthly Summary'!D73</f>
        <v>0</v>
      </c>
      <c r="F93" s="152"/>
      <c r="G93" s="146"/>
      <c r="H93" s="143">
        <f>'GSTR 3B Monthly Summary'!E73</f>
        <v>0</v>
      </c>
      <c r="I93" s="143">
        <f>'GSTR 3B Monthly Summary'!F73</f>
        <v>0</v>
      </c>
      <c r="J93" s="143">
        <f>'GSTR 3B Monthly Summary'!G73</f>
        <v>0</v>
      </c>
      <c r="K93" s="143">
        <f>'GSTR 3B Monthly Summary'!H72</f>
        <v>0</v>
      </c>
    </row>
    <row r="94" spans="1:11" ht="15" customHeight="1" x14ac:dyDescent="0.2">
      <c r="A94" s="725"/>
      <c r="B94" s="158" t="s">
        <v>129</v>
      </c>
      <c r="C94" s="143">
        <f>'GSTR 3B Monthly Summary'!I73</f>
        <v>0</v>
      </c>
      <c r="D94" s="143">
        <f>'GSTR 3B Monthly Summary'!J73</f>
        <v>0</v>
      </c>
      <c r="E94" s="146"/>
      <c r="F94" s="143">
        <f>'GSTR 3B Monthly Summary'!K73</f>
        <v>0</v>
      </c>
      <c r="G94" s="146"/>
      <c r="H94" s="143">
        <f>'GSTR 3B Monthly Summary'!L73</f>
        <v>0</v>
      </c>
      <c r="I94" s="143">
        <f>'GSTR 3B Monthly Summary'!M73</f>
        <v>0</v>
      </c>
      <c r="J94" s="143">
        <f>'GSTR 3B Monthly Summary'!N73</f>
        <v>0</v>
      </c>
      <c r="K94" s="143">
        <f>'GSTR 3B Monthly Summary'!O72</f>
        <v>0</v>
      </c>
    </row>
    <row r="95" spans="1:11" ht="15" customHeight="1" x14ac:dyDescent="0.2">
      <c r="A95" s="144"/>
      <c r="B95" s="161"/>
      <c r="C95" s="144"/>
      <c r="D95" s="144"/>
      <c r="E95" s="144"/>
      <c r="F95" s="144"/>
      <c r="G95" s="144"/>
      <c r="H95" s="144"/>
      <c r="I95" s="144"/>
      <c r="J95" s="144"/>
      <c r="K95" s="144"/>
    </row>
    <row r="96" spans="1:11" ht="15" customHeight="1" x14ac:dyDescent="0.2">
      <c r="A96" s="729">
        <v>6.1</v>
      </c>
      <c r="B96" s="730" t="s">
        <v>127</v>
      </c>
      <c r="C96" s="731" t="s">
        <v>36</v>
      </c>
      <c r="D96" s="731" t="s">
        <v>41</v>
      </c>
      <c r="E96" s="731" t="s">
        <v>43</v>
      </c>
      <c r="F96" s="144"/>
      <c r="G96" s="144"/>
      <c r="H96" s="144"/>
      <c r="I96" s="144"/>
      <c r="J96" s="144"/>
      <c r="K96" s="144"/>
    </row>
    <row r="97" spans="1:11" ht="15" customHeight="1" x14ac:dyDescent="0.2">
      <c r="A97" s="729"/>
      <c r="B97" s="730"/>
      <c r="C97" s="731"/>
      <c r="D97" s="731"/>
      <c r="E97" s="731"/>
      <c r="F97" s="144"/>
      <c r="G97" s="144"/>
      <c r="H97" s="144"/>
      <c r="I97" s="144"/>
      <c r="J97" s="144"/>
      <c r="K97" s="144"/>
    </row>
    <row r="98" spans="1:11" ht="15" customHeight="1" x14ac:dyDescent="0.2">
      <c r="A98" s="726"/>
      <c r="B98" s="163" t="s">
        <v>126</v>
      </c>
      <c r="C98" s="143">
        <f>'GSTR 3B Monthly Summary'!B88</f>
        <v>0</v>
      </c>
      <c r="D98" s="143">
        <f>'GSTR 3B Monthly Summary'!C88</f>
        <v>0</v>
      </c>
      <c r="E98" s="143">
        <f>'GSTR 3B Monthly Summary'!D87</f>
        <v>0</v>
      </c>
      <c r="F98" s="144"/>
      <c r="G98" s="144"/>
      <c r="H98" s="144"/>
      <c r="I98" s="144"/>
      <c r="J98" s="144"/>
      <c r="K98" s="144"/>
    </row>
    <row r="99" spans="1:11" ht="15" customHeight="1" x14ac:dyDescent="0.2">
      <c r="A99" s="727"/>
      <c r="B99" s="163" t="s">
        <v>128</v>
      </c>
      <c r="C99" s="143">
        <f>'GSTR 3B Monthly Summary'!E88</f>
        <v>0</v>
      </c>
      <c r="D99" s="143">
        <f>'GSTR 3B Monthly Summary'!F88</f>
        <v>0</v>
      </c>
      <c r="E99" s="143">
        <f>'GSTR 3B Monthly Summary'!G87</f>
        <v>0</v>
      </c>
      <c r="F99" s="144"/>
      <c r="G99" s="144"/>
      <c r="H99" s="144"/>
      <c r="I99" s="144"/>
      <c r="J99" s="144"/>
      <c r="K99" s="144"/>
    </row>
    <row r="100" spans="1:11" ht="15" customHeight="1" x14ac:dyDescent="0.2">
      <c r="A100" s="728"/>
      <c r="B100" s="163" t="s">
        <v>129</v>
      </c>
      <c r="C100" s="143">
        <f>'GSTR 3B Monthly Summary'!H88</f>
        <v>0</v>
      </c>
      <c r="D100" s="143">
        <f>'GSTR 3B Monthly Summary'!I88</f>
        <v>0</v>
      </c>
      <c r="E100" s="143">
        <f>'GSTR 3B Monthly Summary'!J88</f>
        <v>0</v>
      </c>
      <c r="F100" s="144"/>
      <c r="G100" s="144"/>
      <c r="H100" s="144"/>
      <c r="I100" s="144"/>
      <c r="J100" s="144"/>
      <c r="K100" s="144"/>
    </row>
    <row r="102" spans="1:11" x14ac:dyDescent="0.2">
      <c r="A102" s="153" t="s">
        <v>131</v>
      </c>
    </row>
    <row r="104" spans="1:11" x14ac:dyDescent="0.2">
      <c r="A104" s="132" t="s">
        <v>83</v>
      </c>
    </row>
    <row r="105" spans="1:11" x14ac:dyDescent="0.2">
      <c r="A105" s="748"/>
      <c r="B105" s="749"/>
      <c r="C105" s="165" t="s">
        <v>7</v>
      </c>
      <c r="D105" s="165" t="s">
        <v>9</v>
      </c>
      <c r="E105" s="165" t="s">
        <v>10</v>
      </c>
      <c r="F105" s="165" t="s">
        <v>8</v>
      </c>
      <c r="G105" s="165" t="s">
        <v>31</v>
      </c>
    </row>
    <row r="106" spans="1:11" ht="30" customHeight="1" x14ac:dyDescent="0.2">
      <c r="A106" s="753" t="s">
        <v>84</v>
      </c>
      <c r="B106" s="753"/>
      <c r="C106" s="164">
        <f>'GSTR 1 Monthly Summary'!Q16</f>
        <v>0</v>
      </c>
      <c r="D106" s="164">
        <f>'GSTR 1 Monthly Summary'!R16</f>
        <v>0</v>
      </c>
      <c r="E106" s="164">
        <f>'GSTR 1 Monthly Summary'!S16</f>
        <v>0</v>
      </c>
      <c r="F106" s="164">
        <f>'GSTR 1 Monthly Summary'!T16</f>
        <v>0</v>
      </c>
      <c r="G106" s="164">
        <f>'GSTR 1 Monthly Summary'!U16</f>
        <v>0</v>
      </c>
    </row>
    <row r="107" spans="1:11" ht="30" customHeight="1" x14ac:dyDescent="0.2">
      <c r="A107" s="753" t="s">
        <v>85</v>
      </c>
      <c r="B107" s="753"/>
      <c r="C107" s="164">
        <f>'GSTR 1 Monthly Summary'!B16</f>
        <v>0</v>
      </c>
      <c r="D107" s="164">
        <f>'GSTR 1 Monthly Summary'!C16</f>
        <v>0</v>
      </c>
      <c r="E107" s="164">
        <f>'GSTR 1 Monthly Summary'!D16</f>
        <v>0</v>
      </c>
      <c r="F107" s="164">
        <f>'GSTR 1 Monthly Summary'!E16</f>
        <v>0</v>
      </c>
      <c r="G107" s="164">
        <f>'GSTR 1 Monthly Summary'!F16</f>
        <v>0</v>
      </c>
    </row>
    <row r="108" spans="1:11" ht="30" customHeight="1" x14ac:dyDescent="0.2">
      <c r="A108" s="754" t="s">
        <v>86</v>
      </c>
      <c r="B108" s="753"/>
      <c r="C108" s="164">
        <f>'GSTR 1 Monthly Summary'!V16</f>
        <v>0</v>
      </c>
      <c r="D108" s="687"/>
      <c r="E108" s="688"/>
      <c r="F108" s="164">
        <f>'GSTR 1 Monthly Summary'!W16</f>
        <v>0</v>
      </c>
      <c r="G108" s="164">
        <f>'GSTR 1 Monthly Summary'!X16</f>
        <v>0</v>
      </c>
    </row>
    <row r="109" spans="1:11" ht="30" customHeight="1" x14ac:dyDescent="0.2">
      <c r="A109" s="754" t="s">
        <v>87</v>
      </c>
      <c r="B109" s="753"/>
      <c r="C109" s="164">
        <f>'GSTR 1 Monthly Summary'!X16</f>
        <v>0</v>
      </c>
      <c r="D109" s="687"/>
      <c r="E109" s="688"/>
      <c r="F109" s="164">
        <f>'GSTR 1 Monthly Summary'!W16</f>
        <v>0</v>
      </c>
      <c r="G109" s="164">
        <f>'GSTR 1 Monthly Summary'!X16</f>
        <v>0</v>
      </c>
    </row>
    <row r="110" spans="1:11" ht="30" customHeight="1" x14ac:dyDescent="0.2">
      <c r="A110" s="754" t="s">
        <v>88</v>
      </c>
      <c r="B110" s="753"/>
      <c r="C110" s="164">
        <f>'GSTR 1 Monthly Summary'!Z16</f>
        <v>0</v>
      </c>
      <c r="D110" s="164">
        <f>'GSTR 1 Monthly Summary'!AA16</f>
        <v>0</v>
      </c>
      <c r="E110" s="164">
        <f>'GSTR 1 Monthly Summary'!AB16</f>
        <v>0</v>
      </c>
      <c r="F110" s="164">
        <f>'GSTR 1 Monthly Summary'!AC16</f>
        <v>0</v>
      </c>
      <c r="G110" s="164">
        <f>'GSTR 1 Monthly Summary'!AD16</f>
        <v>0</v>
      </c>
    </row>
    <row r="111" spans="1:11" ht="45" customHeight="1" x14ac:dyDescent="0.2">
      <c r="A111" s="750" t="s">
        <v>89</v>
      </c>
      <c r="B111" s="751"/>
      <c r="C111" s="164">
        <f>'GSTR 1 Monthly Summary'!B31</f>
        <v>0</v>
      </c>
      <c r="D111" s="164">
        <f>'GSTR 1 Monthly Summary'!C31</f>
        <v>0</v>
      </c>
      <c r="E111" s="164">
        <f>'GSTR 1 Monthly Summary'!D31</f>
        <v>0</v>
      </c>
      <c r="F111" s="164">
        <f>'GSTR 1 Monthly Summary'!E31</f>
        <v>0</v>
      </c>
      <c r="G111" s="164">
        <f>'GSTR 1 Monthly Summary'!F31</f>
        <v>0</v>
      </c>
    </row>
    <row r="112" spans="1:11" ht="45" customHeight="1" x14ac:dyDescent="0.2">
      <c r="A112" s="750" t="s">
        <v>90</v>
      </c>
      <c r="B112" s="752"/>
      <c r="C112" s="164">
        <f>'GSTR 1 Monthly Summary'!G31</f>
        <v>0</v>
      </c>
      <c r="D112" s="164">
        <f>'GSTR 1 Monthly Summary'!H31</f>
        <v>0</v>
      </c>
      <c r="E112" s="164">
        <f>'GSTR 1 Monthly Summary'!I31</f>
        <v>0</v>
      </c>
      <c r="F112" s="164">
        <f>'GSTR 1 Monthly Summary'!J31</f>
        <v>0</v>
      </c>
      <c r="G112" s="164">
        <f>'GSTR 1 Monthly Summary'!K31</f>
        <v>0</v>
      </c>
    </row>
    <row r="113" spans="1:25" ht="45" customHeight="1" x14ac:dyDescent="0.2">
      <c r="A113" s="750" t="s">
        <v>91</v>
      </c>
      <c r="B113" s="752"/>
      <c r="C113" s="164">
        <f>'GSTR 1 Monthly Summary'!L31</f>
        <v>0</v>
      </c>
      <c r="D113" s="164">
        <f>'GSTR 1 Monthly Summary'!M31</f>
        <v>0</v>
      </c>
      <c r="E113" s="164">
        <f>'GSTR 1 Monthly Summary'!N31</f>
        <v>0</v>
      </c>
      <c r="F113" s="164">
        <f>'GSTR 1 Monthly Summary'!O31</f>
        <v>0</v>
      </c>
      <c r="G113" s="164">
        <f>'GSTR 1 Monthly Summary'!P31</f>
        <v>0</v>
      </c>
      <c r="H113" s="154"/>
      <c r="I113" s="154"/>
      <c r="J113" s="154"/>
      <c r="K113" s="154"/>
      <c r="L113" s="154"/>
      <c r="M113" s="154"/>
      <c r="N113" s="154"/>
      <c r="O113" s="154"/>
      <c r="P113" s="154"/>
      <c r="Q113" s="154"/>
      <c r="R113" s="154"/>
      <c r="S113" s="154"/>
      <c r="T113" s="154"/>
      <c r="U113" s="154"/>
      <c r="V113" s="154"/>
      <c r="W113" s="154"/>
      <c r="X113" s="154"/>
      <c r="Y113" s="154"/>
    </row>
    <row r="114" spans="1:25" ht="30" customHeight="1" x14ac:dyDescent="0.2">
      <c r="A114" s="750" t="s">
        <v>92</v>
      </c>
      <c r="B114" s="752"/>
      <c r="C114" s="164">
        <f>'GSTR 1 Monthly Summary'!Q31</f>
        <v>0</v>
      </c>
      <c r="D114" s="164">
        <f>'GSTR 1 Monthly Summary'!R31</f>
        <v>0</v>
      </c>
      <c r="E114" s="164">
        <f>'GSTR 1 Monthly Summary'!S31</f>
        <v>0</v>
      </c>
      <c r="F114" s="164">
        <f>'GSTR 1 Monthly Summary'!T31</f>
        <v>0</v>
      </c>
      <c r="G114" s="164">
        <f>'GSTR 1 Monthly Summary'!U31</f>
        <v>0</v>
      </c>
      <c r="H114" s="154"/>
      <c r="I114" s="154"/>
      <c r="J114" s="154"/>
      <c r="K114" s="154"/>
      <c r="L114" s="154"/>
      <c r="M114" s="154"/>
      <c r="N114" s="154"/>
      <c r="O114" s="154"/>
      <c r="P114" s="154"/>
      <c r="Q114" s="154"/>
      <c r="R114" s="154"/>
      <c r="S114" s="154"/>
      <c r="T114" s="154"/>
      <c r="U114" s="154"/>
      <c r="V114" s="154"/>
      <c r="W114" s="154"/>
      <c r="X114" s="154"/>
      <c r="Y114" s="154"/>
    </row>
    <row r="115" spans="1:25" ht="30" customHeight="1" x14ac:dyDescent="0.2">
      <c r="A115" s="750" t="s">
        <v>93</v>
      </c>
      <c r="B115" s="752"/>
      <c r="C115" s="167">
        <f>'GSTR 1 Monthly Summary'!V31</f>
        <v>0</v>
      </c>
      <c r="D115" s="167">
        <f>'GSTR 1 Monthly Summary'!W31</f>
        <v>0</v>
      </c>
      <c r="E115" s="167">
        <f>'GSTR 1 Monthly Summary'!X31</f>
        <v>0</v>
      </c>
      <c r="F115" s="167">
        <f>'GSTR 1 Monthly Summary'!Y31</f>
        <v>0</v>
      </c>
      <c r="G115" s="167">
        <f>'GSTR 1 Monthly Summary'!Z31</f>
        <v>0</v>
      </c>
      <c r="H115" s="154"/>
      <c r="I115" s="154"/>
      <c r="J115" s="154"/>
      <c r="K115" s="154"/>
      <c r="L115" s="154"/>
      <c r="M115" s="154"/>
      <c r="N115" s="154"/>
      <c r="O115" s="154"/>
      <c r="P115" s="154"/>
      <c r="Q115" s="154"/>
      <c r="R115" s="154"/>
      <c r="S115" s="154"/>
      <c r="T115" s="154"/>
      <c r="U115" s="154"/>
      <c r="V115" s="154"/>
      <c r="W115" s="154"/>
      <c r="X115" s="154"/>
      <c r="Y115" s="154"/>
    </row>
    <row r="116" spans="1:25" x14ac:dyDescent="0.2">
      <c r="A116" s="156"/>
      <c r="B116" s="155"/>
      <c r="C116" s="155"/>
      <c r="D116" s="157"/>
      <c r="E116" s="154"/>
      <c r="F116" s="154"/>
      <c r="G116" s="154"/>
      <c r="H116" s="154"/>
      <c r="I116" s="154"/>
      <c r="J116" s="154"/>
      <c r="K116" s="154"/>
      <c r="L116" s="154"/>
      <c r="M116" s="154"/>
      <c r="N116" s="154"/>
      <c r="O116" s="154"/>
      <c r="P116" s="154"/>
      <c r="Q116" s="154"/>
      <c r="R116" s="154"/>
      <c r="S116" s="154"/>
      <c r="T116" s="154"/>
      <c r="U116" s="154"/>
      <c r="V116" s="154"/>
      <c r="W116" s="154"/>
      <c r="X116" s="154"/>
      <c r="Y116" s="154"/>
    </row>
    <row r="117" spans="1:25" x14ac:dyDescent="0.2">
      <c r="A117" s="154" t="s">
        <v>94</v>
      </c>
      <c r="B117" s="155"/>
      <c r="C117" s="155"/>
      <c r="D117" s="157"/>
      <c r="E117" s="154"/>
      <c r="F117" s="154"/>
      <c r="G117" s="154"/>
      <c r="H117" s="154"/>
      <c r="I117" s="154"/>
      <c r="J117" s="154"/>
      <c r="K117" s="154"/>
      <c r="L117" s="154"/>
      <c r="M117" s="154"/>
      <c r="N117" s="154"/>
      <c r="O117" s="154"/>
      <c r="P117" s="154"/>
      <c r="Q117" s="154"/>
      <c r="R117" s="154"/>
      <c r="S117" s="154"/>
      <c r="T117" s="154"/>
      <c r="U117" s="154"/>
      <c r="V117" s="154"/>
      <c r="W117" s="154"/>
      <c r="X117" s="154"/>
      <c r="Y117" s="154"/>
    </row>
    <row r="118" spans="1:25" ht="25.5" x14ac:dyDescent="0.2">
      <c r="A118" s="755"/>
      <c r="B118" s="756"/>
      <c r="C118" s="166" t="s">
        <v>106</v>
      </c>
      <c r="D118" s="171" t="s">
        <v>7</v>
      </c>
      <c r="E118" s="171" t="s">
        <v>9</v>
      </c>
      <c r="F118" s="171" t="s">
        <v>10</v>
      </c>
      <c r="G118" s="171" t="s">
        <v>8</v>
      </c>
      <c r="H118" s="171" t="s">
        <v>31</v>
      </c>
      <c r="I118" s="154"/>
      <c r="J118" s="154"/>
      <c r="K118" s="154"/>
      <c r="L118" s="154"/>
      <c r="M118" s="154"/>
      <c r="N118" s="154"/>
      <c r="O118" s="154"/>
      <c r="P118" s="154"/>
      <c r="Q118" s="154"/>
      <c r="R118" s="154"/>
      <c r="S118" s="154"/>
      <c r="T118" s="154"/>
      <c r="U118" s="154"/>
      <c r="V118" s="154"/>
      <c r="W118" s="154"/>
      <c r="X118" s="154"/>
      <c r="Y118" s="154"/>
    </row>
    <row r="119" spans="1:25" ht="15" customHeight="1" x14ac:dyDescent="0.2">
      <c r="A119" s="742" t="s">
        <v>95</v>
      </c>
      <c r="B119" s="739"/>
      <c r="C119" s="169">
        <f>'GSTR 1 Monthly Summary'!B47</f>
        <v>0</v>
      </c>
      <c r="D119" s="327"/>
      <c r="E119" s="328"/>
      <c r="F119" s="328"/>
      <c r="G119" s="328"/>
      <c r="H119" s="329"/>
      <c r="I119" s="154"/>
      <c r="J119" s="154"/>
      <c r="K119" s="154"/>
      <c r="L119" s="154"/>
      <c r="M119" s="154"/>
      <c r="N119" s="154"/>
      <c r="O119" s="154"/>
      <c r="P119" s="154"/>
      <c r="Q119" s="154"/>
      <c r="R119" s="154"/>
      <c r="S119" s="154"/>
      <c r="T119" s="154"/>
      <c r="U119" s="154"/>
      <c r="V119" s="154"/>
      <c r="W119" s="154"/>
      <c r="X119" s="154"/>
      <c r="Y119" s="154"/>
    </row>
    <row r="120" spans="1:25" ht="15" customHeight="1" x14ac:dyDescent="0.2">
      <c r="A120" s="742" t="s">
        <v>96</v>
      </c>
      <c r="B120" s="739"/>
      <c r="C120" s="170">
        <f>'GSTR 1 Monthly Summary'!C47</f>
        <v>0</v>
      </c>
      <c r="D120" s="330"/>
      <c r="E120" s="331"/>
      <c r="F120" s="331"/>
      <c r="G120" s="331"/>
      <c r="H120" s="332"/>
      <c r="I120" s="154"/>
      <c r="J120" s="154"/>
      <c r="K120" s="154"/>
      <c r="L120" s="154"/>
      <c r="M120" s="154"/>
      <c r="N120" s="154"/>
      <c r="O120" s="154"/>
      <c r="P120" s="154"/>
      <c r="Q120" s="154"/>
      <c r="R120" s="154"/>
      <c r="S120" s="154"/>
      <c r="T120" s="154"/>
      <c r="U120" s="154"/>
      <c r="V120" s="154"/>
      <c r="W120" s="154"/>
      <c r="X120" s="154"/>
      <c r="Y120" s="154"/>
    </row>
    <row r="121" spans="1:25" ht="15" customHeight="1" x14ac:dyDescent="0.2">
      <c r="A121" s="742" t="s">
        <v>97</v>
      </c>
      <c r="B121" s="739"/>
      <c r="C121" s="170">
        <f>'GSTR 1 Monthly Summary'!D47</f>
        <v>0</v>
      </c>
      <c r="D121" s="330"/>
      <c r="E121" s="331"/>
      <c r="F121" s="331"/>
      <c r="G121" s="331"/>
      <c r="H121" s="332"/>
      <c r="I121" s="154"/>
      <c r="J121" s="154"/>
      <c r="K121" s="154"/>
      <c r="L121" s="154"/>
      <c r="M121" s="154"/>
      <c r="N121" s="154"/>
      <c r="O121" s="154"/>
      <c r="P121" s="154"/>
      <c r="Q121" s="154"/>
      <c r="R121" s="154"/>
      <c r="S121" s="154"/>
      <c r="T121" s="154"/>
      <c r="U121" s="154"/>
      <c r="V121" s="154"/>
      <c r="W121" s="154"/>
      <c r="X121" s="154"/>
      <c r="Y121" s="154"/>
    </row>
    <row r="122" spans="1:25" ht="15" customHeight="1" x14ac:dyDescent="0.2">
      <c r="A122" s="742" t="s">
        <v>98</v>
      </c>
      <c r="B122" s="739"/>
      <c r="C122" s="170">
        <f>'GSTR 1 Monthly Summary'!E47</f>
        <v>0</v>
      </c>
      <c r="D122" s="330"/>
      <c r="E122" s="331"/>
      <c r="F122" s="331"/>
      <c r="G122" s="331"/>
      <c r="H122" s="332"/>
      <c r="I122" s="154"/>
      <c r="J122" s="154"/>
      <c r="K122" s="154"/>
      <c r="L122" s="154"/>
      <c r="M122" s="154"/>
      <c r="N122" s="154"/>
      <c r="O122" s="154"/>
      <c r="P122" s="154"/>
      <c r="Q122" s="154"/>
      <c r="R122" s="154"/>
      <c r="S122" s="154"/>
      <c r="T122" s="154"/>
      <c r="U122" s="154"/>
      <c r="V122" s="154"/>
      <c r="W122" s="154"/>
      <c r="X122" s="154"/>
      <c r="Y122" s="154"/>
    </row>
    <row r="123" spans="1:25" ht="15" customHeight="1" x14ac:dyDescent="0.2">
      <c r="A123" s="742" t="s">
        <v>99</v>
      </c>
      <c r="B123" s="743"/>
      <c r="C123" s="170">
        <f>'GSTR 1 Monthly Summary'!F47</f>
        <v>0</v>
      </c>
      <c r="D123" s="333"/>
      <c r="E123" s="334"/>
      <c r="F123" s="334"/>
      <c r="G123" s="334"/>
      <c r="H123" s="335"/>
      <c r="I123" s="154"/>
      <c r="J123" s="154"/>
      <c r="K123" s="154"/>
      <c r="L123" s="154"/>
      <c r="M123" s="154"/>
      <c r="N123" s="154"/>
      <c r="O123" s="154"/>
      <c r="P123" s="154"/>
      <c r="Q123" s="154"/>
      <c r="R123" s="154"/>
      <c r="S123" s="154"/>
      <c r="T123" s="154"/>
      <c r="U123" s="154"/>
      <c r="V123" s="154"/>
      <c r="W123" s="154"/>
      <c r="X123" s="154"/>
      <c r="Y123" s="154"/>
    </row>
    <row r="124" spans="1:25" ht="30" customHeight="1" x14ac:dyDescent="0.2">
      <c r="A124" s="744" t="s">
        <v>100</v>
      </c>
      <c r="B124" s="745"/>
      <c r="C124" s="168"/>
      <c r="D124" s="180">
        <f>'GSTR 1 Monthly Summary'!G47</f>
        <v>0</v>
      </c>
      <c r="E124" s="180">
        <f>'GSTR 1 Monthly Summary'!H47</f>
        <v>0</v>
      </c>
      <c r="F124" s="180">
        <f>'GSTR 1 Monthly Summary'!I47</f>
        <v>0</v>
      </c>
      <c r="G124" s="180">
        <f>'GSTR 1 Monthly Summary'!J47</f>
        <v>0</v>
      </c>
      <c r="H124" s="180">
        <f>'GSTR 1 Monthly Summary'!K47</f>
        <v>0</v>
      </c>
      <c r="I124" s="154"/>
      <c r="J124" s="154"/>
      <c r="K124" s="154"/>
      <c r="L124" s="154"/>
      <c r="M124" s="154"/>
      <c r="N124" s="154"/>
      <c r="O124" s="154"/>
      <c r="P124" s="154"/>
      <c r="Q124" s="154"/>
      <c r="R124" s="154"/>
      <c r="S124" s="154"/>
      <c r="T124" s="154"/>
      <c r="U124" s="154"/>
      <c r="V124" s="154"/>
      <c r="W124" s="154"/>
      <c r="X124" s="154"/>
      <c r="Y124" s="154"/>
    </row>
    <row r="125" spans="1:25" ht="15" customHeight="1" x14ac:dyDescent="0.2">
      <c r="A125" s="738" t="s">
        <v>101</v>
      </c>
      <c r="B125" s="739"/>
      <c r="C125" s="170">
        <f>'GSTR 1 Monthly Summary'!K47</f>
        <v>0</v>
      </c>
      <c r="D125" s="181"/>
      <c r="E125" s="173"/>
      <c r="F125" s="173"/>
      <c r="G125" s="173"/>
      <c r="H125" s="174"/>
      <c r="I125" s="154"/>
      <c r="J125" s="154"/>
      <c r="K125" s="154"/>
      <c r="L125" s="154"/>
      <c r="M125" s="154"/>
      <c r="N125" s="154"/>
      <c r="O125" s="154"/>
      <c r="P125" s="154"/>
      <c r="Q125" s="154"/>
      <c r="R125" s="154"/>
      <c r="S125" s="154"/>
      <c r="T125" s="154"/>
      <c r="U125" s="154"/>
      <c r="V125" s="154"/>
      <c r="W125" s="154"/>
      <c r="X125" s="154"/>
      <c r="Y125" s="154"/>
    </row>
    <row r="126" spans="1:25" ht="15" customHeight="1" x14ac:dyDescent="0.2">
      <c r="A126" s="738" t="s">
        <v>102</v>
      </c>
      <c r="B126" s="739"/>
      <c r="C126" s="170">
        <f>'GSTR 1 Monthly Summary'!L47</f>
        <v>0</v>
      </c>
      <c r="D126" s="175"/>
      <c r="E126" s="172"/>
      <c r="F126" s="172"/>
      <c r="G126" s="172"/>
      <c r="H126" s="176"/>
      <c r="I126" s="154"/>
      <c r="J126" s="154"/>
      <c r="K126" s="154"/>
      <c r="L126" s="154"/>
      <c r="M126" s="154"/>
      <c r="N126" s="154"/>
      <c r="O126" s="154"/>
      <c r="P126" s="154"/>
      <c r="Q126" s="154"/>
      <c r="R126" s="154"/>
      <c r="S126" s="154"/>
      <c r="T126" s="154"/>
      <c r="U126" s="154"/>
      <c r="V126" s="154"/>
      <c r="W126" s="154"/>
      <c r="X126" s="154"/>
      <c r="Y126" s="154"/>
    </row>
    <row r="127" spans="1:25" ht="30" customHeight="1" x14ac:dyDescent="0.2">
      <c r="A127" s="740" t="s">
        <v>103</v>
      </c>
      <c r="B127" s="741"/>
      <c r="C127" s="179">
        <f>'GSTR 1 Monthly Summary'!M47</f>
        <v>0</v>
      </c>
      <c r="D127" s="175"/>
      <c r="E127" s="172"/>
      <c r="F127" s="172"/>
      <c r="G127" s="172"/>
      <c r="H127" s="176"/>
      <c r="I127" s="154"/>
      <c r="J127" s="154"/>
      <c r="K127" s="154"/>
      <c r="L127" s="154"/>
      <c r="M127" s="154"/>
      <c r="N127" s="154"/>
      <c r="O127" s="154"/>
      <c r="P127" s="154"/>
      <c r="Q127" s="154"/>
      <c r="R127" s="154"/>
      <c r="S127" s="154"/>
      <c r="T127" s="154"/>
      <c r="U127" s="154"/>
      <c r="V127" s="154"/>
      <c r="W127" s="154"/>
      <c r="X127" s="154"/>
      <c r="Y127" s="154"/>
    </row>
    <row r="128" spans="1:25" ht="30" customHeight="1" x14ac:dyDescent="0.2">
      <c r="A128" s="740" t="s">
        <v>132</v>
      </c>
      <c r="B128" s="741"/>
      <c r="C128" s="179">
        <f>'GSTR 1 Monthly Summary'!N47</f>
        <v>0</v>
      </c>
      <c r="D128" s="336"/>
      <c r="E128" s="177"/>
      <c r="F128" s="177"/>
      <c r="G128" s="177"/>
      <c r="H128" s="178"/>
      <c r="I128" s="154"/>
      <c r="J128" s="154"/>
      <c r="K128" s="154"/>
      <c r="L128" s="154"/>
      <c r="M128" s="154"/>
      <c r="N128" s="154"/>
      <c r="O128" s="154"/>
      <c r="P128" s="154"/>
      <c r="Q128" s="154"/>
      <c r="R128" s="154"/>
      <c r="S128" s="154"/>
      <c r="T128" s="154"/>
      <c r="U128" s="154"/>
      <c r="V128" s="154"/>
      <c r="W128" s="154"/>
      <c r="X128" s="154"/>
      <c r="Y128" s="154"/>
    </row>
  </sheetData>
  <sheetProtection sheet="1" objects="1" scenarios="1"/>
  <mergeCells count="158">
    <mergeCell ref="A126:B126"/>
    <mergeCell ref="A127:B127"/>
    <mergeCell ref="A128:B128"/>
    <mergeCell ref="A123:B123"/>
    <mergeCell ref="A122:B122"/>
    <mergeCell ref="A124:B124"/>
    <mergeCell ref="A38:A39"/>
    <mergeCell ref="A40:A41"/>
    <mergeCell ref="A121:B121"/>
    <mergeCell ref="A120:B120"/>
    <mergeCell ref="A119:B119"/>
    <mergeCell ref="A125:B125"/>
    <mergeCell ref="A105:B105"/>
    <mergeCell ref="A111:B111"/>
    <mergeCell ref="A112:B112"/>
    <mergeCell ref="A113:B113"/>
    <mergeCell ref="A106:B106"/>
    <mergeCell ref="A107:B107"/>
    <mergeCell ref="A108:B108"/>
    <mergeCell ref="A109:B109"/>
    <mergeCell ref="A110:B110"/>
    <mergeCell ref="A114:B114"/>
    <mergeCell ref="A115:B115"/>
    <mergeCell ref="A118:B118"/>
    <mergeCell ref="A86:A87"/>
    <mergeCell ref="A80:A82"/>
    <mergeCell ref="A91:A94"/>
    <mergeCell ref="A98:A100"/>
    <mergeCell ref="A96:A97"/>
    <mergeCell ref="B96:B97"/>
    <mergeCell ref="C96:C97"/>
    <mergeCell ref="D96:D97"/>
    <mergeCell ref="E96:E97"/>
    <mergeCell ref="A84:A85"/>
    <mergeCell ref="B84:B85"/>
    <mergeCell ref="C84:C85"/>
    <mergeCell ref="D84:D85"/>
    <mergeCell ref="E84:E85"/>
    <mergeCell ref="A89:A90"/>
    <mergeCell ref="B89:B90"/>
    <mergeCell ref="C89:C90"/>
    <mergeCell ref="J68:J69"/>
    <mergeCell ref="K68:K69"/>
    <mergeCell ref="B68:B69"/>
    <mergeCell ref="C68:C69"/>
    <mergeCell ref="D68:D69"/>
    <mergeCell ref="E68:E69"/>
    <mergeCell ref="F68:F69"/>
    <mergeCell ref="G68:G69"/>
    <mergeCell ref="H70:H71"/>
    <mergeCell ref="I70:I71"/>
    <mergeCell ref="J70:J71"/>
    <mergeCell ref="K70:K71"/>
    <mergeCell ref="K89:K90"/>
    <mergeCell ref="F86:G86"/>
    <mergeCell ref="F87:G87"/>
    <mergeCell ref="D89:G89"/>
    <mergeCell ref="H89:H90"/>
    <mergeCell ref="I89:I90"/>
    <mergeCell ref="H84:H85"/>
    <mergeCell ref="I84:I85"/>
    <mergeCell ref="J84:J85"/>
    <mergeCell ref="K84:K85"/>
    <mergeCell ref="E86:E87"/>
    <mergeCell ref="J89:J90"/>
    <mergeCell ref="F84:G85"/>
    <mergeCell ref="H68:H69"/>
    <mergeCell ref="I68:I69"/>
    <mergeCell ref="G38:G39"/>
    <mergeCell ref="D108:E108"/>
    <mergeCell ref="D109:E109"/>
    <mergeCell ref="B4:B5"/>
    <mergeCell ref="C2:C3"/>
    <mergeCell ref="F2:F3"/>
    <mergeCell ref="D2:D3"/>
    <mergeCell ref="E2:E3"/>
    <mergeCell ref="G2:G3"/>
    <mergeCell ref="C4:C5"/>
    <mergeCell ref="F4:F5"/>
    <mergeCell ref="D4:D5"/>
    <mergeCell ref="E4:E5"/>
    <mergeCell ref="G4:G5"/>
    <mergeCell ref="B14:B15"/>
    <mergeCell ref="F70:F71"/>
    <mergeCell ref="B40:B41"/>
    <mergeCell ref="B28:B29"/>
    <mergeCell ref="D28:D29"/>
    <mergeCell ref="E28:E29"/>
    <mergeCell ref="B38:B39"/>
    <mergeCell ref="G40:G41"/>
    <mergeCell ref="B2:B3"/>
    <mergeCell ref="H14:H15"/>
    <mergeCell ref="I14:I15"/>
    <mergeCell ref="J14:J15"/>
    <mergeCell ref="K14:K15"/>
    <mergeCell ref="A70:A71"/>
    <mergeCell ref="B70:B71"/>
    <mergeCell ref="C70:C71"/>
    <mergeCell ref="D70:D71"/>
    <mergeCell ref="E70:E71"/>
    <mergeCell ref="A68:A69"/>
    <mergeCell ref="G70:G71"/>
    <mergeCell ref="H4:H5"/>
    <mergeCell ref="I4:I5"/>
    <mergeCell ref="B16:B17"/>
    <mergeCell ref="C16:C17"/>
    <mergeCell ref="F16:F17"/>
    <mergeCell ref="D16:D17"/>
    <mergeCell ref="E16:E17"/>
    <mergeCell ref="G16:G17"/>
    <mergeCell ref="H16:H17"/>
    <mergeCell ref="I16:I17"/>
    <mergeCell ref="B26:B27"/>
    <mergeCell ref="G28:G29"/>
    <mergeCell ref="J28:J29"/>
    <mergeCell ref="K28:K29"/>
    <mergeCell ref="C28:C29"/>
    <mergeCell ref="F28:F29"/>
    <mergeCell ref="J4:J5"/>
    <mergeCell ref="K4:K5"/>
    <mergeCell ref="H2:H3"/>
    <mergeCell ref="I2:I3"/>
    <mergeCell ref="J2:J3"/>
    <mergeCell ref="K2:K3"/>
    <mergeCell ref="H28:H29"/>
    <mergeCell ref="I28:I29"/>
    <mergeCell ref="J16:J17"/>
    <mergeCell ref="K16:K17"/>
    <mergeCell ref="C14:C15"/>
    <mergeCell ref="F14:F15"/>
    <mergeCell ref="D14:D15"/>
    <mergeCell ref="E14:E15"/>
    <mergeCell ref="G14:G15"/>
    <mergeCell ref="G26:G27"/>
    <mergeCell ref="H26:H27"/>
    <mergeCell ref="I26:I27"/>
    <mergeCell ref="J26:J27"/>
    <mergeCell ref="K26:K27"/>
    <mergeCell ref="C26:C27"/>
    <mergeCell ref="F26:F27"/>
    <mergeCell ref="D26:D27"/>
    <mergeCell ref="E26:E27"/>
    <mergeCell ref="H40:H41"/>
    <mergeCell ref="I40:I41"/>
    <mergeCell ref="J40:J41"/>
    <mergeCell ref="K40:K41"/>
    <mergeCell ref="C38:C39"/>
    <mergeCell ref="D38:D39"/>
    <mergeCell ref="E38:E39"/>
    <mergeCell ref="F38:F39"/>
    <mergeCell ref="C40:C41"/>
    <mergeCell ref="D40:D41"/>
    <mergeCell ref="E40:E41"/>
    <mergeCell ref="F40:F41"/>
    <mergeCell ref="H38:H39"/>
    <mergeCell ref="I38:I39"/>
    <mergeCell ref="J38:J39"/>
    <mergeCell ref="K38:K39"/>
  </mergeCells>
  <pageMargins left="0.25" right="0.25" top="0.5" bottom="0.5" header="0.3" footer="0.3"/>
  <pageSetup paperSize="9" scale="90" orientation="landscape" blackAndWhite="1" horizontalDpi="0" verticalDpi="0" r:id="rId1"/>
  <headerFooter>
    <oddFooter>&amp;R&amp;8gstr9ver1.00vk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A7AB-A0F2-4AC5-8516-6B66BE8E19BF}">
  <dimension ref="A1:I199"/>
  <sheetViews>
    <sheetView zoomScaleNormal="100" workbookViewId="0">
      <selection activeCell="B19" sqref="B19:D19"/>
    </sheetView>
  </sheetViews>
  <sheetFormatPr defaultRowHeight="12" x14ac:dyDescent="0.2"/>
  <cols>
    <col min="1" max="1" width="4.7109375" style="260" customWidth="1"/>
    <col min="2" max="2" width="8.7109375" style="260" customWidth="1"/>
    <col min="3" max="4" width="11.7109375" style="260" customWidth="1"/>
    <col min="5" max="9" width="14.7109375" style="260" customWidth="1"/>
    <col min="10" max="16384" width="9.140625" style="260"/>
  </cols>
  <sheetData>
    <row r="1" spans="1:9" ht="15" customHeight="1" x14ac:dyDescent="0.2">
      <c r="A1" s="836" t="s">
        <v>138</v>
      </c>
      <c r="B1" s="837"/>
      <c r="C1" s="837"/>
      <c r="D1" s="837"/>
      <c r="E1" s="837"/>
      <c r="F1" s="837"/>
      <c r="G1" s="837"/>
      <c r="H1" s="837"/>
      <c r="I1" s="838"/>
    </row>
    <row r="2" spans="1:9" ht="15" customHeight="1" x14ac:dyDescent="0.2">
      <c r="A2" s="839" t="s">
        <v>139</v>
      </c>
      <c r="B2" s="840"/>
      <c r="C2" s="840"/>
      <c r="D2" s="840"/>
      <c r="E2" s="840"/>
      <c r="F2" s="840"/>
      <c r="G2" s="840"/>
      <c r="H2" s="840"/>
      <c r="I2" s="841"/>
    </row>
    <row r="3" spans="1:9" ht="15" customHeight="1" x14ac:dyDescent="0.2">
      <c r="A3" s="842" t="s">
        <v>309</v>
      </c>
      <c r="B3" s="843"/>
      <c r="C3" s="843"/>
      <c r="D3" s="843"/>
      <c r="E3" s="843"/>
      <c r="F3" s="843"/>
      <c r="G3" s="843"/>
      <c r="H3" s="843"/>
      <c r="I3" s="844"/>
    </row>
    <row r="4" spans="1:9" ht="15" customHeight="1" x14ac:dyDescent="0.2">
      <c r="A4" s="261" t="s">
        <v>140</v>
      </c>
      <c r="B4" s="845" t="s">
        <v>141</v>
      </c>
      <c r="C4" s="845"/>
      <c r="D4" s="845"/>
      <c r="E4" s="845"/>
      <c r="F4" s="845"/>
      <c r="G4" s="845"/>
      <c r="H4" s="845"/>
      <c r="I4" s="845"/>
    </row>
    <row r="5" spans="1:9" ht="15" customHeight="1" x14ac:dyDescent="0.2">
      <c r="A5" s="262">
        <v>1</v>
      </c>
      <c r="B5" s="789" t="s">
        <v>142</v>
      </c>
      <c r="C5" s="789"/>
      <c r="D5" s="846" t="str">
        <f>TEXT(EOMONTH(ye,-13),"yyyy")&amp;" - "&amp;TEXT(ye,"YYYY")</f>
        <v>2017 - 2018</v>
      </c>
      <c r="E5" s="846"/>
      <c r="F5" s="846"/>
      <c r="G5" s="846"/>
      <c r="H5" s="846"/>
      <c r="I5" s="846"/>
    </row>
    <row r="6" spans="1:9" ht="15" customHeight="1" x14ac:dyDescent="0.2">
      <c r="A6" s="262">
        <v>2</v>
      </c>
      <c r="B6" s="789" t="s">
        <v>144</v>
      </c>
      <c r="C6" s="789"/>
      <c r="D6" s="846">
        <f>GSTN</f>
        <v>0</v>
      </c>
      <c r="E6" s="846"/>
      <c r="F6" s="846"/>
      <c r="G6" s="846"/>
      <c r="H6" s="846"/>
      <c r="I6" s="846"/>
    </row>
    <row r="7" spans="1:9" ht="15" customHeight="1" x14ac:dyDescent="0.2">
      <c r="A7" s="262" t="s">
        <v>145</v>
      </c>
      <c r="B7" s="789" t="s">
        <v>146</v>
      </c>
      <c r="C7" s="789"/>
      <c r="D7" s="847" t="str">
        <f>co_name</f>
        <v>Company Name</v>
      </c>
      <c r="E7" s="847"/>
      <c r="F7" s="847"/>
      <c r="G7" s="847"/>
      <c r="H7" s="847"/>
      <c r="I7" s="847"/>
    </row>
    <row r="8" spans="1:9" ht="15" customHeight="1" x14ac:dyDescent="0.2">
      <c r="A8" s="262" t="s">
        <v>147</v>
      </c>
      <c r="B8" s="789" t="s">
        <v>148</v>
      </c>
      <c r="C8" s="789"/>
      <c r="D8" s="846" t="str">
        <f>co_name</f>
        <v>Company Name</v>
      </c>
      <c r="E8" s="846"/>
      <c r="F8" s="846"/>
      <c r="G8" s="846"/>
      <c r="H8" s="846"/>
      <c r="I8" s="846"/>
    </row>
    <row r="9" spans="1:9" ht="15" customHeight="1" x14ac:dyDescent="0.2">
      <c r="A9" s="263" t="s">
        <v>149</v>
      </c>
      <c r="B9" s="757" t="s">
        <v>150</v>
      </c>
      <c r="C9" s="757"/>
      <c r="D9" s="757"/>
      <c r="E9" s="757"/>
      <c r="F9" s="757"/>
      <c r="G9" s="757"/>
      <c r="H9" s="757"/>
      <c r="I9" s="757"/>
    </row>
    <row r="10" spans="1:9" ht="15" customHeight="1" x14ac:dyDescent="0.2">
      <c r="A10" s="759" t="s">
        <v>143</v>
      </c>
      <c r="B10" s="759" t="s">
        <v>143</v>
      </c>
      <c r="C10" s="759"/>
      <c r="D10" s="759"/>
      <c r="E10" s="759" t="s">
        <v>151</v>
      </c>
      <c r="F10" s="759"/>
      <c r="G10" s="759"/>
      <c r="H10" s="759"/>
      <c r="I10" s="759"/>
    </row>
    <row r="11" spans="1:9" ht="15" customHeight="1" x14ac:dyDescent="0.2">
      <c r="A11" s="759"/>
      <c r="B11" s="759" t="s">
        <v>152</v>
      </c>
      <c r="C11" s="759"/>
      <c r="D11" s="759"/>
      <c r="E11" s="264" t="s">
        <v>153</v>
      </c>
      <c r="F11" s="264" t="s">
        <v>154</v>
      </c>
      <c r="G11" s="264" t="s">
        <v>155</v>
      </c>
      <c r="H11" s="264" t="s">
        <v>156</v>
      </c>
      <c r="I11" s="264" t="s">
        <v>157</v>
      </c>
    </row>
    <row r="12" spans="1:9" ht="15" customHeight="1" x14ac:dyDescent="0.2">
      <c r="A12" s="759"/>
      <c r="B12" s="759">
        <v>1</v>
      </c>
      <c r="C12" s="759"/>
      <c r="D12" s="759"/>
      <c r="E12" s="264">
        <v>2</v>
      </c>
      <c r="F12" s="264">
        <v>3</v>
      </c>
      <c r="G12" s="264">
        <v>4</v>
      </c>
      <c r="H12" s="264">
        <v>5</v>
      </c>
      <c r="I12" s="264">
        <v>6</v>
      </c>
    </row>
    <row r="13" spans="1:9" ht="15" customHeight="1" x14ac:dyDescent="0.2">
      <c r="A13" s="265">
        <v>4</v>
      </c>
      <c r="B13" s="830" t="s">
        <v>158</v>
      </c>
      <c r="C13" s="831"/>
      <c r="D13" s="831"/>
      <c r="E13" s="831"/>
      <c r="F13" s="831"/>
      <c r="G13" s="831"/>
      <c r="H13" s="831"/>
      <c r="I13" s="832"/>
    </row>
    <row r="14" spans="1:9" x14ac:dyDescent="0.2">
      <c r="A14" s="266" t="s">
        <v>159</v>
      </c>
      <c r="B14" s="790" t="s">
        <v>160</v>
      </c>
      <c r="C14" s="791"/>
      <c r="D14" s="792"/>
      <c r="E14" s="267">
        <f>'Annual GSTR 3B &amp; 1 Compare'!C42</f>
        <v>0</v>
      </c>
      <c r="F14" s="268">
        <f>'Annual GSTR 3B &amp; 1 Compare'!D42</f>
        <v>0</v>
      </c>
      <c r="G14" s="268">
        <f>'Annual GSTR 3B &amp; 1 Compare'!E42</f>
        <v>0</v>
      </c>
      <c r="H14" s="268">
        <f>'Annual GSTR 3B &amp; 1 Compare'!F42</f>
        <v>0</v>
      </c>
      <c r="I14" s="268">
        <f>'Annual GSTR 3B &amp; 1 Compare'!G42</f>
        <v>0</v>
      </c>
    </row>
    <row r="15" spans="1:9" ht="15" customHeight="1" x14ac:dyDescent="0.2">
      <c r="A15" s="266" t="s">
        <v>161</v>
      </c>
      <c r="B15" s="790" t="s">
        <v>162</v>
      </c>
      <c r="C15" s="791"/>
      <c r="D15" s="792"/>
      <c r="E15" s="267">
        <f>'Annual GSTR 3B &amp; 1 Compare'!C43</f>
        <v>0</v>
      </c>
      <c r="F15" s="268">
        <f>'Annual GSTR 3B &amp; 1 Compare'!D43</f>
        <v>0</v>
      </c>
      <c r="G15" s="268">
        <f>'Annual GSTR 3B &amp; 1 Compare'!E43</f>
        <v>0</v>
      </c>
      <c r="H15" s="268">
        <f>'Annual GSTR 3B &amp; 1 Compare'!F43</f>
        <v>0</v>
      </c>
      <c r="I15" s="268">
        <f>'Annual GSTR 3B &amp; 1 Compare'!G43</f>
        <v>0</v>
      </c>
    </row>
    <row r="16" spans="1:9" ht="15" customHeight="1" x14ac:dyDescent="0.2">
      <c r="A16" s="775" t="s">
        <v>163</v>
      </c>
      <c r="B16" s="790" t="s">
        <v>164</v>
      </c>
      <c r="C16" s="791"/>
      <c r="D16" s="806"/>
      <c r="E16" s="781">
        <f>'Annual GSTR 3B &amp; 1 Compare'!C51</f>
        <v>0</v>
      </c>
      <c r="F16" s="833" t="s">
        <v>143</v>
      </c>
      <c r="G16" s="833" t="s">
        <v>143</v>
      </c>
      <c r="H16" s="781">
        <f>'Annual GSTR 3B &amp; 1 Compare'!F51</f>
        <v>0</v>
      </c>
      <c r="I16" s="781">
        <f>'Annual GSTR 3B &amp; 1 Compare'!G51</f>
        <v>0</v>
      </c>
    </row>
    <row r="17" spans="1:9" ht="15" customHeight="1" x14ac:dyDescent="0.2">
      <c r="A17" s="776"/>
      <c r="B17" s="798"/>
      <c r="C17" s="799"/>
      <c r="D17" s="800"/>
      <c r="E17" s="782"/>
      <c r="F17" s="834"/>
      <c r="G17" s="834"/>
      <c r="H17" s="782"/>
      <c r="I17" s="782"/>
    </row>
    <row r="18" spans="1:9" ht="15" customHeight="1" x14ac:dyDescent="0.2">
      <c r="A18" s="266" t="s">
        <v>165</v>
      </c>
      <c r="B18" s="790" t="s">
        <v>166</v>
      </c>
      <c r="C18" s="791"/>
      <c r="D18" s="806"/>
      <c r="E18" s="267">
        <f>'Annual GSTR 3B &amp; 1 Compare'!C52</f>
        <v>0</v>
      </c>
      <c r="F18" s="269"/>
      <c r="G18" s="269"/>
      <c r="H18" s="268">
        <f>'Annual GSTR 3B &amp; 1 Compare'!F52</f>
        <v>0</v>
      </c>
      <c r="I18" s="268">
        <f>'Annual GSTR 3B &amp; 1 Compare'!G52</f>
        <v>0</v>
      </c>
    </row>
    <row r="19" spans="1:9" ht="15" customHeight="1" x14ac:dyDescent="0.2">
      <c r="A19" s="262" t="s">
        <v>167</v>
      </c>
      <c r="B19" s="789" t="s">
        <v>168</v>
      </c>
      <c r="C19" s="789"/>
      <c r="D19" s="801"/>
      <c r="E19" s="270">
        <f>'Annual GSTR 3B &amp; 1 Compare'!C44</f>
        <v>0</v>
      </c>
      <c r="F19" s="270">
        <f>'Annual GSTR 3B &amp; 1 Compare'!D44</f>
        <v>0</v>
      </c>
      <c r="G19" s="270">
        <f>'Annual GSTR 3B &amp; 1 Compare'!E44</f>
        <v>0</v>
      </c>
      <c r="H19" s="270">
        <f>'Annual GSTR 3B &amp; 1 Compare'!F44</f>
        <v>0</v>
      </c>
      <c r="I19" s="270">
        <f>'Annual GSTR 3B &amp; 1 Compare'!G44</f>
        <v>0</v>
      </c>
    </row>
    <row r="20" spans="1:9" ht="15" customHeight="1" x14ac:dyDescent="0.2">
      <c r="A20" s="775" t="s">
        <v>169</v>
      </c>
      <c r="B20" s="790" t="s">
        <v>170</v>
      </c>
      <c r="C20" s="820"/>
      <c r="D20" s="806"/>
      <c r="E20" s="781">
        <f>'Annual GSTR 3B &amp; 1 Compare'!C45</f>
        <v>0</v>
      </c>
      <c r="F20" s="781">
        <f>'Annual GSTR 3B &amp; 1 Compare'!D45</f>
        <v>0</v>
      </c>
      <c r="G20" s="781">
        <f>'Annual GSTR 3B &amp; 1 Compare'!E45</f>
        <v>0</v>
      </c>
      <c r="H20" s="781">
        <f>'Annual GSTR 3B &amp; 1 Compare'!F45</f>
        <v>0</v>
      </c>
      <c r="I20" s="781">
        <f>'Annual GSTR 3B &amp; 1 Compare'!G45</f>
        <v>0</v>
      </c>
    </row>
    <row r="21" spans="1:9" ht="15" customHeight="1" x14ac:dyDescent="0.2">
      <c r="A21" s="776"/>
      <c r="B21" s="798"/>
      <c r="C21" s="799"/>
      <c r="D21" s="800"/>
      <c r="E21" s="782"/>
      <c r="F21" s="782"/>
      <c r="G21" s="782"/>
      <c r="H21" s="782"/>
      <c r="I21" s="782"/>
    </row>
    <row r="22" spans="1:9" ht="15" customHeight="1" x14ac:dyDescent="0.2">
      <c r="A22" s="776"/>
      <c r="B22" s="798"/>
      <c r="C22" s="799"/>
      <c r="D22" s="800"/>
      <c r="E22" s="783"/>
      <c r="F22" s="783"/>
      <c r="G22" s="783"/>
      <c r="H22" s="783"/>
      <c r="I22" s="783"/>
    </row>
    <row r="23" spans="1:9" ht="15" customHeight="1" x14ac:dyDescent="0.2">
      <c r="A23" s="775" t="s">
        <v>171</v>
      </c>
      <c r="B23" s="790" t="s">
        <v>172</v>
      </c>
      <c r="C23" s="820"/>
      <c r="D23" s="806"/>
      <c r="E23" s="781">
        <f>'Annual GSTR 3B &amp; 1 Compare'!C12</f>
        <v>0</v>
      </c>
      <c r="F23" s="781">
        <f>'Annual GSTR 3B &amp; 1 Compare'!D12</f>
        <v>0</v>
      </c>
      <c r="G23" s="781">
        <f>'Annual GSTR 3B &amp; 1 Compare'!E12</f>
        <v>0</v>
      </c>
      <c r="H23" s="781">
        <f>'Annual GSTR 3B &amp; 1 Compare'!F12</f>
        <v>0</v>
      </c>
      <c r="I23" s="781">
        <f>'Annual GSTR 3B &amp; 1 Compare'!G12</f>
        <v>0</v>
      </c>
    </row>
    <row r="24" spans="1:9" ht="15" customHeight="1" x14ac:dyDescent="0.2">
      <c r="A24" s="777"/>
      <c r="B24" s="815"/>
      <c r="C24" s="816"/>
      <c r="D24" s="817"/>
      <c r="E24" s="783"/>
      <c r="F24" s="783"/>
      <c r="G24" s="783"/>
      <c r="H24" s="783"/>
      <c r="I24" s="783"/>
    </row>
    <row r="25" spans="1:9" ht="15" customHeight="1" x14ac:dyDescent="0.2">
      <c r="A25" s="262" t="s">
        <v>173</v>
      </c>
      <c r="B25" s="818" t="s">
        <v>174</v>
      </c>
      <c r="C25" s="801"/>
      <c r="D25" s="801"/>
      <c r="E25" s="271">
        <f>SUM(E14:E24)</f>
        <v>0</v>
      </c>
      <c r="F25" s="271">
        <f t="shared" ref="F25:I25" si="0">SUM(F14:F24)</f>
        <v>0</v>
      </c>
      <c r="G25" s="271">
        <f t="shared" si="0"/>
        <v>0</v>
      </c>
      <c r="H25" s="271">
        <f t="shared" si="0"/>
        <v>0</v>
      </c>
      <c r="I25" s="271">
        <f t="shared" si="0"/>
        <v>0</v>
      </c>
    </row>
    <row r="26" spans="1:9" ht="15" customHeight="1" x14ac:dyDescent="0.2">
      <c r="A26" s="775" t="s">
        <v>175</v>
      </c>
      <c r="B26" s="790" t="s">
        <v>176</v>
      </c>
      <c r="C26" s="820"/>
      <c r="D26" s="806"/>
      <c r="E26" s="781">
        <f>'Annual GSTR 3B &amp; 1 Compare'!C46</f>
        <v>0</v>
      </c>
      <c r="F26" s="781">
        <f>'Annual GSTR 3B &amp; 1 Compare'!D46</f>
        <v>0</v>
      </c>
      <c r="G26" s="781">
        <f>'Annual GSTR 3B &amp; 1 Compare'!E46</f>
        <v>0</v>
      </c>
      <c r="H26" s="781">
        <f>'Annual GSTR 3B &amp; 1 Compare'!F46</f>
        <v>0</v>
      </c>
      <c r="I26" s="781">
        <f>'Annual GSTR 3B &amp; 1 Compare'!G46</f>
        <v>0</v>
      </c>
    </row>
    <row r="27" spans="1:9" ht="15" customHeight="1" x14ac:dyDescent="0.2">
      <c r="A27" s="776"/>
      <c r="B27" s="798"/>
      <c r="C27" s="799"/>
      <c r="D27" s="800"/>
      <c r="E27" s="782"/>
      <c r="F27" s="782"/>
      <c r="G27" s="782"/>
      <c r="H27" s="782"/>
      <c r="I27" s="782"/>
    </row>
    <row r="28" spans="1:9" ht="15" customHeight="1" x14ac:dyDescent="0.2">
      <c r="A28" s="775" t="s">
        <v>177</v>
      </c>
      <c r="B28" s="790" t="s">
        <v>178</v>
      </c>
      <c r="C28" s="820"/>
      <c r="D28" s="806"/>
      <c r="E28" s="781">
        <f>'Annual GSTR 3B &amp; 1 Compare'!C47</f>
        <v>0</v>
      </c>
      <c r="F28" s="781">
        <f>'Annual GSTR 3B &amp; 1 Compare'!D47</f>
        <v>0</v>
      </c>
      <c r="G28" s="781">
        <f>'Annual GSTR 3B &amp; 1 Compare'!E47</f>
        <v>0</v>
      </c>
      <c r="H28" s="781">
        <f>'Annual GSTR 3B &amp; 1 Compare'!F47</f>
        <v>0</v>
      </c>
      <c r="I28" s="781">
        <f>'Annual GSTR 3B &amp; 1 Compare'!G47</f>
        <v>0</v>
      </c>
    </row>
    <row r="29" spans="1:9" ht="15" customHeight="1" x14ac:dyDescent="0.2">
      <c r="A29" s="777"/>
      <c r="B29" s="815"/>
      <c r="C29" s="816"/>
      <c r="D29" s="817"/>
      <c r="E29" s="783"/>
      <c r="F29" s="783"/>
      <c r="G29" s="783"/>
      <c r="H29" s="783"/>
      <c r="I29" s="783"/>
    </row>
    <row r="30" spans="1:9" ht="15" customHeight="1" x14ac:dyDescent="0.2">
      <c r="A30" s="266" t="s">
        <v>179</v>
      </c>
      <c r="B30" s="790" t="s">
        <v>180</v>
      </c>
      <c r="C30" s="820"/>
      <c r="D30" s="806"/>
      <c r="E30" s="267">
        <f>'Annual GSTR 3B &amp; 1 Compare'!C48</f>
        <v>0</v>
      </c>
      <c r="F30" s="268">
        <f>'Annual GSTR 3B &amp; 1 Compare'!D48</f>
        <v>0</v>
      </c>
      <c r="G30" s="268">
        <f>'Annual GSTR 3B &amp; 1 Compare'!E48</f>
        <v>0</v>
      </c>
      <c r="H30" s="268">
        <f>'Annual GSTR 3B &amp; 1 Compare'!F48</f>
        <v>0</v>
      </c>
      <c r="I30" s="268">
        <f>'Annual GSTR 3B &amp; 1 Compare'!G48</f>
        <v>0</v>
      </c>
    </row>
    <row r="31" spans="1:9" ht="15" customHeight="1" x14ac:dyDescent="0.2">
      <c r="A31" s="266" t="s">
        <v>181</v>
      </c>
      <c r="B31" s="790" t="s">
        <v>182</v>
      </c>
      <c r="C31" s="791"/>
      <c r="D31" s="792"/>
      <c r="E31" s="268">
        <f>'Annual GSTR 3B &amp; 1 Compare'!C49</f>
        <v>0</v>
      </c>
      <c r="F31" s="268">
        <f>'Annual GSTR 3B &amp; 1 Compare'!D49</f>
        <v>0</v>
      </c>
      <c r="G31" s="268">
        <f>'Annual GSTR 3B &amp; 1 Compare'!E49</f>
        <v>0</v>
      </c>
      <c r="H31" s="268">
        <f>'Annual GSTR 3B &amp; 1 Compare'!F49</f>
        <v>0</v>
      </c>
      <c r="I31" s="268">
        <f>'Annual GSTR 3B &amp; 1 Compare'!G49</f>
        <v>0</v>
      </c>
    </row>
    <row r="32" spans="1:9" ht="15" customHeight="1" x14ac:dyDescent="0.2">
      <c r="A32" s="262" t="s">
        <v>183</v>
      </c>
      <c r="B32" s="818" t="s">
        <v>184</v>
      </c>
      <c r="C32" s="801"/>
      <c r="D32" s="801"/>
      <c r="E32" s="271">
        <f>SUM(E26:E31)</f>
        <v>0</v>
      </c>
      <c r="F32" s="271">
        <f>SUM(F26:F31)</f>
        <v>0</v>
      </c>
      <c r="G32" s="271">
        <f>SUM(G26:G31)</f>
        <v>0</v>
      </c>
      <c r="H32" s="271">
        <f>SUM(H26:H31)</f>
        <v>0</v>
      </c>
      <c r="I32" s="271">
        <f>SUM(I26:I31)</f>
        <v>0</v>
      </c>
    </row>
    <row r="33" spans="1:9" ht="15" customHeight="1" x14ac:dyDescent="0.2">
      <c r="A33" s="775" t="s">
        <v>185</v>
      </c>
      <c r="B33" s="807" t="s">
        <v>186</v>
      </c>
      <c r="C33" s="808"/>
      <c r="D33" s="829"/>
      <c r="E33" s="825">
        <f>+E25+E32</f>
        <v>0</v>
      </c>
      <c r="F33" s="825">
        <f>+F25+F32</f>
        <v>0</v>
      </c>
      <c r="G33" s="825">
        <f>+G25+G32</f>
        <v>0</v>
      </c>
      <c r="H33" s="825">
        <f>+H25+H32</f>
        <v>0</v>
      </c>
      <c r="I33" s="825">
        <f>+I25+I32</f>
        <v>0</v>
      </c>
    </row>
    <row r="34" spans="1:9" ht="15" customHeight="1" x14ac:dyDescent="0.2">
      <c r="A34" s="777"/>
      <c r="B34" s="815"/>
      <c r="C34" s="816"/>
      <c r="D34" s="817"/>
      <c r="E34" s="826"/>
      <c r="F34" s="826"/>
      <c r="G34" s="826"/>
      <c r="H34" s="826"/>
      <c r="I34" s="826"/>
    </row>
    <row r="35" spans="1:9" ht="15" customHeight="1" x14ac:dyDescent="0.2">
      <c r="A35" s="272">
        <v>5</v>
      </c>
      <c r="B35" s="819" t="s">
        <v>187</v>
      </c>
      <c r="C35" s="819"/>
      <c r="D35" s="819"/>
      <c r="E35" s="819"/>
      <c r="F35" s="819"/>
      <c r="G35" s="819"/>
      <c r="H35" s="801"/>
      <c r="I35" s="801"/>
    </row>
    <row r="36" spans="1:9" ht="15" customHeight="1" x14ac:dyDescent="0.2">
      <c r="A36" s="775" t="s">
        <v>159</v>
      </c>
      <c r="B36" s="790" t="s">
        <v>188</v>
      </c>
      <c r="C36" s="791"/>
      <c r="D36" s="792"/>
      <c r="E36" s="781">
        <f>'Annual GSTR 3B &amp; 1 Compare'!C51</f>
        <v>0</v>
      </c>
      <c r="F36" s="827"/>
      <c r="G36" s="827"/>
      <c r="H36" s="827"/>
      <c r="I36" s="827"/>
    </row>
    <row r="37" spans="1:9" ht="15" customHeight="1" x14ac:dyDescent="0.2">
      <c r="A37" s="777"/>
      <c r="B37" s="815"/>
      <c r="C37" s="816"/>
      <c r="D37" s="817"/>
      <c r="E37" s="783"/>
      <c r="F37" s="828"/>
      <c r="G37" s="828"/>
      <c r="H37" s="828"/>
      <c r="I37" s="828"/>
    </row>
    <row r="38" spans="1:9" ht="15" customHeight="1" x14ac:dyDescent="0.2">
      <c r="A38" s="266" t="s">
        <v>161</v>
      </c>
      <c r="B38" s="790" t="s">
        <v>189</v>
      </c>
      <c r="C38" s="820"/>
      <c r="D38" s="806"/>
      <c r="E38" s="267">
        <f>'Annual GSTR 3B &amp; 1 Compare'!C52</f>
        <v>0</v>
      </c>
      <c r="F38" s="273"/>
      <c r="G38" s="273"/>
      <c r="H38" s="273"/>
      <c r="I38" s="273"/>
    </row>
    <row r="39" spans="1:9" ht="15" customHeight="1" x14ac:dyDescent="0.2">
      <c r="A39" s="775" t="s">
        <v>163</v>
      </c>
      <c r="B39" s="790" t="s">
        <v>190</v>
      </c>
      <c r="C39" s="820"/>
      <c r="D39" s="806"/>
      <c r="E39" s="781">
        <f>'Annual GSTR 3B &amp; 1 Compare'!C59</f>
        <v>0</v>
      </c>
      <c r="F39" s="781">
        <f>'Annual GSTR 3B &amp; 1 Compare'!D59</f>
        <v>0</v>
      </c>
      <c r="G39" s="781">
        <f>'Annual GSTR 3B &amp; 1 Compare'!E59</f>
        <v>0</v>
      </c>
      <c r="H39" s="781">
        <f>'Annual GSTR 3B &amp; 1 Compare'!F59</f>
        <v>0</v>
      </c>
      <c r="I39" s="781">
        <f>'Annual GSTR 3B &amp; 1 Compare'!G59</f>
        <v>0</v>
      </c>
    </row>
    <row r="40" spans="1:9" ht="15" customHeight="1" x14ac:dyDescent="0.2">
      <c r="A40" s="776"/>
      <c r="B40" s="798"/>
      <c r="C40" s="799"/>
      <c r="D40" s="800"/>
      <c r="E40" s="782"/>
      <c r="F40" s="782"/>
      <c r="G40" s="782"/>
      <c r="H40" s="782"/>
      <c r="I40" s="782"/>
    </row>
    <row r="41" spans="1:9" ht="15" customHeight="1" x14ac:dyDescent="0.2">
      <c r="A41" s="262" t="s">
        <v>165</v>
      </c>
      <c r="B41" s="789" t="s">
        <v>191</v>
      </c>
      <c r="C41" s="801"/>
      <c r="D41" s="801"/>
      <c r="E41" s="337">
        <f>'Annual GSTR 3B &amp; 1 Compare'!H56</f>
        <v>0</v>
      </c>
      <c r="F41" s="275" t="s">
        <v>143</v>
      </c>
      <c r="G41" s="275" t="s">
        <v>143</v>
      </c>
      <c r="H41" s="275" t="s">
        <v>143</v>
      </c>
      <c r="I41" s="275" t="s">
        <v>143</v>
      </c>
    </row>
    <row r="42" spans="1:9" ht="15" customHeight="1" x14ac:dyDescent="0.2">
      <c r="A42" s="262" t="s">
        <v>167</v>
      </c>
      <c r="B42" s="789" t="s">
        <v>192</v>
      </c>
      <c r="C42" s="801"/>
      <c r="D42" s="801"/>
      <c r="E42" s="337">
        <f>'Annual GSTR 3B &amp; 1 Compare'!H57</f>
        <v>0</v>
      </c>
      <c r="F42" s="275" t="s">
        <v>143</v>
      </c>
      <c r="G42" s="275" t="s">
        <v>143</v>
      </c>
      <c r="H42" s="275" t="s">
        <v>143</v>
      </c>
      <c r="I42" s="275" t="s">
        <v>143</v>
      </c>
    </row>
    <row r="43" spans="1:9" ht="15" customHeight="1" x14ac:dyDescent="0.2">
      <c r="A43" s="262" t="s">
        <v>169</v>
      </c>
      <c r="B43" s="789" t="s">
        <v>193</v>
      </c>
      <c r="C43" s="801"/>
      <c r="D43" s="801"/>
      <c r="E43" s="337">
        <f>'Annual GSTR 3B &amp; 1 Compare'!H58</f>
        <v>0</v>
      </c>
      <c r="F43" s="275" t="s">
        <v>143</v>
      </c>
      <c r="G43" s="275" t="s">
        <v>143</v>
      </c>
      <c r="H43" s="275" t="s">
        <v>143</v>
      </c>
      <c r="I43" s="275" t="s">
        <v>143</v>
      </c>
    </row>
    <row r="44" spans="1:9" ht="15" customHeight="1" x14ac:dyDescent="0.2">
      <c r="A44" s="262" t="s">
        <v>171</v>
      </c>
      <c r="B44" s="818" t="s">
        <v>194</v>
      </c>
      <c r="C44" s="801"/>
      <c r="D44" s="801"/>
      <c r="E44" s="271">
        <f>SUM(E36:E43)</f>
        <v>0</v>
      </c>
      <c r="F44" s="271">
        <f t="shared" ref="F44:I44" si="1">SUM(F36:F43)</f>
        <v>0</v>
      </c>
      <c r="G44" s="271">
        <f t="shared" si="1"/>
        <v>0</v>
      </c>
      <c r="H44" s="271">
        <f t="shared" si="1"/>
        <v>0</v>
      </c>
      <c r="I44" s="271">
        <f t="shared" si="1"/>
        <v>0</v>
      </c>
    </row>
    <row r="45" spans="1:9" ht="15" customHeight="1" x14ac:dyDescent="0.2">
      <c r="A45" s="775" t="s">
        <v>173</v>
      </c>
      <c r="B45" s="790" t="s">
        <v>195</v>
      </c>
      <c r="C45" s="820"/>
      <c r="D45" s="806"/>
      <c r="E45" s="781">
        <f>'Annual GSTR 3B &amp; 1 Compare'!H60</f>
        <v>0</v>
      </c>
      <c r="F45" s="781" t="s">
        <v>143</v>
      </c>
      <c r="G45" s="781" t="s">
        <v>143</v>
      </c>
      <c r="H45" s="781" t="s">
        <v>143</v>
      </c>
      <c r="I45" s="781" t="s">
        <v>143</v>
      </c>
    </row>
    <row r="46" spans="1:9" ht="15" customHeight="1" x14ac:dyDescent="0.2">
      <c r="A46" s="776"/>
      <c r="B46" s="798"/>
      <c r="C46" s="799"/>
      <c r="D46" s="800"/>
      <c r="E46" s="782"/>
      <c r="F46" s="782"/>
      <c r="G46" s="782"/>
      <c r="H46" s="782"/>
      <c r="I46" s="782"/>
    </row>
    <row r="47" spans="1:9" ht="15" customHeight="1" x14ac:dyDescent="0.2">
      <c r="A47" s="775" t="s">
        <v>175</v>
      </c>
      <c r="B47" s="790" t="s">
        <v>196</v>
      </c>
      <c r="C47" s="820"/>
      <c r="D47" s="806"/>
      <c r="E47" s="781">
        <f>'Annual GSTR 3B &amp; 1 Compare'!H61</f>
        <v>0</v>
      </c>
      <c r="F47" s="781" t="s">
        <v>143</v>
      </c>
      <c r="G47" s="781" t="s">
        <v>143</v>
      </c>
      <c r="H47" s="781" t="s">
        <v>143</v>
      </c>
      <c r="I47" s="781" t="s">
        <v>143</v>
      </c>
    </row>
    <row r="48" spans="1:9" ht="15" customHeight="1" x14ac:dyDescent="0.2">
      <c r="A48" s="776"/>
      <c r="B48" s="798"/>
      <c r="C48" s="799"/>
      <c r="D48" s="800"/>
      <c r="E48" s="782"/>
      <c r="F48" s="782"/>
      <c r="G48" s="782"/>
      <c r="H48" s="782"/>
      <c r="I48" s="782"/>
    </row>
    <row r="49" spans="1:9" ht="15" customHeight="1" x14ac:dyDescent="0.2">
      <c r="A49" s="266" t="s">
        <v>177</v>
      </c>
      <c r="B49" s="790" t="s">
        <v>197</v>
      </c>
      <c r="C49" s="820"/>
      <c r="D49" s="806"/>
      <c r="E49" s="267">
        <f>'Annual GSTR 3B &amp; 1 Compare'!H62</f>
        <v>0</v>
      </c>
      <c r="F49" s="267" t="s">
        <v>143</v>
      </c>
      <c r="G49" s="267" t="s">
        <v>143</v>
      </c>
      <c r="H49" s="267" t="s">
        <v>143</v>
      </c>
      <c r="I49" s="267" t="s">
        <v>143</v>
      </c>
    </row>
    <row r="50" spans="1:9" ht="15" customHeight="1" x14ac:dyDescent="0.2">
      <c r="A50" s="266" t="s">
        <v>179</v>
      </c>
      <c r="B50" s="790" t="s">
        <v>198</v>
      </c>
      <c r="C50" s="820"/>
      <c r="D50" s="806"/>
      <c r="E50" s="267">
        <f>'Annual GSTR 3B &amp; 1 Compare'!H63</f>
        <v>0</v>
      </c>
      <c r="F50" s="267"/>
      <c r="G50" s="267"/>
      <c r="H50" s="267"/>
      <c r="I50" s="267"/>
    </row>
    <row r="51" spans="1:9" ht="15" customHeight="1" x14ac:dyDescent="0.2">
      <c r="A51" s="266" t="s">
        <v>181</v>
      </c>
      <c r="B51" s="807" t="s">
        <v>199</v>
      </c>
      <c r="C51" s="820"/>
      <c r="D51" s="806"/>
      <c r="E51" s="276">
        <f>SUM(E45:E50)</f>
        <v>0</v>
      </c>
      <c r="F51" s="276">
        <f t="shared" ref="F51:I51" si="2">SUM(F45:F50)</f>
        <v>0</v>
      </c>
      <c r="G51" s="276">
        <f t="shared" si="2"/>
        <v>0</v>
      </c>
      <c r="H51" s="276">
        <f t="shared" si="2"/>
        <v>0</v>
      </c>
      <c r="I51" s="276">
        <f t="shared" si="2"/>
        <v>0</v>
      </c>
    </row>
    <row r="52" spans="1:9" ht="15" customHeight="1" x14ac:dyDescent="0.2">
      <c r="A52" s="775" t="s">
        <v>183</v>
      </c>
      <c r="B52" s="807" t="s">
        <v>200</v>
      </c>
      <c r="C52" s="820"/>
      <c r="D52" s="806"/>
      <c r="E52" s="825">
        <f>+E44+E51</f>
        <v>0</v>
      </c>
      <c r="F52" s="825">
        <f t="shared" ref="F52:I52" si="3">+F44+F51</f>
        <v>0</v>
      </c>
      <c r="G52" s="825">
        <f t="shared" si="3"/>
        <v>0</v>
      </c>
      <c r="H52" s="825">
        <f t="shared" si="3"/>
        <v>0</v>
      </c>
      <c r="I52" s="825">
        <f t="shared" si="3"/>
        <v>0</v>
      </c>
    </row>
    <row r="53" spans="1:9" ht="15" customHeight="1" x14ac:dyDescent="0.2">
      <c r="A53" s="777"/>
      <c r="B53" s="815"/>
      <c r="C53" s="816"/>
      <c r="D53" s="817"/>
      <c r="E53" s="826"/>
      <c r="F53" s="826"/>
      <c r="G53" s="826"/>
      <c r="H53" s="826"/>
      <c r="I53" s="826"/>
    </row>
    <row r="54" spans="1:9" ht="15" customHeight="1" x14ac:dyDescent="0.2">
      <c r="A54" s="775" t="s">
        <v>185</v>
      </c>
      <c r="B54" s="807" t="s">
        <v>201</v>
      </c>
      <c r="C54" s="820"/>
      <c r="D54" s="806"/>
      <c r="E54" s="825">
        <f>+E33+E52-E23</f>
        <v>0</v>
      </c>
      <c r="F54" s="825">
        <f t="shared" ref="F54:I54" si="4">+F33+F52-F23</f>
        <v>0</v>
      </c>
      <c r="G54" s="825">
        <f t="shared" si="4"/>
        <v>0</v>
      </c>
      <c r="H54" s="825">
        <f t="shared" si="4"/>
        <v>0</v>
      </c>
      <c r="I54" s="825">
        <f t="shared" si="4"/>
        <v>0</v>
      </c>
    </row>
    <row r="55" spans="1:9" ht="15" customHeight="1" x14ac:dyDescent="0.2">
      <c r="A55" s="777"/>
      <c r="B55" s="815"/>
      <c r="C55" s="816"/>
      <c r="D55" s="817"/>
      <c r="E55" s="826"/>
      <c r="F55" s="826"/>
      <c r="G55" s="826"/>
      <c r="H55" s="826"/>
      <c r="I55" s="826"/>
    </row>
    <row r="56" spans="1:9" ht="15" customHeight="1" x14ac:dyDescent="0.2">
      <c r="A56" s="263" t="s">
        <v>202</v>
      </c>
      <c r="B56" s="757" t="s">
        <v>203</v>
      </c>
      <c r="C56" s="757"/>
      <c r="D56" s="757"/>
      <c r="E56" s="757"/>
      <c r="F56" s="757"/>
      <c r="G56" s="757"/>
      <c r="H56" s="824"/>
      <c r="I56" s="824"/>
    </row>
    <row r="57" spans="1:9" ht="15" customHeight="1" x14ac:dyDescent="0.2">
      <c r="A57" s="769" t="s">
        <v>143</v>
      </c>
      <c r="B57" s="759" t="s">
        <v>204</v>
      </c>
      <c r="C57" s="759"/>
      <c r="D57" s="759"/>
      <c r="E57" s="264" t="s">
        <v>205</v>
      </c>
      <c r="F57" s="264" t="s">
        <v>154</v>
      </c>
      <c r="G57" s="264" t="s">
        <v>155</v>
      </c>
      <c r="H57" s="264" t="s">
        <v>156</v>
      </c>
      <c r="I57" s="264" t="s">
        <v>157</v>
      </c>
    </row>
    <row r="58" spans="1:9" ht="15" customHeight="1" x14ac:dyDescent="0.2">
      <c r="A58" s="770"/>
      <c r="B58" s="759">
        <v>1</v>
      </c>
      <c r="C58" s="759"/>
      <c r="D58" s="759"/>
      <c r="E58" s="264">
        <v>2</v>
      </c>
      <c r="F58" s="264">
        <v>3</v>
      </c>
      <c r="G58" s="264">
        <v>4</v>
      </c>
      <c r="H58" s="264">
        <v>5</v>
      </c>
      <c r="I58" s="264">
        <v>6</v>
      </c>
    </row>
    <row r="59" spans="1:9" ht="15" customHeight="1" x14ac:dyDescent="0.2">
      <c r="A59" s="272">
        <v>6</v>
      </c>
      <c r="B59" s="821" t="s">
        <v>206</v>
      </c>
      <c r="C59" s="821"/>
      <c r="D59" s="821"/>
      <c r="E59" s="821"/>
      <c r="F59" s="821"/>
      <c r="G59" s="821"/>
      <c r="H59" s="821"/>
      <c r="I59" s="821"/>
    </row>
    <row r="60" spans="1:9" ht="15" customHeight="1" x14ac:dyDescent="0.2">
      <c r="A60" s="775" t="s">
        <v>159</v>
      </c>
      <c r="B60" s="790" t="s">
        <v>207</v>
      </c>
      <c r="C60" s="791"/>
      <c r="D60" s="791"/>
      <c r="E60" s="792"/>
      <c r="F60" s="822" t="s">
        <v>208</v>
      </c>
      <c r="G60" s="822" t="s">
        <v>208</v>
      </c>
      <c r="H60" s="822" t="s">
        <v>208</v>
      </c>
      <c r="I60" s="822" t="s">
        <v>208</v>
      </c>
    </row>
    <row r="61" spans="1:9" ht="15" customHeight="1" x14ac:dyDescent="0.2">
      <c r="A61" s="776"/>
      <c r="B61" s="798"/>
      <c r="C61" s="799"/>
      <c r="D61" s="799"/>
      <c r="E61" s="800"/>
      <c r="F61" s="823"/>
      <c r="G61" s="823"/>
      <c r="H61" s="823"/>
      <c r="I61" s="823"/>
    </row>
    <row r="62" spans="1:9" ht="15" customHeight="1" x14ac:dyDescent="0.2">
      <c r="A62" s="786" t="s">
        <v>161</v>
      </c>
      <c r="B62" s="789" t="s">
        <v>209</v>
      </c>
      <c r="C62" s="801"/>
      <c r="D62" s="801"/>
      <c r="E62" s="277" t="s">
        <v>210</v>
      </c>
      <c r="F62" s="270"/>
      <c r="G62" s="270"/>
      <c r="H62" s="270"/>
      <c r="I62" s="270"/>
    </row>
    <row r="63" spans="1:9" ht="15" customHeight="1" x14ac:dyDescent="0.2">
      <c r="A63" s="786"/>
      <c r="B63" s="789"/>
      <c r="C63" s="801"/>
      <c r="D63" s="801"/>
      <c r="E63" s="277" t="s">
        <v>211</v>
      </c>
      <c r="F63" s="270"/>
      <c r="G63" s="270"/>
      <c r="H63" s="270"/>
      <c r="I63" s="270"/>
    </row>
    <row r="64" spans="1:9" ht="15" customHeight="1" x14ac:dyDescent="0.2">
      <c r="A64" s="786"/>
      <c r="B64" s="789"/>
      <c r="C64" s="801"/>
      <c r="D64" s="801"/>
      <c r="E64" s="277" t="s">
        <v>212</v>
      </c>
      <c r="F64" s="270"/>
      <c r="G64" s="270"/>
      <c r="H64" s="270"/>
      <c r="I64" s="270"/>
    </row>
    <row r="65" spans="1:9" ht="15" customHeight="1" x14ac:dyDescent="0.2">
      <c r="A65" s="786" t="s">
        <v>163</v>
      </c>
      <c r="B65" s="789" t="s">
        <v>213</v>
      </c>
      <c r="C65" s="801"/>
      <c r="D65" s="801"/>
      <c r="E65" s="277" t="s">
        <v>210</v>
      </c>
      <c r="F65" s="270" t="s">
        <v>143</v>
      </c>
      <c r="G65" s="270" t="s">
        <v>143</v>
      </c>
      <c r="H65" s="270" t="s">
        <v>143</v>
      </c>
      <c r="I65" s="270" t="s">
        <v>143</v>
      </c>
    </row>
    <row r="66" spans="1:9" ht="15" customHeight="1" x14ac:dyDescent="0.2">
      <c r="A66" s="786"/>
      <c r="B66" s="789"/>
      <c r="C66" s="801"/>
      <c r="D66" s="801"/>
      <c r="E66" s="277" t="s">
        <v>211</v>
      </c>
      <c r="F66" s="270" t="s">
        <v>143</v>
      </c>
      <c r="G66" s="270" t="s">
        <v>143</v>
      </c>
      <c r="H66" s="270" t="s">
        <v>143</v>
      </c>
      <c r="I66" s="270" t="s">
        <v>143</v>
      </c>
    </row>
    <row r="67" spans="1:9" ht="15" customHeight="1" x14ac:dyDescent="0.2">
      <c r="A67" s="786"/>
      <c r="B67" s="789"/>
      <c r="C67" s="801"/>
      <c r="D67" s="801"/>
      <c r="E67" s="277" t="s">
        <v>212</v>
      </c>
      <c r="F67" s="270" t="s">
        <v>143</v>
      </c>
      <c r="G67" s="270" t="s">
        <v>143</v>
      </c>
      <c r="H67" s="270" t="s">
        <v>143</v>
      </c>
      <c r="I67" s="270" t="s">
        <v>143</v>
      </c>
    </row>
    <row r="68" spans="1:9" ht="15" customHeight="1" x14ac:dyDescent="0.2">
      <c r="A68" s="786" t="s">
        <v>165</v>
      </c>
      <c r="B68" s="789" t="s">
        <v>214</v>
      </c>
      <c r="C68" s="801"/>
      <c r="D68" s="801"/>
      <c r="E68" s="277" t="s">
        <v>210</v>
      </c>
      <c r="F68" s="270" t="s">
        <v>143</v>
      </c>
      <c r="G68" s="270" t="s">
        <v>143</v>
      </c>
      <c r="H68" s="270" t="s">
        <v>143</v>
      </c>
      <c r="I68" s="270" t="s">
        <v>143</v>
      </c>
    </row>
    <row r="69" spans="1:9" ht="15" customHeight="1" x14ac:dyDescent="0.2">
      <c r="A69" s="786"/>
      <c r="B69" s="789"/>
      <c r="C69" s="801"/>
      <c r="D69" s="801"/>
      <c r="E69" s="277" t="s">
        <v>211</v>
      </c>
      <c r="F69" s="270" t="s">
        <v>143</v>
      </c>
      <c r="G69" s="270" t="s">
        <v>143</v>
      </c>
      <c r="H69" s="270" t="s">
        <v>143</v>
      </c>
      <c r="I69" s="270" t="s">
        <v>143</v>
      </c>
    </row>
    <row r="70" spans="1:9" ht="15" customHeight="1" x14ac:dyDescent="0.2">
      <c r="A70" s="786"/>
      <c r="B70" s="789"/>
      <c r="C70" s="801"/>
      <c r="D70" s="801"/>
      <c r="E70" s="277" t="s">
        <v>212</v>
      </c>
      <c r="F70" s="270" t="s">
        <v>143</v>
      </c>
      <c r="G70" s="270" t="s">
        <v>143</v>
      </c>
      <c r="H70" s="270" t="s">
        <v>143</v>
      </c>
      <c r="I70" s="270" t="s">
        <v>143</v>
      </c>
    </row>
    <row r="71" spans="1:9" ht="15" customHeight="1" x14ac:dyDescent="0.2">
      <c r="A71" s="786" t="s">
        <v>167</v>
      </c>
      <c r="B71" s="789" t="s">
        <v>215</v>
      </c>
      <c r="C71" s="801"/>
      <c r="D71" s="801"/>
      <c r="E71" s="277" t="s">
        <v>210</v>
      </c>
      <c r="F71" s="380" t="s">
        <v>143</v>
      </c>
      <c r="G71" s="380" t="s">
        <v>143</v>
      </c>
      <c r="H71" s="274" t="s">
        <v>143</v>
      </c>
      <c r="I71" s="274" t="s">
        <v>143</v>
      </c>
    </row>
    <row r="72" spans="1:9" ht="15" customHeight="1" x14ac:dyDescent="0.2">
      <c r="A72" s="786"/>
      <c r="B72" s="789"/>
      <c r="C72" s="801"/>
      <c r="D72" s="801"/>
      <c r="E72" s="277" t="s">
        <v>211</v>
      </c>
      <c r="F72" s="380" t="s">
        <v>143</v>
      </c>
      <c r="G72" s="380" t="s">
        <v>143</v>
      </c>
      <c r="H72" s="274" t="s">
        <v>143</v>
      </c>
      <c r="I72" s="274" t="s">
        <v>143</v>
      </c>
    </row>
    <row r="73" spans="1:9" ht="15" customHeight="1" x14ac:dyDescent="0.2">
      <c r="A73" s="266" t="s">
        <v>169</v>
      </c>
      <c r="B73" s="790" t="s">
        <v>216</v>
      </c>
      <c r="C73" s="820"/>
      <c r="D73" s="820"/>
      <c r="E73" s="806"/>
      <c r="F73" s="380" t="s">
        <v>143</v>
      </c>
      <c r="G73" s="380" t="s">
        <v>143</v>
      </c>
      <c r="H73" s="274" t="s">
        <v>143</v>
      </c>
      <c r="I73" s="274" t="s">
        <v>143</v>
      </c>
    </row>
    <row r="74" spans="1:9" ht="15" customHeight="1" x14ac:dyDescent="0.2">
      <c r="A74" s="262" t="s">
        <v>171</v>
      </c>
      <c r="B74" s="789" t="s">
        <v>217</v>
      </c>
      <c r="C74" s="789"/>
      <c r="D74" s="801"/>
      <c r="E74" s="801"/>
      <c r="F74" s="274" t="s">
        <v>143</v>
      </c>
      <c r="G74" s="274" t="s">
        <v>143</v>
      </c>
      <c r="H74" s="274" t="s">
        <v>143</v>
      </c>
      <c r="I74" s="274" t="s">
        <v>143</v>
      </c>
    </row>
    <row r="75" spans="1:9" ht="15" customHeight="1" x14ac:dyDescent="0.2">
      <c r="A75" s="775" t="s">
        <v>173</v>
      </c>
      <c r="B75" s="790" t="s">
        <v>218</v>
      </c>
      <c r="C75" s="791"/>
      <c r="D75" s="820"/>
      <c r="E75" s="806"/>
      <c r="F75" s="781">
        <v>0</v>
      </c>
      <c r="G75" s="781"/>
      <c r="H75" s="781"/>
      <c r="I75" s="781"/>
    </row>
    <row r="76" spans="1:9" ht="15" customHeight="1" x14ac:dyDescent="0.2">
      <c r="A76" s="777"/>
      <c r="B76" s="815"/>
      <c r="C76" s="816"/>
      <c r="D76" s="816"/>
      <c r="E76" s="817"/>
      <c r="F76" s="783"/>
      <c r="G76" s="783"/>
      <c r="H76" s="783"/>
      <c r="I76" s="783"/>
    </row>
    <row r="77" spans="1:9" ht="15" customHeight="1" x14ac:dyDescent="0.2">
      <c r="A77" s="262" t="s">
        <v>219</v>
      </c>
      <c r="B77" s="818" t="s">
        <v>220</v>
      </c>
      <c r="C77" s="818"/>
      <c r="D77" s="801"/>
      <c r="E77" s="801"/>
      <c r="F77" s="271">
        <f>SUM(F62:F76)</f>
        <v>0</v>
      </c>
      <c r="G77" s="271">
        <f t="shared" ref="G77:I77" si="5">SUM(G62:G76)</f>
        <v>0</v>
      </c>
      <c r="H77" s="271">
        <f t="shared" si="5"/>
        <v>0</v>
      </c>
      <c r="I77" s="271">
        <f t="shared" si="5"/>
        <v>0</v>
      </c>
    </row>
    <row r="78" spans="1:9" ht="15" customHeight="1" x14ac:dyDescent="0.2">
      <c r="A78" s="262" t="s">
        <v>221</v>
      </c>
      <c r="B78" s="818" t="s">
        <v>222</v>
      </c>
      <c r="C78" s="818"/>
      <c r="D78" s="801"/>
      <c r="E78" s="801"/>
      <c r="F78" s="381" t="str">
        <f>IF(ISERROR(F60-F77)=TRUE,"Fill Online Value in F60",F60-F77)</f>
        <v>Fill Online Value in F60</v>
      </c>
      <c r="G78" s="381" t="str">
        <f>IF(ISERROR(G60-G77)=TRUE,"Fill Online Value in G60",G60-G77)</f>
        <v>Fill Online Value in G60</v>
      </c>
      <c r="H78" s="381" t="str">
        <f>IF(ISERROR(H60-H77)=TRUE,"Fill Online Value in H60",H60-H77)</f>
        <v>Fill Online Value in H60</v>
      </c>
      <c r="I78" s="381" t="str">
        <f>IF(ISERROR(I60-I77)=TRUE,"Fill Online Value in I60",I60-I77)</f>
        <v>Fill Online Value in I60</v>
      </c>
    </row>
    <row r="79" spans="1:9" ht="15" customHeight="1" x14ac:dyDescent="0.2">
      <c r="A79" s="266" t="s">
        <v>223</v>
      </c>
      <c r="B79" s="790" t="s">
        <v>224</v>
      </c>
      <c r="C79" s="791"/>
      <c r="D79" s="820"/>
      <c r="E79" s="806"/>
      <c r="F79" s="339"/>
      <c r="G79" s="339"/>
      <c r="H79" s="339"/>
      <c r="I79" s="380" t="s">
        <v>143</v>
      </c>
    </row>
    <row r="80" spans="1:9" ht="15" customHeight="1" x14ac:dyDescent="0.2">
      <c r="A80" s="262" t="s">
        <v>225</v>
      </c>
      <c r="B80" s="789" t="s">
        <v>226</v>
      </c>
      <c r="C80" s="789"/>
      <c r="D80" s="801"/>
      <c r="E80" s="801"/>
      <c r="F80" s="274" t="s">
        <v>143</v>
      </c>
      <c r="G80" s="274" t="s">
        <v>143</v>
      </c>
      <c r="H80" s="274" t="s">
        <v>143</v>
      </c>
      <c r="I80" s="380" t="s">
        <v>143</v>
      </c>
    </row>
    <row r="81" spans="1:9" ht="15" customHeight="1" x14ac:dyDescent="0.2">
      <c r="A81" s="262" t="s">
        <v>183</v>
      </c>
      <c r="B81" s="818" t="s">
        <v>227</v>
      </c>
      <c r="C81" s="818"/>
      <c r="D81" s="801"/>
      <c r="E81" s="801"/>
      <c r="F81" s="278"/>
      <c r="G81" s="278" t="s">
        <v>228</v>
      </c>
      <c r="H81" s="278" t="s">
        <v>228</v>
      </c>
      <c r="I81" s="278" t="s">
        <v>228</v>
      </c>
    </row>
    <row r="82" spans="1:9" ht="15" customHeight="1" x14ac:dyDescent="0.2">
      <c r="A82" s="262" t="s">
        <v>229</v>
      </c>
      <c r="B82" s="818" t="s">
        <v>230</v>
      </c>
      <c r="C82" s="818"/>
      <c r="D82" s="801"/>
      <c r="E82" s="801"/>
      <c r="F82" s="381">
        <f>SUM(F79:F81)</f>
        <v>0</v>
      </c>
      <c r="G82" s="381">
        <f t="shared" ref="G82:I82" si="6">SUM(G79:G81)</f>
        <v>0</v>
      </c>
      <c r="H82" s="381">
        <f t="shared" si="6"/>
        <v>0</v>
      </c>
      <c r="I82" s="381">
        <f t="shared" si="6"/>
        <v>0</v>
      </c>
    </row>
    <row r="83" spans="1:9" ht="15" customHeight="1" x14ac:dyDescent="0.2">
      <c r="A83" s="262" t="s">
        <v>231</v>
      </c>
      <c r="B83" s="818" t="s">
        <v>232</v>
      </c>
      <c r="C83" s="818"/>
      <c r="D83" s="801"/>
      <c r="E83" s="801"/>
      <c r="F83" s="381">
        <f>+F77+F82</f>
        <v>0</v>
      </c>
      <c r="G83" s="381">
        <f t="shared" ref="G83:I83" si="7">+G77+G82</f>
        <v>0</v>
      </c>
      <c r="H83" s="381">
        <f t="shared" si="7"/>
        <v>0</v>
      </c>
      <c r="I83" s="381">
        <f t="shared" si="7"/>
        <v>0</v>
      </c>
    </row>
    <row r="84" spans="1:9" ht="15" customHeight="1" x14ac:dyDescent="0.2">
      <c r="A84" s="272">
        <v>7</v>
      </c>
      <c r="B84" s="821" t="s">
        <v>233</v>
      </c>
      <c r="C84" s="821"/>
      <c r="D84" s="821"/>
      <c r="E84" s="821"/>
      <c r="F84" s="821"/>
      <c r="G84" s="821"/>
      <c r="H84" s="821"/>
      <c r="I84" s="821"/>
    </row>
    <row r="85" spans="1:9" ht="15" customHeight="1" x14ac:dyDescent="0.2">
      <c r="A85" s="262" t="s">
        <v>159</v>
      </c>
      <c r="B85" s="789" t="s">
        <v>234</v>
      </c>
      <c r="C85" s="789"/>
      <c r="D85" s="789"/>
      <c r="E85" s="789"/>
      <c r="F85" s="274" t="s">
        <v>143</v>
      </c>
      <c r="G85" s="274" t="s">
        <v>143</v>
      </c>
      <c r="H85" s="274" t="s">
        <v>143</v>
      </c>
      <c r="I85" s="274" t="s">
        <v>143</v>
      </c>
    </row>
    <row r="86" spans="1:9" ht="15" customHeight="1" x14ac:dyDescent="0.2">
      <c r="A86" s="262" t="s">
        <v>161</v>
      </c>
      <c r="B86" s="789" t="s">
        <v>235</v>
      </c>
      <c r="C86" s="789"/>
      <c r="D86" s="801"/>
      <c r="E86" s="801"/>
      <c r="F86" s="274" t="s">
        <v>143</v>
      </c>
      <c r="G86" s="274" t="s">
        <v>143</v>
      </c>
      <c r="H86" s="274" t="s">
        <v>143</v>
      </c>
      <c r="I86" s="274" t="s">
        <v>143</v>
      </c>
    </row>
    <row r="87" spans="1:9" ht="15" customHeight="1" x14ac:dyDescent="0.2">
      <c r="A87" s="262" t="s">
        <v>163</v>
      </c>
      <c r="B87" s="789" t="s">
        <v>236</v>
      </c>
      <c r="C87" s="789"/>
      <c r="D87" s="801"/>
      <c r="E87" s="801"/>
      <c r="F87" s="274" t="s">
        <v>143</v>
      </c>
      <c r="G87" s="274" t="s">
        <v>143</v>
      </c>
      <c r="H87" s="274" t="s">
        <v>143</v>
      </c>
      <c r="I87" s="274" t="s">
        <v>143</v>
      </c>
    </row>
    <row r="88" spans="1:9" ht="15" customHeight="1" x14ac:dyDescent="0.2">
      <c r="A88" s="262" t="s">
        <v>165</v>
      </c>
      <c r="B88" s="789" t="s">
        <v>237</v>
      </c>
      <c r="C88" s="789"/>
      <c r="D88" s="801"/>
      <c r="E88" s="801"/>
      <c r="F88" s="274" t="s">
        <v>143</v>
      </c>
      <c r="G88" s="274" t="s">
        <v>143</v>
      </c>
      <c r="H88" s="274" t="s">
        <v>143</v>
      </c>
      <c r="I88" s="274" t="s">
        <v>143</v>
      </c>
    </row>
    <row r="89" spans="1:9" ht="15" customHeight="1" x14ac:dyDescent="0.2">
      <c r="A89" s="262" t="s">
        <v>167</v>
      </c>
      <c r="B89" s="789" t="s">
        <v>238</v>
      </c>
      <c r="C89" s="789"/>
      <c r="D89" s="801"/>
      <c r="E89" s="801"/>
      <c r="F89" s="274" t="s">
        <v>143</v>
      </c>
      <c r="G89" s="274" t="s">
        <v>143</v>
      </c>
      <c r="H89" s="274" t="s">
        <v>143</v>
      </c>
      <c r="I89" s="274" t="s">
        <v>143</v>
      </c>
    </row>
    <row r="90" spans="1:9" ht="15" customHeight="1" x14ac:dyDescent="0.2">
      <c r="A90" s="262" t="s">
        <v>169</v>
      </c>
      <c r="B90" s="789" t="s">
        <v>239</v>
      </c>
      <c r="C90" s="789"/>
      <c r="D90" s="801"/>
      <c r="E90" s="801"/>
      <c r="F90" s="274" t="s">
        <v>143</v>
      </c>
      <c r="G90" s="274" t="s">
        <v>143</v>
      </c>
      <c r="H90" s="274" t="s">
        <v>143</v>
      </c>
      <c r="I90" s="274" t="s">
        <v>143</v>
      </c>
    </row>
    <row r="91" spans="1:9" ht="15" customHeight="1" x14ac:dyDescent="0.2">
      <c r="A91" s="262" t="s">
        <v>171</v>
      </c>
      <c r="B91" s="789" t="s">
        <v>240</v>
      </c>
      <c r="C91" s="789"/>
      <c r="D91" s="801"/>
      <c r="E91" s="801"/>
      <c r="F91" s="274" t="s">
        <v>143</v>
      </c>
      <c r="G91" s="274" t="s">
        <v>143</v>
      </c>
      <c r="H91" s="274" t="s">
        <v>143</v>
      </c>
      <c r="I91" s="274" t="s">
        <v>143</v>
      </c>
    </row>
    <row r="92" spans="1:9" ht="15" customHeight="1" x14ac:dyDescent="0.2">
      <c r="A92" s="262" t="s">
        <v>173</v>
      </c>
      <c r="B92" s="789" t="s">
        <v>241</v>
      </c>
      <c r="C92" s="789"/>
      <c r="D92" s="801"/>
      <c r="E92" s="801"/>
      <c r="F92" s="274" t="s">
        <v>143</v>
      </c>
      <c r="G92" s="274" t="s">
        <v>143</v>
      </c>
      <c r="H92" s="274" t="s">
        <v>143</v>
      </c>
      <c r="I92" s="274" t="s">
        <v>143</v>
      </c>
    </row>
    <row r="93" spans="1:9" ht="15" customHeight="1" x14ac:dyDescent="0.2">
      <c r="A93" s="262" t="s">
        <v>175</v>
      </c>
      <c r="B93" s="818" t="s">
        <v>242</v>
      </c>
      <c r="C93" s="818"/>
      <c r="D93" s="801"/>
      <c r="E93" s="801"/>
      <c r="F93" s="381">
        <f>SUM(F85:F92)</f>
        <v>0</v>
      </c>
      <c r="G93" s="381">
        <f t="shared" ref="G93:I93" si="8">SUM(G85:G92)</f>
        <v>0</v>
      </c>
      <c r="H93" s="381">
        <f t="shared" si="8"/>
        <v>0</v>
      </c>
      <c r="I93" s="381">
        <f t="shared" si="8"/>
        <v>0</v>
      </c>
    </row>
    <row r="94" spans="1:9" ht="15" customHeight="1" x14ac:dyDescent="0.2">
      <c r="A94" s="262" t="s">
        <v>177</v>
      </c>
      <c r="B94" s="818" t="s">
        <v>243</v>
      </c>
      <c r="C94" s="818"/>
      <c r="D94" s="801"/>
      <c r="E94" s="801"/>
      <c r="F94" s="381">
        <f>+F83-F93</f>
        <v>0</v>
      </c>
      <c r="G94" s="381">
        <f t="shared" ref="G94:I94" si="9">+G83-G93</f>
        <v>0</v>
      </c>
      <c r="H94" s="381">
        <f t="shared" si="9"/>
        <v>0</v>
      </c>
      <c r="I94" s="381">
        <f t="shared" si="9"/>
        <v>0</v>
      </c>
    </row>
    <row r="95" spans="1:9" ht="15" customHeight="1" x14ac:dyDescent="0.2">
      <c r="A95" s="272">
        <v>8</v>
      </c>
      <c r="B95" s="819" t="s">
        <v>244</v>
      </c>
      <c r="C95" s="819"/>
      <c r="D95" s="819"/>
      <c r="E95" s="819"/>
      <c r="F95" s="819"/>
      <c r="G95" s="819"/>
      <c r="H95" s="801"/>
      <c r="I95" s="801"/>
    </row>
    <row r="96" spans="1:9" ht="15" customHeight="1" x14ac:dyDescent="0.2">
      <c r="A96" s="262" t="s">
        <v>159</v>
      </c>
      <c r="B96" s="789" t="s">
        <v>310</v>
      </c>
      <c r="C96" s="789"/>
      <c r="D96" s="789"/>
      <c r="E96" s="789"/>
      <c r="F96" s="340" t="s">
        <v>208</v>
      </c>
      <c r="G96" s="340" t="s">
        <v>208</v>
      </c>
      <c r="H96" s="340" t="s">
        <v>208</v>
      </c>
      <c r="I96" s="340" t="s">
        <v>208</v>
      </c>
    </row>
    <row r="97" spans="1:9" ht="15" customHeight="1" x14ac:dyDescent="0.2">
      <c r="A97" s="262" t="s">
        <v>161</v>
      </c>
      <c r="B97" s="789" t="s">
        <v>245</v>
      </c>
      <c r="C97" s="789"/>
      <c r="D97" s="801"/>
      <c r="E97" s="801"/>
      <c r="F97" s="270">
        <f>+F62+F63+F64+F75</f>
        <v>0</v>
      </c>
      <c r="G97" s="270">
        <f t="shared" ref="G97:I97" si="10">+G62+G63+G64+G75</f>
        <v>0</v>
      </c>
      <c r="H97" s="270">
        <f t="shared" si="10"/>
        <v>0</v>
      </c>
      <c r="I97" s="270">
        <f t="shared" si="10"/>
        <v>0</v>
      </c>
    </row>
    <row r="98" spans="1:9" ht="15" customHeight="1" x14ac:dyDescent="0.2">
      <c r="A98" s="775" t="s">
        <v>163</v>
      </c>
      <c r="B98" s="790" t="s">
        <v>246</v>
      </c>
      <c r="C98" s="791"/>
      <c r="D98" s="791"/>
      <c r="E98" s="806"/>
      <c r="F98" s="781"/>
      <c r="G98" s="781"/>
      <c r="H98" s="781"/>
      <c r="I98" s="781"/>
    </row>
    <row r="99" spans="1:9" ht="15" customHeight="1" x14ac:dyDescent="0.2">
      <c r="A99" s="776"/>
      <c r="B99" s="798"/>
      <c r="C99" s="799"/>
      <c r="D99" s="799"/>
      <c r="E99" s="800"/>
      <c r="F99" s="782"/>
      <c r="G99" s="782"/>
      <c r="H99" s="782"/>
      <c r="I99" s="782"/>
    </row>
    <row r="100" spans="1:9" ht="15" customHeight="1" x14ac:dyDescent="0.2">
      <c r="A100" s="777"/>
      <c r="B100" s="815"/>
      <c r="C100" s="816"/>
      <c r="D100" s="816"/>
      <c r="E100" s="817"/>
      <c r="F100" s="783"/>
      <c r="G100" s="783"/>
      <c r="H100" s="783"/>
      <c r="I100" s="783"/>
    </row>
    <row r="101" spans="1:9" ht="15" customHeight="1" x14ac:dyDescent="0.2">
      <c r="A101" s="262" t="s">
        <v>165</v>
      </c>
      <c r="B101" s="789" t="s">
        <v>247</v>
      </c>
      <c r="C101" s="789"/>
      <c r="D101" s="789"/>
      <c r="E101" s="801"/>
      <c r="F101" s="270" t="str">
        <f>IF(ISERROR(F96-(F97+F98))=TRUE,"Fill Online Data in F96",F96-(F97+F98))</f>
        <v>Fill Online Data in F96</v>
      </c>
      <c r="G101" s="270" t="str">
        <f>IF(ISERROR(G96-(G97+G98))=TRUE,"Fill Online Data in F96",G96-(G97+G98))</f>
        <v>Fill Online Data in F96</v>
      </c>
      <c r="H101" s="270" t="str">
        <f>IF(ISERROR(H96-(H97+H98))=TRUE,"Fill Online Data in F96",H96-(H97+H98))</f>
        <v>Fill Online Data in F96</v>
      </c>
      <c r="I101" s="270" t="str">
        <f>IF(ISERROR(I96-(I97+I98))=TRUE,"Fill Online Data in F96",I96-(I97+I98))</f>
        <v>Fill Online Data in F96</v>
      </c>
    </row>
    <row r="102" spans="1:9" ht="15" customHeight="1" x14ac:dyDescent="0.2">
      <c r="A102" s="262" t="s">
        <v>167</v>
      </c>
      <c r="B102" s="789" t="s">
        <v>248</v>
      </c>
      <c r="C102" s="789"/>
      <c r="D102" s="789"/>
      <c r="E102" s="801"/>
      <c r="F102" s="270"/>
      <c r="G102" s="270"/>
      <c r="H102" s="270"/>
      <c r="I102" s="270"/>
    </row>
    <row r="103" spans="1:9" ht="15" customHeight="1" x14ac:dyDescent="0.2">
      <c r="A103" s="262" t="s">
        <v>169</v>
      </c>
      <c r="B103" s="789" t="s">
        <v>249</v>
      </c>
      <c r="C103" s="789"/>
      <c r="D103" s="789"/>
      <c r="E103" s="801"/>
      <c r="F103" s="270"/>
      <c r="G103" s="270"/>
      <c r="H103" s="270"/>
      <c r="I103" s="270"/>
    </row>
    <row r="104" spans="1:9" ht="15" customHeight="1" x14ac:dyDescent="0.2">
      <c r="A104" s="266" t="s">
        <v>171</v>
      </c>
      <c r="B104" s="790" t="s">
        <v>250</v>
      </c>
      <c r="C104" s="791"/>
      <c r="D104" s="791"/>
      <c r="E104" s="806"/>
      <c r="F104" s="270"/>
      <c r="G104" s="270"/>
      <c r="H104" s="270"/>
      <c r="I104" s="270"/>
    </row>
    <row r="105" spans="1:9" ht="15" customHeight="1" x14ac:dyDescent="0.2">
      <c r="A105" s="266" t="s">
        <v>173</v>
      </c>
      <c r="B105" s="790" t="s">
        <v>251</v>
      </c>
      <c r="C105" s="791"/>
      <c r="D105" s="791"/>
      <c r="E105" s="806"/>
      <c r="F105" s="270"/>
      <c r="G105" s="339"/>
      <c r="H105" s="339"/>
      <c r="I105" s="339"/>
    </row>
    <row r="106" spans="1:9" ht="15" customHeight="1" x14ac:dyDescent="0.2">
      <c r="A106" s="262" t="s">
        <v>175</v>
      </c>
      <c r="B106" s="789" t="s">
        <v>252</v>
      </c>
      <c r="C106" s="789"/>
      <c r="D106" s="789"/>
      <c r="E106" s="801"/>
      <c r="F106" s="270">
        <f>+F104-F105</f>
        <v>0</v>
      </c>
      <c r="G106" s="270">
        <f t="shared" ref="G106:I106" si="11">+G104-G105</f>
        <v>0</v>
      </c>
      <c r="H106" s="270">
        <f t="shared" si="11"/>
        <v>0</v>
      </c>
      <c r="I106" s="270">
        <f t="shared" si="11"/>
        <v>0</v>
      </c>
    </row>
    <row r="107" spans="1:9" ht="15" customHeight="1" x14ac:dyDescent="0.2">
      <c r="A107" s="266" t="s">
        <v>177</v>
      </c>
      <c r="B107" s="790" t="s">
        <v>253</v>
      </c>
      <c r="C107" s="791"/>
      <c r="D107" s="791"/>
      <c r="E107" s="806"/>
      <c r="F107" s="339"/>
      <c r="G107" s="339"/>
      <c r="H107" s="339"/>
      <c r="I107" s="339"/>
    </row>
    <row r="108" spans="1:9" ht="15" customHeight="1" x14ac:dyDescent="0.2">
      <c r="A108" s="266" t="s">
        <v>179</v>
      </c>
      <c r="B108" s="807" t="s">
        <v>254</v>
      </c>
      <c r="C108" s="808"/>
      <c r="D108" s="808"/>
      <c r="E108" s="806"/>
      <c r="F108" s="270">
        <f>+F102+F103+F107</f>
        <v>0</v>
      </c>
      <c r="G108" s="270">
        <f t="shared" ref="G108:I108" si="12">+G102+G103+G107</f>
        <v>0</v>
      </c>
      <c r="H108" s="270">
        <f t="shared" si="12"/>
        <v>0</v>
      </c>
      <c r="I108" s="270">
        <f t="shared" si="12"/>
        <v>0</v>
      </c>
    </row>
    <row r="109" spans="1:9" ht="15" customHeight="1" x14ac:dyDescent="0.2">
      <c r="A109" s="279" t="s">
        <v>255</v>
      </c>
      <c r="B109" s="809" t="s">
        <v>256</v>
      </c>
      <c r="C109" s="810"/>
      <c r="D109" s="810"/>
      <c r="E109" s="810"/>
      <c r="F109" s="810"/>
      <c r="G109" s="810"/>
      <c r="H109" s="810"/>
      <c r="I109" s="811"/>
    </row>
    <row r="110" spans="1:9" ht="15" customHeight="1" x14ac:dyDescent="0.2">
      <c r="A110" s="812">
        <v>9</v>
      </c>
      <c r="B110" s="759" t="s">
        <v>204</v>
      </c>
      <c r="C110" s="759"/>
      <c r="D110" s="814" t="s">
        <v>257</v>
      </c>
      <c r="E110" s="814" t="s">
        <v>258</v>
      </c>
      <c r="F110" s="759" t="s">
        <v>259</v>
      </c>
      <c r="G110" s="759"/>
      <c r="H110" s="759"/>
      <c r="I110" s="759"/>
    </row>
    <row r="111" spans="1:9" ht="15" customHeight="1" x14ac:dyDescent="0.2">
      <c r="A111" s="813"/>
      <c r="B111" s="759"/>
      <c r="C111" s="759"/>
      <c r="D111" s="814"/>
      <c r="E111" s="814"/>
      <c r="F111" s="264" t="s">
        <v>154</v>
      </c>
      <c r="G111" s="264" t="s">
        <v>155</v>
      </c>
      <c r="H111" s="264" t="s">
        <v>156</v>
      </c>
      <c r="I111" s="264" t="s">
        <v>157</v>
      </c>
    </row>
    <row r="112" spans="1:9" ht="15" customHeight="1" x14ac:dyDescent="0.2">
      <c r="A112" s="280" t="s">
        <v>143</v>
      </c>
      <c r="B112" s="766">
        <v>1</v>
      </c>
      <c r="C112" s="768"/>
      <c r="D112" s="264">
        <v>2</v>
      </c>
      <c r="E112" s="264">
        <v>3</v>
      </c>
      <c r="F112" s="264">
        <v>4</v>
      </c>
      <c r="G112" s="264">
        <v>5</v>
      </c>
      <c r="H112" s="264">
        <v>6</v>
      </c>
      <c r="I112" s="264">
        <v>7</v>
      </c>
    </row>
    <row r="113" spans="1:9" ht="15" customHeight="1" x14ac:dyDescent="0.2">
      <c r="A113" s="280" t="s">
        <v>143</v>
      </c>
      <c r="B113" s="789" t="s">
        <v>156</v>
      </c>
      <c r="C113" s="789"/>
      <c r="D113" s="270">
        <f>'Annual GSTR 3B &amp; 1 Compare'!C91</f>
        <v>0</v>
      </c>
      <c r="E113" s="270">
        <f>'Annual GSTR 3B &amp; 1 Compare'!H91</f>
        <v>0</v>
      </c>
      <c r="F113" s="270">
        <f>'Annual GSTR 3B &amp; 1 Compare'!E91</f>
        <v>0</v>
      </c>
      <c r="G113" s="270">
        <f>'Annual GSTR 3B &amp; 1 Compare'!F91</f>
        <v>0</v>
      </c>
      <c r="H113" s="270">
        <f>'Annual GSTR 3B &amp; 1 Compare'!D91</f>
        <v>0</v>
      </c>
      <c r="I113" s="275" t="s">
        <v>143</v>
      </c>
    </row>
    <row r="114" spans="1:9" ht="15" customHeight="1" x14ac:dyDescent="0.2">
      <c r="A114" s="280" t="s">
        <v>143</v>
      </c>
      <c r="B114" s="789" t="s">
        <v>154</v>
      </c>
      <c r="C114" s="789"/>
      <c r="D114" s="270">
        <f>'Annual GSTR 3B &amp; 1 Compare'!C93</f>
        <v>0</v>
      </c>
      <c r="E114" s="270">
        <f>'Annual GSTR 3B &amp; 1 Compare'!H93</f>
        <v>0</v>
      </c>
      <c r="F114" s="270">
        <f>'Annual GSTR 3B &amp; 1 Compare'!E93</f>
        <v>0</v>
      </c>
      <c r="G114" s="275" t="s">
        <v>143</v>
      </c>
      <c r="H114" s="270">
        <f>'Annual GSTR 3B &amp; 1 Compare'!D93</f>
        <v>0</v>
      </c>
      <c r="I114" s="275" t="s">
        <v>143</v>
      </c>
    </row>
    <row r="115" spans="1:9" ht="15" customHeight="1" x14ac:dyDescent="0.2">
      <c r="A115" s="280" t="s">
        <v>143</v>
      </c>
      <c r="B115" s="789" t="s">
        <v>260</v>
      </c>
      <c r="C115" s="801"/>
      <c r="D115" s="270">
        <f>'Annual GSTR 3B &amp; 1 Compare'!C94</f>
        <v>0</v>
      </c>
      <c r="E115" s="270">
        <f>'Annual GSTR 3B &amp; 1 Compare'!H94</f>
        <v>0</v>
      </c>
      <c r="F115" s="275" t="s">
        <v>143</v>
      </c>
      <c r="G115" s="270">
        <f>'Annual GSTR 3B &amp; 1 Compare'!F94</f>
        <v>0</v>
      </c>
      <c r="H115" s="270">
        <f>'Annual GSTR 3B &amp; 1 Compare'!D94</f>
        <v>0</v>
      </c>
      <c r="I115" s="275" t="s">
        <v>143</v>
      </c>
    </row>
    <row r="116" spans="1:9" ht="15" customHeight="1" x14ac:dyDescent="0.2">
      <c r="A116" s="280" t="s">
        <v>143</v>
      </c>
      <c r="B116" s="789" t="s">
        <v>157</v>
      </c>
      <c r="C116" s="801"/>
      <c r="D116" s="270">
        <f>'Annual GSTR 3B &amp; 1 Compare'!C92</f>
        <v>0</v>
      </c>
      <c r="E116" s="270">
        <f>'Annual GSTR 3B &amp; 1 Compare'!H94</f>
        <v>0</v>
      </c>
      <c r="F116" s="275" t="s">
        <v>143</v>
      </c>
      <c r="G116" s="275" t="s">
        <v>143</v>
      </c>
      <c r="H116" s="275" t="s">
        <v>143</v>
      </c>
      <c r="I116" s="270">
        <f>'Annual GSTR 3B &amp; 1 Compare'!G92</f>
        <v>0</v>
      </c>
    </row>
    <row r="117" spans="1:9" ht="15" customHeight="1" x14ac:dyDescent="0.2">
      <c r="A117" s="280" t="s">
        <v>143</v>
      </c>
      <c r="B117" s="789" t="s">
        <v>124</v>
      </c>
      <c r="C117" s="801"/>
      <c r="D117" s="270">
        <f>SUM('Annual GSTR 3B &amp; 1 Compare'!I91:I94)</f>
        <v>0</v>
      </c>
      <c r="E117" s="283">
        <f>SUM('Annual GSTR 3B &amp; 1 Compare'!I91:I94)</f>
        <v>0</v>
      </c>
      <c r="F117" s="275" t="s">
        <v>143</v>
      </c>
      <c r="G117" s="275" t="s">
        <v>143</v>
      </c>
      <c r="H117" s="275" t="s">
        <v>143</v>
      </c>
      <c r="I117" s="275" t="s">
        <v>143</v>
      </c>
    </row>
    <row r="118" spans="1:9" ht="15" customHeight="1" x14ac:dyDescent="0.2">
      <c r="A118" s="280" t="s">
        <v>143</v>
      </c>
      <c r="B118" s="789" t="s">
        <v>261</v>
      </c>
      <c r="C118" s="801"/>
      <c r="D118" s="270">
        <f>SUM('Annual GSTR 3B &amp; 1 Compare'!J93:J94)</f>
        <v>0</v>
      </c>
      <c r="E118" s="283">
        <f>SUM('Annual GSTR 3B &amp; 1 Compare'!J93:J94)</f>
        <v>0</v>
      </c>
      <c r="F118" s="275" t="s">
        <v>143</v>
      </c>
      <c r="G118" s="275" t="s">
        <v>143</v>
      </c>
      <c r="H118" s="275" t="s">
        <v>143</v>
      </c>
      <c r="I118" s="275" t="s">
        <v>143</v>
      </c>
    </row>
    <row r="119" spans="1:9" ht="15" customHeight="1" x14ac:dyDescent="0.2">
      <c r="A119" s="280" t="s">
        <v>143</v>
      </c>
      <c r="B119" s="789" t="s">
        <v>262</v>
      </c>
      <c r="C119" s="801"/>
      <c r="D119" s="338" t="s">
        <v>143</v>
      </c>
      <c r="E119" s="338" t="s">
        <v>143</v>
      </c>
      <c r="F119" s="275" t="s">
        <v>143</v>
      </c>
      <c r="G119" s="275" t="s">
        <v>143</v>
      </c>
      <c r="H119" s="275" t="s">
        <v>143</v>
      </c>
      <c r="I119" s="275" t="s">
        <v>143</v>
      </c>
    </row>
    <row r="120" spans="1:9" ht="15" customHeight="1" x14ac:dyDescent="0.2">
      <c r="A120" s="280" t="s">
        <v>143</v>
      </c>
      <c r="B120" s="789" t="s">
        <v>263</v>
      </c>
      <c r="C120" s="801"/>
      <c r="D120" s="338" t="s">
        <v>143</v>
      </c>
      <c r="E120" s="338" t="s">
        <v>143</v>
      </c>
      <c r="F120" s="275" t="s">
        <v>143</v>
      </c>
      <c r="G120" s="275" t="s">
        <v>143</v>
      </c>
      <c r="H120" s="275" t="s">
        <v>143</v>
      </c>
      <c r="I120" s="275" t="s">
        <v>143</v>
      </c>
    </row>
    <row r="121" spans="1:9" ht="15" customHeight="1" x14ac:dyDescent="0.2">
      <c r="A121" s="802" t="s">
        <v>264</v>
      </c>
      <c r="B121" s="803" t="s">
        <v>265</v>
      </c>
      <c r="C121" s="804"/>
      <c r="D121" s="804"/>
      <c r="E121" s="804"/>
      <c r="F121" s="804"/>
      <c r="G121" s="804"/>
      <c r="H121" s="804"/>
      <c r="I121" s="805"/>
    </row>
    <row r="122" spans="1:9" ht="15" customHeight="1" x14ac:dyDescent="0.2">
      <c r="A122" s="802"/>
      <c r="B122" s="757" t="s">
        <v>266</v>
      </c>
      <c r="C122" s="757"/>
      <c r="D122" s="757"/>
      <c r="E122" s="757"/>
      <c r="F122" s="757"/>
      <c r="G122" s="757"/>
      <c r="H122" s="757"/>
      <c r="I122" s="757"/>
    </row>
    <row r="123" spans="1:9" ht="15" customHeight="1" x14ac:dyDescent="0.2">
      <c r="A123" s="769" t="s">
        <v>143</v>
      </c>
      <c r="B123" s="759" t="s">
        <v>204</v>
      </c>
      <c r="C123" s="759"/>
      <c r="D123" s="759"/>
      <c r="E123" s="264" t="s">
        <v>153</v>
      </c>
      <c r="F123" s="264" t="s">
        <v>154</v>
      </c>
      <c r="G123" s="264" t="s">
        <v>267</v>
      </c>
      <c r="H123" s="264" t="s">
        <v>156</v>
      </c>
      <c r="I123" s="264" t="s">
        <v>157</v>
      </c>
    </row>
    <row r="124" spans="1:9" ht="15" customHeight="1" x14ac:dyDescent="0.2">
      <c r="A124" s="770"/>
      <c r="B124" s="766">
        <v>1</v>
      </c>
      <c r="C124" s="767"/>
      <c r="D124" s="768"/>
      <c r="E124" s="264">
        <v>2</v>
      </c>
      <c r="F124" s="264">
        <v>3</v>
      </c>
      <c r="G124" s="264">
        <v>4</v>
      </c>
      <c r="H124" s="264">
        <v>5</v>
      </c>
      <c r="I124" s="264">
        <v>6</v>
      </c>
    </row>
    <row r="125" spans="1:9" ht="15" customHeight="1" x14ac:dyDescent="0.2">
      <c r="A125" s="796">
        <v>10</v>
      </c>
      <c r="B125" s="790" t="s">
        <v>268</v>
      </c>
      <c r="C125" s="791"/>
      <c r="D125" s="792"/>
      <c r="E125" s="794" t="s">
        <v>143</v>
      </c>
      <c r="F125" s="794" t="s">
        <v>143</v>
      </c>
      <c r="G125" s="794" t="s">
        <v>143</v>
      </c>
      <c r="H125" s="794" t="s">
        <v>143</v>
      </c>
      <c r="I125" s="794" t="s">
        <v>143</v>
      </c>
    </row>
    <row r="126" spans="1:9" ht="15" customHeight="1" x14ac:dyDescent="0.2">
      <c r="A126" s="797"/>
      <c r="B126" s="798"/>
      <c r="C126" s="799"/>
      <c r="D126" s="800"/>
      <c r="E126" s="795"/>
      <c r="F126" s="795"/>
      <c r="G126" s="795"/>
      <c r="H126" s="795"/>
      <c r="I126" s="795"/>
    </row>
    <row r="127" spans="1:9" ht="15" customHeight="1" x14ac:dyDescent="0.2">
      <c r="A127" s="796">
        <v>11</v>
      </c>
      <c r="B127" s="790" t="s">
        <v>269</v>
      </c>
      <c r="C127" s="791"/>
      <c r="D127" s="792"/>
      <c r="E127" s="794" t="s">
        <v>143</v>
      </c>
      <c r="F127" s="794" t="s">
        <v>143</v>
      </c>
      <c r="G127" s="794" t="s">
        <v>143</v>
      </c>
      <c r="H127" s="794" t="s">
        <v>143</v>
      </c>
      <c r="I127" s="794" t="s">
        <v>143</v>
      </c>
    </row>
    <row r="128" spans="1:9" ht="15" customHeight="1" x14ac:dyDescent="0.2">
      <c r="A128" s="797"/>
      <c r="B128" s="798"/>
      <c r="C128" s="799"/>
      <c r="D128" s="800"/>
      <c r="E128" s="795"/>
      <c r="F128" s="795"/>
      <c r="G128" s="795"/>
      <c r="H128" s="795"/>
      <c r="I128" s="795"/>
    </row>
    <row r="129" spans="1:9" ht="15" customHeight="1" x14ac:dyDescent="0.2">
      <c r="A129" s="796">
        <v>12</v>
      </c>
      <c r="B129" s="790" t="s">
        <v>270</v>
      </c>
      <c r="C129" s="791"/>
      <c r="D129" s="792"/>
      <c r="E129" s="790" t="s">
        <v>143</v>
      </c>
      <c r="F129" s="794" t="s">
        <v>143</v>
      </c>
      <c r="G129" s="794" t="s">
        <v>143</v>
      </c>
      <c r="H129" s="794" t="s">
        <v>143</v>
      </c>
      <c r="I129" s="794" t="s">
        <v>143</v>
      </c>
    </row>
    <row r="130" spans="1:9" ht="15" customHeight="1" x14ac:dyDescent="0.2">
      <c r="A130" s="797"/>
      <c r="B130" s="798"/>
      <c r="C130" s="799"/>
      <c r="D130" s="800"/>
      <c r="E130" s="798"/>
      <c r="F130" s="795"/>
      <c r="G130" s="795"/>
      <c r="H130" s="795"/>
      <c r="I130" s="795"/>
    </row>
    <row r="131" spans="1:9" ht="15" customHeight="1" x14ac:dyDescent="0.2">
      <c r="A131" s="265">
        <v>13</v>
      </c>
      <c r="B131" s="790" t="s">
        <v>271</v>
      </c>
      <c r="C131" s="791"/>
      <c r="D131" s="792"/>
      <c r="E131" s="281" t="s">
        <v>143</v>
      </c>
      <c r="F131" s="282"/>
      <c r="G131" s="282" t="s">
        <v>228</v>
      </c>
      <c r="H131" s="283" t="s">
        <v>228</v>
      </c>
      <c r="I131" s="283" t="s">
        <v>228</v>
      </c>
    </row>
    <row r="132" spans="1:9" ht="15" customHeight="1" x14ac:dyDescent="0.2">
      <c r="A132" s="263">
        <v>14</v>
      </c>
      <c r="B132" s="793" t="s">
        <v>272</v>
      </c>
      <c r="C132" s="793"/>
      <c r="D132" s="793"/>
      <c r="E132" s="793"/>
      <c r="F132" s="793"/>
      <c r="G132" s="793"/>
      <c r="H132" s="793"/>
      <c r="I132" s="793"/>
    </row>
    <row r="133" spans="1:9" ht="15" customHeight="1" x14ac:dyDescent="0.2">
      <c r="A133" s="769" t="s">
        <v>143</v>
      </c>
      <c r="B133" s="759" t="s">
        <v>204</v>
      </c>
      <c r="C133" s="759"/>
      <c r="D133" s="759"/>
      <c r="E133" s="759"/>
      <c r="F133" s="759" t="s">
        <v>273</v>
      </c>
      <c r="G133" s="759"/>
      <c r="H133" s="759" t="s">
        <v>274</v>
      </c>
      <c r="I133" s="759"/>
    </row>
    <row r="134" spans="1:9" ht="15" customHeight="1" x14ac:dyDescent="0.2">
      <c r="A134" s="770"/>
      <c r="B134" s="759">
        <v>1</v>
      </c>
      <c r="C134" s="759"/>
      <c r="D134" s="759"/>
      <c r="E134" s="759"/>
      <c r="F134" s="759">
        <v>2</v>
      </c>
      <c r="G134" s="759"/>
      <c r="H134" s="759">
        <v>3</v>
      </c>
      <c r="I134" s="759"/>
    </row>
    <row r="135" spans="1:9" ht="15" customHeight="1" x14ac:dyDescent="0.2">
      <c r="A135" s="786" t="s">
        <v>143</v>
      </c>
      <c r="B135" s="789" t="s">
        <v>156</v>
      </c>
      <c r="C135" s="789"/>
      <c r="D135" s="789"/>
      <c r="E135" s="789"/>
      <c r="F135" s="765" t="s">
        <v>143</v>
      </c>
      <c r="G135" s="765"/>
      <c r="H135" s="765" t="s">
        <v>143</v>
      </c>
      <c r="I135" s="765"/>
    </row>
    <row r="136" spans="1:9" ht="15" customHeight="1" x14ac:dyDescent="0.2">
      <c r="A136" s="786"/>
      <c r="B136" s="789" t="s">
        <v>154</v>
      </c>
      <c r="C136" s="789"/>
      <c r="D136" s="789"/>
      <c r="E136" s="789"/>
      <c r="F136" s="765" t="s">
        <v>143</v>
      </c>
      <c r="G136" s="765"/>
      <c r="H136" s="765" t="s">
        <v>143</v>
      </c>
      <c r="I136" s="765"/>
    </row>
    <row r="137" spans="1:9" ht="15" customHeight="1" x14ac:dyDescent="0.2">
      <c r="A137" s="786"/>
      <c r="B137" s="789" t="s">
        <v>260</v>
      </c>
      <c r="C137" s="789"/>
      <c r="D137" s="789"/>
      <c r="E137" s="789"/>
      <c r="F137" s="765" t="s">
        <v>143</v>
      </c>
      <c r="G137" s="765"/>
      <c r="H137" s="765" t="s">
        <v>143</v>
      </c>
      <c r="I137" s="765"/>
    </row>
    <row r="138" spans="1:9" ht="15" customHeight="1" x14ac:dyDescent="0.2">
      <c r="A138" s="786"/>
      <c r="B138" s="789" t="s">
        <v>157</v>
      </c>
      <c r="C138" s="789"/>
      <c r="D138" s="789"/>
      <c r="E138" s="789"/>
      <c r="F138" s="765" t="s">
        <v>143</v>
      </c>
      <c r="G138" s="765"/>
      <c r="H138" s="765" t="s">
        <v>143</v>
      </c>
      <c r="I138" s="765"/>
    </row>
    <row r="139" spans="1:9" ht="15" customHeight="1" x14ac:dyDescent="0.2">
      <c r="A139" s="786"/>
      <c r="B139" s="789" t="s">
        <v>124</v>
      </c>
      <c r="C139" s="789"/>
      <c r="D139" s="789"/>
      <c r="E139" s="789"/>
      <c r="F139" s="765" t="s">
        <v>143</v>
      </c>
      <c r="G139" s="765"/>
      <c r="H139" s="765" t="s">
        <v>143</v>
      </c>
      <c r="I139" s="765"/>
    </row>
    <row r="140" spans="1:9" ht="15" customHeight="1" x14ac:dyDescent="0.2">
      <c r="A140" s="279" t="s">
        <v>275</v>
      </c>
      <c r="B140" s="757" t="s">
        <v>276</v>
      </c>
      <c r="C140" s="757"/>
      <c r="D140" s="757"/>
      <c r="E140" s="757"/>
      <c r="F140" s="757"/>
      <c r="G140" s="757"/>
      <c r="H140" s="757"/>
      <c r="I140" s="757"/>
    </row>
    <row r="141" spans="1:9" ht="15" customHeight="1" x14ac:dyDescent="0.2">
      <c r="A141" s="263">
        <v>15</v>
      </c>
      <c r="B141" s="757" t="s">
        <v>277</v>
      </c>
      <c r="C141" s="757"/>
      <c r="D141" s="757"/>
      <c r="E141" s="757"/>
      <c r="F141" s="757"/>
      <c r="G141" s="757"/>
      <c r="H141" s="757"/>
      <c r="I141" s="757"/>
    </row>
    <row r="142" spans="1:9" ht="15" customHeight="1" x14ac:dyDescent="0.2">
      <c r="A142" s="769" t="s">
        <v>143</v>
      </c>
      <c r="B142" s="264" t="s">
        <v>278</v>
      </c>
      <c r="C142" s="264" t="s">
        <v>154</v>
      </c>
      <c r="D142" s="264" t="s">
        <v>279</v>
      </c>
      <c r="E142" s="264" t="s">
        <v>156</v>
      </c>
      <c r="F142" s="264" t="s">
        <v>157</v>
      </c>
      <c r="G142" s="284" t="s">
        <v>124</v>
      </c>
      <c r="H142" s="264" t="s">
        <v>262</v>
      </c>
      <c r="I142" s="285" t="s">
        <v>280</v>
      </c>
    </row>
    <row r="143" spans="1:9" ht="15" customHeight="1" x14ac:dyDescent="0.2">
      <c r="A143" s="770"/>
      <c r="B143" s="264">
        <v>1</v>
      </c>
      <c r="C143" s="264">
        <v>2</v>
      </c>
      <c r="D143" s="264">
        <v>3</v>
      </c>
      <c r="E143" s="264">
        <v>4</v>
      </c>
      <c r="F143" s="264">
        <v>5</v>
      </c>
      <c r="G143" s="264">
        <v>6</v>
      </c>
      <c r="H143" s="264">
        <v>7</v>
      </c>
      <c r="I143" s="264">
        <v>8</v>
      </c>
    </row>
    <row r="144" spans="1:9" ht="15" customHeight="1" x14ac:dyDescent="0.2">
      <c r="A144" s="775" t="s">
        <v>159</v>
      </c>
      <c r="B144" s="778" t="s">
        <v>281</v>
      </c>
      <c r="C144" s="781"/>
      <c r="D144" s="781"/>
      <c r="E144" s="781"/>
      <c r="F144" s="781"/>
      <c r="G144" s="787" t="s">
        <v>143</v>
      </c>
      <c r="H144" s="787" t="s">
        <v>143</v>
      </c>
      <c r="I144" s="787" t="s">
        <v>143</v>
      </c>
    </row>
    <row r="145" spans="1:9" ht="15" customHeight="1" x14ac:dyDescent="0.2">
      <c r="A145" s="777"/>
      <c r="B145" s="780"/>
      <c r="C145" s="783"/>
      <c r="D145" s="783"/>
      <c r="E145" s="783"/>
      <c r="F145" s="783"/>
      <c r="G145" s="788"/>
      <c r="H145" s="788"/>
      <c r="I145" s="788"/>
    </row>
    <row r="146" spans="1:9" ht="15" customHeight="1" x14ac:dyDescent="0.2">
      <c r="A146" s="775" t="s">
        <v>161</v>
      </c>
      <c r="B146" s="778" t="s">
        <v>282</v>
      </c>
      <c r="C146" s="781"/>
      <c r="D146" s="781"/>
      <c r="E146" s="781"/>
      <c r="F146" s="781"/>
      <c r="G146" s="787" t="s">
        <v>143</v>
      </c>
      <c r="H146" s="787" t="s">
        <v>143</v>
      </c>
      <c r="I146" s="787" t="s">
        <v>143</v>
      </c>
    </row>
    <row r="147" spans="1:9" ht="15" customHeight="1" x14ac:dyDescent="0.2">
      <c r="A147" s="777"/>
      <c r="B147" s="780"/>
      <c r="C147" s="783"/>
      <c r="D147" s="783"/>
      <c r="E147" s="783"/>
      <c r="F147" s="783"/>
      <c r="G147" s="788"/>
      <c r="H147" s="788"/>
      <c r="I147" s="788"/>
    </row>
    <row r="148" spans="1:9" ht="15" customHeight="1" x14ac:dyDescent="0.2">
      <c r="A148" s="786" t="s">
        <v>163</v>
      </c>
      <c r="B148" s="778" t="s">
        <v>283</v>
      </c>
      <c r="C148" s="765"/>
      <c r="D148" s="765"/>
      <c r="E148" s="765"/>
      <c r="F148" s="765"/>
      <c r="G148" s="785" t="s">
        <v>143</v>
      </c>
      <c r="H148" s="785" t="s">
        <v>143</v>
      </c>
      <c r="I148" s="785" t="s">
        <v>143</v>
      </c>
    </row>
    <row r="149" spans="1:9" ht="15" customHeight="1" x14ac:dyDescent="0.2">
      <c r="A149" s="786"/>
      <c r="B149" s="780"/>
      <c r="C149" s="765"/>
      <c r="D149" s="765"/>
      <c r="E149" s="765"/>
      <c r="F149" s="765"/>
      <c r="G149" s="785"/>
      <c r="H149" s="785"/>
      <c r="I149" s="785"/>
    </row>
    <row r="150" spans="1:9" ht="15" customHeight="1" x14ac:dyDescent="0.2">
      <c r="A150" s="786" t="s">
        <v>165</v>
      </c>
      <c r="B150" s="778" t="s">
        <v>284</v>
      </c>
      <c r="C150" s="765"/>
      <c r="D150" s="765"/>
      <c r="E150" s="765"/>
      <c r="F150" s="765"/>
      <c r="G150" s="785" t="s">
        <v>143</v>
      </c>
      <c r="H150" s="785" t="s">
        <v>143</v>
      </c>
      <c r="I150" s="785" t="s">
        <v>143</v>
      </c>
    </row>
    <row r="151" spans="1:9" ht="15" customHeight="1" x14ac:dyDescent="0.2">
      <c r="A151" s="786"/>
      <c r="B151" s="779"/>
      <c r="C151" s="765"/>
      <c r="D151" s="765"/>
      <c r="E151" s="765"/>
      <c r="F151" s="765"/>
      <c r="G151" s="785"/>
      <c r="H151" s="785"/>
      <c r="I151" s="785"/>
    </row>
    <row r="152" spans="1:9" ht="15" customHeight="1" x14ac:dyDescent="0.2">
      <c r="A152" s="775" t="s">
        <v>167</v>
      </c>
      <c r="B152" s="778" t="s">
        <v>285</v>
      </c>
      <c r="C152" s="781" t="s">
        <v>143</v>
      </c>
      <c r="D152" s="781" t="s">
        <v>143</v>
      </c>
      <c r="E152" s="781" t="s">
        <v>143</v>
      </c>
      <c r="F152" s="781" t="s">
        <v>143</v>
      </c>
      <c r="G152" s="781" t="s">
        <v>143</v>
      </c>
      <c r="H152" s="781" t="s">
        <v>143</v>
      </c>
      <c r="I152" s="781" t="s">
        <v>143</v>
      </c>
    </row>
    <row r="153" spans="1:9" ht="15" customHeight="1" x14ac:dyDescent="0.2">
      <c r="A153" s="776"/>
      <c r="B153" s="784"/>
      <c r="C153" s="782"/>
      <c r="D153" s="782"/>
      <c r="E153" s="782"/>
      <c r="F153" s="782"/>
      <c r="G153" s="782"/>
      <c r="H153" s="782"/>
      <c r="I153" s="782"/>
    </row>
    <row r="154" spans="1:9" ht="15" customHeight="1" x14ac:dyDescent="0.2">
      <c r="A154" s="775" t="s">
        <v>169</v>
      </c>
      <c r="B154" s="778" t="s">
        <v>286</v>
      </c>
      <c r="C154" s="781" t="s">
        <v>143</v>
      </c>
      <c r="D154" s="781" t="s">
        <v>143</v>
      </c>
      <c r="E154" s="781" t="s">
        <v>143</v>
      </c>
      <c r="F154" s="781" t="s">
        <v>143</v>
      </c>
      <c r="G154" s="781" t="s">
        <v>143</v>
      </c>
      <c r="H154" s="781" t="s">
        <v>143</v>
      </c>
      <c r="I154" s="781" t="s">
        <v>143</v>
      </c>
    </row>
    <row r="155" spans="1:9" ht="15" customHeight="1" x14ac:dyDescent="0.2">
      <c r="A155" s="776"/>
      <c r="B155" s="784"/>
      <c r="C155" s="782"/>
      <c r="D155" s="782"/>
      <c r="E155" s="782"/>
      <c r="F155" s="782"/>
      <c r="G155" s="782"/>
      <c r="H155" s="782"/>
      <c r="I155" s="782"/>
    </row>
    <row r="156" spans="1:9" ht="15" customHeight="1" x14ac:dyDescent="0.2">
      <c r="A156" s="777"/>
      <c r="B156" s="780"/>
      <c r="C156" s="783"/>
      <c r="D156" s="783"/>
      <c r="E156" s="783"/>
      <c r="F156" s="783"/>
      <c r="G156" s="783"/>
      <c r="H156" s="783"/>
      <c r="I156" s="783"/>
    </row>
    <row r="157" spans="1:9" ht="15" customHeight="1" x14ac:dyDescent="0.2">
      <c r="A157" s="775" t="s">
        <v>171</v>
      </c>
      <c r="B157" s="778" t="s">
        <v>287</v>
      </c>
      <c r="C157" s="781"/>
      <c r="D157" s="781"/>
      <c r="E157" s="781"/>
      <c r="F157" s="781"/>
      <c r="G157" s="781"/>
      <c r="H157" s="781"/>
      <c r="I157" s="781"/>
    </row>
    <row r="158" spans="1:9" ht="15" customHeight="1" x14ac:dyDescent="0.2">
      <c r="A158" s="776"/>
      <c r="B158" s="779"/>
      <c r="C158" s="782"/>
      <c r="D158" s="782"/>
      <c r="E158" s="782"/>
      <c r="F158" s="782"/>
      <c r="G158" s="782"/>
      <c r="H158" s="782"/>
      <c r="I158" s="782"/>
    </row>
    <row r="159" spans="1:9" ht="15" customHeight="1" x14ac:dyDescent="0.2">
      <c r="A159" s="777"/>
      <c r="B159" s="780"/>
      <c r="C159" s="783"/>
      <c r="D159" s="783"/>
      <c r="E159" s="783"/>
      <c r="F159" s="783"/>
      <c r="G159" s="783"/>
      <c r="H159" s="783"/>
      <c r="I159" s="783"/>
    </row>
    <row r="160" spans="1:9" ht="15" customHeight="1" x14ac:dyDescent="0.2">
      <c r="A160" s="263">
        <v>16</v>
      </c>
      <c r="B160" s="757" t="s">
        <v>288</v>
      </c>
      <c r="C160" s="757"/>
      <c r="D160" s="757"/>
      <c r="E160" s="757"/>
      <c r="F160" s="757"/>
      <c r="G160" s="757"/>
      <c r="H160" s="757"/>
      <c r="I160" s="757"/>
    </row>
    <row r="161" spans="1:9" ht="15" customHeight="1" x14ac:dyDescent="0.2">
      <c r="A161" s="769" t="s">
        <v>143</v>
      </c>
      <c r="B161" s="759" t="s">
        <v>278</v>
      </c>
      <c r="C161" s="759"/>
      <c r="D161" s="759"/>
      <c r="E161" s="759" t="s">
        <v>153</v>
      </c>
      <c r="F161" s="759" t="s">
        <v>154</v>
      </c>
      <c r="G161" s="759" t="s">
        <v>155</v>
      </c>
      <c r="H161" s="759" t="s">
        <v>156</v>
      </c>
      <c r="I161" s="759" t="s">
        <v>157</v>
      </c>
    </row>
    <row r="162" spans="1:9" ht="15" customHeight="1" x14ac:dyDescent="0.2">
      <c r="A162" s="774"/>
      <c r="B162" s="759"/>
      <c r="C162" s="759"/>
      <c r="D162" s="759"/>
      <c r="E162" s="759"/>
      <c r="F162" s="759"/>
      <c r="G162" s="759"/>
      <c r="H162" s="759"/>
      <c r="I162" s="759"/>
    </row>
    <row r="163" spans="1:9" ht="15" customHeight="1" x14ac:dyDescent="0.2">
      <c r="A163" s="770"/>
      <c r="B163" s="759">
        <v>1</v>
      </c>
      <c r="C163" s="759"/>
      <c r="D163" s="759"/>
      <c r="E163" s="264">
        <v>2</v>
      </c>
      <c r="F163" s="264">
        <v>3</v>
      </c>
      <c r="G163" s="264">
        <v>4</v>
      </c>
      <c r="H163" s="264">
        <v>5</v>
      </c>
      <c r="I163" s="264">
        <v>6</v>
      </c>
    </row>
    <row r="164" spans="1:9" ht="15" customHeight="1" x14ac:dyDescent="0.2">
      <c r="A164" s="266" t="s">
        <v>159</v>
      </c>
      <c r="B164" s="771" t="s">
        <v>289</v>
      </c>
      <c r="C164" s="772"/>
      <c r="D164" s="773"/>
      <c r="E164" s="267"/>
      <c r="F164" s="286" t="s">
        <v>143</v>
      </c>
      <c r="G164" s="286" t="s">
        <v>143</v>
      </c>
      <c r="H164" s="286" t="s">
        <v>143</v>
      </c>
      <c r="I164" s="286" t="s">
        <v>143</v>
      </c>
    </row>
    <row r="165" spans="1:9" ht="15" customHeight="1" x14ac:dyDescent="0.2">
      <c r="A165" s="266" t="s">
        <v>161</v>
      </c>
      <c r="B165" s="771" t="s">
        <v>290</v>
      </c>
      <c r="C165" s="772"/>
      <c r="D165" s="773"/>
      <c r="E165" s="267"/>
      <c r="F165" s="267"/>
      <c r="G165" s="267"/>
      <c r="H165" s="267"/>
      <c r="I165" s="267"/>
    </row>
    <row r="166" spans="1:9" ht="15" customHeight="1" x14ac:dyDescent="0.2">
      <c r="A166" s="266" t="s">
        <v>163</v>
      </c>
      <c r="B166" s="771" t="s">
        <v>291</v>
      </c>
      <c r="C166" s="772"/>
      <c r="D166" s="773"/>
      <c r="E166" s="267"/>
      <c r="F166" s="267"/>
      <c r="G166" s="267"/>
      <c r="H166" s="267"/>
      <c r="I166" s="267"/>
    </row>
    <row r="167" spans="1:9" ht="15" customHeight="1" x14ac:dyDescent="0.2">
      <c r="A167" s="263">
        <v>17</v>
      </c>
      <c r="B167" s="757" t="s">
        <v>292</v>
      </c>
      <c r="C167" s="757"/>
      <c r="D167" s="757"/>
      <c r="E167" s="757"/>
      <c r="F167" s="757"/>
      <c r="G167" s="757"/>
      <c r="H167" s="757"/>
      <c r="I167" s="757"/>
    </row>
    <row r="168" spans="1:9" ht="15" customHeight="1" x14ac:dyDescent="0.2">
      <c r="A168" s="759" t="s">
        <v>293</v>
      </c>
      <c r="B168" s="759" t="s">
        <v>294</v>
      </c>
      <c r="C168" s="759" t="s">
        <v>295</v>
      </c>
      <c r="D168" s="759" t="s">
        <v>153</v>
      </c>
      <c r="E168" s="759" t="s">
        <v>296</v>
      </c>
      <c r="F168" s="759" t="s">
        <v>154</v>
      </c>
      <c r="G168" s="759" t="s">
        <v>155</v>
      </c>
      <c r="H168" s="759" t="s">
        <v>156</v>
      </c>
      <c r="I168" s="759" t="s">
        <v>157</v>
      </c>
    </row>
    <row r="169" spans="1:9" ht="15" customHeight="1" x14ac:dyDescent="0.2">
      <c r="A169" s="759"/>
      <c r="B169" s="759"/>
      <c r="C169" s="759"/>
      <c r="D169" s="759"/>
      <c r="E169" s="759"/>
      <c r="F169" s="759"/>
      <c r="G169" s="759"/>
      <c r="H169" s="759"/>
      <c r="I169" s="759"/>
    </row>
    <row r="170" spans="1:9" ht="15" customHeight="1" x14ac:dyDescent="0.2">
      <c r="A170" s="264">
        <v>1</v>
      </c>
      <c r="B170" s="264">
        <v>2</v>
      </c>
      <c r="C170" s="264">
        <v>3</v>
      </c>
      <c r="D170" s="264">
        <v>4</v>
      </c>
      <c r="E170" s="264">
        <v>5</v>
      </c>
      <c r="F170" s="264">
        <v>6</v>
      </c>
      <c r="G170" s="264">
        <v>7</v>
      </c>
      <c r="H170" s="264">
        <v>8</v>
      </c>
      <c r="I170" s="264">
        <v>9</v>
      </c>
    </row>
    <row r="171" spans="1:9" ht="15" customHeight="1" x14ac:dyDescent="0.2">
      <c r="A171" s="274" t="s">
        <v>143</v>
      </c>
      <c r="B171" s="274" t="s">
        <v>143</v>
      </c>
      <c r="C171" s="274" t="s">
        <v>143</v>
      </c>
      <c r="D171" s="274" t="s">
        <v>143</v>
      </c>
      <c r="E171" s="274" t="s">
        <v>143</v>
      </c>
      <c r="F171" s="274" t="s">
        <v>143</v>
      </c>
      <c r="G171" s="274" t="s">
        <v>143</v>
      </c>
      <c r="H171" s="274" t="s">
        <v>143</v>
      </c>
      <c r="I171" s="274" t="s">
        <v>143</v>
      </c>
    </row>
    <row r="172" spans="1:9" ht="15" customHeight="1" x14ac:dyDescent="0.2">
      <c r="A172" s="263">
        <v>18</v>
      </c>
      <c r="B172" s="287"/>
      <c r="C172" s="287"/>
      <c r="D172" s="757" t="s">
        <v>297</v>
      </c>
      <c r="E172" s="757"/>
      <c r="F172" s="757"/>
      <c r="G172" s="757"/>
      <c r="H172" s="758"/>
      <c r="I172" s="758"/>
    </row>
    <row r="173" spans="1:9" ht="15" customHeight="1" x14ac:dyDescent="0.2">
      <c r="A173" s="769" t="s">
        <v>298</v>
      </c>
      <c r="B173" s="759" t="s">
        <v>294</v>
      </c>
      <c r="C173" s="759" t="s">
        <v>295</v>
      </c>
      <c r="D173" s="759" t="s">
        <v>153</v>
      </c>
      <c r="E173" s="759" t="s">
        <v>296</v>
      </c>
      <c r="F173" s="759" t="s">
        <v>154</v>
      </c>
      <c r="G173" s="759" t="s">
        <v>155</v>
      </c>
      <c r="H173" s="759" t="s">
        <v>156</v>
      </c>
      <c r="I173" s="759" t="s">
        <v>157</v>
      </c>
    </row>
    <row r="174" spans="1:9" ht="15" customHeight="1" x14ac:dyDescent="0.2">
      <c r="A174" s="770"/>
      <c r="B174" s="759"/>
      <c r="C174" s="759"/>
      <c r="D174" s="759"/>
      <c r="E174" s="759"/>
      <c r="F174" s="759"/>
      <c r="G174" s="759"/>
      <c r="H174" s="759"/>
      <c r="I174" s="759"/>
    </row>
    <row r="175" spans="1:9" ht="15" customHeight="1" x14ac:dyDescent="0.2">
      <c r="A175" s="264">
        <v>1</v>
      </c>
      <c r="B175" s="264">
        <v>2</v>
      </c>
      <c r="C175" s="264">
        <v>3</v>
      </c>
      <c r="D175" s="264">
        <v>4</v>
      </c>
      <c r="E175" s="264">
        <v>5</v>
      </c>
      <c r="F175" s="264">
        <v>6</v>
      </c>
      <c r="G175" s="264">
        <v>7</v>
      </c>
      <c r="H175" s="264">
        <v>8</v>
      </c>
      <c r="I175" s="264">
        <v>9</v>
      </c>
    </row>
    <row r="176" spans="1:9" ht="15" customHeight="1" x14ac:dyDescent="0.2">
      <c r="A176" s="274" t="s">
        <v>143</v>
      </c>
      <c r="B176" s="274" t="s">
        <v>143</v>
      </c>
      <c r="C176" s="274" t="s">
        <v>143</v>
      </c>
      <c r="D176" s="274" t="s">
        <v>143</v>
      </c>
      <c r="E176" s="274" t="s">
        <v>143</v>
      </c>
      <c r="F176" s="274" t="s">
        <v>143</v>
      </c>
      <c r="G176" s="274" t="s">
        <v>143</v>
      </c>
      <c r="H176" s="274" t="s">
        <v>143</v>
      </c>
      <c r="I176" s="274" t="s">
        <v>143</v>
      </c>
    </row>
    <row r="177" spans="1:9" ht="15" customHeight="1" x14ac:dyDescent="0.2">
      <c r="A177" s="263">
        <v>19</v>
      </c>
      <c r="B177" s="287"/>
      <c r="C177" s="287"/>
      <c r="D177" s="757" t="s">
        <v>299</v>
      </c>
      <c r="E177" s="757"/>
      <c r="F177" s="757"/>
      <c r="G177" s="757"/>
      <c r="H177" s="758"/>
      <c r="I177" s="758"/>
    </row>
    <row r="178" spans="1:9" ht="15" customHeight="1" x14ac:dyDescent="0.2">
      <c r="A178" s="284" t="s">
        <v>143</v>
      </c>
      <c r="B178" s="766" t="s">
        <v>204</v>
      </c>
      <c r="C178" s="767"/>
      <c r="D178" s="767"/>
      <c r="E178" s="768"/>
      <c r="F178" s="759" t="s">
        <v>273</v>
      </c>
      <c r="G178" s="759"/>
      <c r="H178" s="759" t="s">
        <v>274</v>
      </c>
      <c r="I178" s="759"/>
    </row>
    <row r="179" spans="1:9" ht="15" customHeight="1" x14ac:dyDescent="0.2">
      <c r="A179" s="284" t="s">
        <v>143</v>
      </c>
      <c r="B179" s="766">
        <v>1</v>
      </c>
      <c r="C179" s="767"/>
      <c r="D179" s="767"/>
      <c r="E179" s="768"/>
      <c r="F179" s="759">
        <v>2</v>
      </c>
      <c r="G179" s="759"/>
      <c r="H179" s="759">
        <v>3</v>
      </c>
      <c r="I179" s="759"/>
    </row>
    <row r="180" spans="1:9" ht="15" customHeight="1" x14ac:dyDescent="0.2">
      <c r="A180" s="262" t="s">
        <v>159</v>
      </c>
      <c r="B180" s="762" t="s">
        <v>128</v>
      </c>
      <c r="C180" s="763"/>
      <c r="D180" s="763"/>
      <c r="E180" s="764"/>
      <c r="F180" s="765" t="s">
        <v>143</v>
      </c>
      <c r="G180" s="765"/>
      <c r="H180" s="765" t="s">
        <v>143</v>
      </c>
      <c r="I180" s="765"/>
    </row>
    <row r="181" spans="1:9" ht="15" customHeight="1" x14ac:dyDescent="0.2">
      <c r="A181" s="262" t="s">
        <v>161</v>
      </c>
      <c r="B181" s="762" t="s">
        <v>300</v>
      </c>
      <c r="C181" s="763"/>
      <c r="D181" s="763"/>
      <c r="E181" s="764"/>
      <c r="F181" s="765" t="s">
        <v>143</v>
      </c>
      <c r="G181" s="765"/>
      <c r="H181" s="765" t="s">
        <v>143</v>
      </c>
      <c r="I181" s="765"/>
    </row>
    <row r="182" spans="1:9" x14ac:dyDescent="0.2">
      <c r="A182" s="382"/>
      <c r="B182" s="382"/>
      <c r="C182" s="382"/>
      <c r="D182" s="382"/>
      <c r="E182" s="382"/>
      <c r="F182" s="382"/>
      <c r="G182" s="382"/>
      <c r="H182" s="382"/>
      <c r="I182" s="382"/>
    </row>
    <row r="183" spans="1:9" x14ac:dyDescent="0.2">
      <c r="A183" s="760" t="s">
        <v>301</v>
      </c>
      <c r="B183" s="760"/>
      <c r="C183" s="760"/>
      <c r="D183" s="760"/>
      <c r="E183" s="760"/>
      <c r="F183" s="760"/>
      <c r="G183" s="760"/>
      <c r="H183" s="760"/>
      <c r="I183" s="760"/>
    </row>
    <row r="184" spans="1:9" x14ac:dyDescent="0.2">
      <c r="A184" s="761" t="s">
        <v>302</v>
      </c>
      <c r="B184" s="761"/>
      <c r="C184" s="761"/>
      <c r="D184" s="761"/>
      <c r="E184" s="761"/>
      <c r="F184" s="761"/>
      <c r="G184" s="761"/>
      <c r="H184" s="761"/>
      <c r="I184" s="761"/>
    </row>
    <row r="185" spans="1:9" x14ac:dyDescent="0.2">
      <c r="A185" s="382"/>
      <c r="B185" s="383" t="s">
        <v>228</v>
      </c>
      <c r="C185" s="383" t="s">
        <v>303</v>
      </c>
      <c r="D185" s="382"/>
      <c r="E185" s="382"/>
      <c r="F185" s="382"/>
      <c r="G185" s="382"/>
      <c r="H185" s="382"/>
      <c r="I185" s="382"/>
    </row>
    <row r="186" spans="1:9" x14ac:dyDescent="0.2">
      <c r="A186" s="383" t="s">
        <v>304</v>
      </c>
      <c r="B186" s="383" t="s">
        <v>228</v>
      </c>
      <c r="C186" s="383" t="s">
        <v>228</v>
      </c>
      <c r="D186" s="383" t="s">
        <v>228</v>
      </c>
      <c r="E186" s="383" t="s">
        <v>228</v>
      </c>
      <c r="F186" s="383" t="s">
        <v>228</v>
      </c>
      <c r="G186" s="383" t="s">
        <v>228</v>
      </c>
      <c r="H186" s="383" t="s">
        <v>305</v>
      </c>
      <c r="I186" s="382"/>
    </row>
    <row r="187" spans="1:9" x14ac:dyDescent="0.2">
      <c r="A187" s="835" t="s">
        <v>306</v>
      </c>
      <c r="B187" s="835"/>
      <c r="C187" s="382"/>
      <c r="D187" s="382"/>
      <c r="E187" s="382"/>
      <c r="F187" s="382"/>
      <c r="G187" s="382"/>
      <c r="H187" s="382"/>
      <c r="I187" s="382"/>
    </row>
    <row r="188" spans="1:9" x14ac:dyDescent="0.2">
      <c r="A188" s="383" t="s">
        <v>307</v>
      </c>
      <c r="B188" s="383" t="s">
        <v>228</v>
      </c>
      <c r="C188" s="383" t="s">
        <v>228</v>
      </c>
      <c r="D188" s="383" t="s">
        <v>228</v>
      </c>
      <c r="E188" s="383" t="s">
        <v>228</v>
      </c>
      <c r="F188" s="383" t="s">
        <v>308</v>
      </c>
      <c r="G188" s="382"/>
      <c r="H188" s="382"/>
      <c r="I188" s="382"/>
    </row>
    <row r="189" spans="1:9" x14ac:dyDescent="0.2">
      <c r="A189" s="382"/>
      <c r="B189" s="382"/>
      <c r="C189" s="382"/>
      <c r="D189" s="382"/>
      <c r="E189" s="382"/>
      <c r="F189" s="382"/>
      <c r="G189" s="382"/>
      <c r="H189" s="382"/>
      <c r="I189" s="382"/>
    </row>
    <row r="190" spans="1:9" x14ac:dyDescent="0.2">
      <c r="A190" s="382"/>
      <c r="B190" s="382"/>
      <c r="C190" s="382"/>
      <c r="D190" s="382"/>
      <c r="E190" s="382"/>
      <c r="F190" s="382"/>
      <c r="G190" s="382"/>
      <c r="H190" s="382"/>
      <c r="I190" s="382"/>
    </row>
    <row r="191" spans="1:9" x14ac:dyDescent="0.2">
      <c r="A191" s="382"/>
      <c r="B191" s="382"/>
      <c r="C191" s="382"/>
      <c r="D191" s="382"/>
      <c r="E191" s="382"/>
      <c r="F191" s="382"/>
      <c r="G191" s="382"/>
      <c r="H191" s="382"/>
      <c r="I191" s="382"/>
    </row>
    <row r="192" spans="1:9" x14ac:dyDescent="0.2">
      <c r="A192" s="382"/>
      <c r="B192" s="382"/>
      <c r="C192" s="382"/>
      <c r="D192" s="382"/>
      <c r="E192" s="382"/>
      <c r="F192" s="382"/>
      <c r="G192" s="382"/>
      <c r="H192" s="382"/>
      <c r="I192" s="382"/>
    </row>
    <row r="193" spans="1:9" x14ac:dyDescent="0.2">
      <c r="A193" s="382"/>
      <c r="B193" s="382"/>
      <c r="C193" s="382"/>
      <c r="D193" s="382"/>
      <c r="E193" s="382"/>
      <c r="F193" s="382"/>
      <c r="G193" s="382"/>
      <c r="H193" s="382"/>
      <c r="I193" s="382"/>
    </row>
    <row r="194" spans="1:9" x14ac:dyDescent="0.2">
      <c r="A194" s="382"/>
      <c r="B194" s="382"/>
      <c r="C194" s="382"/>
      <c r="D194" s="382"/>
      <c r="E194" s="382"/>
      <c r="F194" s="382"/>
      <c r="G194" s="382"/>
      <c r="H194" s="382"/>
      <c r="I194" s="382"/>
    </row>
    <row r="195" spans="1:9" x14ac:dyDescent="0.2">
      <c r="A195" s="382"/>
      <c r="B195" s="382"/>
      <c r="C195" s="382"/>
      <c r="D195" s="382"/>
      <c r="E195" s="382"/>
      <c r="F195" s="382"/>
      <c r="G195" s="382"/>
      <c r="H195" s="382"/>
      <c r="I195" s="382"/>
    </row>
    <row r="196" spans="1:9" x14ac:dyDescent="0.2">
      <c r="A196" s="382"/>
      <c r="B196" s="382"/>
      <c r="C196" s="382"/>
      <c r="D196" s="382"/>
      <c r="E196" s="382"/>
      <c r="F196" s="382"/>
      <c r="G196" s="382"/>
      <c r="H196" s="382"/>
      <c r="I196" s="382"/>
    </row>
    <row r="197" spans="1:9" x14ac:dyDescent="0.2">
      <c r="A197" s="382"/>
      <c r="B197" s="382"/>
      <c r="C197" s="382"/>
      <c r="D197" s="382"/>
      <c r="E197" s="382"/>
      <c r="F197" s="382"/>
      <c r="G197" s="382"/>
      <c r="H197" s="382"/>
      <c r="I197" s="382"/>
    </row>
    <row r="198" spans="1:9" x14ac:dyDescent="0.2">
      <c r="A198" s="382"/>
      <c r="B198" s="382"/>
      <c r="C198" s="382"/>
      <c r="D198" s="382"/>
      <c r="E198" s="382"/>
      <c r="F198" s="382"/>
      <c r="G198" s="382"/>
      <c r="H198" s="382"/>
      <c r="I198" s="382"/>
    </row>
    <row r="199" spans="1:9" x14ac:dyDescent="0.2">
      <c r="A199" s="382"/>
      <c r="B199" s="382"/>
      <c r="C199" s="382"/>
      <c r="D199" s="382"/>
      <c r="E199" s="382"/>
      <c r="F199" s="382"/>
      <c r="G199" s="382"/>
      <c r="H199" s="382"/>
      <c r="I199" s="382"/>
    </row>
  </sheetData>
  <sheetProtection sheet="1" objects="1" scenarios="1"/>
  <mergeCells count="365">
    <mergeCell ref="A187:B187"/>
    <mergeCell ref="A1:I1"/>
    <mergeCell ref="A2:I2"/>
    <mergeCell ref="A3:I3"/>
    <mergeCell ref="B4:I4"/>
    <mergeCell ref="B5:C5"/>
    <mergeCell ref="D5:I5"/>
    <mergeCell ref="B9:I9"/>
    <mergeCell ref="A10:A12"/>
    <mergeCell ref="B10:D10"/>
    <mergeCell ref="E10:I10"/>
    <mergeCell ref="B11:D11"/>
    <mergeCell ref="B12:D12"/>
    <mergeCell ref="B6:C6"/>
    <mergeCell ref="D6:I6"/>
    <mergeCell ref="B7:C7"/>
    <mergeCell ref="D7:I7"/>
    <mergeCell ref="B8:C8"/>
    <mergeCell ref="D8:I8"/>
    <mergeCell ref="B18:D18"/>
    <mergeCell ref="B19:D19"/>
    <mergeCell ref="A20:A22"/>
    <mergeCell ref="B20:D22"/>
    <mergeCell ref="E20:E22"/>
    <mergeCell ref="B13:I13"/>
    <mergeCell ref="B14:D14"/>
    <mergeCell ref="B15:D15"/>
    <mergeCell ref="A16:A17"/>
    <mergeCell ref="B16:D17"/>
    <mergeCell ref="E16:E17"/>
    <mergeCell ref="F16:F17"/>
    <mergeCell ref="G16:G17"/>
    <mergeCell ref="H16:H17"/>
    <mergeCell ref="I16:I17"/>
    <mergeCell ref="B25:D25"/>
    <mergeCell ref="A26:A27"/>
    <mergeCell ref="B26:D27"/>
    <mergeCell ref="E26:E27"/>
    <mergeCell ref="F26:F27"/>
    <mergeCell ref="G26:G27"/>
    <mergeCell ref="G20:G22"/>
    <mergeCell ref="H20:H22"/>
    <mergeCell ref="I20:I22"/>
    <mergeCell ref="A23:A24"/>
    <mergeCell ref="B23:D24"/>
    <mergeCell ref="E23:E24"/>
    <mergeCell ref="F23:F24"/>
    <mergeCell ref="G23:G24"/>
    <mergeCell ref="H23:H24"/>
    <mergeCell ref="I23:I24"/>
    <mergeCell ref="F20:F22"/>
    <mergeCell ref="B30:D30"/>
    <mergeCell ref="B31:D31"/>
    <mergeCell ref="B32:D32"/>
    <mergeCell ref="A33:A34"/>
    <mergeCell ref="B33:D34"/>
    <mergeCell ref="E33:E34"/>
    <mergeCell ref="H26:H27"/>
    <mergeCell ref="I26:I27"/>
    <mergeCell ref="A28:A29"/>
    <mergeCell ref="B28:D29"/>
    <mergeCell ref="E28:E29"/>
    <mergeCell ref="F28:F29"/>
    <mergeCell ref="G28:G29"/>
    <mergeCell ref="H28:H29"/>
    <mergeCell ref="I28:I29"/>
    <mergeCell ref="F33:F34"/>
    <mergeCell ref="G33:G34"/>
    <mergeCell ref="H33:H34"/>
    <mergeCell ref="I33:I34"/>
    <mergeCell ref="B35:I35"/>
    <mergeCell ref="A36:A37"/>
    <mergeCell ref="B36:D37"/>
    <mergeCell ref="E36:E37"/>
    <mergeCell ref="F36:F37"/>
    <mergeCell ref="G36:G37"/>
    <mergeCell ref="B41:D41"/>
    <mergeCell ref="B42:D42"/>
    <mergeCell ref="B43:D43"/>
    <mergeCell ref="B44:D44"/>
    <mergeCell ref="A45:A46"/>
    <mergeCell ref="B45:D46"/>
    <mergeCell ref="H36:H37"/>
    <mergeCell ref="I36:I37"/>
    <mergeCell ref="B38:D38"/>
    <mergeCell ref="A39:A40"/>
    <mergeCell ref="B39:D40"/>
    <mergeCell ref="E39:E40"/>
    <mergeCell ref="F39:F40"/>
    <mergeCell ref="G39:G40"/>
    <mergeCell ref="H39:H40"/>
    <mergeCell ref="I39:I40"/>
    <mergeCell ref="E45:E46"/>
    <mergeCell ref="F45:F46"/>
    <mergeCell ref="G45:G46"/>
    <mergeCell ref="H45:H46"/>
    <mergeCell ref="I45:I46"/>
    <mergeCell ref="A47:A48"/>
    <mergeCell ref="B47:D48"/>
    <mergeCell ref="E47:E48"/>
    <mergeCell ref="F47:F48"/>
    <mergeCell ref="G47:G48"/>
    <mergeCell ref="H47:H48"/>
    <mergeCell ref="I47:I48"/>
    <mergeCell ref="B49:D49"/>
    <mergeCell ref="B50:D50"/>
    <mergeCell ref="B51:D51"/>
    <mergeCell ref="A52:A53"/>
    <mergeCell ref="B52:D53"/>
    <mergeCell ref="E52:E53"/>
    <mergeCell ref="F52:F53"/>
    <mergeCell ref="G52:G53"/>
    <mergeCell ref="H52:H53"/>
    <mergeCell ref="I52:I53"/>
    <mergeCell ref="A54:A55"/>
    <mergeCell ref="B54:D55"/>
    <mergeCell ref="E54:E55"/>
    <mergeCell ref="F54:F55"/>
    <mergeCell ref="G54:G55"/>
    <mergeCell ref="H54:H55"/>
    <mergeCell ref="I54:I55"/>
    <mergeCell ref="I60:I61"/>
    <mergeCell ref="A62:A64"/>
    <mergeCell ref="B62:D64"/>
    <mergeCell ref="A65:A67"/>
    <mergeCell ref="B65:D67"/>
    <mergeCell ref="A68:A70"/>
    <mergeCell ref="B68:D70"/>
    <mergeCell ref="B56:I56"/>
    <mergeCell ref="A57:A58"/>
    <mergeCell ref="B57:D57"/>
    <mergeCell ref="B58:D58"/>
    <mergeCell ref="B59:I59"/>
    <mergeCell ref="A60:A61"/>
    <mergeCell ref="B60:E61"/>
    <mergeCell ref="F60:F61"/>
    <mergeCell ref="G60:G61"/>
    <mergeCell ref="H60:H61"/>
    <mergeCell ref="F75:F76"/>
    <mergeCell ref="G75:G76"/>
    <mergeCell ref="H75:H76"/>
    <mergeCell ref="I75:I76"/>
    <mergeCell ref="B77:E77"/>
    <mergeCell ref="B78:E78"/>
    <mergeCell ref="A71:A72"/>
    <mergeCell ref="B71:D72"/>
    <mergeCell ref="B73:E73"/>
    <mergeCell ref="B74:E74"/>
    <mergeCell ref="A75:A76"/>
    <mergeCell ref="B75:E76"/>
    <mergeCell ref="B85:E85"/>
    <mergeCell ref="B86:E86"/>
    <mergeCell ref="B87:E87"/>
    <mergeCell ref="B88:E88"/>
    <mergeCell ref="B89:E89"/>
    <mergeCell ref="B90:E90"/>
    <mergeCell ref="B79:E79"/>
    <mergeCell ref="B80:E80"/>
    <mergeCell ref="B81:E81"/>
    <mergeCell ref="B82:E82"/>
    <mergeCell ref="B83:E83"/>
    <mergeCell ref="B84:I84"/>
    <mergeCell ref="B97:E97"/>
    <mergeCell ref="A98:A100"/>
    <mergeCell ref="B98:E100"/>
    <mergeCell ref="F98:F100"/>
    <mergeCell ref="G98:G100"/>
    <mergeCell ref="H98:H100"/>
    <mergeCell ref="B91:E91"/>
    <mergeCell ref="B92:E92"/>
    <mergeCell ref="B93:E93"/>
    <mergeCell ref="B94:E94"/>
    <mergeCell ref="B95:I95"/>
    <mergeCell ref="B96:E96"/>
    <mergeCell ref="A110:A111"/>
    <mergeCell ref="B110:C111"/>
    <mergeCell ref="D110:D111"/>
    <mergeCell ref="E110:E111"/>
    <mergeCell ref="F110:I110"/>
    <mergeCell ref="I98:I100"/>
    <mergeCell ref="B101:E101"/>
    <mergeCell ref="B102:E102"/>
    <mergeCell ref="B103:E103"/>
    <mergeCell ref="B104:E104"/>
    <mergeCell ref="B105:E105"/>
    <mergeCell ref="B112:C112"/>
    <mergeCell ref="B113:C113"/>
    <mergeCell ref="B114:C114"/>
    <mergeCell ref="B115:C115"/>
    <mergeCell ref="B116:C116"/>
    <mergeCell ref="B117:C117"/>
    <mergeCell ref="B106:E106"/>
    <mergeCell ref="B107:E107"/>
    <mergeCell ref="B108:E108"/>
    <mergeCell ref="B109:I109"/>
    <mergeCell ref="A123:A124"/>
    <mergeCell ref="B123:D123"/>
    <mergeCell ref="B124:D124"/>
    <mergeCell ref="A125:A126"/>
    <mergeCell ref="B125:D126"/>
    <mergeCell ref="E125:E126"/>
    <mergeCell ref="B118:C118"/>
    <mergeCell ref="B119:C119"/>
    <mergeCell ref="B120:C120"/>
    <mergeCell ref="A121:A122"/>
    <mergeCell ref="B121:I121"/>
    <mergeCell ref="B122:I122"/>
    <mergeCell ref="I127:I128"/>
    <mergeCell ref="A129:A130"/>
    <mergeCell ref="B129:D130"/>
    <mergeCell ref="E129:E130"/>
    <mergeCell ref="F129:F130"/>
    <mergeCell ref="G129:G130"/>
    <mergeCell ref="H129:H130"/>
    <mergeCell ref="I129:I130"/>
    <mergeCell ref="F125:F126"/>
    <mergeCell ref="G125:G126"/>
    <mergeCell ref="H125:H126"/>
    <mergeCell ref="I125:I126"/>
    <mergeCell ref="A127:A128"/>
    <mergeCell ref="B127:D128"/>
    <mergeCell ref="E127:E128"/>
    <mergeCell ref="F127:F128"/>
    <mergeCell ref="G127:G128"/>
    <mergeCell ref="H127:H128"/>
    <mergeCell ref="B131:D131"/>
    <mergeCell ref="B132:I132"/>
    <mergeCell ref="A133:A134"/>
    <mergeCell ref="B133:E133"/>
    <mergeCell ref="F133:G133"/>
    <mergeCell ref="H133:I133"/>
    <mergeCell ref="B134:E134"/>
    <mergeCell ref="F134:G134"/>
    <mergeCell ref="H134:I134"/>
    <mergeCell ref="B138:E138"/>
    <mergeCell ref="F138:G138"/>
    <mergeCell ref="H138:I138"/>
    <mergeCell ref="B139:E139"/>
    <mergeCell ref="F139:G139"/>
    <mergeCell ref="H139:I139"/>
    <mergeCell ref="A135:A139"/>
    <mergeCell ref="B135:E135"/>
    <mergeCell ref="F135:G135"/>
    <mergeCell ref="H135:I135"/>
    <mergeCell ref="B136:E136"/>
    <mergeCell ref="F136:G136"/>
    <mergeCell ref="H136:I136"/>
    <mergeCell ref="B137:E137"/>
    <mergeCell ref="F137:G137"/>
    <mergeCell ref="H137:I137"/>
    <mergeCell ref="B140:I140"/>
    <mergeCell ref="B141:I141"/>
    <mergeCell ref="A142:A143"/>
    <mergeCell ref="A144:A145"/>
    <mergeCell ref="B144:B145"/>
    <mergeCell ref="C144:C145"/>
    <mergeCell ref="D144:D145"/>
    <mergeCell ref="E144:E145"/>
    <mergeCell ref="F144:F145"/>
    <mergeCell ref="G144:G145"/>
    <mergeCell ref="H144:H145"/>
    <mergeCell ref="I144:I145"/>
    <mergeCell ref="A146:A147"/>
    <mergeCell ref="B146:B147"/>
    <mergeCell ref="C146:C147"/>
    <mergeCell ref="D146:D147"/>
    <mergeCell ref="E146:E147"/>
    <mergeCell ref="F146:F147"/>
    <mergeCell ref="G146:G147"/>
    <mergeCell ref="H146:H147"/>
    <mergeCell ref="I146:I147"/>
    <mergeCell ref="A148:A149"/>
    <mergeCell ref="B148:B149"/>
    <mergeCell ref="C148:C149"/>
    <mergeCell ref="D148:D149"/>
    <mergeCell ref="E148:E149"/>
    <mergeCell ref="F148:F149"/>
    <mergeCell ref="G148:G149"/>
    <mergeCell ref="H148:H149"/>
    <mergeCell ref="I148:I149"/>
    <mergeCell ref="G150:G151"/>
    <mergeCell ref="H150:H151"/>
    <mergeCell ref="I150:I151"/>
    <mergeCell ref="A152:A153"/>
    <mergeCell ref="B152:B153"/>
    <mergeCell ref="C152:C153"/>
    <mergeCell ref="D152:D153"/>
    <mergeCell ref="E152:E153"/>
    <mergeCell ref="F152:F153"/>
    <mergeCell ref="G152:G153"/>
    <mergeCell ref="A150:A151"/>
    <mergeCell ref="B150:B151"/>
    <mergeCell ref="C150:C151"/>
    <mergeCell ref="D150:D151"/>
    <mergeCell ref="E150:E151"/>
    <mergeCell ref="F150:F151"/>
    <mergeCell ref="H152:H153"/>
    <mergeCell ref="I152:I153"/>
    <mergeCell ref="A154:A156"/>
    <mergeCell ref="B154:B156"/>
    <mergeCell ref="C154:C156"/>
    <mergeCell ref="D154:D156"/>
    <mergeCell ref="E154:E156"/>
    <mergeCell ref="F154:F156"/>
    <mergeCell ref="G154:G156"/>
    <mergeCell ref="H154:H156"/>
    <mergeCell ref="I154:I156"/>
    <mergeCell ref="A157:A159"/>
    <mergeCell ref="B157:B159"/>
    <mergeCell ref="C157:C159"/>
    <mergeCell ref="D157:D159"/>
    <mergeCell ref="E157:E159"/>
    <mergeCell ref="F157:F159"/>
    <mergeCell ref="G157:G159"/>
    <mergeCell ref="H157:H159"/>
    <mergeCell ref="I157:I159"/>
    <mergeCell ref="B160:I160"/>
    <mergeCell ref="A161:A163"/>
    <mergeCell ref="B161:D162"/>
    <mergeCell ref="E161:E162"/>
    <mergeCell ref="F161:F162"/>
    <mergeCell ref="G161:G162"/>
    <mergeCell ref="H161:H162"/>
    <mergeCell ref="I161:I162"/>
    <mergeCell ref="B163:D163"/>
    <mergeCell ref="D173:D174"/>
    <mergeCell ref="E173:E174"/>
    <mergeCell ref="B164:D164"/>
    <mergeCell ref="B165:D165"/>
    <mergeCell ref="B166:D166"/>
    <mergeCell ref="B167:I167"/>
    <mergeCell ref="A168:A169"/>
    <mergeCell ref="B168:B169"/>
    <mergeCell ref="C168:C169"/>
    <mergeCell ref="D168:D169"/>
    <mergeCell ref="E168:E169"/>
    <mergeCell ref="F168:F169"/>
    <mergeCell ref="F173:F174"/>
    <mergeCell ref="G173:G174"/>
    <mergeCell ref="H173:H174"/>
    <mergeCell ref="I173:I174"/>
    <mergeCell ref="D177:G177"/>
    <mergeCell ref="H177:I177"/>
    <mergeCell ref="G168:G169"/>
    <mergeCell ref="H168:H169"/>
    <mergeCell ref="I168:I169"/>
    <mergeCell ref="D172:G172"/>
    <mergeCell ref="H172:I172"/>
    <mergeCell ref="A183:I183"/>
    <mergeCell ref="A184:I184"/>
    <mergeCell ref="B180:E180"/>
    <mergeCell ref="F180:G180"/>
    <mergeCell ref="H180:I180"/>
    <mergeCell ref="B181:E181"/>
    <mergeCell ref="F181:G181"/>
    <mergeCell ref="H181:I181"/>
    <mergeCell ref="B178:E178"/>
    <mergeCell ref="F178:G178"/>
    <mergeCell ref="H178:I178"/>
    <mergeCell ref="B179:E179"/>
    <mergeCell ref="F179:G179"/>
    <mergeCell ref="H179:I179"/>
    <mergeCell ref="A173:A174"/>
    <mergeCell ref="B173:B174"/>
    <mergeCell ref="C173:C174"/>
  </mergeCells>
  <pageMargins left="0.25" right="0.25" top="0.75" bottom="0.75" header="0.3" footer="0.3"/>
  <pageSetup paperSize="9" scale="90" orientation="portrait" blackAndWhite="1" horizontalDpi="0" verticalDpi="0" r:id="rId1"/>
  <headerFooter>
    <oddFooter>&amp;R&amp;8gstr9ver1.00vk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Basic Data</vt:lpstr>
      <vt:lpstr>GSTR 3B Monthly Summary</vt:lpstr>
      <vt:lpstr>3B As Per Books - Monthly</vt:lpstr>
      <vt:lpstr>3B Difference</vt:lpstr>
      <vt:lpstr>GSTR 1 Monthly Summary</vt:lpstr>
      <vt:lpstr>Annual GSTR 3B &amp; 1 Compare</vt:lpstr>
      <vt:lpstr>Form GSTR 9</vt:lpstr>
      <vt:lpstr>addr1</vt:lpstr>
      <vt:lpstr>addr2</vt:lpstr>
      <vt:lpstr>addr3</vt:lpstr>
      <vt:lpstr>co_name</vt:lpstr>
      <vt:lpstr>e_period</vt:lpstr>
      <vt:lpstr>GSTN</vt:lpstr>
      <vt:lpstr>'Annual GSTR 3B &amp; 1 Compare'!Print_Area</vt:lpstr>
      <vt:lpstr>'Form GSTR 9'!Print_Area</vt:lpstr>
      <vt:lpstr>s_period</vt:lpstr>
      <vt:lpstr>ye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Vinodh Kothari</dc:creator>
  <cp:lastModifiedBy>Vinodh Kothari</cp:lastModifiedBy>
  <cp:lastPrinted>2018-11-22T07:08:18Z</cp:lastPrinted>
  <dcterms:created xsi:type="dcterms:W3CDTF">2018-04-23T10:10:14Z</dcterms:created>
  <dcterms:modified xsi:type="dcterms:W3CDTF">2018-11-22T07:22:17Z</dcterms:modified>
</cp:coreProperties>
</file>